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ebee7ff169bce9a5/Germany/Side hustle/Walmart Excel Dashboard/"/>
    </mc:Choice>
  </mc:AlternateContent>
  <xr:revisionPtr revIDLastSave="3" documentId="13_ncr:1_{EB8B329D-33A7-45D3-8FBD-86C993163C73}" xr6:coauthVersionLast="47" xr6:coauthVersionMax="47" xr10:uidLastSave="{0B79DA7E-4798-4071-8FAC-29166460C5BC}"/>
  <bookViews>
    <workbookView xWindow="-120" yWindow="-120" windowWidth="29040" windowHeight="15720" xr2:uid="{00000000-000D-0000-FFFF-FFFF00000000}"/>
  </bookViews>
  <sheets>
    <sheet name="Dashboard" sheetId="3" r:id="rId1"/>
    <sheet name="Walmart" sheetId="1" r:id="rId2"/>
    <sheet name="Calc" sheetId="2" r:id="rId3"/>
    <sheet name="Unique values" sheetId="4" r:id="rId4"/>
  </sheets>
  <definedNames>
    <definedName name="Slicer_St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V49" i="2"/>
  <c r="W42" i="2"/>
  <c r="V48" i="2"/>
  <c r="W41" i="2"/>
  <c r="V50" i="2"/>
  <c r="V47" i="2"/>
  <c r="W40" i="2"/>
  <c r="U50" i="2"/>
  <c r="U49" i="2"/>
  <c r="U48" i="2"/>
  <c r="U47" i="2"/>
  <c r="W43" i="2"/>
  <c r="K19" i="2" l="1"/>
  <c r="F1613" i="2"/>
  <c r="K31" i="2"/>
  <c r="K21" i="2"/>
  <c r="J33" i="2"/>
  <c r="J30" i="2"/>
  <c r="K20" i="2"/>
  <c r="K27" i="2"/>
  <c r="I24" i="2"/>
  <c r="K28" i="2"/>
  <c r="I32" i="2"/>
  <c r="K29" i="2"/>
  <c r="J22" i="2"/>
  <c r="L18" i="2"/>
  <c r="J26" i="2"/>
  <c r="J25" i="2"/>
  <c r="J34" i="2"/>
  <c r="K23" i="2"/>
  <c r="I31" i="2"/>
  <c r="I23" i="2"/>
  <c r="J32" i="2"/>
  <c r="J24" i="2"/>
  <c r="L34" i="2"/>
  <c r="L30" i="2"/>
  <c r="L26" i="2"/>
  <c r="L22" i="2"/>
  <c r="I30" i="2"/>
  <c r="I22" i="2"/>
  <c r="M22" i="2" s="1"/>
  <c r="J31" i="2"/>
  <c r="J23" i="2"/>
  <c r="K34" i="2"/>
  <c r="K30" i="2"/>
  <c r="M30" i="2" s="1"/>
  <c r="K26" i="2"/>
  <c r="K22" i="2"/>
  <c r="I29" i="2"/>
  <c r="I21" i="2"/>
  <c r="L33" i="2"/>
  <c r="L29" i="2"/>
  <c r="L25" i="2"/>
  <c r="L21" i="2"/>
  <c r="I28" i="2"/>
  <c r="I20" i="2"/>
  <c r="J29" i="2"/>
  <c r="J21" i="2"/>
  <c r="K33" i="2"/>
  <c r="K25" i="2"/>
  <c r="I18" i="2"/>
  <c r="I27" i="2"/>
  <c r="I19" i="2"/>
  <c r="J28" i="2"/>
  <c r="J20" i="2"/>
  <c r="L32" i="2"/>
  <c r="L28" i="2"/>
  <c r="L24" i="2"/>
  <c r="L20" i="2"/>
  <c r="I34" i="2"/>
  <c r="M34" i="2" s="1"/>
  <c r="I26" i="2"/>
  <c r="M26" i="2" s="1"/>
  <c r="J18" i="2"/>
  <c r="J27" i="2"/>
  <c r="J19" i="2"/>
  <c r="K32" i="2"/>
  <c r="K24" i="2"/>
  <c r="M24" i="2" s="1"/>
  <c r="I33" i="2"/>
  <c r="M33" i="2" s="1"/>
  <c r="I25" i="2"/>
  <c r="M25" i="2" s="1"/>
  <c r="K18" i="2"/>
  <c r="L31" i="2"/>
  <c r="L27" i="2"/>
  <c r="L23" i="2"/>
  <c r="M23" i="2" s="1"/>
  <c r="L19" i="2"/>
  <c r="W47" i="2"/>
  <c r="W48" i="2"/>
  <c r="W49" i="2"/>
  <c r="W50" i="2"/>
  <c r="L8" i="2"/>
  <c r="L10" i="2"/>
  <c r="J11" i="2"/>
  <c r="I8" i="2"/>
  <c r="J8" i="2"/>
  <c r="K8" i="2"/>
  <c r="J10" i="2"/>
  <c r="I9" i="2"/>
  <c r="J9" i="2"/>
  <c r="I10" i="2"/>
  <c r="L11" i="2"/>
  <c r="L9" i="2"/>
  <c r="K11" i="2"/>
  <c r="K9" i="2"/>
  <c r="I11" i="2"/>
  <c r="K10" i="2"/>
  <c r="M32" i="2" l="1"/>
  <c r="J35" i="2"/>
  <c r="M20" i="2"/>
  <c r="K35" i="2"/>
  <c r="L35" i="2"/>
  <c r="M19" i="2"/>
  <c r="M28" i="2"/>
  <c r="I35" i="2"/>
  <c r="M27" i="2"/>
  <c r="M18" i="2"/>
  <c r="M21" i="2"/>
  <c r="M29" i="2"/>
  <c r="M31" i="2"/>
  <c r="K12" i="2"/>
  <c r="L13" i="2"/>
  <c r="I12" i="2"/>
  <c r="J13" i="2"/>
  <c r="J12" i="2"/>
  <c r="L12" i="2"/>
  <c r="K13" i="2"/>
  <c r="I13" i="2"/>
  <c r="M35" i="2" l="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2" i="2"/>
  <c r="I2" i="2"/>
  <c r="H2" i="2"/>
  <c r="D1613" i="2" l="1"/>
  <c r="C1613" i="2"/>
  <c r="B1613" i="2"/>
  <c r="N4" i="2"/>
  <c r="N3" i="2"/>
  <c r="N2" i="2"/>
  <c r="M3" i="2"/>
  <c r="M4" i="2"/>
  <c r="M2" i="2"/>
  <c r="L2" i="2"/>
  <c r="L3" i="2"/>
  <c r="L4" i="2"/>
</calcChain>
</file>

<file path=xl/sharedStrings.xml><?xml version="1.0" encoding="utf-8"?>
<sst xmlns="http://schemas.openxmlformats.org/spreadsheetml/2006/main" count="26703" uniqueCount="4038">
  <si>
    <t>Order ID</t>
  </si>
  <si>
    <t>Order Date</t>
  </si>
  <si>
    <t>Ship Date</t>
  </si>
  <si>
    <t>Customer Name</t>
  </si>
  <si>
    <t>Country</t>
  </si>
  <si>
    <t>City</t>
  </si>
  <si>
    <t>State</t>
  </si>
  <si>
    <t>Category</t>
  </si>
  <si>
    <t>Product Name</t>
  </si>
  <si>
    <t>Sales</t>
  </si>
  <si>
    <t>Quantity</t>
  </si>
  <si>
    <t>Profit</t>
  </si>
  <si>
    <t>CA-2013-138688</t>
  </si>
  <si>
    <t>Darrin Van Huff</t>
  </si>
  <si>
    <t>United States</t>
  </si>
  <si>
    <t>Los Angeles</t>
  </si>
  <si>
    <t>California</t>
  </si>
  <si>
    <t>Labels</t>
  </si>
  <si>
    <t>Self-Adhesive Address Labels for Typewriters by Universal</t>
  </si>
  <si>
    <t>CA-2011-115812</t>
  </si>
  <si>
    <t>Brosina Hoffman</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</si>
  <si>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</si>
  <si>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</si>
  <si>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</si>
  <si>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</si>
  <si>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</si>
  <si>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</si>
  <si>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</si>
  <si>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</si>
  <si>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</si>
  <si>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</si>
  <si>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</si>
  <si>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</si>
  <si>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</si>
  <si>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</si>
  <si>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Irene Maddox</t>
  </si>
  <si>
    <t>Seattle</t>
  </si>
  <si>
    <t>Washington</t>
  </si>
  <si>
    <t>Fellowes PB200 Plastic Comb Binding Machine</t>
  </si>
  <si>
    <t>CA-2011-167164</t>
  </si>
  <si>
    <t>Alejandro Grove</t>
  </si>
  <si>
    <t>West Jordan</t>
  </si>
  <si>
    <t>Utah</t>
  </si>
  <si>
    <t>Storage</t>
  </si>
  <si>
    <t>Fellowes Super Stor/Drawer</t>
  </si>
  <si>
    <t>CA-2011-143336</t>
  </si>
  <si>
    <t>Zuschuss Donatelli</t>
  </si>
  <si>
    <t>San Francisco</t>
  </si>
  <si>
    <t>Newell 341</t>
  </si>
  <si>
    <t>Cisco SPA 501G IP Phone</t>
  </si>
  <si>
    <t>Wilson Jones Hanging View Binder, White, 1"</t>
  </si>
  <si>
    <t>CA-2012-106320</t>
  </si>
  <si>
    <t>Emily Burns</t>
  </si>
  <si>
    <t>Orem</t>
  </si>
  <si>
    <t>Bretford CR4500 Series Slim Rectangular Table</t>
  </si>
  <si>
    <t>CA-2013-121755</t>
  </si>
  <si>
    <t>Eric Hoffmann</t>
  </si>
  <si>
    <t>Wilson Jones Active Use Binders</t>
  </si>
  <si>
    <t>Accessories</t>
  </si>
  <si>
    <t>ImationÂ 8GB Mini TravelDrive USB 2.0Â Flash Drive</t>
  </si>
  <si>
    <t>CA-2013-101343</t>
  </si>
  <si>
    <t>Ruben Ausman</t>
  </si>
  <si>
    <t>Eldon Base for stackable storage shelf, platinum</t>
  </si>
  <si>
    <t>CA-2012-135545</t>
  </si>
  <si>
    <t>Kunst Miller</t>
  </si>
  <si>
    <t>Verbatim 25 GB 6x Blu-ray Single Layer Recordable Disc, 3/Pack</t>
  </si>
  <si>
    <t>Acco PRESSTEX Data Binder with Storage Hooks, Dark Blue, 14 7/8" X 11"</t>
  </si>
  <si>
    <t>Paper</t>
  </si>
  <si>
    <t>Xerox 1943</t>
  </si>
  <si>
    <t>Luxo Economy Swing Arm Lamp</t>
  </si>
  <si>
    <t>CA-2011-106376</t>
  </si>
  <si>
    <t>Brendan Sweed</t>
  </si>
  <si>
    <t>Gilbert</t>
  </si>
  <si>
    <t>Arizona</t>
  </si>
  <si>
    <t>Hunt BOSTON Model 1606 High-Volume Electric Pencil Sharpener, Beige</t>
  </si>
  <si>
    <t>netTALK DUO VoIP Telephone Service</t>
  </si>
  <si>
    <t>CA-2011-139451</t>
  </si>
  <si>
    <t>Duane Noonan</t>
  </si>
  <si>
    <t>Premium Writing Pencils, Soft, #2 by Central Association for the Blind</t>
  </si>
  <si>
    <t>Sortfiler Multipurpose Personal File Organizer, Black</t>
  </si>
  <si>
    <t>CA-2013-109806</t>
  </si>
  <si>
    <t>Jim Sink</t>
  </si>
  <si>
    <t>Turquoise Lead Holder with Pocket Clip</t>
  </si>
  <si>
    <t>Panasonic Kx-TS550</t>
  </si>
  <si>
    <t>Xerox 1995</t>
  </si>
  <si>
    <t>US-2014-109484</t>
  </si>
  <si>
    <t>Roger Barcio</t>
  </si>
  <si>
    <t>Portland</t>
  </si>
  <si>
    <t>Oregon</t>
  </si>
  <si>
    <t>Flexible Leather- Look Classic Collection Ring Binder</t>
  </si>
  <si>
    <t>CA-2014-157833</t>
  </si>
  <si>
    <t>Katherine Ducich</t>
  </si>
  <si>
    <t>Trimflex Flexible Post Binders</t>
  </si>
  <si>
    <t>US-2012-156867</t>
  </si>
  <si>
    <t>Lena Cacioppo</t>
  </si>
  <si>
    <t>Aurora</t>
  </si>
  <si>
    <t>Colorado</t>
  </si>
  <si>
    <t>Logitech K350 2.4Ghz Wireless Keyboard</t>
  </si>
  <si>
    <t>Deflect-o DuraMat Lighweight, Studded, Beveled Mat for Low Pile Carpeting</t>
  </si>
  <si>
    <t>Avery Trapezoid Ring Binder, 3" Capacity, Black, 1040 sheets</t>
  </si>
  <si>
    <t>CA-2012-110457</t>
  </si>
  <si>
    <t>Dave Kipp</t>
  </si>
  <si>
    <t>Hon Racetrack Conference Tables</t>
  </si>
  <si>
    <t>US-2014-107272</t>
  </si>
  <si>
    <t>Troy Staebel</t>
  </si>
  <si>
    <t>Phoenix</t>
  </si>
  <si>
    <t>Avery Durable Slant Ring Binders, No Labels</t>
  </si>
  <si>
    <t>Trav-L-File Heavy-Duty Shuttle II, Black</t>
  </si>
  <si>
    <t>US-2013-125969</t>
  </si>
  <si>
    <t>Lindsay Shagiari</t>
  </si>
  <si>
    <t>Chairs</t>
  </si>
  <si>
    <t>Global Task Chair, Black</t>
  </si>
  <si>
    <t>Eldon Cleatmat Plus Chair Mats for High Pile Carpets</t>
  </si>
  <si>
    <t>CA-2013-145583</t>
  </si>
  <si>
    <t>Lena Creighton</t>
  </si>
  <si>
    <t>Roseville</t>
  </si>
  <si>
    <t>Xerox 195</t>
  </si>
  <si>
    <t>Xerox 1880</t>
  </si>
  <si>
    <t>Sanford Colorific Colored Pencils, 12/Box</t>
  </si>
  <si>
    <t>Fasteners</t>
  </si>
  <si>
    <t>Ideal Clamps</t>
  </si>
  <si>
    <t>GBC Wire Binding Strips</t>
  </si>
  <si>
    <t>Supplies</t>
  </si>
  <si>
    <t>Fiskars Softgrip Scissors</t>
  </si>
  <si>
    <t>Longer-Life Soft White Bulbs</t>
  </si>
  <si>
    <t>CA-2014-106180</t>
  </si>
  <si>
    <t>Sally Hughsby</t>
  </si>
  <si>
    <t>Newell 343</t>
  </si>
  <si>
    <t>Envelopes</t>
  </si>
  <si>
    <t>Convenience Packs of Business Envelopes</t>
  </si>
  <si>
    <t>Xerox 1911</t>
  </si>
  <si>
    <t>CA-2012-110744</t>
  </si>
  <si>
    <t>Helen Andreada</t>
  </si>
  <si>
    <t>Pasadena</t>
  </si>
  <si>
    <t>Safco Industrial Wire Shelving</t>
  </si>
  <si>
    <t>CA-2013-158834</t>
  </si>
  <si>
    <t>Tamara Willingham</t>
  </si>
  <si>
    <t>Scottsdale</t>
  </si>
  <si>
    <t>Belkin 7 Outlet SurgeMaster Surge Protector with Phone Protection</t>
  </si>
  <si>
    <t>Jabra BIZ 2300 Duo QD Duo CordedÂ Headset</t>
  </si>
  <si>
    <t>CA-2012-124919</t>
  </si>
  <si>
    <t>Stephanie Phelps</t>
  </si>
  <si>
    <t>San Jose</t>
  </si>
  <si>
    <t>Southworth 25% Cotton Antique Laid Paper &amp; Envelopes</t>
  </si>
  <si>
    <t>Xerox 1883</t>
  </si>
  <si>
    <t>Tenex Personal Project File with Scoop Front Design, Black</t>
  </si>
  <si>
    <t>CA-2012-118948</t>
  </si>
  <si>
    <t>Neil Knudson</t>
  </si>
  <si>
    <t>Newell 311</t>
  </si>
  <si>
    <t>CA-2011-104269</t>
  </si>
  <si>
    <t>Dave Brooks</t>
  </si>
  <si>
    <t>Global Deluxe High-Back Manager's Chair</t>
  </si>
  <si>
    <t>CA-2013-162733</t>
  </si>
  <si>
    <t>Ted Trevino</t>
  </si>
  <si>
    <t>Xerox 1920</t>
  </si>
  <si>
    <t>CA-2013-154508</t>
  </si>
  <si>
    <t>Ruben Dartt</t>
  </si>
  <si>
    <t>Carlsbad</t>
  </si>
  <si>
    <t>New Mexico</t>
  </si>
  <si>
    <t>Staples</t>
  </si>
  <si>
    <t>CA-2013-113817</t>
  </si>
  <si>
    <t>Max Jones</t>
  </si>
  <si>
    <t>Wilson Jones International Size A4 Ring Binders</t>
  </si>
  <si>
    <t>CA-2011-118962</t>
  </si>
  <si>
    <t>Chad Sievert</t>
  </si>
  <si>
    <t>Adams Phone Message Book, Professional, 400 Message Capacity, 5 3/6Â” x 11Â”</t>
  </si>
  <si>
    <t>Xerox 1913</t>
  </si>
  <si>
    <t>Global Value Steno Chair, Gray</t>
  </si>
  <si>
    <t>CA-2011-123260</t>
  </si>
  <si>
    <t>Frank Merwin</t>
  </si>
  <si>
    <t>SanDisk Ultra 32 GB MicroSDHC Class 10 Memory Card</t>
  </si>
  <si>
    <t>CA-2012-131457</t>
  </si>
  <si>
    <t>Mary Zewe</t>
  </si>
  <si>
    <t>Redlands</t>
  </si>
  <si>
    <t>Poly String Tie Envelopes</t>
  </si>
  <si>
    <t>CA-2011-133690</t>
  </si>
  <si>
    <t>Bruce Stewart</t>
  </si>
  <si>
    <t>Denver</t>
  </si>
  <si>
    <t>BoxOffice By Design Rectangular and Half-Moon Meeting Room Tables</t>
  </si>
  <si>
    <t>Bravo II Megaboss 12-Amp Hard Body Upright, Replacement Belts, 2 Belts per Pack</t>
  </si>
  <si>
    <t>CA-2014-108329</t>
  </si>
  <si>
    <t>Laurel Elliston</t>
  </si>
  <si>
    <t>Whittier</t>
  </si>
  <si>
    <t>Nortel Business Series Terminal T7208 Digital phone</t>
  </si>
  <si>
    <t>CA-2013-130162</t>
  </si>
  <si>
    <t>Jonathan Howell</t>
  </si>
  <si>
    <t>Personal Filing Tote with Lid, Black/Gray</t>
  </si>
  <si>
    <t>Adtran 1202752G1</t>
  </si>
  <si>
    <t>CA-2014-160514</t>
  </si>
  <si>
    <t>David Bremer</t>
  </si>
  <si>
    <t>Santa Clara</t>
  </si>
  <si>
    <t>Xerox 4200 Series MultiUse Premium Copy Paper (20Lb. and 84 Bright)</t>
  </si>
  <si>
    <t>CA-2013-154739</t>
  </si>
  <si>
    <t>Logan Haushalter</t>
  </si>
  <si>
    <t>Global Leather Highback Executive Chair with Pneumatic Height Adjustment, Black</t>
  </si>
  <si>
    <t>CA-2013-145625</t>
  </si>
  <si>
    <t>Kelly Collister</t>
  </si>
  <si>
    <t>San Diego</t>
  </si>
  <si>
    <t>Wirebound Message Books, Two 4 1/4" x 5" Forms per Page</t>
  </si>
  <si>
    <t>LogitechÂ P710e Mobile Speakerphone</t>
  </si>
  <si>
    <t>CA-2012-155040</t>
  </si>
  <si>
    <t>Alan Hwang</t>
  </si>
  <si>
    <t>Brentwood</t>
  </si>
  <si>
    <t>Microsoft Sculpt Comfort Mouse</t>
  </si>
  <si>
    <t>CA-2014-163979</t>
  </si>
  <si>
    <t>Kristen Hastings</t>
  </si>
  <si>
    <t>Adjustable Depth Letter/Legal Cart</t>
  </si>
  <si>
    <t>CA-2012-155334</t>
  </si>
  <si>
    <t>Logitech 910-002974 M325 Wireless Mouse for Web Scrolling</t>
  </si>
  <si>
    <t>Regeneration Desk Collection</t>
  </si>
  <si>
    <t>Presstex Flexible Ring Binders</t>
  </si>
  <si>
    <t>CA-2014-118136</t>
  </si>
  <si>
    <t>Barry Blumstein</t>
  </si>
  <si>
    <t>Inglewood</t>
  </si>
  <si>
    <t>Ampad Gold Fibre Wirebound Steno Books, 6" x 9", Gregg Ruled</t>
  </si>
  <si>
    <t>Newell 330</t>
  </si>
  <si>
    <t>CA-2012-130890</t>
  </si>
  <si>
    <t>Jas O'Carroll</t>
  </si>
  <si>
    <t>Bevis Round Bullnose 29" High Table Top</t>
  </si>
  <si>
    <t>CA-2012-130883</t>
  </si>
  <si>
    <t>Tracy Blumstein</t>
  </si>
  <si>
    <t>Microsoft Arc Touch Mouse</t>
  </si>
  <si>
    <t>Xerox 216</t>
  </si>
  <si>
    <t>CA-2011-111451</t>
  </si>
  <si>
    <t>Kelly Lampkin</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</si>
  <si>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</si>
  <si>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</si>
  <si>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</si>
  <si>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</si>
  <si>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</si>
  <si>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</si>
  <si>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</si>
  <si>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Ben Peterman</t>
  </si>
  <si>
    <t>Arvada</t>
  </si>
  <si>
    <t>C-Line Cubicle Keepers Polyproplyene Holder With Velcro Backings</t>
  </si>
  <si>
    <t>Hon 4070 Series Pagoda Armless Upholstered Stacking Chairs</t>
  </si>
  <si>
    <t>Eldon Expressions Desk Accessory, Wood Photo Frame, Mahogany</t>
  </si>
  <si>
    <t>Avery 509</t>
  </si>
  <si>
    <t>CA-2011-156601</t>
  </si>
  <si>
    <t>Frank Atkinson</t>
  </si>
  <si>
    <t>Long Beach</t>
  </si>
  <si>
    <t>OIC Binder Clips</t>
  </si>
  <si>
    <t>CA-2013-162138</t>
  </si>
  <si>
    <t>Grace Kelly</t>
  </si>
  <si>
    <t>Hesperia</t>
  </si>
  <si>
    <t>Logitech Wireless Headset h800</t>
  </si>
  <si>
    <t>CA-2012-137946</t>
  </si>
  <si>
    <t>Doug Bickford</t>
  </si>
  <si>
    <t>Storex Dura Pro Binders</t>
  </si>
  <si>
    <t>Copiers</t>
  </si>
  <si>
    <t>Hewlett Packard LaserJet 3310 Copier</t>
  </si>
  <si>
    <t>Avery Non-Stick Binders</t>
  </si>
  <si>
    <t>CA-2011-129924</t>
  </si>
  <si>
    <t>Alyssa Crouse</t>
  </si>
  <si>
    <t>Tuff Stuff Recycled Round Ring Binders</t>
  </si>
  <si>
    <t>Hon 5100 Series Wood Tables</t>
  </si>
  <si>
    <t>CA-2012-128167</t>
  </si>
  <si>
    <t>Ken Lonsdale</t>
  </si>
  <si>
    <t>Layton</t>
  </si>
  <si>
    <t>OIC Binder Clips, Mini, 1/4" Capacity, Black</t>
  </si>
  <si>
    <t>CA-2014-169901</t>
  </si>
  <si>
    <t>Clay Cheatham</t>
  </si>
  <si>
    <t>Anker 36W 4-Port USB Wall Charger Travel Power Adapter for iPhone 5s 5c 5</t>
  </si>
  <si>
    <t>CA-2011-123344</t>
  </si>
  <si>
    <t>Julia Dunbar</t>
  </si>
  <si>
    <t>Gould Plastics 9-Pocket Panel Bin, 18-3/8w x 5-1/4d x 20-1/2h, Black</t>
  </si>
  <si>
    <t>US-2011-119137</t>
  </si>
  <si>
    <t>Arthur Gainer</t>
  </si>
  <si>
    <t>Tucson</t>
  </si>
  <si>
    <t>Wilson Jones Custom Binder Spines &amp; Labels</t>
  </si>
  <si>
    <t>NETGEAR AC1750 Dual Band GigabitÂ Smart WiFi Router</t>
  </si>
  <si>
    <t>Newell 324</t>
  </si>
  <si>
    <t>Microsoft Natural Keyboard Elite</t>
  </si>
  <si>
    <t>CA-2013-134775</t>
  </si>
  <si>
    <t>Alejandro Savely</t>
  </si>
  <si>
    <t>Southworth Structures Collection</t>
  </si>
  <si>
    <t>Square Ring Data Binders, Rigid 75 Pt. Covers, 11" x 14-7/8"</t>
  </si>
  <si>
    <t>US-2011-135972</t>
  </si>
  <si>
    <t>Jack Garza</t>
  </si>
  <si>
    <t>Des Moines</t>
  </si>
  <si>
    <t>Nortel Meridian M3904 Professional Digital phone</t>
  </si>
  <si>
    <t>Canon PC1080F Personal Copier</t>
  </si>
  <si>
    <t>CA-2014-102946</t>
  </si>
  <si>
    <t>Victor Preis</t>
  </si>
  <si>
    <t>Las Vegas</t>
  </si>
  <si>
    <t>Nevada</t>
  </si>
  <si>
    <t>Tuf-Vin Binders</t>
  </si>
  <si>
    <t>CA-2014-117457</t>
  </si>
  <si>
    <t>Keith Herrera</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</si>
  <si>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</si>
  <si>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</si>
  <si>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</si>
  <si>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</si>
  <si>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</si>
  <si>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</si>
  <si>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</si>
  <si>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</si>
  <si>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</si>
  <si>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</si>
  <si>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</si>
  <si>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Kimberly Carter</t>
  </si>
  <si>
    <t>Xerox 191</t>
  </si>
  <si>
    <t>CA-2014-122105</t>
  </si>
  <si>
    <t>Caroline Jumper</t>
  </si>
  <si>
    <t>Huntington Beach</t>
  </si>
  <si>
    <t>Bulldog Vacuum Base Pencil Sharpener</t>
  </si>
  <si>
    <t>CA-2013-148796</t>
  </si>
  <si>
    <t>Philip Brown</t>
  </si>
  <si>
    <t>Bevis Steel Folding Chairs</t>
  </si>
  <si>
    <t>CA-2014-110478</t>
  </si>
  <si>
    <t>Sung Pak</t>
  </si>
  <si>
    <t>American Pencil</t>
  </si>
  <si>
    <t>White Envelopes, White Envelopes with Clear Poly Window</t>
  </si>
  <si>
    <t>CA-2011-142048</t>
  </si>
  <si>
    <t>Joel Eaton</t>
  </si>
  <si>
    <t>Louisville</t>
  </si>
  <si>
    <t>KeyTronicÂ 6101 Series -Â KeyboardÂ - Black</t>
  </si>
  <si>
    <t>US-2011-110674</t>
  </si>
  <si>
    <t>Sanjit Chand</t>
  </si>
  <si>
    <t>Concord</t>
  </si>
  <si>
    <t>Global Geo Office Task Chair, Gray</t>
  </si>
  <si>
    <t>CA-2012-109638</t>
  </si>
  <si>
    <t>Joseph Holt</t>
  </si>
  <si>
    <t>3M Office Air Cleaner</t>
  </si>
  <si>
    <t>Logitech G700s Rechargeable Gaming Mouse</t>
  </si>
  <si>
    <t>Acco D-Ring Binder w/DublLock</t>
  </si>
  <si>
    <t>CA-2013-109869</t>
  </si>
  <si>
    <t>Tanja Norvell</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</si>
  <si>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</si>
  <si>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</si>
  <si>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</si>
  <si>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</si>
  <si>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</si>
  <si>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</si>
  <si>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Jeremy Pistek</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</si>
  <si>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</si>
  <si>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</si>
  <si>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</si>
  <si>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</si>
  <si>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</si>
  <si>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</si>
  <si>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</si>
  <si>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</si>
  <si>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</si>
  <si>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Xylona Preis</t>
  </si>
  <si>
    <t>ImationÂ USB 2.0 SwivelÂ Flash DriveÂ USBÂ flash driveÂ - 4 GB - Pink</t>
  </si>
  <si>
    <t>CA-2014-140963</t>
  </si>
  <si>
    <t>Michelle Tran</t>
  </si>
  <si>
    <t>Alphabetical Labels for Top Tab Filing</t>
  </si>
  <si>
    <t>O'Sullivan Living Dimensions 2-Shelf Bookcases</t>
  </si>
  <si>
    <t>iHome FM Clock Radio with Lightning Dock</t>
  </si>
  <si>
    <t>CA-2013-169166</t>
  </si>
  <si>
    <t>Sonia Sunley</t>
  </si>
  <si>
    <t>Sony Micro Vault Click 8 GB USB 2.0 Flash Drive</t>
  </si>
  <si>
    <t>CA-2013-126158</t>
  </si>
  <si>
    <t>Costa Mesa</t>
  </si>
  <si>
    <t>Clear Mylar Reinforcing Strips</t>
  </si>
  <si>
    <t>Howard Miller 14-1/2" Diameter Chrome Round Wall Clock</t>
  </si>
  <si>
    <t>DMI Arturo Collection Mission-style Design Wood Chair</t>
  </si>
  <si>
    <t>Deflect-O Glasstique Clear Desk Accessories</t>
  </si>
  <si>
    <t>US-2013-105578</t>
  </si>
  <si>
    <t>Maribeth Yedwab</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</si>
  <si>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</si>
  <si>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</si>
  <si>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</si>
  <si>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</si>
  <si>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</si>
  <si>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</si>
  <si>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</si>
  <si>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Bradley Nguyen</t>
  </si>
  <si>
    <t>Newell 327</t>
  </si>
  <si>
    <t>Newell 317</t>
  </si>
  <si>
    <t>CA-2014-127432</t>
  </si>
  <si>
    <t>Alan Dominguez</t>
  </si>
  <si>
    <t>Great Falls</t>
  </si>
  <si>
    <t>Montana</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</si>
  <si>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</si>
  <si>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</si>
  <si>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</si>
  <si>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</si>
  <si>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</si>
  <si>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</si>
  <si>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</si>
  <si>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</si>
  <si>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Karen Bern</t>
  </si>
  <si>
    <t>Safco Contoured Stacking Chairs</t>
  </si>
  <si>
    <t>US-2014-129441</t>
  </si>
  <si>
    <t>Jasper Cacioppo</t>
  </si>
  <si>
    <t>Tenex Chairmats For Use With Carpeted Floors</t>
  </si>
  <si>
    <t>CA-2013-126613</t>
  </si>
  <si>
    <t>Allen Armold</t>
  </si>
  <si>
    <t>Mesa</t>
  </si>
  <si>
    <t>Sterilite Officeware Hinged File Box</t>
  </si>
  <si>
    <t>CA-2013-136924</t>
  </si>
  <si>
    <t>Erin Smith</t>
  </si>
  <si>
    <t>LG Electronics Tone+ HBS-730 Bluetooth Headset</t>
  </si>
  <si>
    <t>CA-2013-136406</t>
  </si>
  <si>
    <t>Bill Donatelli</t>
  </si>
  <si>
    <t>HON 5400 Series Task Chairs for Big and Tall</t>
  </si>
  <si>
    <t>CA-2014-100650</t>
  </si>
  <si>
    <t>Dean Katz</t>
  </si>
  <si>
    <t>Anaheim</t>
  </si>
  <si>
    <t>Tennsco 16-Compartment Lockers with Coat Rack</t>
  </si>
  <si>
    <t>CA-2013-113243</t>
  </si>
  <si>
    <t>Olvera Toch</t>
  </si>
  <si>
    <t>Avery 473</t>
  </si>
  <si>
    <t>Bretford Â“Just In TimeÂ” Height-Adjustable Multi-Task Work Tables</t>
  </si>
  <si>
    <t>Xerox 226</t>
  </si>
  <si>
    <t>CA-2014-118731</t>
  </si>
  <si>
    <t>Liz Pelletier</t>
  </si>
  <si>
    <t>Coloredge Poster Frame</t>
  </si>
  <si>
    <t>GBC Prepunched Paper, 19-Hole, for Binding Systems, 24-lb</t>
  </si>
  <si>
    <t>CA-2012-130736</t>
  </si>
  <si>
    <t>Jeremy Farry</t>
  </si>
  <si>
    <t>Alliance Big Bands Rubber Bands, 12/Pack</t>
  </si>
  <si>
    <t>CA-2014-137099</t>
  </si>
  <si>
    <t>Frank Preis</t>
  </si>
  <si>
    <t>Cisco SPA301</t>
  </si>
  <si>
    <t>CA-2014-156951</t>
  </si>
  <si>
    <t>Ellis Ballard</t>
  </si>
  <si>
    <t>Personal Creations Ink Jet Cards and Labels</t>
  </si>
  <si>
    <t>GBC White Gloss Covers, Plain Front</t>
  </si>
  <si>
    <t>Xerox 222</t>
  </si>
  <si>
    <t>Hon Every-Day Series Multi-Task Chairs</t>
  </si>
  <si>
    <t>CA-2013-127250</t>
  </si>
  <si>
    <t>Sarah Foster</t>
  </si>
  <si>
    <t>Marysville</t>
  </si>
  <si>
    <t>Newell 332</t>
  </si>
  <si>
    <t>CA-2012-149713</t>
  </si>
  <si>
    <t>Trudy Glocke</t>
  </si>
  <si>
    <t>Rediform S.O.S. Phone Message Books</t>
  </si>
  <si>
    <t>Acme Value Line Scissors</t>
  </si>
  <si>
    <t>CA-2012-132906</t>
  </si>
  <si>
    <t>Charles Crestani</t>
  </si>
  <si>
    <t>Martin-Yale Premier Letter Opener</t>
  </si>
  <si>
    <t>CA-2014-145233</t>
  </si>
  <si>
    <t>Dianna Vittorini</t>
  </si>
  <si>
    <t>GE 30524EE4</t>
  </si>
  <si>
    <t>AT&amp;T SB67148 SynJ</t>
  </si>
  <si>
    <t>Fellowes Basic Home/Office Series Surge Protectors</t>
  </si>
  <si>
    <t>Recycled Pressboard Report Cover with Reinforced Top Hinge</t>
  </si>
  <si>
    <t>US-2013-156986</t>
  </si>
  <si>
    <t>Zuschuss Carroll</t>
  </si>
  <si>
    <t>Salem</t>
  </si>
  <si>
    <t>i.Sound Portable Power - 8000 mAh</t>
  </si>
  <si>
    <t>Xerox 225</t>
  </si>
  <si>
    <t>Xerox 1894</t>
  </si>
  <si>
    <t>CA-2011-131450</t>
  </si>
  <si>
    <t>Lena Radford</t>
  </si>
  <si>
    <t>Fellowes Superior 10 Outlet Split Surge Protector</t>
  </si>
  <si>
    <t>AT&amp;T 1070 Corded Phone</t>
  </si>
  <si>
    <t>Dana Halogen Swing-Arm Architect Lamp</t>
  </si>
  <si>
    <t>CA-2014-153787</t>
  </si>
  <si>
    <t>Annie Thurman</t>
  </si>
  <si>
    <t>Belkin Premiere Surge Master II 8-outlet surge protector</t>
  </si>
  <si>
    <t>CA-2014-133431</t>
  </si>
  <si>
    <t>Logan Currie</t>
  </si>
  <si>
    <t>Acco Pressboard Covers with Storage Hooks, 9 1/2" x 11", Executive Red</t>
  </si>
  <si>
    <t>US-2013-135720</t>
  </si>
  <si>
    <t>Fred McMath</t>
  </si>
  <si>
    <t>Tennsco Regal Shelving Units</t>
  </si>
  <si>
    <t>ImationÂ 32GB Pocket Pro USB 3.0Â Flash DriveÂ - 32 GB - Black - 1 P ...</t>
  </si>
  <si>
    <t>Jabra SPEAK 410</t>
  </si>
  <si>
    <t>US-2013-123470</t>
  </si>
  <si>
    <t>Max Engle</t>
  </si>
  <si>
    <t>Premium Transparent Presentation Covers by GBC</t>
  </si>
  <si>
    <t>Tripp Lite TLP810NET Broadband Surge for Modem/Fax</t>
  </si>
  <si>
    <t>CA-2013-115917</t>
  </si>
  <si>
    <t>Rick Bensley</t>
  </si>
  <si>
    <t>Vallejo</t>
  </si>
  <si>
    <t>Luxo Professional Fluorescent Magnifier Lamp with Clamp-Mount Base</t>
  </si>
  <si>
    <t>Wilson Jones Turn Tabs Binder Tool for Ring Binders</t>
  </si>
  <si>
    <t>CA-2014-167913</t>
  </si>
  <si>
    <t>John Lee</t>
  </si>
  <si>
    <t>Mission Viejo</t>
  </si>
  <si>
    <t>Economy Rollaway Files</t>
  </si>
  <si>
    <t>Avery 480</t>
  </si>
  <si>
    <t>CA-2013-103947</t>
  </si>
  <si>
    <t>Sierra Vista</t>
  </si>
  <si>
    <t>Belkin F9H710-06 7 Outlet SurgeMaster Surge Protector</t>
  </si>
  <si>
    <t>CA-2013-160745</t>
  </si>
  <si>
    <t>Anthony Rawles</t>
  </si>
  <si>
    <t>Vancouver</t>
  </si>
  <si>
    <t>3M Hangers With Command Adhesive</t>
  </si>
  <si>
    <t>AT&amp;T TR1909W</t>
  </si>
  <si>
    <t>First Data FD10 PIN Pad</t>
  </si>
  <si>
    <t>CA-2012-131534</t>
  </si>
  <si>
    <t>Alan Barnes</t>
  </si>
  <si>
    <t>Imation Bio 8GB USBÂ Flash Drive ImationÂ Corp</t>
  </si>
  <si>
    <t>Xerox 1977</t>
  </si>
  <si>
    <t>CA-2013-163755</t>
  </si>
  <si>
    <t>Tenex "The Solids" Textured Chair Mats</t>
  </si>
  <si>
    <t>CA-2012-142027</t>
  </si>
  <si>
    <t>Jay Kimmel</t>
  </si>
  <si>
    <t>Laminate Occasional Tables</t>
  </si>
  <si>
    <t>CA-2011-153150</t>
  </si>
  <si>
    <t>Dorris liebe</t>
  </si>
  <si>
    <t>Cardinal Holdit Business Card Pockets</t>
  </si>
  <si>
    <t>CA-2011-104472</t>
  </si>
  <si>
    <t>Christine Kargatis</t>
  </si>
  <si>
    <t>Aluminum Document Frame</t>
  </si>
  <si>
    <t>CA-2013-112942</t>
  </si>
  <si>
    <t>Ross DeVincentis</t>
  </si>
  <si>
    <t>Tops Green Bar Computer Printout Paper</t>
  </si>
  <si>
    <t>CA-2014-131954</t>
  </si>
  <si>
    <t>Darrin Sayre</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</si>
  <si>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</si>
  <si>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</si>
  <si>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</si>
  <si>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</si>
  <si>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</si>
  <si>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</si>
  <si>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</si>
  <si>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Gary Zandusky</t>
  </si>
  <si>
    <t>Logitech Wireless Touch Keyboard K400</t>
  </si>
  <si>
    <t>CA-2011-124429</t>
  </si>
  <si>
    <t>Maya Herman</t>
  </si>
  <si>
    <t>KI Conference Tables</t>
  </si>
  <si>
    <t>Fellowes Officeware Wire Shelving</t>
  </si>
  <si>
    <t>CA-2013-110499</t>
  </si>
  <si>
    <t>Yoseph Carroll</t>
  </si>
  <si>
    <t>Hewlett Packard 610 Color Digital Copier / Printer</t>
  </si>
  <si>
    <t>CA-2012-135272</t>
  </si>
  <si>
    <t>Melanie Seite</t>
  </si>
  <si>
    <t>12-1/2 Diameter Round Wall Clock</t>
  </si>
  <si>
    <t>CA-2012-112319</t>
  </si>
  <si>
    <t>Andrew Roberts</t>
  </si>
  <si>
    <t>CA-2012-144267</t>
  </si>
  <si>
    <t>Nick Zandusky</t>
  </si>
  <si>
    <t>Hon GuestStacker Chair</t>
  </si>
  <si>
    <t>Xerox 1974</t>
  </si>
  <si>
    <t>Xerox 1927</t>
  </si>
  <si>
    <t>CA-2014-129567</t>
  </si>
  <si>
    <t>Clay Ludtke</t>
  </si>
  <si>
    <t>Lancaster</t>
  </si>
  <si>
    <t>Heavy-Duty E-Z-D Binders</t>
  </si>
  <si>
    <t>CA-2012-154620</t>
  </si>
  <si>
    <t>Liz Thompson</t>
  </si>
  <si>
    <t>Lifetime Advantage Folding Chairs, 4/Carton</t>
  </si>
  <si>
    <t>CA-2011-156433</t>
  </si>
  <si>
    <t>Erica Smith</t>
  </si>
  <si>
    <t>Avery 499</t>
  </si>
  <si>
    <t>CA-2012-101910</t>
  </si>
  <si>
    <t>Carlos Daly</t>
  </si>
  <si>
    <t>Lake Elsinore</t>
  </si>
  <si>
    <t>Situations Contoured Folding Chairs, 4/Set</t>
  </si>
  <si>
    <t>CA-2014-105809</t>
  </si>
  <si>
    <t>Helen Wasserman</t>
  </si>
  <si>
    <t>Executive Impressions 14" Contract Wall Clock</t>
  </si>
  <si>
    <t>Logitech Mobile Speakerphone P710e -Â speaker phone</t>
  </si>
  <si>
    <t>CA-2014-135783</t>
  </si>
  <si>
    <t>Gary McGarr</t>
  </si>
  <si>
    <t>Eldon Stackable Tray, Side-Load, Legal, Smoke</t>
  </si>
  <si>
    <t>CA-2011-134313</t>
  </si>
  <si>
    <t>Russell Applegate</t>
  </si>
  <si>
    <t>Model L Table or Wall-Mount Pencil Sharpener</t>
  </si>
  <si>
    <t>ClearOne CHATAttach 160 -Â speaker phone</t>
  </si>
  <si>
    <t>CA-2011-151995</t>
  </si>
  <si>
    <t>Edmonds</t>
  </si>
  <si>
    <t>Newell 32</t>
  </si>
  <si>
    <t>Belkin F9G930V10-GRY 9 Outlet Surge</t>
  </si>
  <si>
    <t>Sony 16GB Class 10 Micro SDHC R40 Memory Card</t>
  </si>
  <si>
    <t>CA-2014-143686</t>
  </si>
  <si>
    <t>Pauline Johnson</t>
  </si>
  <si>
    <t>Santa Ana</t>
  </si>
  <si>
    <t>Razer Tiamat Over Ear 7.1 Surround Sound PC Gaming Headset</t>
  </si>
  <si>
    <t>US-2011-102071</t>
  </si>
  <si>
    <t>Patrick Gardner</t>
  </si>
  <si>
    <t>Kingston Digital DataTraveler 32GB USB 2.0</t>
  </si>
  <si>
    <t>Sony Micro Vault Click 16 GB USB 2.0 Flash Drive</t>
  </si>
  <si>
    <t>CA-2013-161669</t>
  </si>
  <si>
    <t>Eudokia Martin</t>
  </si>
  <si>
    <t>Fellowes Binding Cases</t>
  </si>
  <si>
    <t>Ibico Plastic and Wire Spiral Binding Combs</t>
  </si>
  <si>
    <t>Acme Preferred Stainless Steel Scissors</t>
  </si>
  <si>
    <t>Avery 486</t>
  </si>
  <si>
    <t>CA-2013-152534</t>
  </si>
  <si>
    <t>Dave Poirier</t>
  </si>
  <si>
    <t>Salinas</t>
  </si>
  <si>
    <t>DIXON Oriole Pencils</t>
  </si>
  <si>
    <t>Xerox 202</t>
  </si>
  <si>
    <t>CA-2011-133851</t>
  </si>
  <si>
    <t>Chuck Magee</t>
  </si>
  <si>
    <t>Deluxe Chalkboard Eraser Cleaner</t>
  </si>
  <si>
    <t>US-2014-123463</t>
  </si>
  <si>
    <t>Binney &amp; Smith Crayola Metallic Crayons, 16-Color Pack</t>
  </si>
  <si>
    <t>CA-2012-143602</t>
  </si>
  <si>
    <t>Jill Stevenson</t>
  </si>
  <si>
    <t>Fellowes Black Plastic Comb Bindings</t>
  </si>
  <si>
    <t>CA-2014-115364</t>
  </si>
  <si>
    <t>Eldon Shelf Savers Cubes and Bins</t>
  </si>
  <si>
    <t>CA-2011-104976</t>
  </si>
  <si>
    <t>Cyma Kinney</t>
  </si>
  <si>
    <t>Xerox 1987</t>
  </si>
  <si>
    <t>CA-2013-105494</t>
  </si>
  <si>
    <t>Pamela Coakley</t>
  </si>
  <si>
    <t>File Shuttle I and Handi-File</t>
  </si>
  <si>
    <t>Binding Machine Supplies</t>
  </si>
  <si>
    <t>CA-2013-130477</t>
  </si>
  <si>
    <t>Xerox 1923</t>
  </si>
  <si>
    <t>Fellowes Neat Ideas Storage Cubes</t>
  </si>
  <si>
    <t>Xerox 1931</t>
  </si>
  <si>
    <t>US-2014-111745</t>
  </si>
  <si>
    <t>Farmington</t>
  </si>
  <si>
    <t>CA-2012-148250</t>
  </si>
  <si>
    <t>Rachel Payne</t>
  </si>
  <si>
    <t>Riverside</t>
  </si>
  <si>
    <t>Xerox 213</t>
  </si>
  <si>
    <t>Fellowes 8 Outlet Superior Workstation Surge Protector w/o Phone/Fax/Modem Protection</t>
  </si>
  <si>
    <t>CA-2013-105760</t>
  </si>
  <si>
    <t>Karen Carlisle</t>
  </si>
  <si>
    <t>Message Book, Standard Line "While You Were Out", 5 1/2" X 4", 200 Sets/Book</t>
  </si>
  <si>
    <t>CA-2013-142958</t>
  </si>
  <si>
    <t>Rob Williams</t>
  </si>
  <si>
    <t>Torrance</t>
  </si>
  <si>
    <t>Acco Pressboard Covers with Storage Hooks, 14 7/8" x 11", Dark Blue</t>
  </si>
  <si>
    <t>CA-2012-120880</t>
  </si>
  <si>
    <t>John Lucas</t>
  </si>
  <si>
    <t>Standard Rollaway File with Lock</t>
  </si>
  <si>
    <t>Avery Trapezoid Extra Heavy Duty 4" Binders</t>
  </si>
  <si>
    <t>US-2012-140200</t>
  </si>
  <si>
    <t>Cynthia Arntzen</t>
  </si>
  <si>
    <t>Bevis Boat-Shaped Conference Table</t>
  </si>
  <si>
    <t>CA-2014-102414</t>
  </si>
  <si>
    <t>Joseph Airdo</t>
  </si>
  <si>
    <t>Logitech B530 USBÂ HeadsetÂ -Â headsetÂ - Full size, Binaural</t>
  </si>
  <si>
    <t>Avery Durable Slant Ring Binders</t>
  </si>
  <si>
    <t>Universal Ultra Bright White Copier/Laser Paper, 8 1/2" x 11", Ream</t>
  </si>
  <si>
    <t>CA-2012-112571</t>
  </si>
  <si>
    <t>Daniel Lacy</t>
  </si>
  <si>
    <t>Oceanside</t>
  </si>
  <si>
    <t>Luxo Professional Combination Clamp-On Lamps</t>
  </si>
  <si>
    <t>CA-2014-152142</t>
  </si>
  <si>
    <t>Lindsay Williams</t>
  </si>
  <si>
    <t>CA-2013-120859</t>
  </si>
  <si>
    <t>Cynthia Voltz</t>
  </si>
  <si>
    <t>White Business Envelopes with Contemporary Seam, Recycled White Business Envelopes</t>
  </si>
  <si>
    <t>US-2014-100209</t>
  </si>
  <si>
    <t>Tamara Dahlen</t>
  </si>
  <si>
    <t>Wilson Jones Easy Flow II Sheet Lifters</t>
  </si>
  <si>
    <t>CA-2011-163419</t>
  </si>
  <si>
    <t>Tracy Zic</t>
  </si>
  <si>
    <t>BIC Brite Liner Grip Highlighters, Assorted, 5/Pack</t>
  </si>
  <si>
    <t>Samsung Galaxy S III - 16GB - pebble blue (T-Mobile)</t>
  </si>
  <si>
    <t>Global Airflow Leather Mesh Back Chair, Black</t>
  </si>
  <si>
    <t>CA-2013-105585</t>
  </si>
  <si>
    <t>Roland Fjeld</t>
  </si>
  <si>
    <t>Advantus SlideClip Paper Clips</t>
  </si>
  <si>
    <t>Xerox 1979</t>
  </si>
  <si>
    <t>CA-2013-155488</t>
  </si>
  <si>
    <t>Boston 16801 Nautilus Battery Pencil Sharpener</t>
  </si>
  <si>
    <t>CA-2012-126445</t>
  </si>
  <si>
    <t>Ryan Akin</t>
  </si>
  <si>
    <t>Murrieta</t>
  </si>
  <si>
    <t>Fellowes Super Stor/Drawer Files</t>
  </si>
  <si>
    <t>CA-2012-105312</t>
  </si>
  <si>
    <t>Meg Tillman</t>
  </si>
  <si>
    <t>Redi-Strip #10 Envelopes, 4 1/8 x 9 1/2</t>
  </si>
  <si>
    <t>UniKeep View Case Binders</t>
  </si>
  <si>
    <t>CA-2011-158540</t>
  </si>
  <si>
    <t>Vivek Gonzalez</t>
  </si>
  <si>
    <t>Eldon Delta Triangular Chair Mat, 52" x 58", Clear</t>
  </si>
  <si>
    <t>CA-2014-118437</t>
  </si>
  <si>
    <t>Philip Fox</t>
  </si>
  <si>
    <t>Olympia</t>
  </si>
  <si>
    <t>Howard Miller 13-3/4" Diameter Brushed Chrome Round Wall Clock</t>
  </si>
  <si>
    <t>Project Tote Personal File</t>
  </si>
  <si>
    <t>US-2012-126214</t>
  </si>
  <si>
    <t>John Stevenson</t>
  </si>
  <si>
    <t>Bevis 36 x 72 Conference Tables</t>
  </si>
  <si>
    <t>Enermax Acrylux Wireless Keyboard</t>
  </si>
  <si>
    <t>CA-2012-133025</t>
  </si>
  <si>
    <t>Meg O'Connel</t>
  </si>
  <si>
    <t>CA-2014-106964</t>
  </si>
  <si>
    <t>Hallie Redmond</t>
  </si>
  <si>
    <t>GBC Plastic Binding Combs</t>
  </si>
  <si>
    <t>CA-2012-127418</t>
  </si>
  <si>
    <t>Jennifer Jackson</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</si>
  <si>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</si>
  <si>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</si>
  <si>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</si>
  <si>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</si>
  <si>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</si>
  <si>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</si>
  <si>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</si>
  <si>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</si>
  <si>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Brian DeCherney</t>
  </si>
  <si>
    <t>Global Value Mid-Back Manager's Chair, Gray</t>
  </si>
  <si>
    <t>CA-2012-144652</t>
  </si>
  <si>
    <t>Skye Norling</t>
  </si>
  <si>
    <t>Newell 333</t>
  </si>
  <si>
    <t>CA-2013-152814</t>
  </si>
  <si>
    <t>Erica Hernandez</t>
  </si>
  <si>
    <t>Xerox 1881</t>
  </si>
  <si>
    <t>CA-2013-134348</t>
  </si>
  <si>
    <t>Maurice Satty</t>
  </si>
  <si>
    <t>Avery Durable Slant Ring Binders With Label Holder</t>
  </si>
  <si>
    <t>Round Ring Binders</t>
  </si>
  <si>
    <t>Micropad Numeric Keypads</t>
  </si>
  <si>
    <t>CA-2014-132521</t>
  </si>
  <si>
    <t>Don Weiss</t>
  </si>
  <si>
    <t>Belkin 8 Outlet SurgeMaster II Gold Surge Protector</t>
  </si>
  <si>
    <t>Avery Printable Repositionable Plastic Tabs</t>
  </si>
  <si>
    <t>CA-2013-166163</t>
  </si>
  <si>
    <t>Craig Yedwab</t>
  </si>
  <si>
    <t>Oakland</t>
  </si>
  <si>
    <t>Nokia Lumia 521 (T-Mobile)</t>
  </si>
  <si>
    <t>Avery 488</t>
  </si>
  <si>
    <t>CA-2012-143490</t>
  </si>
  <si>
    <t>Naresj Patel</t>
  </si>
  <si>
    <t>Stanley Contemporary Battery Pencil Sharpeners</t>
  </si>
  <si>
    <t>AT&amp;T 1080 Corded phone</t>
  </si>
  <si>
    <t>CA-2011-159338</t>
  </si>
  <si>
    <t>Noel Staavos</t>
  </si>
  <si>
    <t>Hon 4060 Series Tables</t>
  </si>
  <si>
    <t>CA-2013-107216</t>
  </si>
  <si>
    <t>Paul Van Hugh</t>
  </si>
  <si>
    <t>Newell 326</t>
  </si>
  <si>
    <t>GE General Purpose, Extra Long Life, Showcase &amp; Floodlight Incandescent Bulbs</t>
  </si>
  <si>
    <t>Logitech ClearChat Comfort/USB Headset H390</t>
  </si>
  <si>
    <t>Newell 346</t>
  </si>
  <si>
    <t>CA-2013-112340</t>
  </si>
  <si>
    <t>Neoma Murray</t>
  </si>
  <si>
    <t>Rediform Wirebound "Phone Memo" Message Book, 11 x 5-3/4</t>
  </si>
  <si>
    <t>CA-2014-140585</t>
  </si>
  <si>
    <t>Encinitas</t>
  </si>
  <si>
    <t>Bush Saratoga Collection 5-Shelf Bookcase, Hanover Cherry, *Special Order</t>
  </si>
  <si>
    <t>CA-2013-144855</t>
  </si>
  <si>
    <t>Dionis Lloyd</t>
  </si>
  <si>
    <t>US-2013-114776</t>
  </si>
  <si>
    <t>Greg Guthrie</t>
  </si>
  <si>
    <t>Antioch</t>
  </si>
  <si>
    <t>CA-2011-146969</t>
  </si>
  <si>
    <t>Arthur Prichep</t>
  </si>
  <si>
    <t>Stockwell Push Pins</t>
  </si>
  <si>
    <t>Xerox 223</t>
  </si>
  <si>
    <t>Machines</t>
  </si>
  <si>
    <t>Star Micronics TSP800 TSP847IIU Receipt Printer</t>
  </si>
  <si>
    <t>Fellowes Mobile File Cart, Black</t>
  </si>
  <si>
    <t>CA-2014-160395</t>
  </si>
  <si>
    <t>Reno</t>
  </si>
  <si>
    <t>Crayola Anti Dust Chalk, 12/Pack</t>
  </si>
  <si>
    <t>Lock-Up Easel 'Spel-Binder'</t>
  </si>
  <si>
    <t>CA-2013-149314</t>
  </si>
  <si>
    <t>George Bell</t>
  </si>
  <si>
    <t>Hon Deluxe Fabric Upholstered Stacking Chairs</t>
  </si>
  <si>
    <t>CA-2011-126522</t>
  </si>
  <si>
    <t>Larry Tron</t>
  </si>
  <si>
    <t>Escondido</t>
  </si>
  <si>
    <t>BOSTON Model 1800 Electric Pencil Sharpeners, Putty/Woodgrain</t>
  </si>
  <si>
    <t>CA-2012-125416</t>
  </si>
  <si>
    <t>CA-2011-158064</t>
  </si>
  <si>
    <t>ACCOHIDE Binder by Acco</t>
  </si>
  <si>
    <t>CA-2011-120243</t>
  </si>
  <si>
    <t>Alyssa Tate</t>
  </si>
  <si>
    <t>CA-2011-127131</t>
  </si>
  <si>
    <t>Harold Ryan</t>
  </si>
  <si>
    <t>Peel &amp; Stick Add-On Corner Pockets</t>
  </si>
  <si>
    <t>Carina 42"Hx23 3/4"W Media Storage Unit</t>
  </si>
  <si>
    <t>Xerox 220</t>
  </si>
  <si>
    <t>Recycled Data-Pak for Archival Bound Computer Printouts, 12-1/2 x 12-1/2 x 16</t>
  </si>
  <si>
    <t>CA-2014-117212</t>
  </si>
  <si>
    <t>Bradley Talbott</t>
  </si>
  <si>
    <t>Kensington 6 Outlet Guardian Standard Surge Protector</t>
  </si>
  <si>
    <t>Toshiba IPT2010-SD IPÂ Telephone</t>
  </si>
  <si>
    <t>GuestStacker Chair with Chrome Finish Legs</t>
  </si>
  <si>
    <t>Xerox 1924</t>
  </si>
  <si>
    <t>CA-2013-114727</t>
  </si>
  <si>
    <t>Linda Southworth</t>
  </si>
  <si>
    <t>Hon 4700 Series Mobuis Mid-Back Task Chairs with Adjustable Arms</t>
  </si>
  <si>
    <t>Sauder Facets Collection Locker/File Cabinet, Sky Alder Finish</t>
  </si>
  <si>
    <t>Fellowes Strictly Business Drawer File, Letter/Legal Size</t>
  </si>
  <si>
    <t>CA-2011-110184</t>
  </si>
  <si>
    <t>Ben Ferrer</t>
  </si>
  <si>
    <t>GE DSL Phone Line Filter</t>
  </si>
  <si>
    <t>CA-2014-100013</t>
  </si>
  <si>
    <t>#10- 4 1/8" x 9 1/2" Security-Tint Envelopes</t>
  </si>
  <si>
    <t>Dax Clear Box Frame</t>
  </si>
  <si>
    <t>SANFORD Liquid Accent Tank-Style Highlighters</t>
  </si>
  <si>
    <t>CA-2011-127012</t>
  </si>
  <si>
    <t>Greg Matthias</t>
  </si>
  <si>
    <t>Eldon Image Series Desk Accessories, Ebony</t>
  </si>
  <si>
    <t>Sanford 52201 APSCO Electric Pencil Sharpener</t>
  </si>
  <si>
    <t>CA-2011-168494</t>
  </si>
  <si>
    <t>Nora Preis</t>
  </si>
  <si>
    <t>Fresno</t>
  </si>
  <si>
    <t>Hon Non-Folding Utility Tables</t>
  </si>
  <si>
    <t>Bretford Rectangular Conference Table Tops</t>
  </si>
  <si>
    <t>Bestar Classic Bookcase</t>
  </si>
  <si>
    <t>CA-2014-110380</t>
  </si>
  <si>
    <t>Phillip Flathmann</t>
  </si>
  <si>
    <t>Pencil and Crayon Sharpener</t>
  </si>
  <si>
    <t>US-2011-167738</t>
  </si>
  <si>
    <t>Julie Creighton</t>
  </si>
  <si>
    <t>Letter Size Cart</t>
  </si>
  <si>
    <t>CA-2014-121412</t>
  </si>
  <si>
    <t>Brooke Gillingham</t>
  </si>
  <si>
    <t>CA-2013-163384</t>
  </si>
  <si>
    <t>Chuck Clark</t>
  </si>
  <si>
    <t>ACCOHIDE 3-Ring Binder, Blue, 1"</t>
  </si>
  <si>
    <t>Xerox 1996</t>
  </si>
  <si>
    <t>CA-2012-101707</t>
  </si>
  <si>
    <t>Xerox 1973</t>
  </si>
  <si>
    <t>Avery 511</t>
  </si>
  <si>
    <t>CA-2012-138898</t>
  </si>
  <si>
    <t>Justin Hirsh</t>
  </si>
  <si>
    <t>Pueblo</t>
  </si>
  <si>
    <t>Kensington 4 Outlet MasterPiece Compact Power Control Center</t>
  </si>
  <si>
    <t>CA-2014-115427</t>
  </si>
  <si>
    <t>Erica Bern</t>
  </si>
  <si>
    <t>Fairfield</t>
  </si>
  <si>
    <t>Cardinal Slant-D Ring Binder, Heavy Gauge Vinyl</t>
  </si>
  <si>
    <t>GBC Binding covers</t>
  </si>
  <si>
    <t>CA-2012-121391</t>
  </si>
  <si>
    <t>Alex Avila</t>
  </si>
  <si>
    <t>CA-2013-141397</t>
  </si>
  <si>
    <t>Roy Collins</t>
  </si>
  <si>
    <t>Xerox 1898</t>
  </si>
  <si>
    <t>Belkin 6 Outlet Metallic Surge Strip</t>
  </si>
  <si>
    <t>Fellowes Bankers Box Recycled Super Stor/Drawer</t>
  </si>
  <si>
    <t>Hon Valutask Swivel Chairs</t>
  </si>
  <si>
    <t>CA-2013-145919</t>
  </si>
  <si>
    <t>Henry Goldwyn</t>
  </si>
  <si>
    <t>Eureka Recycled Copy Paper 8 1/2" x 11", Ream</t>
  </si>
  <si>
    <t>Seth Thomas 12" Clock w/ Goldtone Case</t>
  </si>
  <si>
    <t>CA-2014-106033</t>
  </si>
  <si>
    <t>Frank Gastineau</t>
  </si>
  <si>
    <t>Panasonic KP-310 Heavy-Duty Electric Pencil Sharpener</t>
  </si>
  <si>
    <t>CA-2013-142762</t>
  </si>
  <si>
    <t>Lisa DeCherney</t>
  </si>
  <si>
    <t>CA-2011-121664</t>
  </si>
  <si>
    <t>Harold Pawlan</t>
  </si>
  <si>
    <t>Wilson Jones Legal Size Ring Binders</t>
  </si>
  <si>
    <t>US-2014-123281</t>
  </si>
  <si>
    <t>Jamie Frazer</t>
  </si>
  <si>
    <t>Westinghouse Clip-On Gooseneck Lamps</t>
  </si>
  <si>
    <t>CA-2014-162978</t>
  </si>
  <si>
    <t>Motorola L804</t>
  </si>
  <si>
    <t>Things To Do Today Pad</t>
  </si>
  <si>
    <t>US-2011-151925</t>
  </si>
  <si>
    <t>Kean Takahito</t>
  </si>
  <si>
    <t>Leather Task Chair, Black</t>
  </si>
  <si>
    <t>US-2014-155425</t>
  </si>
  <si>
    <t>Ann Blume</t>
  </si>
  <si>
    <t>Cardinal EasyOpen D-Ring Binders</t>
  </si>
  <si>
    <t>DYMO CardScan Personal V9 Business Card Scanner</t>
  </si>
  <si>
    <t>Case Logic 2.4GHz Wireless Keyboard</t>
  </si>
  <si>
    <t>Hon 2090 Â“Pillow SoftÂ” Series Mid Back Swivel/Tilt Chairs</t>
  </si>
  <si>
    <t>CA-2014-133249</t>
  </si>
  <si>
    <t>Sam Zeldin</t>
  </si>
  <si>
    <t>Pico Rivera</t>
  </si>
  <si>
    <t>Deflect-o SuperTray Unbreakable Stackable Tray, Letter, Black</t>
  </si>
  <si>
    <t>US-2012-103471</t>
  </si>
  <si>
    <t>Jim Radford</t>
  </si>
  <si>
    <t>Atlantic Metals Mobile 4-Shelf Bookcases, Custom Colors</t>
  </si>
  <si>
    <t>Dixon My First Ticonderoga Pencil, #2</t>
  </si>
  <si>
    <t>US-2011-157021</t>
  </si>
  <si>
    <t>Avery 490</t>
  </si>
  <si>
    <t>Pressboard Data Binder, Crimson, 12" X 8 1/2"</t>
  </si>
  <si>
    <t>CA-2012-120362</t>
  </si>
  <si>
    <t>Christina Anderson</t>
  </si>
  <si>
    <t>Provo</t>
  </si>
  <si>
    <t>Lesro Round Back Collection Coffee Table, End Table</t>
  </si>
  <si>
    <t>CA-2011-126361</t>
  </si>
  <si>
    <t>Valerie Dominguez</t>
  </si>
  <si>
    <t>Pleasant Grove</t>
  </si>
  <si>
    <t>Hoover WindTunnel Plus Canister Vacuum</t>
  </si>
  <si>
    <t>Xerox 1934</t>
  </si>
  <si>
    <t>Newell 329</t>
  </si>
  <si>
    <t>Panasonic KX T7731-B Digital phone</t>
  </si>
  <si>
    <t>Safco Wire Cube Shelving System, For Use as 4 or 5 14" Cubes, Black</t>
  </si>
  <si>
    <t>Ibico Standard Transparent Covers</t>
  </si>
  <si>
    <t>US-2013-122245</t>
  </si>
  <si>
    <t>Adrian Barton</t>
  </si>
  <si>
    <t>CA-2014-115994</t>
  </si>
  <si>
    <t>Beth Thompson</t>
  </si>
  <si>
    <t>Logitech G13 Programmable Gameboard with LCD Display</t>
  </si>
  <si>
    <t>DAX Executive Solid Wood Document Frame, Desktop or Hang, Mahogany, 5 x 7</t>
  </si>
  <si>
    <t>CA-2012-124800</t>
  </si>
  <si>
    <t>Rick Wilson</t>
  </si>
  <si>
    <t>Petty Cash Envelope</t>
  </si>
  <si>
    <t>GBC VeloBinder Electric Binding Machine</t>
  </si>
  <si>
    <t>3M Replacement Filter for Office Air Cleaner for 20' x 33' Room</t>
  </si>
  <si>
    <t>2300 Heavy-Duty Transfer File Systems by Perma</t>
  </si>
  <si>
    <t>Samsung Rugby III</t>
  </si>
  <si>
    <t>US-2012-164448</t>
  </si>
  <si>
    <t>Damala Kotsonis</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</si>
  <si>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</si>
  <si>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</si>
  <si>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</si>
  <si>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</si>
  <si>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</si>
  <si>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</si>
  <si>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Michael Moore</t>
  </si>
  <si>
    <t>Deluxe Heavy-Duty Vinyl Round Ring Binder</t>
  </si>
  <si>
    <t>CA-2012-166135</t>
  </si>
  <si>
    <t>Shaun Chance</t>
  </si>
  <si>
    <t>CA-2012-145821</t>
  </si>
  <si>
    <t>Jennifer Braxton</t>
  </si>
  <si>
    <t>OtterBox Defender Series Case - iPhone 5c</t>
  </si>
  <si>
    <t>US-2012-160150</t>
  </si>
  <si>
    <t>Thais Sissman</t>
  </si>
  <si>
    <t>Wilson Jones DublLock D-Ring Binders</t>
  </si>
  <si>
    <t>CA-2012-119907</t>
  </si>
  <si>
    <t>Wilson Jones Heavy-Duty Casebound Ring Binders with Metal Hinges</t>
  </si>
  <si>
    <t>CA-2011-151708</t>
  </si>
  <si>
    <t>Maria Bertelson</t>
  </si>
  <si>
    <t>Glendale</t>
  </si>
  <si>
    <t>SanDisk Ultra 64 GB MicroSDHC Class 10 Memory Card</t>
  </si>
  <si>
    <t>CA-2014-164959</t>
  </si>
  <si>
    <t>Katherine Nockton</t>
  </si>
  <si>
    <t>Avery 482</t>
  </si>
  <si>
    <t>CA-2014-121468</t>
  </si>
  <si>
    <t>Westminster</t>
  </si>
  <si>
    <t>Square Credit Card Reader</t>
  </si>
  <si>
    <t>US-2013-108455</t>
  </si>
  <si>
    <t>Mike Kennedy</t>
  </si>
  <si>
    <t>Xerox 192</t>
  </si>
  <si>
    <t>HP Office Recycled Paper (20Lb. and 87 Bright)</t>
  </si>
  <si>
    <t>X-Rack File for Hanging Folders</t>
  </si>
  <si>
    <t>US-2013-108098</t>
  </si>
  <si>
    <t>Christine Phan</t>
  </si>
  <si>
    <t>WD My Passport Ultra 500GB Portable External Hard Drive</t>
  </si>
  <si>
    <t>CA-2012-140410</t>
  </si>
  <si>
    <t>Corinna Mitchell</t>
  </si>
  <si>
    <t>Cisco IP Phone 7961G-GE VoIP phone</t>
  </si>
  <si>
    <t>Logitech Trackman Marble Mouse</t>
  </si>
  <si>
    <t>CA-2014-139661</t>
  </si>
  <si>
    <t>Jane Waco</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</si>
  <si>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</si>
  <si>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</si>
  <si>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</si>
  <si>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</si>
  <si>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</si>
  <si>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</si>
  <si>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</si>
  <si>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Pauline Chand</t>
  </si>
  <si>
    <t>Prang Dustless Chalk Sticks</t>
  </si>
  <si>
    <t>Hon 2111 Invitation Series Corner Table</t>
  </si>
  <si>
    <t>CA-2014-103611</t>
  </si>
  <si>
    <t>Jessica Myrick</t>
  </si>
  <si>
    <t>Eldon Image Series Desk Accessories, Burgundy</t>
  </si>
  <si>
    <t>CA-2014-100384</t>
  </si>
  <si>
    <t>Nicole Hansen</t>
  </si>
  <si>
    <t>Pomona</t>
  </si>
  <si>
    <t>Boston Heavy-Duty Trimline Electric Pencil Sharpeners</t>
  </si>
  <si>
    <t>4009 Highlighters by Sanford</t>
  </si>
  <si>
    <t>CA-2014-148446</t>
  </si>
  <si>
    <t>Michael Chen</t>
  </si>
  <si>
    <t>North Las Vegas</t>
  </si>
  <si>
    <t>CA-2011-111059</t>
  </si>
  <si>
    <t>Tom Boeckenhauer</t>
  </si>
  <si>
    <t>Avery Durable Poly Binders</t>
  </si>
  <si>
    <t>CA-2014-116204</t>
  </si>
  <si>
    <t>Victoria Wilson</t>
  </si>
  <si>
    <t>CA-2012-144806</t>
  </si>
  <si>
    <t>Gary Hwang</t>
  </si>
  <si>
    <t>Howard Miller 13" Diameter Pewter Finish Round Wall Clock</t>
  </si>
  <si>
    <t>Xerox 1970</t>
  </si>
  <si>
    <t>Xerox 1960</t>
  </si>
  <si>
    <t>Belkin 19" Vented Equipment Shelf, Black</t>
  </si>
  <si>
    <t>CA-2014-159884</t>
  </si>
  <si>
    <t>Tempe</t>
  </si>
  <si>
    <t>Neat Ideas Personal Hanging Folder Files, Black</t>
  </si>
  <si>
    <t>OIC Bulk Pack Metal Binder Clips</t>
  </si>
  <si>
    <t>CA-2014-124086</t>
  </si>
  <si>
    <t>Mike Pelletier</t>
  </si>
  <si>
    <t>Laguna Niguel</t>
  </si>
  <si>
    <t>Bush Andora Bookcase, Maple/Graphite Gray Finish</t>
  </si>
  <si>
    <t>CA-2011-107181</t>
  </si>
  <si>
    <t>Deborah Brumfield</t>
  </si>
  <si>
    <t>GBC Recycled Grain Textured Covers</t>
  </si>
  <si>
    <t>CA-2013-159345</t>
  </si>
  <si>
    <t>Ivan Gibson</t>
  </si>
  <si>
    <t>CA-2012-111507</t>
  </si>
  <si>
    <t>Bellevue</t>
  </si>
  <si>
    <t>Newell 310</t>
  </si>
  <si>
    <t>CA-2012-112116</t>
  </si>
  <si>
    <t>Jeremy Ellison</t>
  </si>
  <si>
    <t>KI Adjustable-Height Table</t>
  </si>
  <si>
    <t>CA-2013-126809</t>
  </si>
  <si>
    <t>Edward Becker</t>
  </si>
  <si>
    <t>Acco Pressboard Covers with Storage Hooks, 14 7/8" x 11", Light Blue</t>
  </si>
  <si>
    <t>CA-2011-105172</t>
  </si>
  <si>
    <t>Paul Knutson</t>
  </si>
  <si>
    <t>Avery 518</t>
  </si>
  <si>
    <t>CA-2014-107293</t>
  </si>
  <si>
    <t>Christopher Schild</t>
  </si>
  <si>
    <t>CA-2012-132101</t>
  </si>
  <si>
    <t>Jesus Ocampo</t>
  </si>
  <si>
    <t>Wireless Extenders zBoost YX545 SOHO Signal Booster</t>
  </si>
  <si>
    <t>US-2014-152002</t>
  </si>
  <si>
    <t>US-2011-157385</t>
  </si>
  <si>
    <t>Novimex Swivel Fabric Task Chair</t>
  </si>
  <si>
    <t>Pastel Pink Envelopes</t>
  </si>
  <si>
    <t>Belkin F8E887 USB Wired Ergonomic Keyboard</t>
  </si>
  <si>
    <t>CA-2012-122826</t>
  </si>
  <si>
    <t>Rick Duston</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</si>
  <si>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</si>
  <si>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</si>
  <si>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</si>
  <si>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</si>
  <si>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</si>
  <si>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</si>
  <si>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</si>
  <si>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</si>
  <si>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</si>
  <si>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</si>
  <si>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</si>
  <si>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Marina Lichtenstein</t>
  </si>
  <si>
    <t>Sauder Inglewood Library Bookcases</t>
  </si>
  <si>
    <t>VTech DS6151</t>
  </si>
  <si>
    <t>CA-2014-138380</t>
  </si>
  <si>
    <t>Yana Sorensen</t>
  </si>
  <si>
    <t>CA-2014-108560</t>
  </si>
  <si>
    <t>Jenna Caffey</t>
  </si>
  <si>
    <t>Kent</t>
  </si>
  <si>
    <t>GE 48" Fluorescent Tube, Cool White Energy Saver, 34 Watts, 30/Box</t>
  </si>
  <si>
    <t>Dot Matrix Printer Tape Reel Labels, White, 5000/Box</t>
  </si>
  <si>
    <t>Micro Innovations USB RF Wireless Keyboard with Mouse</t>
  </si>
  <si>
    <t>CA-2012-157084</t>
  </si>
  <si>
    <t>James Galang</t>
  </si>
  <si>
    <t>ShoreTel ShorePhone IP 230 VoIP phone</t>
  </si>
  <si>
    <t>Plantronics Savi W720 Multi-Device Wireless Headset System</t>
  </si>
  <si>
    <t>CA-2011-168984</t>
  </si>
  <si>
    <t>Natalie Webber</t>
  </si>
  <si>
    <t>Tigard</t>
  </si>
  <si>
    <t>Xerox 2</t>
  </si>
  <si>
    <t>Office Impressions Heavy Duty Welded Shelving &amp; Multimedia Storage Drawers</t>
  </si>
  <si>
    <t>Jawbone MINI JAMBOX Wireless Bluetooth Speaker</t>
  </si>
  <si>
    <t>CA-2012-111829</t>
  </si>
  <si>
    <t>Fred Hopkins</t>
  </si>
  <si>
    <t>Deluxe Rollaway Locking File with Drawer</t>
  </si>
  <si>
    <t>Canon PC940 Copier</t>
  </si>
  <si>
    <t>Multicolor Computer Printout Paper</t>
  </si>
  <si>
    <t>CA-2011-135699</t>
  </si>
  <si>
    <t>Hilary Holden</t>
  </si>
  <si>
    <t>Xerox 1940</t>
  </si>
  <si>
    <t>Xerox 1986</t>
  </si>
  <si>
    <t>US-2014-132444</t>
  </si>
  <si>
    <t>Christina DeMoss</t>
  </si>
  <si>
    <t>Eldon Portable Mobile Manager</t>
  </si>
  <si>
    <t>Binder Clips by OIC</t>
  </si>
  <si>
    <t>Wilson Jones 1" Hanging DublLock Ring Binders</t>
  </si>
  <si>
    <t>Fellowes Bankers Box Stor/Drawer Steel Plus</t>
  </si>
  <si>
    <t>CA-2014-161809</t>
  </si>
  <si>
    <t>Thea Hendricks</t>
  </si>
  <si>
    <t>RCA Visys Integrated PBX 8-Line Router</t>
  </si>
  <si>
    <t>CA-2014-127285</t>
  </si>
  <si>
    <t>Michelle Moray</t>
  </si>
  <si>
    <t>GBC Velobind Prepunched Cover Sets, Regency Series</t>
  </si>
  <si>
    <t>Cardinal Slant-D Ring Binders</t>
  </si>
  <si>
    <t>CA-2013-107615</t>
  </si>
  <si>
    <t>Robert Barroso</t>
  </si>
  <si>
    <t>CA-2013-122728</t>
  </si>
  <si>
    <t>Eric Barreto</t>
  </si>
  <si>
    <t>Home/Office Personal File Carts</t>
  </si>
  <si>
    <t>Universal Premium White Copier/Laser Paper (20Lb. and 87 Bright)</t>
  </si>
  <si>
    <t>US-2013-101497</t>
  </si>
  <si>
    <t>Pamela Stobb</t>
  </si>
  <si>
    <t>Xerox 1887</t>
  </si>
  <si>
    <t>CA-2013-147585</t>
  </si>
  <si>
    <t>Claudia Bergmann</t>
  </si>
  <si>
    <t>C-Line Magnetic Cubicle Keepers, Clear Polypropylene</t>
  </si>
  <si>
    <t>CA-2012-148376</t>
  </si>
  <si>
    <t>Avery 497</t>
  </si>
  <si>
    <t>CA-2011-135657</t>
  </si>
  <si>
    <t>Steven Cartwright</t>
  </si>
  <si>
    <t>CA-2011-139857</t>
  </si>
  <si>
    <t>Cynthia Delaney</t>
  </si>
  <si>
    <t>CA-2013-106306</t>
  </si>
  <si>
    <t>GBC Standard Recycled Report Covers, Clear Plastic Sheets</t>
  </si>
  <si>
    <t>CA-2014-123491</t>
  </si>
  <si>
    <t>Jamie Kunitz</t>
  </si>
  <si>
    <t>Avery 500</t>
  </si>
  <si>
    <t>Geemarc AmpliPOWER60</t>
  </si>
  <si>
    <t>"While you Were Out" Message Book, One Form per Page</t>
  </si>
  <si>
    <t>Global Leather Task Chair, Black</t>
  </si>
  <si>
    <t>Acco 7-Outlet Masterpiece Power Center, Wihtout Fax/Phone Line Protection</t>
  </si>
  <si>
    <t>CA-2014-104003</t>
  </si>
  <si>
    <t>Debra Catini</t>
  </si>
  <si>
    <t>O'Sullivan Manor Hill 2-Door Library in Brianna Oak</t>
  </si>
  <si>
    <t>CA-2012-130204</t>
  </si>
  <si>
    <t>Kingston Digital DataTraveler 16GB USB 2.0</t>
  </si>
  <si>
    <t>TRENDnet 56K USB 2.0 Phone, Internet and Fax Modem</t>
  </si>
  <si>
    <t>CA-2011-110527</t>
  </si>
  <si>
    <t>Emily Ducich</t>
  </si>
  <si>
    <t>Avery 494</t>
  </si>
  <si>
    <t>CA-2014-168837</t>
  </si>
  <si>
    <t>Joni Wasserman</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</si>
  <si>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</si>
  <si>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</si>
  <si>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</si>
  <si>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</si>
  <si>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</si>
  <si>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</si>
  <si>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</si>
  <si>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Darren Powers</t>
  </si>
  <si>
    <t>Xerox 1919</t>
  </si>
  <si>
    <t>Prang Colored Pencils</t>
  </si>
  <si>
    <t>CA-2013-100965</t>
  </si>
  <si>
    <t>Raymond Messe</t>
  </si>
  <si>
    <t>Howard Miller 11-1/2" Diameter Grantwood Wall Clock</t>
  </si>
  <si>
    <t>CA-2013-149461</t>
  </si>
  <si>
    <t>Adrian Shami</t>
  </si>
  <si>
    <t>Auburn</t>
  </si>
  <si>
    <t>US-2013-116729</t>
  </si>
  <si>
    <t>Samsung Galaxy Note 2</t>
  </si>
  <si>
    <t>SanDisk Cruzer 64 GB USB Flash Drive</t>
  </si>
  <si>
    <t>CA-2012-131597</t>
  </si>
  <si>
    <t>Stefania Perrino</t>
  </si>
  <si>
    <t>CA-2012-164833</t>
  </si>
  <si>
    <t>Lauren Leatherbury</t>
  </si>
  <si>
    <t>Avery 501</t>
  </si>
  <si>
    <t>Binney &amp; Smith Crayola Metallic Colored Pencils, 8-Color Set</t>
  </si>
  <si>
    <t>CA-2012-125423</t>
  </si>
  <si>
    <t>Matt Collins</t>
  </si>
  <si>
    <t>Avery 513</t>
  </si>
  <si>
    <t>CA-2013-167507</t>
  </si>
  <si>
    <t>Sue Ann Reed</t>
  </si>
  <si>
    <t>Redmond</t>
  </si>
  <si>
    <t>Avery 3 1/2" Diskette Storage Pages, 10/Pack</t>
  </si>
  <si>
    <t>Seth Thomas 14" Day/Date Wall Clock</t>
  </si>
  <si>
    <t>US-2014-113852</t>
  </si>
  <si>
    <t>Giulietta Weimer</t>
  </si>
  <si>
    <t>CA-2014-128370</t>
  </si>
  <si>
    <t>Frank Hawley</t>
  </si>
  <si>
    <t>CA-2011-114643</t>
  </si>
  <si>
    <t>Filia McAdams</t>
  </si>
  <si>
    <t>US-2013-100839</t>
  </si>
  <si>
    <t>Noah Childs</t>
  </si>
  <si>
    <t>Executive Impressions 8-1/2" Career Panel/Partition Cubicle Clock</t>
  </si>
  <si>
    <t>CA-2014-118857</t>
  </si>
  <si>
    <t>Adam Hart</t>
  </si>
  <si>
    <t>Henderson</t>
  </si>
  <si>
    <t>Howard Miller 12" Round Wall Clock</t>
  </si>
  <si>
    <t>CA-2013-148201</t>
  </si>
  <si>
    <t>CA-2011-116932</t>
  </si>
  <si>
    <t>Michelle Ellison</t>
  </si>
  <si>
    <t>Newell 334</t>
  </si>
  <si>
    <t>Hon 30" x 60" Table with Locking Drawer</t>
  </si>
  <si>
    <t>CA-2014-142888</t>
  </si>
  <si>
    <t>Benjamin Patterson</t>
  </si>
  <si>
    <t>Spokane</t>
  </si>
  <si>
    <t>Safco Drafting Table</t>
  </si>
  <si>
    <t>CA-2014-118885</t>
  </si>
  <si>
    <t>Global High-Back Leather Tilter, Burgundy</t>
  </si>
  <si>
    <t>CA-2013-147578</t>
  </si>
  <si>
    <t>Paul Gonzalez</t>
  </si>
  <si>
    <t>Ultra Door Pull Handle</t>
  </si>
  <si>
    <t>CA-2011-157623</t>
  </si>
  <si>
    <t>Xerox 1972</t>
  </si>
  <si>
    <t>Avery Hi-Liter Fluorescent Desk Style Markers</t>
  </si>
  <si>
    <t>CA-2013-100083</t>
  </si>
  <si>
    <t>Carol Darley</t>
  </si>
  <si>
    <t>Medford</t>
  </si>
  <si>
    <t>IBM Multi-Purpose Copy Paper, 8 1/2 x 11", Case</t>
  </si>
  <si>
    <t>CA-2012-109197</t>
  </si>
  <si>
    <t>Missoula</t>
  </si>
  <si>
    <t>Ibico Hi-Tech Manual Binding System</t>
  </si>
  <si>
    <t>CA-2014-167094</t>
  </si>
  <si>
    <t>Springfield</t>
  </si>
  <si>
    <t>Xerox 218</t>
  </si>
  <si>
    <t>Global Comet Stacking Armless Chair</t>
  </si>
  <si>
    <t>Memorex Froggy Flash Drive 8 GB</t>
  </si>
  <si>
    <t>CA-2012-157959</t>
  </si>
  <si>
    <t>Hand-Finished Solid Wood Document Frame</t>
  </si>
  <si>
    <t>CA-2013-105963</t>
  </si>
  <si>
    <t>Stewart Carmichael</t>
  </si>
  <si>
    <t>CA-2014-126865</t>
  </si>
  <si>
    <t>CA-2014-102834</t>
  </si>
  <si>
    <t>US-2013-139710</t>
  </si>
  <si>
    <t>Avaya 4621SW VoIP phone</t>
  </si>
  <si>
    <t>CA-2014-121538</t>
  </si>
  <si>
    <t>Rick Hansen</t>
  </si>
  <si>
    <t>Eaton Premium Continuous-Feed Paper, 25% Cotton, Letter Size, White, 1000 Shts/Box</t>
  </si>
  <si>
    <t>US-2014-101539</t>
  </si>
  <si>
    <t>Valerie Mitchum</t>
  </si>
  <si>
    <t>Xerox 214</t>
  </si>
  <si>
    <t>Safco Commercial Shelving</t>
  </si>
  <si>
    <t>Mitel MiVoice 5330e IP Phone</t>
  </si>
  <si>
    <t>CA-2013-152121</t>
  </si>
  <si>
    <t>Craig Carreira</t>
  </si>
  <si>
    <t>Motorola Moto X</t>
  </si>
  <si>
    <t>CA-2014-101245</t>
  </si>
  <si>
    <t>Tops White Computer Printout Paper</t>
  </si>
  <si>
    <t>Enermax Briskie RF Wireless Keyboard and Mouse Combo</t>
  </si>
  <si>
    <t>CA-2012-141768</t>
  </si>
  <si>
    <t>Nora Pelletier</t>
  </si>
  <si>
    <t>Ultra Door Push Plate</t>
  </si>
  <si>
    <t>CA-2013-112109</t>
  </si>
  <si>
    <t>Joe Elijah</t>
  </si>
  <si>
    <t>Broomfield</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</si>
  <si>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</si>
  <si>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</si>
  <si>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</si>
  <si>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</si>
  <si>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</si>
  <si>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</si>
  <si>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</si>
  <si>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</si>
  <si>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Laurel Workman</t>
  </si>
  <si>
    <t>Wirebound Message Books, Four 2 3/4 x 5 White Forms per Page</t>
  </si>
  <si>
    <t>CA-2014-133648</t>
  </si>
  <si>
    <t>Max Ludwig</t>
  </si>
  <si>
    <t>Eldon Spacemaker Box, Quick-Snap Lid, Clear</t>
  </si>
  <si>
    <t>Plymouth Boxed Rubber Bands by Plymouth</t>
  </si>
  <si>
    <t>CA-2014-166128</t>
  </si>
  <si>
    <t>Luke Weiss</t>
  </si>
  <si>
    <t>Dixon Ticonderoga Erasable Colored Pencil Set, 12-Color</t>
  </si>
  <si>
    <t>CA-2012-113110</t>
  </si>
  <si>
    <t>Berenike Kampe</t>
  </si>
  <si>
    <t>San Bernardino</t>
  </si>
  <si>
    <t>GBC Imprintable Covers</t>
  </si>
  <si>
    <t>Acme Elite Stainless Steel Scissors</t>
  </si>
  <si>
    <t>Wirebound Message Books, 5-1/2 x 4 Forms, 2 or 4 Forms per Page</t>
  </si>
  <si>
    <t>US-2014-111241</t>
  </si>
  <si>
    <t>Gene McClure</t>
  </si>
  <si>
    <t>GBC Recycled Regency Composition Covers</t>
  </si>
  <si>
    <t>CA-2012-114237</t>
  </si>
  <si>
    <t>Marc Crier</t>
  </si>
  <si>
    <t>Safco Value Mate Series Steel Bookcases, Baked Enamel Finish on Steel, Gray</t>
  </si>
  <si>
    <t>CA-2013-113516</t>
  </si>
  <si>
    <t>CA-2012-119214</t>
  </si>
  <si>
    <t>Carl Weiss</t>
  </si>
  <si>
    <t>Bozeman</t>
  </si>
  <si>
    <t>CA-2012-122287</t>
  </si>
  <si>
    <t>Peoria</t>
  </si>
  <si>
    <t>Xerox 1922</t>
  </si>
  <si>
    <t>Flat Face Poster Frame</t>
  </si>
  <si>
    <t>CA-2012-104493</t>
  </si>
  <si>
    <t>Ed Braxton</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</si>
  <si>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</si>
  <si>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</si>
  <si>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</si>
  <si>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</si>
  <si>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</si>
  <si>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</si>
  <si>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</si>
  <si>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</si>
  <si>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</si>
  <si>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</si>
  <si>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</si>
  <si>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</si>
  <si>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</si>
  <si>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Kelly Andreada</t>
  </si>
  <si>
    <t>Ontario</t>
  </si>
  <si>
    <t>CA-2013-129693</t>
  </si>
  <si>
    <t>Tamara Chand</t>
  </si>
  <si>
    <t>Newell 3-Hole Punched Plastic Slotted Magazine Holders for Binders</t>
  </si>
  <si>
    <t>CA-2014-122504</t>
  </si>
  <si>
    <t>Anker Ultra-Slim Mini Bluetooth 3.0 Wireless Keyboard</t>
  </si>
  <si>
    <t>Plantronics CS 50-USB -Â headsetÂ - Convertible, Monaural</t>
  </si>
  <si>
    <t>CA-2011-131051</t>
  </si>
  <si>
    <t>Toby Ritter</t>
  </si>
  <si>
    <t>Floodlight Indoor Halogen Bulbs, 1 Bulb per Pack, 60 Watts</t>
  </si>
  <si>
    <t>CA-2012-120103</t>
  </si>
  <si>
    <t>Maribeth Schnelling</t>
  </si>
  <si>
    <t>Computer Printout Paper with Letter-Trim Perforations</t>
  </si>
  <si>
    <t>ClearSounds CSC500 Amplified Spirit Phone Corded phone</t>
  </si>
  <si>
    <t>CA-2014-104647</t>
  </si>
  <si>
    <t>Clytie Kelty</t>
  </si>
  <si>
    <t>Ampad Phone Message Book, Recycled, 400 Message Capacity, 5 Â¾Â” x 11Â”</t>
  </si>
  <si>
    <t>CA-2012-139290</t>
  </si>
  <si>
    <t>Rancho Cucamonga</t>
  </si>
  <si>
    <t>Avery 507</t>
  </si>
  <si>
    <t>CA-2012-149678</t>
  </si>
  <si>
    <t>Anthony Witt</t>
  </si>
  <si>
    <t>CA-2014-124401</t>
  </si>
  <si>
    <t>Hanging Personal Folder File</t>
  </si>
  <si>
    <t>Logitech Wireless Marathon Mouse M705</t>
  </si>
  <si>
    <t>US-2011-140116</t>
  </si>
  <si>
    <t>Kean Thornton</t>
  </si>
  <si>
    <t>Tennsco 6- and 18-Compartment Lockers</t>
  </si>
  <si>
    <t>BOSTON Ranger #55 Pencil Sharpener, Black</t>
  </si>
  <si>
    <t>CA-2011-123295</t>
  </si>
  <si>
    <t>Adrian Hane</t>
  </si>
  <si>
    <t>Office Star - Ergonomically Designed Knee Chair</t>
  </si>
  <si>
    <t>CA-2012-164882</t>
  </si>
  <si>
    <t>Sandra Glassco</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</si>
  <si>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</si>
  <si>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</si>
  <si>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</si>
  <si>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</si>
  <si>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</si>
  <si>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</si>
  <si>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</si>
  <si>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</si>
  <si>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Scot Wooten</t>
  </si>
  <si>
    <t>Stockton</t>
  </si>
  <si>
    <t>Xerox Color Copier Paper, 11" x 17", Ream</t>
  </si>
  <si>
    <t>CA-2014-155460</t>
  </si>
  <si>
    <t>GBC DocuBind TL200 Manual Binding Machine</t>
  </si>
  <si>
    <t>CA-2014-158246</t>
  </si>
  <si>
    <t>Sunnyvale</t>
  </si>
  <si>
    <t>CA-2011-141607</t>
  </si>
  <si>
    <t>William Brown</t>
  </si>
  <si>
    <t>Eldon Advantage Chair Mats for Low to Medium Pile Carpets</t>
  </si>
  <si>
    <t>CA-2013-111115</t>
  </si>
  <si>
    <t>Larry Blacks</t>
  </si>
  <si>
    <t>CA-2013-101938</t>
  </si>
  <si>
    <t>Dianna Wilson</t>
  </si>
  <si>
    <t>Panasonic KP-350BK Electric Pencil Sharpener with Auto Stop</t>
  </si>
  <si>
    <t>CA-2014-166296</t>
  </si>
  <si>
    <t>Karen Ferguson</t>
  </si>
  <si>
    <t>Manteca</t>
  </si>
  <si>
    <t>CA-2011-152296</t>
  </si>
  <si>
    <t>Ivan Liston</t>
  </si>
  <si>
    <t>Wilson Jones data.warehouse D-Ring Binders with DublLock</t>
  </si>
  <si>
    <t>CA-2013-125738</t>
  </si>
  <si>
    <t>Patrick Bzostek</t>
  </si>
  <si>
    <t>Salt Lake City</t>
  </si>
  <si>
    <t>Xerox 1982</t>
  </si>
  <si>
    <t>Acco Data Flex Cable Posts For Top &amp; Bottom Load Binders, 6" Capacity</t>
  </si>
  <si>
    <t>CA-2014-124576</t>
  </si>
  <si>
    <t>Heather Kirkland</t>
  </si>
  <si>
    <t>GBC Prestige Therm-A-Bind Covers</t>
  </si>
  <si>
    <t>CA-2013-118913</t>
  </si>
  <si>
    <t>Alan Shonely</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</si>
  <si>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</si>
  <si>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</si>
  <si>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</si>
  <si>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</si>
  <si>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</si>
  <si>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</si>
  <si>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</si>
  <si>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</si>
  <si>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</si>
  <si>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</si>
  <si>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Neola Schneider</t>
  </si>
  <si>
    <t>Belkin 325VA UPS Surge Protector, 6'</t>
  </si>
  <si>
    <t>Metal Folding Chairs, Beige, 4/Carton</t>
  </si>
  <si>
    <t>CA-2014-130841</t>
  </si>
  <si>
    <t>Matt Hagelstein</t>
  </si>
  <si>
    <t>Zipper Ring Binder Pockets</t>
  </si>
  <si>
    <t>Super Decoflex Portable Personal File</t>
  </si>
  <si>
    <t>Wilson Electronics DB Pro Signal Booster</t>
  </si>
  <si>
    <t>CA-2013-106383</t>
  </si>
  <si>
    <t>Bobby Trafton</t>
  </si>
  <si>
    <t>Littleton</t>
  </si>
  <si>
    <t>Atlantic Metals Mobile 2-Shelf Bookcases, Custom Colors</t>
  </si>
  <si>
    <t>CA-2011-128055</t>
  </si>
  <si>
    <t>GBC DocuBind 200 Manual Binding Machine</t>
  </si>
  <si>
    <t>Fellowes Advanced Computer Series Surge Protectors</t>
  </si>
  <si>
    <t>CA-2012-123232</t>
  </si>
  <si>
    <t>Doug Jacobs</t>
  </si>
  <si>
    <t>HTC One</t>
  </si>
  <si>
    <t>CA-2013-122322</t>
  </si>
  <si>
    <t>Rick Huthwaite</t>
  </si>
  <si>
    <t>Fiskars Home &amp; Office Scissors</t>
  </si>
  <si>
    <t>CA-2013-146633</t>
  </si>
  <si>
    <t>Toby Gnade</t>
  </si>
  <si>
    <t>Fellowes PB500 Electric Punch Plastic Comb Binding Machine with Manual Bind</t>
  </si>
  <si>
    <t>Avery Self-Adhesive Photo Pockets for Polaroid Photos</t>
  </si>
  <si>
    <t>CA-2014-103380</t>
  </si>
  <si>
    <t>Barry Franz</t>
  </si>
  <si>
    <t>Newell 344</t>
  </si>
  <si>
    <t>Advantus T-Pin Paper Clips</t>
  </si>
  <si>
    <t>Acco Six-Outlet Power Strip, 4' Cord Length</t>
  </si>
  <si>
    <t>CA-2012-116092</t>
  </si>
  <si>
    <t>Justin MacKendrick</t>
  </si>
  <si>
    <t>Xerox 1959</t>
  </si>
  <si>
    <t>Avery Durable Binders</t>
  </si>
  <si>
    <t>Kensington 6 Outlet MasterPiece HOMEOFFICE Power Control Center</t>
  </si>
  <si>
    <t>Xerox 22</t>
  </si>
  <si>
    <t>CA-2013-117849</t>
  </si>
  <si>
    <t>Julie Kriz</t>
  </si>
  <si>
    <t>CA-2012-169201</t>
  </si>
  <si>
    <t>Holmes Odor Grabber</t>
  </si>
  <si>
    <t>CA-2014-105214</t>
  </si>
  <si>
    <t>Hon Multipurpose Stacking Arm Chairs</t>
  </si>
  <si>
    <t>Wirebound Message Books, Four 2 3/4" x 5" Forms per Page, 600 Sets per Book</t>
  </si>
  <si>
    <t>CA-2012-117611</t>
  </si>
  <si>
    <t>Maria Zettner</t>
  </si>
  <si>
    <t>Advantus Plastic Paper Clips</t>
  </si>
  <si>
    <t>Logitech G19 Programmable Gaming Keyboard</t>
  </si>
  <si>
    <t>CA-2014-137470</t>
  </si>
  <si>
    <t>Tom Prescott</t>
  </si>
  <si>
    <t>Xerox 1984</t>
  </si>
  <si>
    <t>CA-2012-102036</t>
  </si>
  <si>
    <t>Fellowes Bases and Tops For Staxonsteel/High-Stak Systems</t>
  </si>
  <si>
    <t>CA-2012-142944</t>
  </si>
  <si>
    <t>Deflect-o Glass Clear Studded Chair Mats</t>
  </si>
  <si>
    <t>Canon PC1060 Personal Laser Copier</t>
  </si>
  <si>
    <t>CA-2011-157882</t>
  </si>
  <si>
    <t>Allen Rosenblatt</t>
  </si>
  <si>
    <t>Bevis Round Conference Room Tables and Bases</t>
  </si>
  <si>
    <t>Global Deluxe Stacking Chair, Gray</t>
  </si>
  <si>
    <t>CA-2014-142622</t>
  </si>
  <si>
    <t>Jim Karlsson</t>
  </si>
  <si>
    <t>Global Super Steno Chair</t>
  </si>
  <si>
    <t>CA-2014-143343</t>
  </si>
  <si>
    <t>Ben Wallace</t>
  </si>
  <si>
    <t>Newell 351</t>
  </si>
  <si>
    <t>CA-2014-115154</t>
  </si>
  <si>
    <t>Ricardo Sperren</t>
  </si>
  <si>
    <t>Balt Solid Wood Round Tables</t>
  </si>
  <si>
    <t>US-2014-120418</t>
  </si>
  <si>
    <t>Becky Castell</t>
  </si>
  <si>
    <t>Global Leather Executive Chair</t>
  </si>
  <si>
    <t>Newell 319</t>
  </si>
  <si>
    <t>CA-2014-165491</t>
  </si>
  <si>
    <t>ImationÂ SecureÂ DriveÂ + Hardware Encrypted USBÂ flash driveÂ - 16 GB</t>
  </si>
  <si>
    <t>CA-2014-138422</t>
  </si>
  <si>
    <t>Kristina Nunn</t>
  </si>
  <si>
    <t>Fort Collins</t>
  </si>
  <si>
    <t>Wausau Papers Astrobrights Colored Envelopes</t>
  </si>
  <si>
    <t>CA-2013-155187</t>
  </si>
  <si>
    <t>Laura Armstrong</t>
  </si>
  <si>
    <t>Tennsco Lockers, Gray</t>
  </si>
  <si>
    <t>REDIFORM Incoming/Outgoing Call Register, 11" X 8 1/2", 100 Messages</t>
  </si>
  <si>
    <t>CA-2014-109701</t>
  </si>
  <si>
    <t>Alice McCarthy</t>
  </si>
  <si>
    <t>Satellite Sectional Post Binders</t>
  </si>
  <si>
    <t>CA-2012-111514</t>
  </si>
  <si>
    <t>Scott Cohen</t>
  </si>
  <si>
    <t>Atlantic Metals Mobile 3-Shelf Bookcases, Custom Colors</t>
  </si>
  <si>
    <t>Memorex Micro Travel Drive 32 GB</t>
  </si>
  <si>
    <t>Lexmark S315 Color Inkjet Printer</t>
  </si>
  <si>
    <t>CA-2011-102295</t>
  </si>
  <si>
    <t>Erica Hackney</t>
  </si>
  <si>
    <t>Sacramento</t>
  </si>
  <si>
    <t>Global Leather &amp; Oak Executive Chair, Burgundy</t>
  </si>
  <si>
    <t>CA-2012-148628</t>
  </si>
  <si>
    <t>Katherine Murray</t>
  </si>
  <si>
    <t>Thousand Oaks</t>
  </si>
  <si>
    <t>Message Book, Phone, Wirebound Standard Line Memo, 2 3/4" X 5"</t>
  </si>
  <si>
    <t>US-2014-117534</t>
  </si>
  <si>
    <t>Christina VanderZanden</t>
  </si>
  <si>
    <t>Acco Smartsocket Color-Coded Six-Outlet AC Adapter Model Surge Protectors</t>
  </si>
  <si>
    <t>Avery Arch Ring Binders</t>
  </si>
  <si>
    <t>Clearsounds A400</t>
  </si>
  <si>
    <t>Hewlett Packard 310 Color Digital Copier</t>
  </si>
  <si>
    <t>CA-2012-145065</t>
  </si>
  <si>
    <t>Dennis Kane</t>
  </si>
  <si>
    <t>Recycled Premium Regency Composition Covers</t>
  </si>
  <si>
    <t>CA-2014-169264</t>
  </si>
  <si>
    <t>Avery File Folder Labels</t>
  </si>
  <si>
    <t>Newell 318</t>
  </si>
  <si>
    <t>CA-2014-108574</t>
  </si>
  <si>
    <t>Mike Gockenbach</t>
  </si>
  <si>
    <t>Square Credit Card Reader, 4 1/2" x 4 1/2" x 1", White</t>
  </si>
  <si>
    <t>CA-2014-144589</t>
  </si>
  <si>
    <t>Tamara Manning</t>
  </si>
  <si>
    <t>Panasonic KX-TG9541B DECT 6.0 Digital 2-Line Expandable Cordless Phone With Digital Answering System</t>
  </si>
  <si>
    <t>CA-2014-155985</t>
  </si>
  <si>
    <t>Bill Eplett</t>
  </si>
  <si>
    <t>DAX Natural Wood-Tone Poster Frame</t>
  </si>
  <si>
    <t>CA-2012-142041</t>
  </si>
  <si>
    <t>Eleni McCrary</t>
  </si>
  <si>
    <t>CA-2011-151295</t>
  </si>
  <si>
    <t>CA-2014-168655</t>
  </si>
  <si>
    <t>Michelle Lonsdale</t>
  </si>
  <si>
    <t>Albuquerque</t>
  </si>
  <si>
    <t>WD My Passport Ultra 2TB Portable External Hard Drive</t>
  </si>
  <si>
    <t>CA-2013-107202</t>
  </si>
  <si>
    <t>Linda Cazamias</t>
  </si>
  <si>
    <t>Sparks</t>
  </si>
  <si>
    <t>Panasonic KX MB2061 Multifunction Printer</t>
  </si>
  <si>
    <t>CA-2014-159597</t>
  </si>
  <si>
    <t>Matt Collister</t>
  </si>
  <si>
    <t>Coachella</t>
  </si>
  <si>
    <t>Razer Kraken 7.1 Surround Sound Over Ear USB Gaming Headset</t>
  </si>
  <si>
    <t>CA-2014-100748</t>
  </si>
  <si>
    <t>Ross Baird</t>
  </si>
  <si>
    <t>CA-2014-129805</t>
  </si>
  <si>
    <t>Harry Marie</t>
  </si>
  <si>
    <t>CA-2014-140053</t>
  </si>
  <si>
    <t>Tenex Traditional Chairmats for Medium Pile Carpet, Standard Lip, 36" x 48"</t>
  </si>
  <si>
    <t>CA-2011-164210</t>
  </si>
  <si>
    <t>Pierre Wener</t>
  </si>
  <si>
    <t>Bevis Rectangular Conference Tables</t>
  </si>
  <si>
    <t>Geographics Note Cards, Blank, White, 8 1/2" x 11"</t>
  </si>
  <si>
    <t>CA-2012-100573</t>
  </si>
  <si>
    <t>Anne McFarland</t>
  </si>
  <si>
    <t>#10- 4 1/8" x 9 1/2" Recycled Envelopes</t>
  </si>
  <si>
    <t>CA-2013-140207</t>
  </si>
  <si>
    <t>Cardinal Holdit Data Disk Pockets</t>
  </si>
  <si>
    <t>CA-2012-142419</t>
  </si>
  <si>
    <t>Shahid Collister</t>
  </si>
  <si>
    <t>Xerox 1896</t>
  </si>
  <si>
    <t>CA-2013-114972</t>
  </si>
  <si>
    <t>Global Deluxe High-Back Office Chair in Storm</t>
  </si>
  <si>
    <t>Kensington K72356US Mouse-in-a-Box USB Desktop Mouse</t>
  </si>
  <si>
    <t>Avery 50</t>
  </si>
  <si>
    <t>Honeywell Enviracaire Portable HEPA Air Cleaner for 16' x 20' Room</t>
  </si>
  <si>
    <t>CA-2014-102750</t>
  </si>
  <si>
    <t>Greg Maxwell</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</si>
  <si>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</si>
  <si>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</si>
  <si>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</si>
  <si>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</si>
  <si>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</si>
  <si>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</si>
  <si>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</si>
  <si>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</si>
  <si>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Bryan Spruell</t>
  </si>
  <si>
    <t>Cameo Buff Policy Envelopes</t>
  </si>
  <si>
    <t>CA-2013-126935</t>
  </si>
  <si>
    <t>Bill Tyler</t>
  </si>
  <si>
    <t>CA-2013-149482</t>
  </si>
  <si>
    <t>Ralph Ritter</t>
  </si>
  <si>
    <t>Avery 52</t>
  </si>
  <si>
    <t>CA-2011-143917</t>
  </si>
  <si>
    <t>High Speed Automatic Electric Letter Opener</t>
  </si>
  <si>
    <t>CA-2014-163902</t>
  </si>
  <si>
    <t>Panasonic KX TS3282B Corded phone</t>
  </si>
  <si>
    <t>CA-2012-143238</t>
  </si>
  <si>
    <t>Lori Olson</t>
  </si>
  <si>
    <t>La Quinta</t>
  </si>
  <si>
    <t>Memorex Mini Travel Drive 8 GB USB 2.0 Flash Drive</t>
  </si>
  <si>
    <t>CA-2012-113404</t>
  </si>
  <si>
    <t>CA-2013-144792</t>
  </si>
  <si>
    <t>Ken Dana</t>
  </si>
  <si>
    <t>CA-2014-108070</t>
  </si>
  <si>
    <t>US-2012-128090</t>
  </si>
  <si>
    <t>John Murray</t>
  </si>
  <si>
    <t>Samsung Galaxy S4 Mini</t>
  </si>
  <si>
    <t>Xerox 1891</t>
  </si>
  <si>
    <t>CA-2012-147788</t>
  </si>
  <si>
    <t>O'Sullivan Living Dimensions 3-Shelf Bookcases</t>
  </si>
  <si>
    <t>CA-2014-123967</t>
  </si>
  <si>
    <t>Bellingham</t>
  </si>
  <si>
    <t>GBC Standard Plastic Binding Systems' Combs</t>
  </si>
  <si>
    <t>CA-2013-137729</t>
  </si>
  <si>
    <t>Cisco Small Business SPA 502G VoIP phone</t>
  </si>
  <si>
    <t>CA-2013-154053</t>
  </si>
  <si>
    <t>Michael Granlund</t>
  </si>
  <si>
    <t>Berol Giant Pencil Sharpener</t>
  </si>
  <si>
    <t>CA-2013-137204</t>
  </si>
  <si>
    <t>Bill Overfelt</t>
  </si>
  <si>
    <t>Global Stack Chair without Arms, Black</t>
  </si>
  <si>
    <t>CA-2011-147298</t>
  </si>
  <si>
    <t>Aleksandra Gannaway</t>
  </si>
  <si>
    <t>Acco Pressboard Covers with Storage Hooks, 14 7/8" x 11", Executive Red</t>
  </si>
  <si>
    <t>CA-2014-147942</t>
  </si>
  <si>
    <t>Avery 498</t>
  </si>
  <si>
    <t>CA-2014-115931</t>
  </si>
  <si>
    <t>Jim Mitchum</t>
  </si>
  <si>
    <t>Design Ebony Sketching Pencil</t>
  </si>
  <si>
    <t>Eldon Simplefile Box Office</t>
  </si>
  <si>
    <t>Avery 517</t>
  </si>
  <si>
    <t>US-2014-110604</t>
  </si>
  <si>
    <t>Jason Fortune-</t>
  </si>
  <si>
    <t>24-Hour Round Wall Clock</t>
  </si>
  <si>
    <t>SAFCO Optional Arm Kit for Workspace Cribbage Stacking Chair</t>
  </si>
  <si>
    <t>CA-2012-162369</t>
  </si>
  <si>
    <t>Tim Taslimi</t>
  </si>
  <si>
    <t>US-2013-146794</t>
  </si>
  <si>
    <t>CA-2014-112515</t>
  </si>
  <si>
    <t>Alan Schoenberger</t>
  </si>
  <si>
    <t>Green Bar Computer Printout Paper</t>
  </si>
  <si>
    <t>Global Adaptabilites Bookcase, Cherry/Storm Gray Finish</t>
  </si>
  <si>
    <t>GBC Pre-Punched Binding Paper, Plastic, White, 8-1/2" x 11"</t>
  </si>
  <si>
    <t>Mini 13-1/2 Capacity Data Binder Rack, Pearl</t>
  </si>
  <si>
    <t>Avery 514</t>
  </si>
  <si>
    <t>CA-2013-150343</t>
  </si>
  <si>
    <t>Pete Kriz</t>
  </si>
  <si>
    <t>CA-2012-135538</t>
  </si>
  <si>
    <t>US-2012-139759</t>
  </si>
  <si>
    <t>Nancy Lomonaco</t>
  </si>
  <si>
    <t>CA-2014-136875</t>
  </si>
  <si>
    <t>Toby Carlisle</t>
  </si>
  <si>
    <t>Xerox 1888</t>
  </si>
  <si>
    <t>US-2011-160780</t>
  </si>
  <si>
    <t>Stewart Visinsky</t>
  </si>
  <si>
    <t>CA-2014-137085</t>
  </si>
  <si>
    <t>Carol Triggs</t>
  </si>
  <si>
    <t>CA-2012-153220</t>
  </si>
  <si>
    <t>Adams "While You Were Out" Message Pads</t>
  </si>
  <si>
    <t>US-2013-144211</t>
  </si>
  <si>
    <t>Englewood</t>
  </si>
  <si>
    <t>Wirebound Four 2-3/4 x 5 Forms per Page, 400 Sets per Book</t>
  </si>
  <si>
    <t>AT&amp;T 17929 Lendline Telephone</t>
  </si>
  <si>
    <t>CA-2013-138079</t>
  </si>
  <si>
    <t>Anthony Johnson</t>
  </si>
  <si>
    <t>Contract Clock, 14", Brown</t>
  </si>
  <si>
    <t>CA-2014-155873</t>
  </si>
  <si>
    <t>Alejandro Ballentine</t>
  </si>
  <si>
    <t>Xerox 215</t>
  </si>
  <si>
    <t>Xerox 1885</t>
  </si>
  <si>
    <t>CA-2012-121797</t>
  </si>
  <si>
    <t>Computer Room Manger, 14"</t>
  </si>
  <si>
    <t>Bady BDG101FRU Card Printer</t>
  </si>
  <si>
    <t>CA-2012-103723</t>
  </si>
  <si>
    <t>Prang Drawing Pencil Set</t>
  </si>
  <si>
    <t>CA-2014-144827</t>
  </si>
  <si>
    <t>Sanjit Engle</t>
  </si>
  <si>
    <t>CA-2011-153479</t>
  </si>
  <si>
    <t>David Flashing</t>
  </si>
  <si>
    <t>Avery 512</t>
  </si>
  <si>
    <t>CA-2014-104801</t>
  </si>
  <si>
    <t>Fred Harton</t>
  </si>
  <si>
    <t>Tenex Contemporary Contur Chairmats for Low and Medium Pile Carpet, Computer, 39" x 49"</t>
  </si>
  <si>
    <t>CA-2012-129770</t>
  </si>
  <si>
    <t>Las Cruces</t>
  </si>
  <si>
    <t>CA-2011-149244</t>
  </si>
  <si>
    <t>MaryBeth Skach</t>
  </si>
  <si>
    <t>Executive Impressions 12" Wall Clock</t>
  </si>
  <si>
    <t>CA-2012-140144</t>
  </si>
  <si>
    <t>US-2011-141257</t>
  </si>
  <si>
    <t>Carlos Soltero</t>
  </si>
  <si>
    <t>Hon Deluxe Fabric Upholstered Stacking Chairs, Squared Back</t>
  </si>
  <si>
    <t>CA-2011-154669</t>
  </si>
  <si>
    <t>Vacaville</t>
  </si>
  <si>
    <t>Advantus Rolling Drawer Organizers</t>
  </si>
  <si>
    <t>CA-2011-158029</t>
  </si>
  <si>
    <t>Herbert Flentye</t>
  </si>
  <si>
    <t>Hon Olson Stacker Stools</t>
  </si>
  <si>
    <t>CA-2012-155306</t>
  </si>
  <si>
    <t>George Ashbrook</t>
  </si>
  <si>
    <t>Plantronics S12 Corded Telephone Headset System</t>
  </si>
  <si>
    <t>Plantronics Calisto P620-M USB Wireless Speakerphone System</t>
  </si>
  <si>
    <t>Hoover Upright Vacuum With Dirt Cup</t>
  </si>
  <si>
    <t>Xerox 1903</t>
  </si>
  <si>
    <t>CA-2011-129574</t>
  </si>
  <si>
    <t>Dean percer</t>
  </si>
  <si>
    <t>Murray</t>
  </si>
  <si>
    <t>CA-2014-126536</t>
  </si>
  <si>
    <t>Maxell 4.7GB DVD-R 5/Pack</t>
  </si>
  <si>
    <t>Canvas Sectional Post Binders</t>
  </si>
  <si>
    <t>CA-2013-144729</t>
  </si>
  <si>
    <t>CA-2012-127019</t>
  </si>
  <si>
    <t>Elpida Rittenbach</t>
  </si>
  <si>
    <t>CA-2012-138534</t>
  </si>
  <si>
    <t>Bakersfield</t>
  </si>
  <si>
    <t>CA-2012-149972</t>
  </si>
  <si>
    <t>Advantus Map Pennant Flags and Round Head Tacks</t>
  </si>
  <si>
    <t>CA-2011-154599</t>
  </si>
  <si>
    <t>Kean Nguyen</t>
  </si>
  <si>
    <t>Redondo Beach</t>
  </si>
  <si>
    <t>Pyle PMP37LED</t>
  </si>
  <si>
    <t>US-2012-110163</t>
  </si>
  <si>
    <t>Guy Armstrong</t>
  </si>
  <si>
    <t>Lumber Crayons</t>
  </si>
  <si>
    <t>CA-2014-143329</t>
  </si>
  <si>
    <t>Denise Leinenbach</t>
  </si>
  <si>
    <t>9-3/4 Diameter Round Wall Clock</t>
  </si>
  <si>
    <t>CA-2012-159380</t>
  </si>
  <si>
    <t>Cindy Stewart</t>
  </si>
  <si>
    <t>Xerox 1953</t>
  </si>
  <si>
    <t>CA-2012-148635</t>
  </si>
  <si>
    <t>Michelle Huthwaite</t>
  </si>
  <si>
    <t>Xerox 228</t>
  </si>
  <si>
    <t>Sauder Forest Hills Library, Woodland Oak Finish</t>
  </si>
  <si>
    <t>Office Star - Professional Matrix Back Chair with 2-to-1 Synchro Tilt and Mesh Fabric Seat</t>
  </si>
  <si>
    <t>CA-2013-160500</t>
  </si>
  <si>
    <t>Darrin Martin</t>
  </si>
  <si>
    <t>Computer Printout Index Tabs</t>
  </si>
  <si>
    <t>CA-2014-100202</t>
  </si>
  <si>
    <t>CA-2011-148915</t>
  </si>
  <si>
    <t>Natalie DeCherney</t>
  </si>
  <si>
    <t>Carina Mini System Audio Rack, Model AR050B</t>
  </si>
  <si>
    <t>Plantronics Voyager Pro HD - Bluetooth Headset</t>
  </si>
  <si>
    <t>CA-2014-110842</t>
  </si>
  <si>
    <t>Xerox 201</t>
  </si>
  <si>
    <t>Ibico Plastic Spiral Binding Combs</t>
  </si>
  <si>
    <t>CA-2013-128594</t>
  </si>
  <si>
    <t>Don Jones</t>
  </si>
  <si>
    <t>US-2014-103828</t>
  </si>
  <si>
    <t>Newell 345</t>
  </si>
  <si>
    <t>CA-2011-148040</t>
  </si>
  <si>
    <t>Beth Fritzler</t>
  </si>
  <si>
    <t>Xerox 1951</t>
  </si>
  <si>
    <t>Office Star - Mesh Screen back chair with Vinyl seat</t>
  </si>
  <si>
    <t>CA-2014-135167</t>
  </si>
  <si>
    <t>Stuart Calhoun</t>
  </si>
  <si>
    <t>Dixon Prang Watercolor Pencils, 10-Color Set with Brush</t>
  </si>
  <si>
    <t>CA-2014-137022</t>
  </si>
  <si>
    <t>Scott Williamson</t>
  </si>
  <si>
    <t>US-2013-167339</t>
  </si>
  <si>
    <t>Global Ergonomic Managers Chair</t>
  </si>
  <si>
    <t>CA-2013-130799</t>
  </si>
  <si>
    <t>Eldon Regeneration Recycled Desk Accessories, Smoke</t>
  </si>
  <si>
    <t>CA-2013-164483</t>
  </si>
  <si>
    <t>US-2013-159856</t>
  </si>
  <si>
    <t>Emily Phan</t>
  </si>
  <si>
    <t>Global Deluxe Steno Chair</t>
  </si>
  <si>
    <t>CA-2014-102099</t>
  </si>
  <si>
    <t>CA-2014-164049</t>
  </si>
  <si>
    <t>Ken Heidel</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</si>
  <si>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</si>
  <si>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</si>
  <si>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</si>
  <si>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</si>
  <si>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</si>
  <si>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</si>
  <si>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</si>
  <si>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</si>
  <si>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Thomas Thornton</t>
  </si>
  <si>
    <t>US-2013-169040</t>
  </si>
  <si>
    <t>Greg Tran</t>
  </si>
  <si>
    <t>Google Nexus 5</t>
  </si>
  <si>
    <t>Jet-Pak Recycled Peel 'N' Seal Padded Mailers</t>
  </si>
  <si>
    <t>Snap-A-Way Black Print Carbonless Ruled Speed Letter, Triplicate</t>
  </si>
  <si>
    <t>CA-2014-126242</t>
  </si>
  <si>
    <t>Mick Crebagga</t>
  </si>
  <si>
    <t>File Shuttle II and Handi-File, Black</t>
  </si>
  <si>
    <t>Executive Impressions 13-1/2" Indoor/Outdoor Wall Clock</t>
  </si>
  <si>
    <t>CA-2013-166443</t>
  </si>
  <si>
    <t>Lisa Hazard</t>
  </si>
  <si>
    <t>Advantus Panel Wall Acrylic Frame</t>
  </si>
  <si>
    <t>CA-2014-169859</t>
  </si>
  <si>
    <t>Eldon 400 Class Desk Accessories, Black Carbon</t>
  </si>
  <si>
    <t>Wilson Jones Clip &amp; Carry Folder Binder Tool for Ring Binders, Clear</t>
  </si>
  <si>
    <t>CA-2014-134915</t>
  </si>
  <si>
    <t>Eugene Moren</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</si>
  <si>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</si>
  <si>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</si>
  <si>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</si>
  <si>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</si>
  <si>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</si>
  <si>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</si>
  <si>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</si>
  <si>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</si>
  <si>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Philisse Overcash</t>
  </si>
  <si>
    <t>Avery 478</t>
  </si>
  <si>
    <t>CA-2014-137428</t>
  </si>
  <si>
    <t>Andy Yotov</t>
  </si>
  <si>
    <t>DAX Two-Tone Rosewood/Black Document Frame, Desktop, 5 x 7</t>
  </si>
  <si>
    <t>CA-2011-131310</t>
  </si>
  <si>
    <t>Safco Chair Connectors, 6/Carton</t>
  </si>
  <si>
    <t>Self-Adhesive Ring Binder Labels</t>
  </si>
  <si>
    <t>US-2011-112872</t>
  </si>
  <si>
    <t>Ryan Crowe</t>
  </si>
  <si>
    <t>Chromcraft Bull-Nose Wood 48" x 96" Rectangular Conference Tables</t>
  </si>
  <si>
    <t>CA-2013-139010</t>
  </si>
  <si>
    <t>Matthew Clasen</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</si>
  <si>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</si>
  <si>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</si>
  <si>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</si>
  <si>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</si>
  <si>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</si>
  <si>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</si>
  <si>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</si>
  <si>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</si>
  <si>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</si>
  <si>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Sharelle Roach</t>
  </si>
  <si>
    <t>Insertable Tab Post Binder Dividers</t>
  </si>
  <si>
    <t>Lexmark MX611dhe Monochrome Laser Printer</t>
  </si>
  <si>
    <t>GBC VeloBinder Manual Binding System</t>
  </si>
  <si>
    <t>CA-2012-123568</t>
  </si>
  <si>
    <t>Alliance Rubber Bands</t>
  </si>
  <si>
    <t>CA-2011-106719</t>
  </si>
  <si>
    <t>Billings</t>
  </si>
  <si>
    <t>SlimView Poly Binder, 3/8"</t>
  </si>
  <si>
    <t>US-2013-164189</t>
  </si>
  <si>
    <t>Dan Reichenbach</t>
  </si>
  <si>
    <t>Gresham</t>
  </si>
  <si>
    <t>BlackBerry Q10</t>
  </si>
  <si>
    <t>US-2013-114293</t>
  </si>
  <si>
    <t>CA-2014-101749</t>
  </si>
  <si>
    <t>Aaron Smayling</t>
  </si>
  <si>
    <t>Lesro Sheffield Collection Coffee Table, End Table, Center Table, Corner Table</t>
  </si>
  <si>
    <t>CA-2014-149559</t>
  </si>
  <si>
    <t>#10 Self-Seal White Envelopes</t>
  </si>
  <si>
    <t>Hon Pagoda Stacking Chairs</t>
  </si>
  <si>
    <t>CA-2011-137351</t>
  </si>
  <si>
    <t>US-2014-148054</t>
  </si>
  <si>
    <t>Meridian</t>
  </si>
  <si>
    <t>Idaho</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</si>
  <si>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</si>
  <si>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</si>
  <si>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</si>
  <si>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</si>
  <si>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</si>
  <si>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</si>
  <si>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</si>
  <si>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Benjamin Farhat</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</si>
  <si>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</si>
  <si>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</si>
  <si>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</si>
  <si>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</si>
  <si>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</si>
  <si>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</si>
  <si>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</si>
  <si>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</si>
  <si>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</si>
  <si>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Katrina Bavinger</t>
  </si>
  <si>
    <t>Apple Valley</t>
  </si>
  <si>
    <t>invisibleSHIELD by ZAGG Smudge-Free Screen Protector</t>
  </si>
  <si>
    <t>CA-2013-150350</t>
  </si>
  <si>
    <t>Maxwell Schwartz</t>
  </si>
  <si>
    <t>Okidata C331dn Printer</t>
  </si>
  <si>
    <t>Tyvek  Top-Opening Peel &amp; Seel Envelopes, Plain White</t>
  </si>
  <si>
    <t>Office Star Flex Back Scooter Chair with White Frame</t>
  </si>
  <si>
    <t>Acme Rosewood Handle Letter Opener</t>
  </si>
  <si>
    <t>CA-2011-136399</t>
  </si>
  <si>
    <t>Chad Cunningham</t>
  </si>
  <si>
    <t>CA-2014-131828</t>
  </si>
  <si>
    <t>Cari Sayre</t>
  </si>
  <si>
    <t>Global Leather and Oak Executive Chair, Black</t>
  </si>
  <si>
    <t>CA-2011-109218</t>
  </si>
  <si>
    <t>BIC Brite Liner Highlighters, Chisel Tip</t>
  </si>
  <si>
    <t>US-2011-109036</t>
  </si>
  <si>
    <t>Avery 489</t>
  </si>
  <si>
    <t>CA-2011-128986</t>
  </si>
  <si>
    <t>Gary Hansen</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</si>
  <si>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</si>
  <si>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</si>
  <si>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</si>
  <si>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</si>
  <si>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</si>
  <si>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</si>
  <si>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</si>
  <si>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</si>
  <si>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</si>
  <si>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Justin Ellison</t>
  </si>
  <si>
    <t>Woodland</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</si>
  <si>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</si>
  <si>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</si>
  <si>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</si>
  <si>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</si>
  <si>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</si>
  <si>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</si>
  <si>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</si>
  <si>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</si>
  <si>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</si>
  <si>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</si>
  <si>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</si>
  <si>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</si>
  <si>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San Mateo</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</si>
  <si>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</si>
  <si>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</si>
  <si>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</si>
  <si>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</si>
  <si>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</si>
  <si>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</si>
  <si>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</si>
  <si>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</si>
  <si>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Jack Lebron</t>
  </si>
  <si>
    <t>US-2014-140907</t>
  </si>
  <si>
    <t>Logitech Desktop MK120 Mouse and keyboard Combo</t>
  </si>
  <si>
    <t>Fellowes Bankers Box Staxonsteel Drawer File/Stacking System</t>
  </si>
  <si>
    <t>Col-Erase Pencils with Erasers</t>
  </si>
  <si>
    <t>CA-2013-159730</t>
  </si>
  <si>
    <t>Sanjit Jacobs</t>
  </si>
  <si>
    <t>Clarity 53712</t>
  </si>
  <si>
    <t>CA-2013-155474</t>
  </si>
  <si>
    <t>Chris Cortes</t>
  </si>
  <si>
    <t>CA-2011-140662</t>
  </si>
  <si>
    <t>Thomas Seio</t>
  </si>
  <si>
    <t>Xerox 1941</t>
  </si>
  <si>
    <t>APC 7 Outlet Network SurgeArrest Surge Protector</t>
  </si>
  <si>
    <t>CA-2012-155145</t>
  </si>
  <si>
    <t>Visalia</t>
  </si>
  <si>
    <t>CA-2012-146038</t>
  </si>
  <si>
    <t>Sarah Jordon</t>
  </si>
  <si>
    <t>CA-2014-133865</t>
  </si>
  <si>
    <t>Penelope Sewall</t>
  </si>
  <si>
    <t>Canon Imageclass D680 Copier / Fax</t>
  </si>
  <si>
    <t>CA-2012-157770</t>
  </si>
  <si>
    <t>Rob Dowd</t>
  </si>
  <si>
    <t>Temecula</t>
  </si>
  <si>
    <t>Plantronics Voyager Pro Legend</t>
  </si>
  <si>
    <t>Memorex Mini Travel Drive 64 GB USB 2.0 Flash Drive</t>
  </si>
  <si>
    <t>CA-2011-106264</t>
  </si>
  <si>
    <t>US-2012-110569</t>
  </si>
  <si>
    <t>CA-2014-136308</t>
  </si>
  <si>
    <t>Mitch Willingham</t>
  </si>
  <si>
    <t>US-2011-133130</t>
  </si>
  <si>
    <t>CA-2012-165057</t>
  </si>
  <si>
    <t>Boston 19500 Mighty Mite Electric Pencil Sharpener</t>
  </si>
  <si>
    <t>Avery 474</t>
  </si>
  <si>
    <t>US-2014-109253</t>
  </si>
  <si>
    <t>Patrick Ryan</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</si>
  <si>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</si>
  <si>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</si>
  <si>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</si>
  <si>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</si>
  <si>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</si>
  <si>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</si>
  <si>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</si>
  <si>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Odella Nelson</t>
  </si>
  <si>
    <t>Yucaipa</t>
  </si>
  <si>
    <t>50 Colored Long Pencils</t>
  </si>
  <si>
    <t>US-2013-157308</t>
  </si>
  <si>
    <t>US-2011-134733</t>
  </si>
  <si>
    <t>Brian Moss</t>
  </si>
  <si>
    <t>Rush Hierlooms Collection 1" Thick Stackable Bookcases</t>
  </si>
  <si>
    <t>CA-2011-115161</t>
  </si>
  <si>
    <t>Liz Carlisle</t>
  </si>
  <si>
    <t>Sauder Facets Collection Library, Sky Alder Finish</t>
  </si>
  <si>
    <t>CA-2012-115511</t>
  </si>
  <si>
    <t>Hon Metal Bookcases, Putty</t>
  </si>
  <si>
    <t>CA-2014-123778</t>
  </si>
  <si>
    <t>Acco PRESSTEX Data Binder with Storage Hooks, Light Blue, 9 1/2" X 11"</t>
  </si>
  <si>
    <t>CA-2011-166471</t>
  </si>
  <si>
    <t>Matthew Grinstein</t>
  </si>
  <si>
    <t>Cisco Unified IP Phone 7945G VoIP phone</t>
  </si>
  <si>
    <t>CA-2012-152527</t>
  </si>
  <si>
    <t>Charlotte Melton</t>
  </si>
  <si>
    <t>CA-2013-100244</t>
  </si>
  <si>
    <t>Strathmore Photo Frame Cards</t>
  </si>
  <si>
    <t>Xerox 1944</t>
  </si>
  <si>
    <t>CA-2012-151841</t>
  </si>
  <si>
    <t>Tony Chapman</t>
  </si>
  <si>
    <t>CA-2013-134803</t>
  </si>
  <si>
    <t>Kensington 7 Outlet MasterPiece HOMEOFFICE Power Control Center</t>
  </si>
  <si>
    <t>Xerox 1991</t>
  </si>
  <si>
    <t>ImationÂ Clip USBÂ flash driveÂ - 8 GB</t>
  </si>
  <si>
    <t>CA-2014-148264</t>
  </si>
  <si>
    <t>Luke Foster</t>
  </si>
  <si>
    <t>Akro-Mils 12-Gallon Tote</t>
  </si>
  <si>
    <t>Tenex Traditional Chairmats for Hard Floors, Average Lip, 36" x 48"</t>
  </si>
  <si>
    <t>Xerox 1968</t>
  </si>
  <si>
    <t>CA-2014-131212</t>
  </si>
  <si>
    <t>GBC Wire Binding Combs</t>
  </si>
  <si>
    <t>CA-2012-144099</t>
  </si>
  <si>
    <t>Phillina Ober</t>
  </si>
  <si>
    <t>CA-2013-162614</t>
  </si>
  <si>
    <t>Tim Brockman</t>
  </si>
  <si>
    <t>GBC Recycled VeloBinder Covers</t>
  </si>
  <si>
    <t>CA-2011-168592</t>
  </si>
  <si>
    <t>Dennis Pardue</t>
  </si>
  <si>
    <t>Holmes Replacement Filter for HEPA Air Cleaner, Medium Room</t>
  </si>
  <si>
    <t>Pizazz Global Quick File</t>
  </si>
  <si>
    <t>US-2013-150035</t>
  </si>
  <si>
    <t>Carl Ludwig</t>
  </si>
  <si>
    <t>CA-2011-143385</t>
  </si>
  <si>
    <t>Shirley Jackson</t>
  </si>
  <si>
    <t>Santa Fe</t>
  </si>
  <si>
    <t>KeyTronicÂ KT400U2 -Â KeyboardÂ - Black</t>
  </si>
  <si>
    <t>CA-2013-131289</t>
  </si>
  <si>
    <t>Xerox 204</t>
  </si>
  <si>
    <t>CA-2013-107328</t>
  </si>
  <si>
    <t>Cathy Armstrong</t>
  </si>
  <si>
    <t>Chromcraft 48" x 96" Racetrack Double Pedestal Table</t>
  </si>
  <si>
    <t>CA-2012-168767</t>
  </si>
  <si>
    <t>Dario Medina</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</si>
  <si>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</si>
  <si>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</si>
  <si>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</si>
  <si>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</si>
  <si>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</si>
  <si>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</si>
  <si>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</si>
  <si>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</si>
  <si>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</si>
  <si>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Patrick O'Donnell</t>
  </si>
  <si>
    <t>Ooma Telo VoIP Home Phone System</t>
  </si>
  <si>
    <t>CA-2014-118542</t>
  </si>
  <si>
    <t>Xerox 1905</t>
  </si>
  <si>
    <t>Cardinal HOLDit! Binder Insert Strips,Extra Strips</t>
  </si>
  <si>
    <t>CA-2014-152737</t>
  </si>
  <si>
    <t>Tony Sayre</t>
  </si>
  <si>
    <t>Plantronics Audio 995 Wireless Stereo Headset</t>
  </si>
  <si>
    <t>CA-2013-130029</t>
  </si>
  <si>
    <t>Guy Thornton</t>
  </si>
  <si>
    <t>Xerox 200</t>
  </si>
  <si>
    <t>Brites Rubber Bands, 1 1/2 oz. Box</t>
  </si>
  <si>
    <t>CA-2014-168109</t>
  </si>
  <si>
    <t>Jim Kriz</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</si>
  <si>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</si>
  <si>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</si>
  <si>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</si>
  <si>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</si>
  <si>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</si>
  <si>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</si>
  <si>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</si>
  <si>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</si>
  <si>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Ralph Arnett</t>
  </si>
  <si>
    <t>QVS USB Car Charger 2-Port 2.1Amp for iPod/iPhone/iPad/iPad 2/iPad 3</t>
  </si>
  <si>
    <t>CA-2014-113530</t>
  </si>
  <si>
    <t>Newell 314</t>
  </si>
  <si>
    <t>CA-2011-169726</t>
  </si>
  <si>
    <t>Ibico Ibimaster 300 Manual Binding System</t>
  </si>
  <si>
    <t>CA-2014-132178</t>
  </si>
  <si>
    <t>Darren Budd</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</si>
  <si>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</si>
  <si>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</si>
  <si>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</si>
  <si>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</si>
  <si>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</si>
  <si>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</si>
  <si>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</si>
  <si>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Vicky Freymann</t>
  </si>
  <si>
    <t>Xerox 1966</t>
  </si>
  <si>
    <t>Acme Kleen Earth Office Shears</t>
  </si>
  <si>
    <t>CA-2013-161676</t>
  </si>
  <si>
    <t>Jennifer Patt</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</si>
  <si>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</si>
  <si>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</si>
  <si>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</si>
  <si>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</si>
  <si>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</si>
  <si>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</si>
  <si>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</si>
  <si>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</si>
  <si>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</si>
  <si>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</si>
  <si>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</si>
  <si>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</si>
  <si>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Denny Ordway</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</si>
  <si>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</si>
  <si>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</si>
  <si>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</si>
  <si>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</si>
  <si>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</si>
  <si>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</si>
  <si>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</si>
  <si>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</si>
  <si>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Roland Schwarz</t>
  </si>
  <si>
    <t>Bush Advantage Collection Round Conference Table</t>
  </si>
  <si>
    <t>CA-2014-166198</t>
  </si>
  <si>
    <t>Verbatim Slim CD and DVD Storage Cases, 50/Pack</t>
  </si>
  <si>
    <t>Eldon Advantage Foldable Chair Mats for Low Pile Carpets</t>
  </si>
  <si>
    <t>CA-2011-135608</t>
  </si>
  <si>
    <t>Xerox 1964</t>
  </si>
  <si>
    <t>US-2011-169789</t>
  </si>
  <si>
    <t>Maureen Fritzler</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</si>
  <si>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</si>
  <si>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</si>
  <si>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</si>
  <si>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</si>
  <si>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</si>
  <si>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</si>
  <si>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</si>
  <si>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</si>
  <si>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Charles McCrossin</t>
  </si>
  <si>
    <t>CA-2012-107937</t>
  </si>
  <si>
    <t>Julia Barnett</t>
  </si>
  <si>
    <t>Chula Vista</t>
  </si>
  <si>
    <t>Rubbermaid ClusterMat Chairmats, Mat Size- 66" x 60", Lip 20" x 11" -90 Degree Angle</t>
  </si>
  <si>
    <t>CA-2013-144218</t>
  </si>
  <si>
    <t>Jonathan Doherty</t>
  </si>
  <si>
    <t>CA-2011-107139</t>
  </si>
  <si>
    <t>US-2011-117163</t>
  </si>
  <si>
    <t>Ed Jacobs</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</si>
  <si>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</si>
  <si>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</si>
  <si>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</si>
  <si>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</si>
  <si>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</si>
  <si>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</si>
  <si>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</si>
  <si>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</si>
  <si>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</si>
  <si>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Todd Sumrall</t>
  </si>
  <si>
    <t>Serrated Blade or Curved Handle Hand Letter Openers</t>
  </si>
  <si>
    <t>Premier Automatic Letter Opener</t>
  </si>
  <si>
    <t>US-2014-131849</t>
  </si>
  <si>
    <t>Eldon 300 Class Desk Accessories, Black</t>
  </si>
  <si>
    <t>Sterilite Show Offs Storage Containers</t>
  </si>
  <si>
    <t>CA-2011-140816</t>
  </si>
  <si>
    <t>Thornton</t>
  </si>
  <si>
    <t>Logitech G430 Surround Sound Gaming Headset with Dolby 7.1 Technology</t>
  </si>
  <si>
    <t>CA-2014-123246</t>
  </si>
  <si>
    <t>Astrea Jones</t>
  </si>
  <si>
    <t>Economy #2 Pencils</t>
  </si>
  <si>
    <t>CA-2011-124709</t>
  </si>
  <si>
    <t>CA-2012-132486</t>
  </si>
  <si>
    <t>Jay Fein</t>
  </si>
  <si>
    <t>Maxell DVD-RAM Discs</t>
  </si>
  <si>
    <t>Global Chrome Stack Chair</t>
  </si>
  <si>
    <t>Xerox 196</t>
  </si>
  <si>
    <t>CA-2012-129896</t>
  </si>
  <si>
    <t>Peter Fuller</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</si>
  <si>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</si>
  <si>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</si>
  <si>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</si>
  <si>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</si>
  <si>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</si>
  <si>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</si>
  <si>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</si>
  <si>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</si>
  <si>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Maris LaWare</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</si>
  <si>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</si>
  <si>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</si>
  <si>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</si>
  <si>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</si>
  <si>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</si>
  <si>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</si>
  <si>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</si>
  <si>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</si>
  <si>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</si>
  <si>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</si>
  <si>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</si>
  <si>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</si>
  <si>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</si>
  <si>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</si>
  <si>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</si>
  <si>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</si>
  <si>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Eugene Hildebrand</t>
  </si>
  <si>
    <t>GBC Durable Plastic Covers</t>
  </si>
  <si>
    <t>CA-2011-135090</t>
  </si>
  <si>
    <t>Susan Pistek</t>
  </si>
  <si>
    <t>CA-2014-101308</t>
  </si>
  <si>
    <t>CA-2014-119564</t>
  </si>
  <si>
    <t>Paul Lucas</t>
  </si>
  <si>
    <t>Master Giant Foot Doorstop, Safety Yellow</t>
  </si>
  <si>
    <t>CA-2013-135265</t>
  </si>
  <si>
    <t>Christopher Conant</t>
  </si>
  <si>
    <t>Xerox 1942</t>
  </si>
  <si>
    <t>CA-2013-108735</t>
  </si>
  <si>
    <t>Lakewood</t>
  </si>
  <si>
    <t>Bush Westfield Collection Bookcases, Fully Assembled</t>
  </si>
  <si>
    <t>CA-2011-116834</t>
  </si>
  <si>
    <t>DAX Cubicle Frames - 8x10</t>
  </si>
  <si>
    <t>WD My Passport Ultra 1TB Portable External Hard Drive</t>
  </si>
  <si>
    <t>CA-2012-107468</t>
  </si>
  <si>
    <t>Michael Kennedy</t>
  </si>
  <si>
    <t>CA-2014-144463</t>
  </si>
  <si>
    <t>Howard Miller 11-1/2" Diameter Brentwood Wall Clock</t>
  </si>
  <si>
    <t>CA-2014-130764</t>
  </si>
  <si>
    <t>Jack O'Briant</t>
  </si>
  <si>
    <t>O'Sullivan Elevations Bookcase, Cherry Finish</t>
  </si>
  <si>
    <t>Jackery Bar Premium Fast-charging Portable Charger</t>
  </si>
  <si>
    <t>CA-2013-169957</t>
  </si>
  <si>
    <t>Steve Nguyen</t>
  </si>
  <si>
    <t>Covington</t>
  </si>
  <si>
    <t>Belkin 7 Outlet SurgeMaster II</t>
  </si>
  <si>
    <t>CA-2011-110786</t>
  </si>
  <si>
    <t>Stacking Trays by OIC</t>
  </si>
  <si>
    <t>Xerox 1981</t>
  </si>
  <si>
    <t>Mophie Juice Pack Helium for iPhone</t>
  </si>
  <si>
    <t>Avery 477</t>
  </si>
  <si>
    <t>Executive Impressions 10" Spectator Wall Clock</t>
  </si>
  <si>
    <t>CA-2012-137750</t>
  </si>
  <si>
    <t>Jill Fjeld</t>
  </si>
  <si>
    <t>CA-2012-124058</t>
  </si>
  <si>
    <t>Gear Head AU3700S Headset</t>
  </si>
  <si>
    <t>US-2012-138716</t>
  </si>
  <si>
    <t>CA-2013-140417</t>
  </si>
  <si>
    <t>Katrina Edelman</t>
  </si>
  <si>
    <t>GBC Poly Designer Binding Covers</t>
  </si>
  <si>
    <t>CA-2014-163692</t>
  </si>
  <si>
    <t>CA-2013-111913</t>
  </si>
  <si>
    <t>Pressboard Covers with Storage Hooks, 9 1/2" x 11", Light Blue</t>
  </si>
  <si>
    <t>US-2014-155999</t>
  </si>
  <si>
    <t>CA-2013-163573</t>
  </si>
  <si>
    <t>Amy Cox</t>
  </si>
  <si>
    <t>CA-2012-153416</t>
  </si>
  <si>
    <t>Toby Swindell</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</si>
  <si>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</si>
  <si>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</si>
  <si>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</si>
  <si>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</si>
  <si>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</si>
  <si>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</si>
  <si>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</si>
  <si>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</si>
  <si>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</si>
  <si>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</si>
  <si>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Tracy Poddar</t>
  </si>
  <si>
    <t>CA-2011-157924</t>
  </si>
  <si>
    <t>Iris Project Case</t>
  </si>
  <si>
    <t>Global Enterprise Series Seating High-Back Swivel/Tilt Chairs</t>
  </si>
  <si>
    <t>CA-2012-100216</t>
  </si>
  <si>
    <t>Heather Jas</t>
  </si>
  <si>
    <t>Xerox 210</t>
  </si>
  <si>
    <t>CA-2014-100601</t>
  </si>
  <si>
    <t>CA-2012-154340</t>
  </si>
  <si>
    <t>Eileen Kiefer</t>
  </si>
  <si>
    <t>Boston Electric Pencil Sharpener, Model 1818, Charcoal Black</t>
  </si>
  <si>
    <t>CA-2013-148593</t>
  </si>
  <si>
    <t>US-2014-119039</t>
  </si>
  <si>
    <t>Economy Binders</t>
  </si>
  <si>
    <t>CA-2012-150875</t>
  </si>
  <si>
    <t>Boise</t>
  </si>
  <si>
    <t>CA-2012-154200</t>
  </si>
  <si>
    <t>Bruce Geld</t>
  </si>
  <si>
    <t>CA-2013-124233</t>
  </si>
  <si>
    <t>CA-2012-111234</t>
  </si>
  <si>
    <t>Smead Alpha-Z Color-Coded Second Alphabetical Labels and Starter Set</t>
  </si>
  <si>
    <t>CA-2014-149881</t>
  </si>
  <si>
    <t>Nick Crebassa</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</si>
  <si>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</si>
  <si>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</si>
  <si>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</si>
  <si>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</si>
  <si>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</si>
  <si>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</si>
  <si>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</si>
  <si>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Steven Roelle</t>
  </si>
  <si>
    <t>CA-2014-147144</t>
  </si>
  <si>
    <t>Boston 1827 Commercial Additional Cutter, Drive Gear &amp; Gear Rack for 1606</t>
  </si>
  <si>
    <t>CA-2011-133704</t>
  </si>
  <si>
    <t>Michelle Arnett</t>
  </si>
  <si>
    <t>CA-2011-138436</t>
  </si>
  <si>
    <t>CA-2012-101924</t>
  </si>
  <si>
    <t>Ken Black</t>
  </si>
  <si>
    <t>CA-2013-124793</t>
  </si>
  <si>
    <t>Muhammed MacIntyre</t>
  </si>
  <si>
    <t>US-2014-124821</t>
  </si>
  <si>
    <t>Chromcraft Bull-Nose Wood Round Conference Table Top, Wood Base</t>
  </si>
  <si>
    <t>US-2014-158505</t>
  </si>
  <si>
    <t>PayAnywhere Card Reader</t>
  </si>
  <si>
    <t>CA-2012-142692</t>
  </si>
  <si>
    <t>Andrew Gjertsen</t>
  </si>
  <si>
    <t>CA-2014-151358</t>
  </si>
  <si>
    <t>Nicole Fjeld</t>
  </si>
  <si>
    <t>CA-2014-102407</t>
  </si>
  <si>
    <t>Harmony Air Purifier</t>
  </si>
  <si>
    <t>CA-2014-101581</t>
  </si>
  <si>
    <t>David Wiener</t>
  </si>
  <si>
    <t>CA-2014-169124</t>
  </si>
  <si>
    <t>Citrus Heights</t>
  </si>
  <si>
    <t>CA-2014-117261</t>
  </si>
  <si>
    <t>Tiffany House</t>
  </si>
  <si>
    <t>Rogers Jumbo File, Granite</t>
  </si>
  <si>
    <t>CA-2011-162278</t>
  </si>
  <si>
    <t>Angele Hood</t>
  </si>
  <si>
    <t>Vtech CS6719</t>
  </si>
  <si>
    <t>CA-2013-161095</t>
  </si>
  <si>
    <t>Chris Selesnick</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</si>
  <si>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</si>
  <si>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</si>
  <si>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</si>
  <si>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</si>
  <si>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</si>
  <si>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</si>
  <si>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</si>
  <si>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</si>
  <si>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</si>
  <si>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Shui Tom</t>
  </si>
  <si>
    <t>Mediabridge Sport Armband iPhone 5s</t>
  </si>
  <si>
    <t>CA-2014-107909</t>
  </si>
  <si>
    <t>Sung Shariari</t>
  </si>
  <si>
    <t>LogitechÂ LS21 Speaker System - PC Multimedia - 2.1-CH - Wired</t>
  </si>
  <si>
    <t>Avery Metallic Poly Binders</t>
  </si>
  <si>
    <t>CA-2012-154795</t>
  </si>
  <si>
    <t>Bullhead City</t>
  </si>
  <si>
    <t>#6 3/4 Gummed Flap White Envelopes</t>
  </si>
  <si>
    <t>Nu-Dell Float Frame 11 x 14 1/2</t>
  </si>
  <si>
    <t>CA-2012-125234</t>
  </si>
  <si>
    <t>CA-2014-105410</t>
  </si>
  <si>
    <t>CA-2014-169894</t>
  </si>
  <si>
    <t>Mark Van Huff</t>
  </si>
  <si>
    <t>CA-2014-107748</t>
  </si>
  <si>
    <t>Alex Grayson</t>
  </si>
  <si>
    <t>CA-2011-166954</t>
  </si>
  <si>
    <t>San Gabriel</t>
  </si>
  <si>
    <t>CA-2012-152891</t>
  </si>
  <si>
    <t>Trudy Brown</t>
  </si>
  <si>
    <t>Balt Solid Wood Rectangular Table</t>
  </si>
  <si>
    <t>CA-2013-156811</t>
  </si>
  <si>
    <t>Bart Pistole</t>
  </si>
  <si>
    <t>CA-2013-148740</t>
  </si>
  <si>
    <t>Anna HÃ¤berlin</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</si>
  <si>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</si>
  <si>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</si>
  <si>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</si>
  <si>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</si>
  <si>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</si>
  <si>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</si>
  <si>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</si>
  <si>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</si>
  <si>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</si>
  <si>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</si>
  <si>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</si>
  <si>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</si>
  <si>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Anna Andreadi</t>
  </si>
  <si>
    <t>Master Caster Door Stop, Brown</t>
  </si>
  <si>
    <t>Inter-Office Recycled Envelopes, Brown Kraft, Button-String,10" x 13" , 100/Box</t>
  </si>
  <si>
    <t>US-2012-146745</t>
  </si>
  <si>
    <t>Ann Steele</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</si>
  <si>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</si>
  <si>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</si>
  <si>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</si>
  <si>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</si>
  <si>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</si>
  <si>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</si>
  <si>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</si>
  <si>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</si>
  <si>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</si>
  <si>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</si>
  <si>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</si>
  <si>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</si>
  <si>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Janet Martin</t>
  </si>
  <si>
    <t>Chromcraft Round Conference Tables</t>
  </si>
  <si>
    <t>CA-2014-112753</t>
  </si>
  <si>
    <t>Xerox 1930</t>
  </si>
  <si>
    <t>CA-2011-103401</t>
  </si>
  <si>
    <t>Georgia Rosenberg</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</si>
  <si>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</si>
  <si>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</si>
  <si>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</si>
  <si>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</si>
  <si>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</si>
  <si>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</si>
  <si>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</si>
  <si>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</si>
  <si>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</si>
  <si>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</si>
  <si>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Vivek Sundaresam</t>
  </si>
  <si>
    <t>CA-2013-118969</t>
  </si>
  <si>
    <t>Liz Preis</t>
  </si>
  <si>
    <t>Premier Elliptical Ring Binder, Black</t>
  </si>
  <si>
    <t>US-2013-128678</t>
  </si>
  <si>
    <t>Rob Beeghly</t>
  </si>
  <si>
    <t>TOPS "Important Message" Pads, Canary, 4-1/4 x 5-1/2, 50 Sheets per Pad</t>
  </si>
  <si>
    <t>CA-2013-101385</t>
  </si>
  <si>
    <t>Julia West</t>
  </si>
  <si>
    <t>BIC Brite Liner Highlighters</t>
  </si>
  <si>
    <t>CA-2014-105445</t>
  </si>
  <si>
    <t>CA-2011-140403</t>
  </si>
  <si>
    <t>CA-2012-163104</t>
  </si>
  <si>
    <t>Mike Caudle</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</si>
  <si>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</si>
  <si>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</si>
  <si>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</si>
  <si>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</si>
  <si>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</si>
  <si>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</si>
  <si>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</si>
  <si>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</si>
  <si>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</si>
  <si>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</si>
  <si>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</si>
  <si>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</si>
  <si>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</si>
  <si>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</si>
  <si>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</si>
  <si>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</si>
  <si>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</si>
  <si>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</si>
  <si>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Lewiston</t>
  </si>
  <si>
    <t>US-2013-100405</t>
  </si>
  <si>
    <t>Tom Stivers</t>
  </si>
  <si>
    <t>Newell Chalk Holder</t>
  </si>
  <si>
    <t>US-2014-163790</t>
  </si>
  <si>
    <t>Danville</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</si>
  <si>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</si>
  <si>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</si>
  <si>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</si>
  <si>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</si>
  <si>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</si>
  <si>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</si>
  <si>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</si>
  <si>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</si>
  <si>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</si>
  <si>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Robert Marley</t>
  </si>
  <si>
    <t>CA-2014-168396</t>
  </si>
  <si>
    <t>Bruce Degenhardt</t>
  </si>
  <si>
    <t>Deflect-o EconoMat Studded, No Bevel Mat for Low Pile Carpeting</t>
  </si>
  <si>
    <t>CA-2012-130456</t>
  </si>
  <si>
    <t>David Smith</t>
  </si>
  <si>
    <t>Sauder Camden County Collection Library</t>
  </si>
  <si>
    <t>CA-2014-116288</t>
  </si>
  <si>
    <t>Bill Stewart</t>
  </si>
  <si>
    <t>CA-2014-168228</t>
  </si>
  <si>
    <t>Boston School Pro Electric Pencil Sharpener, 1670</t>
  </si>
  <si>
    <t>CA-2014-130141</t>
  </si>
  <si>
    <t>Helen Abelman</t>
  </si>
  <si>
    <t>Office Star - Ergonomic Mid Back Chair with 2-Way Adjustable Arms</t>
  </si>
  <si>
    <t>CA-2012-147501</t>
  </si>
  <si>
    <t>Corey-Lock</t>
  </si>
  <si>
    <t>Ibico Presentation Index for Binding Systems</t>
  </si>
  <si>
    <t>CA-2014-129357</t>
  </si>
  <si>
    <t>Xerox 1917</t>
  </si>
  <si>
    <t>CA-2014-150987</t>
  </si>
  <si>
    <t>CA-2014-159107</t>
  </si>
  <si>
    <t>Acco Banker's Clasps, 5 3/4"-Long</t>
  </si>
  <si>
    <t>CA-2013-116547</t>
  </si>
  <si>
    <t>Logitech Media Keyboard K200</t>
  </si>
  <si>
    <t>CA-2011-114510</t>
  </si>
  <si>
    <t>Logan</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</si>
  <si>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</si>
  <si>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</si>
  <si>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</si>
  <si>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</si>
  <si>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</si>
  <si>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</si>
  <si>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</si>
  <si>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</si>
  <si>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</si>
  <si>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</si>
  <si>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</si>
  <si>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</si>
  <si>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Denny Joy</t>
  </si>
  <si>
    <t>CA-2012-142601</t>
  </si>
  <si>
    <t>Deanra Eno</t>
  </si>
  <si>
    <t>Tennsco Stur-D-Stor Boltless Shelving, 5 Shelves, 24" Deep, Sand</t>
  </si>
  <si>
    <t>Xerox 19</t>
  </si>
  <si>
    <t>US-2014-135230</t>
  </si>
  <si>
    <t>CA-2011-123323</t>
  </si>
  <si>
    <t>Lena Hernandez</t>
  </si>
  <si>
    <t>US-2012-103996</t>
  </si>
  <si>
    <t>Richard Bierner</t>
  </si>
  <si>
    <t>Tops Wirebound Message Log Books</t>
  </si>
  <si>
    <t>G.E. Longer-Life Indoor Recessed Floodlight Bulbs</t>
  </si>
  <si>
    <t>CA-2012-105725</t>
  </si>
  <si>
    <t>Hon 61000 Series Interactive Training Tables</t>
  </si>
  <si>
    <t>CA-2014-164364</t>
  </si>
  <si>
    <t>Christine Sundaresam</t>
  </si>
  <si>
    <t>Avery 483</t>
  </si>
  <si>
    <t>Dixon Ticonderoga Maple Cedar Pencil, #2</t>
  </si>
  <si>
    <t>Acme Forged Steel Scissors with Black Enamel Handles</t>
  </si>
  <si>
    <t>CA-2013-120005</t>
  </si>
  <si>
    <t>Theresa Swint</t>
  </si>
  <si>
    <t>CA-2013-123526</t>
  </si>
  <si>
    <t>Benjamin Venier</t>
  </si>
  <si>
    <t>CA-2013-127649</t>
  </si>
  <si>
    <t>CA-2011-112851</t>
  </si>
  <si>
    <t>Nick Radford</t>
  </si>
  <si>
    <t>Tyvek Interoffice Envelopes, 9 1/2" x 12 1/2", 100/Box</t>
  </si>
  <si>
    <t>CA-2014-123701</t>
  </si>
  <si>
    <t>BIC Liqua Brite Liner</t>
  </si>
  <si>
    <t>US-2013-114888</t>
  </si>
  <si>
    <t>Kleencut Forged Office Shears by Acme United Corporation</t>
  </si>
  <si>
    <t>US-2011-167262</t>
  </si>
  <si>
    <t>Avondale</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</si>
  <si>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</si>
  <si>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</si>
  <si>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</si>
  <si>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</si>
  <si>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</si>
  <si>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</si>
  <si>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</si>
  <si>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</si>
  <si>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</si>
  <si>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</si>
  <si>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Monica Federle</t>
  </si>
  <si>
    <t>CA-2012-137708</t>
  </si>
  <si>
    <t>Nathan Gelder</t>
  </si>
  <si>
    <t>Personal Folder Holder, Ebony</t>
  </si>
  <si>
    <t>CA-2013-111696</t>
  </si>
  <si>
    <t>CA-2013-134222</t>
  </si>
  <si>
    <t>Yuma</t>
  </si>
  <si>
    <t>US-2014-136707</t>
  </si>
  <si>
    <t>Jim Epp</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</si>
  <si>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</si>
  <si>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</si>
  <si>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</si>
  <si>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</si>
  <si>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</si>
  <si>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</si>
  <si>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</si>
  <si>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</si>
  <si>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Pasco</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</si>
  <si>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</si>
  <si>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</si>
  <si>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</si>
  <si>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</si>
  <si>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</si>
  <si>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</si>
  <si>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</si>
  <si>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</si>
  <si>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</si>
  <si>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</si>
  <si>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</si>
  <si>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</si>
  <si>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Edward Hooks</t>
  </si>
  <si>
    <t>Sanford EarthWrite Recycled Pencils, Medium Soft, #2</t>
  </si>
  <si>
    <t>Tennsco Snap-Together Open Shelving Units, Starter Sets and Add-On Units</t>
  </si>
  <si>
    <t>CA-2013-130484</t>
  </si>
  <si>
    <t>Sheri Gordon</t>
  </si>
  <si>
    <t>CA-2014-120936</t>
  </si>
  <si>
    <t>Christine Abelman</t>
  </si>
  <si>
    <t xml:space="preserve">Iceberg Mobile Mega Data/Printer Cart </t>
  </si>
  <si>
    <t>Fiskars Spring-Action Scissors</t>
  </si>
  <si>
    <t>CA-2012-161830</t>
  </si>
  <si>
    <t>CA-2014-143651</t>
  </si>
  <si>
    <t>Newell 309</t>
  </si>
  <si>
    <t>CA-2012-106978</t>
  </si>
  <si>
    <t>CA-2012-155124</t>
  </si>
  <si>
    <t>Karen Seio</t>
  </si>
  <si>
    <t>Lehi</t>
  </si>
  <si>
    <t>SmartStand Mobile Device Holder, Assorted Colors</t>
  </si>
  <si>
    <t>CA-2011-157147</t>
  </si>
  <si>
    <t>Brian Dahlen</t>
  </si>
  <si>
    <t>CA-2013-151372</t>
  </si>
  <si>
    <t>14-7/8 x 11 Blue Bar Computer Printout Paper</t>
  </si>
  <si>
    <t>Advantus Push Pins</t>
  </si>
  <si>
    <t>CA-2011-102085</t>
  </si>
  <si>
    <t>Joy Daniels</t>
  </si>
  <si>
    <t>Avery 519</t>
  </si>
  <si>
    <t>CA-2014-107125</t>
  </si>
  <si>
    <t>CA-2014-117926</t>
  </si>
  <si>
    <t>Belkin 8-Outlet Premiere SurgeMaster II Surge Protectors</t>
  </si>
  <si>
    <t>CA-2011-160262</t>
  </si>
  <si>
    <t>Xerox 1909</t>
  </si>
  <si>
    <t>CA-2013-166226</t>
  </si>
  <si>
    <t>Tracy Collins</t>
  </si>
  <si>
    <t>Grandstream GXP2100 Mainstream Business Phone</t>
  </si>
  <si>
    <t>CA-2011-156587</t>
  </si>
  <si>
    <t>Aaron Bergman</t>
  </si>
  <si>
    <t>Global Push Button Manager's Chair, Indigo</t>
  </si>
  <si>
    <t>CA-2013-164896</t>
  </si>
  <si>
    <t>CA-2011-160066</t>
  </si>
  <si>
    <t>Permanent Self-Adhesive File Folder Labels for Typewriters by Universal</t>
  </si>
  <si>
    <t>CA-2013-109925</t>
  </si>
  <si>
    <t>CA-2013-149279</t>
  </si>
  <si>
    <t>Craig Leslie</t>
  </si>
  <si>
    <t>Wilson Jones Impact Binders</t>
  </si>
  <si>
    <t>CA-2014-107321</t>
  </si>
  <si>
    <t>Arthur Wiediger</t>
  </si>
  <si>
    <t>Acco Suede Grain Vinyl Round Ring Binder</t>
  </si>
  <si>
    <t>CA-2013-129238</t>
  </si>
  <si>
    <t>Sample Company A</t>
  </si>
  <si>
    <t>AT&amp;T 1080 Phone</t>
  </si>
  <si>
    <t>CA-2014-159688</t>
  </si>
  <si>
    <t>Adam Bellavance</t>
  </si>
  <si>
    <t>Logitech G600 MMO Gaming Mouse</t>
  </si>
  <si>
    <t>CA-2013-155033</t>
  </si>
  <si>
    <t>Cindy Chapman</t>
  </si>
  <si>
    <t>Astroparche Fine Business Paper</t>
  </si>
  <si>
    <t>US-2014-139647</t>
  </si>
  <si>
    <t>CA-2011-127558</t>
  </si>
  <si>
    <t>Shahid Shariari</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</si>
  <si>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</si>
  <si>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</si>
  <si>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</si>
  <si>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</si>
  <si>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</si>
  <si>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</si>
  <si>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</si>
  <si>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</si>
  <si>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</si>
  <si>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Arianne Irving</t>
  </si>
  <si>
    <t>Embossed Ink Jet Note Cards</t>
  </si>
  <si>
    <t>Belkin F9S820V06 8 Outlet Surge</t>
  </si>
  <si>
    <t>Howard Miller 11-1/2" Diameter Ridgewood Wall Clock</t>
  </si>
  <si>
    <t>Xerox 1933</t>
  </si>
  <si>
    <t>CA-2012-150511</t>
  </si>
  <si>
    <t>CA-2012-162166</t>
  </si>
  <si>
    <t>Moreno Valley</t>
  </si>
  <si>
    <t>Xerox 1928</t>
  </si>
  <si>
    <t>CA-2014-160934</t>
  </si>
  <si>
    <t>Tonja Turnell</t>
  </si>
  <si>
    <t>Newell 347</t>
  </si>
  <si>
    <t>CA-2012-145485</t>
  </si>
  <si>
    <t>CA-2014-151071</t>
  </si>
  <si>
    <t>Mick Brown</t>
  </si>
  <si>
    <t>US-2014-133312</t>
  </si>
  <si>
    <t>Bradley Drucker</t>
  </si>
  <si>
    <t>CA-2014-132738</t>
  </si>
  <si>
    <t>Loveland</t>
  </si>
  <si>
    <t>Hammermill CopyPlus Copy Paper (20Lb. and 84 Bright)</t>
  </si>
  <si>
    <t>CA-2014-156720</t>
  </si>
  <si>
    <t>Jill Matthias</t>
  </si>
  <si>
    <t>Bagged Rubber Bands</t>
  </si>
  <si>
    <t>CA-2012-141936</t>
  </si>
  <si>
    <t>Parhena Norris</t>
  </si>
  <si>
    <t>Cardinal Hold-It CD Pocket</t>
  </si>
  <si>
    <t>CA-2013-150658</t>
  </si>
  <si>
    <t>CA-2014-146626</t>
  </si>
  <si>
    <t>Nu-Dell Executive Frame</t>
  </si>
  <si>
    <t>CA-2013-151323</t>
  </si>
  <si>
    <t>CA-2012-146696</t>
  </si>
  <si>
    <t>Wilson Jones Standard D-Ring Binders</t>
  </si>
  <si>
    <t>CA-2012-154886</t>
  </si>
  <si>
    <t>Shaun Weien</t>
  </si>
  <si>
    <t>CA-2014-161333</t>
  </si>
  <si>
    <t>CA-2014-128734</t>
  </si>
  <si>
    <t>James Lanier</t>
  </si>
  <si>
    <t>Chandler</t>
  </si>
  <si>
    <t>Acrylic Self-Standing Desk Frames</t>
  </si>
  <si>
    <t>CA-2014-125101</t>
  </si>
  <si>
    <t>CA-2014-169929</t>
  </si>
  <si>
    <t>Luke Schmidt</t>
  </si>
  <si>
    <t>Helena</t>
  </si>
  <si>
    <t>CA-2012-156146</t>
  </si>
  <si>
    <t>Panasonic KX-TG6844B Expandable Digital Cordless Telephone</t>
  </si>
  <si>
    <t>Plantronics MX500i Earset</t>
  </si>
  <si>
    <t>CA-2011-111192</t>
  </si>
  <si>
    <t>CA-2012-161627</t>
  </si>
  <si>
    <t>Novimex Turbo Task Chair</t>
  </si>
  <si>
    <t>CA-2012-107741</t>
  </si>
  <si>
    <t>Fred Chung</t>
  </si>
  <si>
    <t>CA-2013-148908</t>
  </si>
  <si>
    <t>US-2012-120502</t>
  </si>
  <si>
    <t>Aastra 57i VoIP phone</t>
  </si>
  <si>
    <t>US-2014-141943</t>
  </si>
  <si>
    <t>Darren Koutras</t>
  </si>
  <si>
    <t>Peel &amp; Seel Recycled Catalog Envelopes, Brown</t>
  </si>
  <si>
    <t>CA-2011-159709</t>
  </si>
  <si>
    <t>Strathmore #10 Envelopes, Ultimate White</t>
  </si>
  <si>
    <t>LF Elite 3D Dazzle Designer Hard Case Cover, Lf Stylus Pen and Wiper For Apple Iphone 5c Mini Lite</t>
  </si>
  <si>
    <t>CA-2012-142454</t>
  </si>
  <si>
    <t>Richard Eichhorn</t>
  </si>
  <si>
    <t>CA-2013-145898</t>
  </si>
  <si>
    <t>CA-2014-134635</t>
  </si>
  <si>
    <t>US-2014-109582</t>
  </si>
  <si>
    <t>US-2011-147648</t>
  </si>
  <si>
    <t>Xerox 1893</t>
  </si>
  <si>
    <t>CA-2014-124436</t>
  </si>
  <si>
    <t>SpineVue Locking Slant-D Ring Binders by Cardinal</t>
  </si>
  <si>
    <t>Advantus Employee of the Month Certificate Frame, 11 x 13-1/2</t>
  </si>
  <si>
    <t>CA-2014-131037</t>
  </si>
  <si>
    <t>Tony Molinari</t>
  </si>
  <si>
    <t>CA-2013-116561</t>
  </si>
  <si>
    <t>Eugene Barchas</t>
  </si>
  <si>
    <t>Stur-D-Stor Shelving, Vertical 5-Shelf: 72"H x 36"W x 18 1/2"D</t>
  </si>
  <si>
    <t>CA-2013-110730</t>
  </si>
  <si>
    <t>Candace McMahon</t>
  </si>
  <si>
    <t>Acme Design Stainless Steel Bent Scissors</t>
  </si>
  <si>
    <t>CA-2013-156265</t>
  </si>
  <si>
    <t>Barry FranzÃ¶sisch</t>
  </si>
  <si>
    <t>Barricks Non-Folding Utility Table with Steel Legs, Laminate Tops</t>
  </si>
  <si>
    <t>XtraLife ClearVue Slant-D Ring Binders by Cardinal</t>
  </si>
  <si>
    <t>US-2014-110989</t>
  </si>
  <si>
    <t>Eva Jacobs</t>
  </si>
  <si>
    <t>US-2011-131982</t>
  </si>
  <si>
    <t>Catalog Binders with Expanding Posts</t>
  </si>
  <si>
    <t>US-2014-114034</t>
  </si>
  <si>
    <t>Delfina Latchford</t>
  </si>
  <si>
    <t>US-2014-115595</t>
  </si>
  <si>
    <t>Wirebound Message Books, 2 7/8" x 5", 3 Forms per Page</t>
  </si>
  <si>
    <t>CA-2014-147452</t>
  </si>
  <si>
    <t>Xerox 1882</t>
  </si>
  <si>
    <t>Commercial WindTunnel Clean Air Upright Vacuum, Replacement Belts, Filtration Bags</t>
  </si>
  <si>
    <t>CA-2014-144484</t>
  </si>
  <si>
    <t>Cassandra Brandow</t>
  </si>
  <si>
    <t>6" Cubicle Wall Clock, Black</t>
  </si>
  <si>
    <t>CA-2014-125913</t>
  </si>
  <si>
    <t>CA-2011-133424</t>
  </si>
  <si>
    <t>CA-2014-105991</t>
  </si>
  <si>
    <t>US-2014-136784</t>
  </si>
  <si>
    <t>CA-2013-106656</t>
  </si>
  <si>
    <t>Avery 51</t>
  </si>
  <si>
    <t>CA-2014-137876</t>
  </si>
  <si>
    <t>Seth Thomas 16" Steel Case Clock</t>
  </si>
  <si>
    <t>CA-2012-119508</t>
  </si>
  <si>
    <t>CA-2011-130813</t>
  </si>
  <si>
    <t>Lycoris Saunders</t>
  </si>
  <si>
    <t>CA-2012-169278</t>
  </si>
  <si>
    <t>CA-2014-111577</t>
  </si>
  <si>
    <t>Anthony Jacobs</t>
  </si>
  <si>
    <t>CA-2014-108539</t>
  </si>
  <si>
    <t>Pressboard Data Binders by Wilson Jones</t>
  </si>
  <si>
    <t>CA-2011-113768</t>
  </si>
  <si>
    <t>Aaron Hawkins</t>
  </si>
  <si>
    <t>Iceberg Nesting Folding Chair, 19w x 6d x 43h</t>
  </si>
  <si>
    <t>EcoTones Memo Sheets</t>
  </si>
  <si>
    <t>CA-2013-138037</t>
  </si>
  <si>
    <t>Andy Reiter</t>
  </si>
  <si>
    <t>CA-2011-150490</t>
  </si>
  <si>
    <t>Akro Stacking Bins</t>
  </si>
  <si>
    <t>Boston KS Multi-Size Manual Pencil Sharpener</t>
  </si>
  <si>
    <t>CA-2011-123477</t>
  </si>
  <si>
    <t>CA-2014-158071</t>
  </si>
  <si>
    <t>Personal File Boxes with Fold-Down Carry Handle</t>
  </si>
  <si>
    <t>CA-2014-134152</t>
  </si>
  <si>
    <t>Roy Phan</t>
  </si>
  <si>
    <t>CA-2013-136021</t>
  </si>
  <si>
    <t>Array Memo Cubes</t>
  </si>
  <si>
    <t>Texas Instruments TI-34 Scientific Calculator</t>
  </si>
  <si>
    <t>CA-2014-164707</t>
  </si>
  <si>
    <t>Avery 493</t>
  </si>
  <si>
    <t>CA-2014-163874</t>
  </si>
  <si>
    <t>CA-2011-104829</t>
  </si>
  <si>
    <t>John Grady</t>
  </si>
  <si>
    <t>US-2013-147340</t>
  </si>
  <si>
    <t>CA-2013-145492</t>
  </si>
  <si>
    <t>Matt Connell</t>
  </si>
  <si>
    <t>CA-2013-117681</t>
  </si>
  <si>
    <t>Bush Somerset Collection Bookcase</t>
  </si>
  <si>
    <t>CA-2014-132262</t>
  </si>
  <si>
    <t>Muhammed Lee</t>
  </si>
  <si>
    <t>Logitech M510 Wireless Mouse</t>
  </si>
  <si>
    <t>US-2013-143280</t>
  </si>
  <si>
    <t>Acco Clips to Go Binder Clips, 24 Clips in Two Sizes</t>
  </si>
  <si>
    <t>CA-2014-108854</t>
  </si>
  <si>
    <t>Denise Monton</t>
  </si>
  <si>
    <t>Standard Line Â“While You Were OutÂ” Hardbound Telephone Message Book</t>
  </si>
  <si>
    <t>SAFCO Mobile Desk Side File, Wire Frame</t>
  </si>
  <si>
    <t>CA-2014-166856</t>
  </si>
  <si>
    <t>Clovis</t>
  </si>
  <si>
    <t>Kingston Digital DataTraveler 64GB USB 2.0</t>
  </si>
  <si>
    <t>US-2013-163258</t>
  </si>
  <si>
    <t>CA-2013-153598</t>
  </si>
  <si>
    <t>LogitechÂ Z-906 Speaker sys - home theater - 5.1-CH</t>
  </si>
  <si>
    <t>3M Polarizing Light Filter Sleeves</t>
  </si>
  <si>
    <t>US-2013-108497</t>
  </si>
  <si>
    <t>Marc Harrigan</t>
  </si>
  <si>
    <t>Bush Heritage Pine Collection 5-Shelf Bookcase, Albany Pine Finish, *Special Order</t>
  </si>
  <si>
    <t>CA-2013-113096</t>
  </si>
  <si>
    <t>Tenex File Box, Personal Filing Tote with Lid, Black</t>
  </si>
  <si>
    <t>CA-2014-129707</t>
  </si>
  <si>
    <t>Larry Hughes</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</si>
  <si>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</si>
  <si>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</si>
  <si>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</si>
  <si>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</si>
  <si>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</si>
  <si>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</si>
  <si>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</si>
  <si>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</si>
  <si>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</si>
  <si>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</si>
  <si>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</si>
  <si>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</si>
  <si>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</si>
  <si>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</si>
  <si>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</si>
  <si>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Dean Braden</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</si>
  <si>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</si>
  <si>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</si>
  <si>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</si>
  <si>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</si>
  <si>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</si>
  <si>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</si>
  <si>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</si>
  <si>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</si>
  <si>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</si>
  <si>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</si>
  <si>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Duane Huffman</t>
  </si>
  <si>
    <t>US-2013-162026</t>
  </si>
  <si>
    <t>Xerox 1925</t>
  </si>
  <si>
    <t>CA-2012-168529</t>
  </si>
  <si>
    <t>US-2011-137680</t>
  </si>
  <si>
    <t>Jennifer Halladay</t>
  </si>
  <si>
    <t>Message Book, Wirebound, Four 5 1/2" X 4" Forms/Pg., 200 Dupl. Sets/Book</t>
  </si>
  <si>
    <t>TOPS 4 x 6 Fluorescent Color Memo Sheets, 500 Sheets per Pack</t>
  </si>
  <si>
    <t>CA-2013-110982</t>
  </si>
  <si>
    <t>Chloris Kastensmidt</t>
  </si>
  <si>
    <t>Acco 6 Outlet Guardian Premium Surge Suppressor</t>
  </si>
  <si>
    <t>CA-2013-147123</t>
  </si>
  <si>
    <t>CA-2014-154501</t>
  </si>
  <si>
    <t>Erin Ashbrook</t>
  </si>
  <si>
    <t>Faber Castell Col-Erase Pencils</t>
  </si>
  <si>
    <t>CA-2014-166933</t>
  </si>
  <si>
    <t>Santa Barbara</t>
  </si>
  <si>
    <t>Colored Push Pins</t>
  </si>
  <si>
    <t>CA-2013-134936</t>
  </si>
  <si>
    <t>SAFCO PlanMaster Boards, 60w x 37-1/2d, White Melamine</t>
  </si>
  <si>
    <t>CA-2014-151008</t>
  </si>
  <si>
    <t>Draper</t>
  </si>
  <si>
    <t>Motorla HX550 Universal Bluetooth Headset</t>
  </si>
  <si>
    <t>CA-2011-159800</t>
  </si>
  <si>
    <t>US-2012-114741</t>
  </si>
  <si>
    <t>Xerox 20</t>
  </si>
  <si>
    <t>CA-2013-136686</t>
  </si>
  <si>
    <t>Roy FranzÃ¶sisch</t>
  </si>
  <si>
    <t>CA-2014-137498</t>
  </si>
  <si>
    <t>Newell 35</t>
  </si>
  <si>
    <t>CA-2011-116673</t>
  </si>
  <si>
    <t>Stackable Trays</t>
  </si>
  <si>
    <t>CA-2012-149993</t>
  </si>
  <si>
    <t>CA-2011-168158</t>
  </si>
  <si>
    <t>CA-2013-115224</t>
  </si>
  <si>
    <t>Fellowes High-Stak Drawer Files</t>
  </si>
  <si>
    <t>CA-2012-168634</t>
  </si>
  <si>
    <t>Art Ferguson</t>
  </si>
  <si>
    <t>CA-2014-121027</t>
  </si>
  <si>
    <t>CA-2012-101154</t>
  </si>
  <si>
    <t>CA-2013-121748</t>
  </si>
  <si>
    <t>LogitechÂ VX Revolution Cordless Laser Mouse for Notebooks (Black)</t>
  </si>
  <si>
    <t>CA-2011-126683</t>
  </si>
  <si>
    <t>Paul Prost</t>
  </si>
  <si>
    <t>CA-2014-123022</t>
  </si>
  <si>
    <t>La Mesa</t>
  </si>
  <si>
    <t>Kensington Expert Mouse Optical USB Trackball for PC or Mac</t>
  </si>
  <si>
    <t>CA-2011-154893</t>
  </si>
  <si>
    <t>CA-2014-120719</t>
  </si>
  <si>
    <t>CA-2014-168179</t>
  </si>
  <si>
    <t>Joy Bell-</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</si>
  <si>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</si>
  <si>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</si>
  <si>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</si>
  <si>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</si>
  <si>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</si>
  <si>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</si>
  <si>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</si>
  <si>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</si>
  <si>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</si>
  <si>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</si>
  <si>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</si>
  <si>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</si>
  <si>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Pocatello</t>
  </si>
  <si>
    <t>Luxo Adjustable Task Clamp Lamp</t>
  </si>
  <si>
    <t>Dexim XPower Skin Super-Thin Power Case for iPhone 5 - Black</t>
  </si>
  <si>
    <t>CA-2013-146318</t>
  </si>
  <si>
    <t>CA-2011-135993</t>
  </si>
  <si>
    <t>Patrick Jones</t>
  </si>
  <si>
    <t>I Need's 3d Hello Kitty Hybrid Silicone Case Cover for HTC One X 4g with 3d Hello Kitty Stylus Pen Green/pink</t>
  </si>
  <si>
    <t>CA-2012-131072</t>
  </si>
  <si>
    <t>CA-2013-126165</t>
  </si>
  <si>
    <t>Amy Hunt</t>
  </si>
  <si>
    <t>CA-2014-148320</t>
  </si>
  <si>
    <t>CA-2012-138674</t>
  </si>
  <si>
    <t>CA-2013-165820</t>
  </si>
  <si>
    <t>Dorothy Wardle</t>
  </si>
  <si>
    <t>CA-2011-148614</t>
  </si>
  <si>
    <t>Eldon Expressions Desk Accessory, Wood Pencil Holder, Oak</t>
  </si>
  <si>
    <t>CA-2014-156139</t>
  </si>
  <si>
    <t>Becky Pak</t>
  </si>
  <si>
    <t>US-2014-147886</t>
  </si>
  <si>
    <t>Dave Hallsten</t>
  </si>
  <si>
    <t>Xerox 1975</t>
  </si>
  <si>
    <t>DAX Black Cherry Wood-Tone Poster Frame</t>
  </si>
  <si>
    <t>StarTech.com 10/100 VDSL2 Ethernet Extender Kit</t>
  </si>
  <si>
    <t>CA-2013-125850</t>
  </si>
  <si>
    <t>Avery 475</t>
  </si>
  <si>
    <t>Avery 476</t>
  </si>
  <si>
    <t>US-2013-111528</t>
  </si>
  <si>
    <t>Julie Prescott</t>
  </si>
  <si>
    <t>CA-2014-158169</t>
  </si>
  <si>
    <t>Lake Forest</t>
  </si>
  <si>
    <t>CA-2012-117772</t>
  </si>
  <si>
    <t>Belkin 19" Center-Weighted Shelf, Gray</t>
  </si>
  <si>
    <t>US-2011-126340</t>
  </si>
  <si>
    <t>Redding</t>
  </si>
  <si>
    <t>CA-2012-103835</t>
  </si>
  <si>
    <t>CA-2013-142398</t>
  </si>
  <si>
    <t>Beth Paige</t>
  </si>
  <si>
    <t>Hon Comfortask Task/Swivel Chairs</t>
  </si>
  <si>
    <t>JM Magazine Binder</t>
  </si>
  <si>
    <t>CA-2013-112060</t>
  </si>
  <si>
    <t>Xerox 1915</t>
  </si>
  <si>
    <t>CA-2011-105270</t>
  </si>
  <si>
    <t>US-2012-159513</t>
  </si>
  <si>
    <t>John Dryer</t>
  </si>
  <si>
    <t>Vtech AT&amp;T CL2940 Corded Speakerphone, Black</t>
  </si>
  <si>
    <t>CA-2012-155586</t>
  </si>
  <si>
    <t>Chico</t>
  </si>
  <si>
    <t>Peel &amp; Seel Envelopes</t>
  </si>
  <si>
    <t>Black Print Carbonless Snap-Off Rapid Letter, 8 1/2" x 7"</t>
  </si>
  <si>
    <t>CA-2014-141117</t>
  </si>
  <si>
    <t>Juliana Krohn</t>
  </si>
  <si>
    <t>Acme Softgrip Scissors</t>
  </si>
  <si>
    <t>CA-2014-140186</t>
  </si>
  <si>
    <t>CA-2012-163440</t>
  </si>
  <si>
    <t>US-2012-163279</t>
  </si>
  <si>
    <t>Justin Deggeller</t>
  </si>
  <si>
    <t>Tenex B1-RE Series Chair Mats for Low Pile Carpets</t>
  </si>
  <si>
    <t>CA-2014-117632</t>
  </si>
  <si>
    <t>Charles Sheldon</t>
  </si>
  <si>
    <t>Compact Automatic Electric Letter Opener</t>
  </si>
  <si>
    <t>Hoover Commercial Soft Guard Upright Vacuum And Disposable Filtration Bags</t>
  </si>
  <si>
    <t>CA-2012-111206</t>
  </si>
  <si>
    <t>CA-2014-133207</t>
  </si>
  <si>
    <t>Doug O'Connell</t>
  </si>
  <si>
    <t>Griffin GC17055 Auxiliary Audio Cable</t>
  </si>
  <si>
    <t>CA-2012-132948</t>
  </si>
  <si>
    <t>Rogers Profile Extra Capacity Storage Tub</t>
  </si>
  <si>
    <t>CA-2012-126725</t>
  </si>
  <si>
    <t>Brian Stugart</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</si>
  <si>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</si>
  <si>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</si>
  <si>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</si>
  <si>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</si>
  <si>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</si>
  <si>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</si>
  <si>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</si>
  <si>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Joe Kamberova</t>
  </si>
  <si>
    <t>CA-2013-152247</t>
  </si>
  <si>
    <t>Cheyenne</t>
  </si>
  <si>
    <t>Wyoming</t>
  </si>
  <si>
    <t>CA-2013-128223</t>
  </si>
  <si>
    <t>CA-2013-133935</t>
  </si>
  <si>
    <t>Xerox 1945</t>
  </si>
  <si>
    <t>CA-2013-136301</t>
  </si>
  <si>
    <t>Westinghouse Mesh Shade Clip-On Gooseneck Lamp, Black</t>
  </si>
  <si>
    <t>US-2011-109456</t>
  </si>
  <si>
    <t>Lynn Smith</t>
  </si>
  <si>
    <t>Avery Non-Stick Heavy Duty View Round Locking Ring Binders</t>
  </si>
  <si>
    <t>CA-2014-100825</t>
  </si>
  <si>
    <t>Keith Dawkins</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</si>
  <si>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</si>
  <si>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</si>
  <si>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</si>
  <si>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</si>
  <si>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</si>
  <si>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</si>
  <si>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</si>
  <si>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</si>
  <si>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</si>
  <si>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</si>
  <si>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Steve Carroll</t>
  </si>
  <si>
    <t>CA-2014-150420</t>
  </si>
  <si>
    <t>Giulietta Dortch</t>
  </si>
  <si>
    <t>CA-2013-103107</t>
  </si>
  <si>
    <t>OtterBox Defender Series Case - Samsung Galaxy S4</t>
  </si>
  <si>
    <t>CA-2014-112431</t>
  </si>
  <si>
    <t>Robert Waldorf</t>
  </si>
  <si>
    <t>CA-2013-151092</t>
  </si>
  <si>
    <t>CA-2011-104178</t>
  </si>
  <si>
    <t>Janet Molinari</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</si>
  <si>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</si>
  <si>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</si>
  <si>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</si>
  <si>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</si>
  <si>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</si>
  <si>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</si>
  <si>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</si>
  <si>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</si>
  <si>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</si>
  <si>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</si>
  <si>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Matt Abelman</t>
  </si>
  <si>
    <t>CA-2014-119011</t>
  </si>
  <si>
    <t>Lisa Ryan</t>
  </si>
  <si>
    <t>Acme Kleencut Forged Steel Scissors</t>
  </si>
  <si>
    <t>Companion Letter/Legal File, Black</t>
  </si>
  <si>
    <t>Plantronics Encore H101 Dual EarpiecesÂ Headset</t>
  </si>
  <si>
    <t>CA-2011-141726</t>
  </si>
  <si>
    <t>Xerox 189</t>
  </si>
  <si>
    <t>Xerox 1897</t>
  </si>
  <si>
    <t>Nu-Dell Leatherette Frames</t>
  </si>
  <si>
    <t>CA-2014-116953</t>
  </si>
  <si>
    <t>Susan Vittorini</t>
  </si>
  <si>
    <t>AT&amp;T 841000 Phone</t>
  </si>
  <si>
    <t>US-2014-163300</t>
  </si>
  <si>
    <t>US-2011-112991</t>
  </si>
  <si>
    <t>Caldwell</t>
  </si>
  <si>
    <t>CA-2011-124079</t>
  </si>
  <si>
    <t>Randy Ferguson</t>
  </si>
  <si>
    <t>Electrix Incandescent Magnifying Lamp, Black</t>
  </si>
  <si>
    <t>CA-2014-107244</t>
  </si>
  <si>
    <t>Allen Goldenen</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</si>
  <si>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</si>
  <si>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</si>
  <si>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</si>
  <si>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</si>
  <si>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</si>
  <si>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</si>
  <si>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</si>
  <si>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</si>
  <si>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</si>
  <si>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</si>
  <si>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Ann Chong</t>
  </si>
  <si>
    <t>US-2013-112970</t>
  </si>
  <si>
    <t>CA-2012-130253</t>
  </si>
  <si>
    <t>Master Caster Door Stop, Gray</t>
  </si>
  <si>
    <t>CA-2014-122364</t>
  </si>
  <si>
    <t>Socket Bluetooth Cordless Hand Scanner (CHS)</t>
  </si>
  <si>
    <t>CA-2013-117912</t>
  </si>
  <si>
    <t>CA-2012-113215</t>
  </si>
  <si>
    <t>Cathy Prescott</t>
  </si>
  <si>
    <t>CA-2012-111780</t>
  </si>
  <si>
    <t>Important Message Pads, 50 4-1/4 x 5-1/2 Forms per Pad</t>
  </si>
  <si>
    <t>CA-2014-166695</t>
  </si>
  <si>
    <t>G.E. Halogen Desk Lamp Bulbs</t>
  </si>
  <si>
    <t>Okidata B400 Printer</t>
  </si>
  <si>
    <t>CA-2014-121398</t>
  </si>
  <si>
    <t>CA-2012-114048</t>
  </si>
  <si>
    <t>US-2014-162068</t>
  </si>
  <si>
    <t>CA-2013-133802</t>
  </si>
  <si>
    <t>Redwood City</t>
  </si>
  <si>
    <t>CA-2014-143378</t>
  </si>
  <si>
    <t>Justin Ritter</t>
  </si>
  <si>
    <t>Peel-Off China Markers</t>
  </si>
  <si>
    <t>CA-2014-145772</t>
  </si>
  <si>
    <t>Saphhira Shifley</t>
  </si>
  <si>
    <t>Xerox 1947</t>
  </si>
  <si>
    <t>US-2011-158400</t>
  </si>
  <si>
    <t>CA-2013-148096</t>
  </si>
  <si>
    <t>Anthony O'Donnell</t>
  </si>
  <si>
    <t>Barricks 18" x 48" Non-Folding Utility Table with Bottom Storage Shelf</t>
  </si>
  <si>
    <t>CA-2013-146766</t>
  </si>
  <si>
    <t>CA-2011-131247</t>
  </si>
  <si>
    <t>US-2012-113593</t>
  </si>
  <si>
    <t>Nathan Cano</t>
  </si>
  <si>
    <t>Santa Maria</t>
  </si>
  <si>
    <t>CA-2011-133543</t>
  </si>
  <si>
    <t>Khloe Miller</t>
  </si>
  <si>
    <t>CA-2014-105130</t>
  </si>
  <si>
    <t>CA-2013-161928</t>
  </si>
  <si>
    <t>Anna Chung</t>
  </si>
  <si>
    <t>CA-2014-101322</t>
  </si>
  <si>
    <t>Jason Gross</t>
  </si>
  <si>
    <t>CA-2011-111871</t>
  </si>
  <si>
    <t>CA-2014-139437</t>
  </si>
  <si>
    <t>Rogers Deluxe File Chest</t>
  </si>
  <si>
    <t>CA-2013-161025</t>
  </si>
  <si>
    <t>Fellowes Staxonsteel Drawer Files</t>
  </si>
  <si>
    <t>CA-2012-132815</t>
  </si>
  <si>
    <t>CA-2013-143609</t>
  </si>
  <si>
    <t>CA-2014-107986</t>
  </si>
  <si>
    <t>Mitch Webber</t>
  </si>
  <si>
    <t>CA-2013-118332</t>
  </si>
  <si>
    <t>CA-2014-119809</t>
  </si>
  <si>
    <t>Fellowes PB300 Plastic Comb Binding Machine</t>
  </si>
  <si>
    <t>CA-2014-149944</t>
  </si>
  <si>
    <t>Longview</t>
  </si>
  <si>
    <t>CA-2011-128538</t>
  </si>
  <si>
    <t>US-2014-157224</t>
  </si>
  <si>
    <t>Avery 48</t>
  </si>
  <si>
    <t>CA-2012-133445</t>
  </si>
  <si>
    <t>Bush Cubix Collection Bookcases, Fully Assembled</t>
  </si>
  <si>
    <t>Global Highback Leather Tilter in Burgundy</t>
  </si>
  <si>
    <t>US-2014-142188</t>
  </si>
  <si>
    <t>Jennifer Ferguson</t>
  </si>
  <si>
    <t>Office Star - Contemporary Task Swivel Chair</t>
  </si>
  <si>
    <t>iOttie XL Car Mount</t>
  </si>
  <si>
    <t>CA-2012-134075</t>
  </si>
  <si>
    <t>Eldon Cleatmat Chair Mats for Medium Pile Carpets</t>
  </si>
  <si>
    <t>US-2013-131912</t>
  </si>
  <si>
    <t>XtraLife ClearVue Slant-D Ring Binder, White, 3"</t>
  </si>
  <si>
    <t>CA-2013-165561</t>
  </si>
  <si>
    <t>Clay Rozendal</t>
  </si>
  <si>
    <t>CA-2012-112305</t>
  </si>
  <si>
    <t>AmazonBasics 3-Button USB Wired Mouse</t>
  </si>
  <si>
    <t>CA-2012-162607</t>
  </si>
  <si>
    <t>Rose O'Brian</t>
  </si>
  <si>
    <t>CA-2014-102379</t>
  </si>
  <si>
    <t>Brenda Bowman</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</si>
  <si>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</si>
  <si>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</si>
  <si>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</si>
  <si>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</si>
  <si>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</si>
  <si>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</si>
  <si>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</si>
  <si>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</si>
  <si>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</si>
  <si>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</si>
  <si>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</si>
  <si>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</si>
  <si>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Annie Zypern</t>
  </si>
  <si>
    <t>Boston 1730 StandUp Electric Pencil Sharpener</t>
  </si>
  <si>
    <t>CA-2011-169852</t>
  </si>
  <si>
    <t>Sylvia Foulston</t>
  </si>
  <si>
    <t>Plastic Binding Combs</t>
  </si>
  <si>
    <t>CA-2014-107314</t>
  </si>
  <si>
    <t>Contemporary Borderless Frame</t>
  </si>
  <si>
    <t>CA-2013-163328</t>
  </si>
  <si>
    <t>Eugene</t>
  </si>
  <si>
    <t>Office Star - Contemporary Task Swivel chair with Loop Arms, Charcoal</t>
  </si>
  <si>
    <t>Southworth 25% Cotton Premium Laser Paper and Envelopes</t>
  </si>
  <si>
    <t>CA-2011-112837</t>
  </si>
  <si>
    <t>Liz Willingham</t>
  </si>
  <si>
    <t>Oxnard</t>
  </si>
  <si>
    <t>CA-2014-161459</t>
  </si>
  <si>
    <t>CA-2012-110289</t>
  </si>
  <si>
    <t>Nona Balk</t>
  </si>
  <si>
    <t>CA-2013-165995</t>
  </si>
  <si>
    <t>Panasonic KX TS3282W Corded phone</t>
  </si>
  <si>
    <t>CA-2012-104486</t>
  </si>
  <si>
    <t>Patrick O'Brill</t>
  </si>
  <si>
    <t>GBC Twin Loop Wire Binding Elements, 9/16" Spine, Black</t>
  </si>
  <si>
    <t>Acme 10" Easy Grip Assistive Scissors</t>
  </si>
  <si>
    <t>CA-2014-139080</t>
  </si>
  <si>
    <t>Pressboard Hanging Data Binders for Unburst Sheets</t>
  </si>
  <si>
    <t>Xerox 212</t>
  </si>
  <si>
    <t>CA-2012-115693</t>
  </si>
  <si>
    <t>Frank Carlisle</t>
  </si>
  <si>
    <t>US-2011-107993</t>
  </si>
  <si>
    <t>CA-2014-110443</t>
  </si>
  <si>
    <t>Renton</t>
  </si>
  <si>
    <t>3D Systems Cube Printer, 2nd Generation, White</t>
  </si>
  <si>
    <t>Xerox 209</t>
  </si>
  <si>
    <t>US-2014-147998</t>
  </si>
  <si>
    <t>US-2013-116442</t>
  </si>
  <si>
    <t>US-2011-163797</t>
  </si>
  <si>
    <t>Alliance Super-Size Bands, Assorted Sizes</t>
  </si>
  <si>
    <t>CA-2014-154074</t>
  </si>
  <si>
    <t>Bart Watters</t>
  </si>
  <si>
    <t>CA-2014-144750</t>
  </si>
  <si>
    <t>CA-2011-159121</t>
  </si>
  <si>
    <t>Memorex Micro Travel Drive 16 GB</t>
  </si>
  <si>
    <t>CA-2012-149650</t>
  </si>
  <si>
    <t>Robert Dilbeck</t>
  </si>
  <si>
    <t>US-2014-116897</t>
  </si>
  <si>
    <t>Nokia Lumia 925</t>
  </si>
  <si>
    <t>CA-2014-161102</t>
  </si>
  <si>
    <t>Erin Creighton</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</si>
  <si>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</si>
  <si>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</si>
  <si>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</si>
  <si>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</si>
  <si>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</si>
  <si>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</si>
  <si>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</si>
  <si>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</si>
  <si>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</si>
  <si>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</si>
  <si>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</si>
  <si>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</si>
  <si>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</si>
  <si>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Roger Demir</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</si>
  <si>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</si>
  <si>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</si>
  <si>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</si>
  <si>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</si>
  <si>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</si>
  <si>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</si>
  <si>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</si>
  <si>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</si>
  <si>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</si>
  <si>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</si>
  <si>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Commerce City</t>
  </si>
  <si>
    <t>CA-2013-148852</t>
  </si>
  <si>
    <t>Xerox 1946</t>
  </si>
  <si>
    <t>Cisco SPA508G</t>
  </si>
  <si>
    <t>Fellowes Powershred HS-440 4-Sheet High Security Shredder</t>
  </si>
  <si>
    <t>CA-2013-168921</t>
  </si>
  <si>
    <t>CA-2013-123512</t>
  </si>
  <si>
    <t>Mike Vittorini</t>
  </si>
  <si>
    <t>Avery 496</t>
  </si>
  <si>
    <t>Xerox 1914</t>
  </si>
  <si>
    <t>CA-2011-130449</t>
  </si>
  <si>
    <t>Victoria Pisteka</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</si>
  <si>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</si>
  <si>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</si>
  <si>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</si>
  <si>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</si>
  <si>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</si>
  <si>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</si>
  <si>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</si>
  <si>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</si>
  <si>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</si>
  <si>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</si>
  <si>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</si>
  <si>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</si>
  <si>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</si>
  <si>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</si>
  <si>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</si>
  <si>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</si>
  <si>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Sean Braxton</t>
  </si>
  <si>
    <t>CA-2011-150329</t>
  </si>
  <si>
    <t>Shirley Daniels</t>
  </si>
  <si>
    <t>CA-2011-109134</t>
  </si>
  <si>
    <t>CA-2012-165162</t>
  </si>
  <si>
    <t>Hunter Glantz</t>
  </si>
  <si>
    <t>CA-2014-140494</t>
  </si>
  <si>
    <t>CA-2014-145429</t>
  </si>
  <si>
    <t>Wirebound Message Forms, Four 2 3/4 x 5 Forms per Page, Pink Paper</t>
  </si>
  <si>
    <t>CA-2012-139164</t>
  </si>
  <si>
    <t>Assorted Color Push Pins</t>
  </si>
  <si>
    <t>JBL Micro Wireless Portable Bluetooth Speaker</t>
  </si>
  <si>
    <t>CA-2012-123141</t>
  </si>
  <si>
    <t>Rio Rancho</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</si>
  <si>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</si>
  <si>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</si>
  <si>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</si>
  <si>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</si>
  <si>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</si>
  <si>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</si>
  <si>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</si>
  <si>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</si>
  <si>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</si>
  <si>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</si>
  <si>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</si>
  <si>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Brian Thompson</t>
  </si>
  <si>
    <t>US-2014-101784</t>
  </si>
  <si>
    <t>CA-2014-139402</t>
  </si>
  <si>
    <t>Acco Recycled 2" Capacity Laser Printer Hanging Data Binders</t>
  </si>
  <si>
    <t>CA-2013-119018</t>
  </si>
  <si>
    <t>Acco Economy Flexible Poly Round Ring Binder</t>
  </si>
  <si>
    <t>Xerox 229</t>
  </si>
  <si>
    <t>CA-2013-124527</t>
  </si>
  <si>
    <t>Ionia McGrath</t>
  </si>
  <si>
    <t>CA-2013-162348</t>
  </si>
  <si>
    <t>CA-2013-109827</t>
  </si>
  <si>
    <t>Panasonic KX MC6040 Color Laser Multifunction Printer</t>
  </si>
  <si>
    <t>Hypercom P1300 Pinpad</t>
  </si>
  <si>
    <t>Global Stack Chair with Arms, Black</t>
  </si>
  <si>
    <t>CA-2011-152233</t>
  </si>
  <si>
    <t>CA-2014-162880</t>
  </si>
  <si>
    <t>Everett</t>
  </si>
  <si>
    <t>CA-2011-144414</t>
  </si>
  <si>
    <t>GBC DocuBind P400 Electric Binding System</t>
  </si>
  <si>
    <t>US-2014-115609</t>
  </si>
  <si>
    <t>CA-2013-153101</t>
  </si>
  <si>
    <t>CA-2013-142615</t>
  </si>
  <si>
    <t>Brendan Murry</t>
  </si>
  <si>
    <t>Montebello</t>
  </si>
  <si>
    <t>Sony Micro Vault Click 4 GB USB 2.0 Flash Drive</t>
  </si>
  <si>
    <t>CA-2014-142643</t>
  </si>
  <si>
    <t>Executive Impressions 14" Two-Color Numerals Wall Clock</t>
  </si>
  <si>
    <t>CA-2014-107517</t>
  </si>
  <si>
    <t>CA-2011-147543</t>
  </si>
  <si>
    <t>El Cajon</t>
  </si>
  <si>
    <t>US-2013-159093</t>
  </si>
  <si>
    <t>TOPS Money Receipt Book, Consecutively Numbered in Red,</t>
  </si>
  <si>
    <t>CA-2013-162110</t>
  </si>
  <si>
    <t>Nora Paige</t>
  </si>
  <si>
    <t>CA-2011-101462</t>
  </si>
  <si>
    <t>GE 4 Foot Flourescent Tube, 40 Watt</t>
  </si>
  <si>
    <t>CA-2014-128965</t>
  </si>
  <si>
    <t>Rediform S.O.S. 1-Up Phone Message Bk, 4-1/4x3-1/16 Bk, 1 Form/Pg, 40 Messages/Bk, 3/Pk</t>
  </si>
  <si>
    <t>Global Wood Trimmed Manager's Task Chair, Khaki</t>
  </si>
  <si>
    <t>US-2013-126452</t>
  </si>
  <si>
    <t>Scot Coram</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</si>
  <si>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</si>
  <si>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</si>
  <si>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</si>
  <si>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</si>
  <si>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</si>
  <si>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</si>
  <si>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</si>
  <si>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</si>
  <si>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</si>
  <si>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</si>
  <si>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</si>
  <si>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</si>
  <si>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</si>
  <si>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Brad Norvell</t>
  </si>
  <si>
    <t>CA-2013-140249</t>
  </si>
  <si>
    <t>Samsung Galaxy S4</t>
  </si>
  <si>
    <t>US-2014-115301</t>
  </si>
  <si>
    <t>Bush Westfield Collection Bookcases, Medium Cherry Finish</t>
  </si>
  <si>
    <t>CA-2014-168942</t>
  </si>
  <si>
    <t>Eric Murdock</t>
  </si>
  <si>
    <t>US-2014-128398</t>
  </si>
  <si>
    <t>Elizabeth Moffitt</t>
  </si>
  <si>
    <t>LogitechÂ MX Performance Wireless Mouse</t>
  </si>
  <si>
    <t>CA-2011-124247</t>
  </si>
  <si>
    <t>Stefanie Holloman</t>
  </si>
  <si>
    <t>CA-2013-105473</t>
  </si>
  <si>
    <t>Bryan Mills</t>
  </si>
  <si>
    <t>CA-2014-121706</t>
  </si>
  <si>
    <t>Becky Martin</t>
  </si>
  <si>
    <t>CA-2013-140046</t>
  </si>
  <si>
    <t>Avery 495</t>
  </si>
  <si>
    <t>CA-2013-140382</t>
  </si>
  <si>
    <t>Xerox 1884</t>
  </si>
  <si>
    <t>CA-2013-125094</t>
  </si>
  <si>
    <t>Cherry 142-key Programmable Keyboard</t>
  </si>
  <si>
    <t>CA-2012-139248</t>
  </si>
  <si>
    <t>Russell D'Ascenzo</t>
  </si>
  <si>
    <t>Motorola L703CM</t>
  </si>
  <si>
    <t>CA-2012-126466</t>
  </si>
  <si>
    <t>CA-2012-129917</t>
  </si>
  <si>
    <t>Henry MacAllister</t>
  </si>
  <si>
    <t>HTC One Mini</t>
  </si>
  <si>
    <t>CA-2012-115420</t>
  </si>
  <si>
    <t>Laser &amp; Ink Jet Business Envelopes</t>
  </si>
  <si>
    <t>CA-2012-167255</t>
  </si>
  <si>
    <t>Xerox 1916</t>
  </si>
  <si>
    <t>CA-2014-162096</t>
  </si>
  <si>
    <t>Thomas Brumley</t>
  </si>
  <si>
    <t>12 Colored Short Pencils</t>
  </si>
  <si>
    <t>CA-2013-163937</t>
  </si>
  <si>
    <t>CA-2014-153822</t>
  </si>
  <si>
    <t>Polycom VoiceStation 500 ConferenceÂ phone</t>
  </si>
  <si>
    <t>CA-2012-112144</t>
  </si>
  <si>
    <t>Electrix Halogen Magnifier Lamp</t>
  </si>
  <si>
    <t>CA-2014-149076</t>
  </si>
  <si>
    <t>Sean O'Donnell</t>
  </si>
  <si>
    <t>CA-2012-166800</t>
  </si>
  <si>
    <t>US-2013-134369</t>
  </si>
  <si>
    <t>CA-2011-133158</t>
  </si>
  <si>
    <t>CA-2014-141201</t>
  </si>
  <si>
    <t>Daniel Byrd</t>
  </si>
  <si>
    <t>CA-2011-124737</t>
  </si>
  <si>
    <t>Xerox 1976</t>
  </si>
  <si>
    <t>Acme Titanium Bonded Scissors</t>
  </si>
  <si>
    <t>CA-2014-119494</t>
  </si>
  <si>
    <t>CA-2011-150581</t>
  </si>
  <si>
    <t>Nathan Mautz</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</si>
  <si>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</si>
  <si>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</si>
  <si>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</si>
  <si>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</si>
  <si>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</si>
  <si>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</si>
  <si>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</si>
  <si>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</si>
  <si>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</si>
  <si>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</si>
  <si>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</si>
  <si>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</si>
  <si>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</si>
  <si>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</si>
  <si>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</si>
  <si>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</si>
  <si>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</si>
  <si>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Sally Matthias</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</si>
  <si>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</si>
  <si>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</si>
  <si>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</si>
  <si>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</si>
  <si>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</si>
  <si>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</si>
  <si>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</si>
  <si>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</si>
  <si>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</si>
  <si>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</si>
  <si>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</si>
  <si>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</si>
  <si>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</si>
  <si>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</si>
  <si>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Speros Goranitis</t>
  </si>
  <si>
    <t>CA-2014-150609</t>
  </si>
  <si>
    <t>CA-2013-164399</t>
  </si>
  <si>
    <t>CA-2013-147683</t>
  </si>
  <si>
    <t>DAX Solid Wood Frames</t>
  </si>
  <si>
    <t>CA-2011-116785</t>
  </si>
  <si>
    <t>CA-2014-137414</t>
  </si>
  <si>
    <t>Chad McGuire</t>
  </si>
  <si>
    <t>Ricoh - Ink Collector Unit for GX3000 Series Printers</t>
  </si>
  <si>
    <t>CA-2013-143476</t>
  </si>
  <si>
    <t>US-2013-119046</t>
  </si>
  <si>
    <t>CA-2014-154949</t>
  </si>
  <si>
    <t>Camarillo</t>
  </si>
  <si>
    <t>CA-2012-150770</t>
  </si>
  <si>
    <t>Ibico Recycled Linen-Style Covers</t>
  </si>
  <si>
    <t>CA-2013-109953</t>
  </si>
  <si>
    <t>Raymond Buch</t>
  </si>
  <si>
    <t>CA-2011-157546</t>
  </si>
  <si>
    <t>CA-2011-138737</t>
  </si>
  <si>
    <t>CA-2013-101651</t>
  </si>
  <si>
    <t>Sean Christensen</t>
  </si>
  <si>
    <t>CA-2014-136651</t>
  </si>
  <si>
    <t>Eldon 500 Class Desk Accessories</t>
  </si>
  <si>
    <t>US-2014-151127</t>
  </si>
  <si>
    <t>Rob Lucas</t>
  </si>
  <si>
    <t>CA-2014-145807</t>
  </si>
  <si>
    <t>Sarah Bern</t>
  </si>
  <si>
    <t>CA-2012-158491</t>
  </si>
  <si>
    <t>Logitech Wireless Anywhere Mouse MX for PC and Mac</t>
  </si>
  <si>
    <t>CA-2014-137001</t>
  </si>
  <si>
    <t>George Zrebassa</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</si>
  <si>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</si>
  <si>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</si>
  <si>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</si>
  <si>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</si>
  <si>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</si>
  <si>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</si>
  <si>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</si>
  <si>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</si>
  <si>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</si>
  <si>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</si>
  <si>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</si>
  <si>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</si>
  <si>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</si>
  <si>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Christy Brittain</t>
  </si>
  <si>
    <t>DAX Cubicle Frames, 8-1/2 x 11</t>
  </si>
  <si>
    <t>CA-2012-148964</t>
  </si>
  <si>
    <t>DAX Metal Frame, Desktop, Stepped-Edge</t>
  </si>
  <si>
    <t>CA-2013-144092</t>
  </si>
  <si>
    <t>CA-2014-158120</t>
  </si>
  <si>
    <t>Katharine Harms</t>
  </si>
  <si>
    <t>Hillsboro</t>
  </si>
  <si>
    <t>US-2014-128447</t>
  </si>
  <si>
    <t>Eureka The Boss Lite 10-Amp Upright Vacuum, Blue</t>
  </si>
  <si>
    <t>US-2011-131275</t>
  </si>
  <si>
    <t>Burbank</t>
  </si>
  <si>
    <t>CA-2014-165155</t>
  </si>
  <si>
    <t>Tenex Personal Filing Tote With Secure Closure Lid, Black/Frost</t>
  </si>
  <si>
    <t>CA-2014-141138</t>
  </si>
  <si>
    <t>Modesto</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</si>
  <si>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</si>
  <si>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</si>
  <si>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</si>
  <si>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</si>
  <si>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</si>
  <si>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</si>
  <si>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</si>
  <si>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</si>
  <si>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</si>
  <si>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</si>
  <si>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Dorothy Dickinson</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</si>
  <si>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</si>
  <si>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</si>
  <si>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</si>
  <si>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</si>
  <si>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</si>
  <si>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</si>
  <si>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</si>
  <si>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</si>
  <si>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</si>
  <si>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</si>
  <si>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</si>
  <si>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</si>
  <si>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</si>
  <si>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Janet Lee</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</si>
  <si>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</si>
  <si>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</si>
  <si>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</si>
  <si>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</si>
  <si>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</si>
  <si>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</si>
  <si>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</si>
  <si>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</si>
  <si>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</si>
  <si>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</si>
  <si>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</si>
  <si>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</si>
  <si>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Laurel Beltran</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</si>
  <si>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</si>
  <si>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</si>
  <si>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</si>
  <si>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</si>
  <si>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</si>
  <si>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</si>
  <si>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</si>
  <si>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</si>
  <si>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</si>
  <si>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</si>
  <si>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</si>
  <si>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Shahid Hopkins</t>
  </si>
  <si>
    <t>AT&amp;T CL82213</t>
  </si>
  <si>
    <t>CA-2011-125731</t>
  </si>
  <si>
    <t>US-2014-106145</t>
  </si>
  <si>
    <t>CA-2013-107146</t>
  </si>
  <si>
    <t>Longmont</t>
  </si>
  <si>
    <t>Global Manager's Adjustable Task Chair, Storm</t>
  </si>
  <si>
    <t>US-2014-160143</t>
  </si>
  <si>
    <t>CA-2013-106460</t>
  </si>
  <si>
    <t>US-2014-112347</t>
  </si>
  <si>
    <t>Hon 4-Shelf Metal Bookcases</t>
  </si>
  <si>
    <t>CA-2014-157672</t>
  </si>
  <si>
    <t>US-2013-166660</t>
  </si>
  <si>
    <t>CA-2011-133830</t>
  </si>
  <si>
    <t>CA-2012-129532</t>
  </si>
  <si>
    <t>CA-2011-134726</t>
  </si>
  <si>
    <t>Steven Ward</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</si>
  <si>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</si>
  <si>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</si>
  <si>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</si>
  <si>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</si>
  <si>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</si>
  <si>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</si>
  <si>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</si>
  <si>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</si>
  <si>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</si>
  <si>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</si>
  <si>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</si>
  <si>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</si>
  <si>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</si>
  <si>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</si>
  <si>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</si>
  <si>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</si>
  <si>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</si>
  <si>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</si>
  <si>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Carol Adams</t>
  </si>
  <si>
    <t>CA-2013-138968</t>
  </si>
  <si>
    <t>Avery Round Ring Poly Binders</t>
  </si>
  <si>
    <t>Global Comet Stacking Arm Chair</t>
  </si>
  <si>
    <t>CA-2012-107685</t>
  </si>
  <si>
    <t>US-2011-120740</t>
  </si>
  <si>
    <t>Paul Stevenson</t>
  </si>
  <si>
    <t>US-2014-141509</t>
  </si>
  <si>
    <t>Sonia Cooley</t>
  </si>
  <si>
    <t>CA-2014-133487</t>
  </si>
  <si>
    <t>Trudy Schmidt</t>
  </si>
  <si>
    <t>Eureka The Boss Cordless Rechargeable Stick Vac</t>
  </si>
  <si>
    <t>CA-2011-102330</t>
  </si>
  <si>
    <t>CA-2013-118899</t>
  </si>
  <si>
    <t>CA-2014-100237</t>
  </si>
  <si>
    <t>Stuart Van</t>
  </si>
  <si>
    <t>Avery Hi-Liter Smear-Safe Highlighters</t>
  </si>
  <si>
    <t>US-2012-142811</t>
  </si>
  <si>
    <t>CA-2011-150203</t>
  </si>
  <si>
    <t>Joni Blumstein</t>
  </si>
  <si>
    <t>CA-2012-149636</t>
  </si>
  <si>
    <t>It's Hot Message Books with Stickers, 2 3/4" x 5"</t>
  </si>
  <si>
    <t>US-2014-146213</t>
  </si>
  <si>
    <t>US-2014-138086</t>
  </si>
  <si>
    <t>Hoover Commercial SteamVac</t>
  </si>
  <si>
    <t>CA-2014-104850</t>
  </si>
  <si>
    <t>CA-2014-134418</t>
  </si>
  <si>
    <t>US-2013-106313</t>
  </si>
  <si>
    <t>Deirdre Greer</t>
  </si>
  <si>
    <t>CA-2011-154781</t>
  </si>
  <si>
    <t>CA-2012-147816</t>
  </si>
  <si>
    <t>Carlos Meador</t>
  </si>
  <si>
    <t>CA-2014-105326</t>
  </si>
  <si>
    <t>CA-2014-156391</t>
  </si>
  <si>
    <t>Sara Luxemburg</t>
  </si>
  <si>
    <t>CA-2012-169299</t>
  </si>
  <si>
    <t>CA-2013-155978</t>
  </si>
  <si>
    <t>CA-2013-152800</t>
  </si>
  <si>
    <t>CA-2011-166961</t>
  </si>
  <si>
    <t>CA-2012-127481</t>
  </si>
  <si>
    <t>CA-2011-143637</t>
  </si>
  <si>
    <t>US-2014-109316</t>
  </si>
  <si>
    <t>Maureen Gastineau</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</si>
  <si>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</si>
  <si>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</si>
  <si>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</si>
  <si>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</si>
  <si>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</si>
  <si>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</si>
  <si>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</si>
  <si>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</si>
  <si>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Pauline Webber</t>
  </si>
  <si>
    <t>CA-2012-137302</t>
  </si>
  <si>
    <t>CA-2012-106257</t>
  </si>
  <si>
    <t>Polycom CX600 IP Phone VoIP phone</t>
  </si>
  <si>
    <t>CA-2012-149083</t>
  </si>
  <si>
    <t>Permanent Self-Adhesive File Folder Labels for Typewriters, 1 1/8 x 3 1/2, White</t>
  </si>
  <si>
    <t>Logitech G602 Wireless Gaming Mouse</t>
  </si>
  <si>
    <t>CA-2012-144890</t>
  </si>
  <si>
    <t>Sean Miller</t>
  </si>
  <si>
    <t>Xerox 1949</t>
  </si>
  <si>
    <t>CA-2012-142993</t>
  </si>
  <si>
    <t>Contico 72"H Heavy-Duty Storage System</t>
  </si>
  <si>
    <t>CA-2012-143364</t>
  </si>
  <si>
    <t>Xerox 1899</t>
  </si>
  <si>
    <t>Hon Metal Bookcases, Black</t>
  </si>
  <si>
    <t>CA-2011-100972</t>
  </si>
  <si>
    <t>Dennis Bolton</t>
  </si>
  <si>
    <t>CA-2013-136994</t>
  </si>
  <si>
    <t>CA-2013-101672</t>
  </si>
  <si>
    <t>CA-2014-168403</t>
  </si>
  <si>
    <t>Belkin 7-Outlet SurgeMaster Home Series</t>
  </si>
  <si>
    <t>CA-2014-118017</t>
  </si>
  <si>
    <t>DAX Two-Tone Silver Metal Document Frame</t>
  </si>
  <si>
    <t>CA-2013-113117</t>
  </si>
  <si>
    <t>Davis</t>
  </si>
  <si>
    <t>CA-2013-112585</t>
  </si>
  <si>
    <t>Hoover Shoulder Vac Commercial Portable Vacuum</t>
  </si>
  <si>
    <t>CA-2013-149762</t>
  </si>
  <si>
    <t>Morgan Hill</t>
  </si>
  <si>
    <t>Rogers Handheld Barrel Pencil Sharpener</t>
  </si>
  <si>
    <t>Acco Perma 4000 Stacking Storage Drawers</t>
  </si>
  <si>
    <t>CA-2012-152513</t>
  </si>
  <si>
    <t>US-2013-168095</t>
  </si>
  <si>
    <t>Mark Cousins</t>
  </si>
  <si>
    <t>CA-2014-166093</t>
  </si>
  <si>
    <t>Sanyo 2.5 Cubic Foot Mid-Size Office Refrigerators</t>
  </si>
  <si>
    <t>CA-2013-146325</t>
  </si>
  <si>
    <t>CA-2014-131807</t>
  </si>
  <si>
    <t>DAX Clear Channel Poster Frame</t>
  </si>
  <si>
    <t>CA-2012-138219</t>
  </si>
  <si>
    <t>CA-2013-157707</t>
  </si>
  <si>
    <t>Corey Catlett</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</si>
  <si>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</si>
  <si>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</si>
  <si>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</si>
  <si>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</si>
  <si>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</si>
  <si>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</si>
  <si>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</si>
  <si>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</si>
  <si>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</si>
  <si>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</si>
  <si>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Bill Shonely</t>
  </si>
  <si>
    <t>CA-2012-110870</t>
  </si>
  <si>
    <t>Karen Daniels</t>
  </si>
  <si>
    <t>CA-2013-139808</t>
  </si>
  <si>
    <t>US-2012-136427</t>
  </si>
  <si>
    <t>CA-2014-114804</t>
  </si>
  <si>
    <t>CA-2014-109393</t>
  </si>
  <si>
    <t>John Castell</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</si>
  <si>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</si>
  <si>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</si>
  <si>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</si>
  <si>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</si>
  <si>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</si>
  <si>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</si>
  <si>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</si>
  <si>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</si>
  <si>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</si>
  <si>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</si>
  <si>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</si>
  <si>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</si>
  <si>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</si>
  <si>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</si>
  <si>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</si>
  <si>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</si>
  <si>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</si>
  <si>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</si>
  <si>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Sarah Brown</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</si>
  <si>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</si>
  <si>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</si>
  <si>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</si>
  <si>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</si>
  <si>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</si>
  <si>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</si>
  <si>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</si>
  <si>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</si>
  <si>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</si>
  <si>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</si>
  <si>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</si>
  <si>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</si>
  <si>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</si>
  <si>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</si>
  <si>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</si>
  <si>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</si>
  <si>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</si>
  <si>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</si>
  <si>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</si>
  <si>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</si>
  <si>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</si>
  <si>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</si>
  <si>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</si>
  <si>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</si>
  <si>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</si>
  <si>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</si>
  <si>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</si>
  <si>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</si>
  <si>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Dana Kaydos</t>
  </si>
  <si>
    <t>Xerox 1937</t>
  </si>
  <si>
    <t>Grandstream GXP1160 VoIP phone</t>
  </si>
  <si>
    <t>Perixx PERIBOARD-512B, Ergonomic Split Keyboard</t>
  </si>
  <si>
    <t>Avery Legal 4-Ring Binder</t>
  </si>
  <si>
    <t>CA-2013-139549</t>
  </si>
  <si>
    <t>Muhammed Yedwab</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</si>
  <si>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</si>
  <si>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</si>
  <si>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</si>
  <si>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</si>
  <si>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</si>
  <si>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</si>
  <si>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</si>
  <si>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</si>
  <si>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</si>
  <si>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</si>
  <si>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</si>
  <si>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</si>
  <si>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</si>
  <si>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</si>
  <si>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</si>
  <si>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Seth Vernon</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</si>
  <si>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</si>
  <si>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</si>
  <si>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</si>
  <si>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</si>
  <si>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</si>
  <si>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</si>
  <si>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</si>
  <si>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</si>
  <si>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</si>
  <si>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</si>
  <si>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</si>
  <si>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Suzanne McNair</t>
  </si>
  <si>
    <t>CA-2012-134082</t>
  </si>
  <si>
    <t>CA-2014-118199</t>
  </si>
  <si>
    <t>Riverside Furniture Oval Coffee Table, Oval End Table, End Table with Drawer</t>
  </si>
  <si>
    <t>CA-2012-128356</t>
  </si>
  <si>
    <t>Resi PÃ¶lking</t>
  </si>
  <si>
    <t>US-2014-132220</t>
  </si>
  <si>
    <t>CA-2012-151470</t>
  </si>
  <si>
    <t>CA-2011-108861</t>
  </si>
  <si>
    <t>Magdelene Morse</t>
  </si>
  <si>
    <t>CA-2014-145779</t>
  </si>
  <si>
    <t>CA-2011-131387</t>
  </si>
  <si>
    <t>CA-2013-154081</t>
  </si>
  <si>
    <t>CA-2011-100881</t>
  </si>
  <si>
    <t>Daniel Raglin</t>
  </si>
  <si>
    <t>CA-2012-144043</t>
  </si>
  <si>
    <t>CA-2013-168557</t>
  </si>
  <si>
    <t>CA-2014-134880</t>
  </si>
  <si>
    <t>CA-2014-158736</t>
  </si>
  <si>
    <t>Newell 335</t>
  </si>
  <si>
    <t>US-2013-119270</t>
  </si>
  <si>
    <t>Hammermill Color Copier Paper (28Lb. and 96 Bright)</t>
  </si>
  <si>
    <t>CA-2014-142391</t>
  </si>
  <si>
    <t>CA-2014-124716</t>
  </si>
  <si>
    <t>Brendan Dodson</t>
  </si>
  <si>
    <t>CA-2014-106824</t>
  </si>
  <si>
    <t>CA-2013-143154</t>
  </si>
  <si>
    <t>CA-2012-102316</t>
  </si>
  <si>
    <t>CA-2011-164903</t>
  </si>
  <si>
    <t>CA-2014-133074</t>
  </si>
  <si>
    <t>Adams Telephone Message Book w/Frequently-Called Numbers Space, 400 Messages per Book</t>
  </si>
  <si>
    <t>CA-2014-137624</t>
  </si>
  <si>
    <t>Maria Etezadi</t>
  </si>
  <si>
    <t>US-2011-163146</t>
  </si>
  <si>
    <t>CA-2014-147354</t>
  </si>
  <si>
    <t>Karl Braun</t>
  </si>
  <si>
    <t>CA-2012-149566</t>
  </si>
  <si>
    <t>CA-2012-126186</t>
  </si>
  <si>
    <t>CA-2011-159849</t>
  </si>
  <si>
    <t>Revere Boxed Rubber Bands by Revere</t>
  </si>
  <si>
    <t>CA-2011-104808</t>
  </si>
  <si>
    <t>Mark Haberlin</t>
  </si>
  <si>
    <t>CA-2014-162012</t>
  </si>
  <si>
    <t>CA-2014-101700</t>
  </si>
  <si>
    <t>Greeley</t>
  </si>
  <si>
    <t>Eldon ImÃ ge Series Desk Accessories, Clear</t>
  </si>
  <si>
    <t>US-2013-117387</t>
  </si>
  <si>
    <t>Pete Armstrong</t>
  </si>
  <si>
    <t>CA-2011-141110</t>
  </si>
  <si>
    <t>US-2011-133949</t>
  </si>
  <si>
    <t>CA-2014-123624</t>
  </si>
  <si>
    <t>CA-2013-146437</t>
  </si>
  <si>
    <t>CA-2013-138233</t>
  </si>
  <si>
    <t>Logitech Wireless Gaming Headset G930</t>
  </si>
  <si>
    <t>CA-2013-165918</t>
  </si>
  <si>
    <t>Bryan Davis</t>
  </si>
  <si>
    <t>CA-2014-117513</t>
  </si>
  <si>
    <t>US-2013-114230</t>
  </si>
  <si>
    <t>Chris McAfee</t>
  </si>
  <si>
    <t>CA-2012-156118</t>
  </si>
  <si>
    <t>Southworth Parchment Paper &amp; Envelopes</t>
  </si>
  <si>
    <t>CA-2014-151281</t>
  </si>
  <si>
    <t>CA-2014-147767</t>
  </si>
  <si>
    <t>CA-2013-113341</t>
  </si>
  <si>
    <t>Mark Hamilton</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</si>
  <si>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</si>
  <si>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</si>
  <si>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</si>
  <si>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</si>
  <si>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</si>
  <si>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</si>
  <si>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</si>
  <si>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</si>
  <si>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</si>
  <si>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</si>
  <si>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</si>
  <si>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</si>
  <si>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</si>
  <si>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Neil FranzÃ¶sisch</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</si>
  <si>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</si>
  <si>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</si>
  <si>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</si>
  <si>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</si>
  <si>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</si>
  <si>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</si>
  <si>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</si>
  <si>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</si>
  <si>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</si>
  <si>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</si>
  <si>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</si>
  <si>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</si>
  <si>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</si>
  <si>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</si>
  <si>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Frank Olsen</t>
  </si>
  <si>
    <t>CA-2013-151148</t>
  </si>
  <si>
    <t>Lunatik TT5L-002 Taktik Strike Impact Protection System for iPhone 5</t>
  </si>
  <si>
    <t>CA-2012-165813</t>
  </si>
  <si>
    <t>CA-2013-116911</t>
  </si>
  <si>
    <t>Twin Falls</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</si>
  <si>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</si>
  <si>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</si>
  <si>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</si>
  <si>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</si>
  <si>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</si>
  <si>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</si>
  <si>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</si>
  <si>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</si>
  <si>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</si>
  <si>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</si>
  <si>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</si>
  <si>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</si>
  <si>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</si>
  <si>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</si>
  <si>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</si>
  <si>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</si>
  <si>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</si>
  <si>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</si>
  <si>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</si>
  <si>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</si>
  <si>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</si>
  <si>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</si>
  <si>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Lindsay Castell</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</si>
  <si>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</si>
  <si>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</si>
  <si>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</si>
  <si>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</si>
  <si>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</si>
  <si>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</si>
  <si>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</si>
  <si>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</si>
  <si>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</si>
  <si>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</si>
  <si>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</si>
  <si>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</si>
  <si>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Adam Shillingsburg</t>
  </si>
  <si>
    <t>CA-2011-126480</t>
  </si>
  <si>
    <t>CA-2014-159226</t>
  </si>
  <si>
    <t>US-2014-139577</t>
  </si>
  <si>
    <t>CA-2011-133389</t>
  </si>
  <si>
    <t>Toby Braunhardt</t>
  </si>
  <si>
    <t>CA-2012-102855</t>
  </si>
  <si>
    <t>Dixon Ticonderoga Pencils</t>
  </si>
  <si>
    <t>CA-2014-143084</t>
  </si>
  <si>
    <t>Barry Pond</t>
  </si>
  <si>
    <t>CA-2013-131639</t>
  </si>
  <si>
    <t>GBC Laser Imprintable Binding System Covers, Desert Sand</t>
  </si>
  <si>
    <t>CA-2013-161361</t>
  </si>
  <si>
    <t>US-2013-141880</t>
  </si>
  <si>
    <t>CA-2014-128041</t>
  </si>
  <si>
    <t>Honeywell Quietcare HEPA Air Cleaner</t>
  </si>
  <si>
    <t>CA-2011-138177</t>
  </si>
  <si>
    <t>Neil Ducich</t>
  </si>
  <si>
    <t>CA-2012-168760</t>
  </si>
  <si>
    <t>CA-2013-168830</t>
  </si>
  <si>
    <t>CA-2014-137463</t>
  </si>
  <si>
    <t>Kalyca Meade</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</si>
  <si>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</si>
  <si>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</si>
  <si>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</si>
  <si>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</si>
  <si>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</si>
  <si>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</si>
  <si>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</si>
  <si>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</si>
  <si>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</si>
  <si>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</si>
  <si>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</si>
  <si>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</si>
  <si>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</si>
  <si>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</si>
  <si>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</si>
  <si>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</si>
  <si>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</si>
  <si>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Jason Klamczynski</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</si>
  <si>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</si>
  <si>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</si>
  <si>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</si>
  <si>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</si>
  <si>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</si>
  <si>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</si>
  <si>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</si>
  <si>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</si>
  <si>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</si>
  <si>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</si>
  <si>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</si>
  <si>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</si>
  <si>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</si>
  <si>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</si>
  <si>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Jeremy Lonsdale</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</si>
  <si>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</si>
  <si>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</si>
  <si>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</si>
  <si>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</si>
  <si>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</si>
  <si>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</si>
  <si>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</si>
  <si>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</si>
  <si>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</si>
  <si>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</si>
  <si>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</si>
  <si>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</si>
  <si>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</si>
  <si>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</si>
  <si>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</si>
  <si>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</si>
  <si>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</si>
  <si>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</si>
  <si>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</si>
  <si>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</si>
  <si>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</si>
  <si>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</si>
  <si>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</si>
  <si>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</si>
  <si>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Stephanie Ulpright</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</si>
  <si>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</si>
  <si>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</si>
  <si>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</si>
  <si>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</si>
  <si>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</si>
  <si>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</si>
  <si>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</si>
  <si>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</si>
  <si>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</si>
  <si>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</si>
  <si>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</si>
  <si>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Duane Benoit</t>
  </si>
  <si>
    <t>US-2014-130687</t>
  </si>
  <si>
    <t>Boston 1799 Powerhouse Electric Pencil Sharpener</t>
  </si>
  <si>
    <t>CA-2012-164497</t>
  </si>
  <si>
    <t>Ashley Jarboe</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</si>
  <si>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</si>
  <si>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</si>
  <si>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</si>
  <si>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</si>
  <si>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</si>
  <si>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</si>
  <si>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</si>
  <si>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</si>
  <si>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</si>
  <si>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</si>
  <si>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</si>
  <si>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</si>
  <si>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</si>
  <si>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</si>
  <si>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Ken Brennan</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</si>
  <si>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</si>
  <si>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</si>
  <si>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</si>
  <si>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</si>
  <si>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</si>
  <si>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</si>
  <si>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</si>
  <si>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</si>
  <si>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</si>
  <si>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</si>
  <si>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</si>
  <si>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</si>
  <si>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</si>
  <si>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</si>
  <si>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</si>
  <si>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</si>
  <si>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</si>
  <si>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</si>
  <si>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</si>
  <si>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</si>
  <si>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</si>
  <si>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</si>
  <si>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</si>
  <si>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</si>
  <si>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</si>
  <si>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</si>
  <si>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Christopher Martinez</t>
  </si>
  <si>
    <t>GBC ProClick 150 Presentation Binding System</t>
  </si>
  <si>
    <t>US-2013-123610</t>
  </si>
  <si>
    <t>Vivian Mathis</t>
  </si>
  <si>
    <t>Memorex Mini Travel Drive 32 GB USB 2.0 Flash Drive</t>
  </si>
  <si>
    <t>US-2012-158589</t>
  </si>
  <si>
    <t>Kelly Williams</t>
  </si>
  <si>
    <t>Dana Swing-Arm Lamps</t>
  </si>
  <si>
    <t>US-2014-104451</t>
  </si>
  <si>
    <t>CA-2013-101189</t>
  </si>
  <si>
    <t>CA-2014-156958</t>
  </si>
  <si>
    <t>Eldon Radial Chair Mat for Low to Medium Pile Carpets</t>
  </si>
  <si>
    <t>CA-2014-111759</t>
  </si>
  <si>
    <t>Mathew Reese</t>
  </si>
  <si>
    <t>CA-2013-148747</t>
  </si>
  <si>
    <t>CA-2012-135727</t>
  </si>
  <si>
    <t>CA-2012-160864</t>
  </si>
  <si>
    <t>Avery Binding System Hidden Tab Executive Style Index Sets</t>
  </si>
  <si>
    <t>CA-2013-125724</t>
  </si>
  <si>
    <t>CA-2012-161242</t>
  </si>
  <si>
    <t>Catherine Glotzbach</t>
  </si>
  <si>
    <t>CA-2012-148495</t>
  </si>
  <si>
    <t>Sandra Flanagan</t>
  </si>
  <si>
    <t>CA-2013-108630</t>
  </si>
  <si>
    <t>Bobby Elias</t>
  </si>
  <si>
    <t>CA-2014-104619</t>
  </si>
  <si>
    <t>CA-2012-149517</t>
  </si>
  <si>
    <t>Seth Thomas 8 1/2" Cubicle Clock</t>
  </si>
  <si>
    <t>CA-2012-116841</t>
  </si>
  <si>
    <t>Theone Pippenger</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</si>
  <si>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</si>
  <si>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</si>
  <si>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</si>
  <si>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</si>
  <si>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</si>
  <si>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</si>
  <si>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</si>
  <si>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</si>
  <si>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</si>
  <si>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Craig Molinari</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</si>
  <si>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</si>
  <si>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</si>
  <si>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</si>
  <si>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</si>
  <si>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</si>
  <si>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</si>
  <si>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</si>
  <si>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</si>
  <si>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</si>
  <si>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</si>
  <si>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</si>
  <si>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</si>
  <si>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San Clemente</t>
  </si>
  <si>
    <t>Recycled Interoffice Envelopes with String and Button Closure, 10 x 13</t>
  </si>
  <si>
    <t>US-2014-140312</t>
  </si>
  <si>
    <t>Dublin</t>
  </si>
  <si>
    <t>Samsung Replacement EH64AVFWE Premium Headset</t>
  </si>
  <si>
    <t>CA-2013-137393</t>
  </si>
  <si>
    <t>CA-2012-130113</t>
  </si>
  <si>
    <t>CA-2014-122770</t>
  </si>
  <si>
    <t>Eldon Executive Woodline II Desk Accessories, Mahogany</t>
  </si>
  <si>
    <t>CA-2014-118668</t>
  </si>
  <si>
    <t>Fred Wasserman</t>
  </si>
  <si>
    <t>CA-2014-116498</t>
  </si>
  <si>
    <t>CA-2014-130148</t>
  </si>
  <si>
    <t>CA-2014-154116</t>
  </si>
  <si>
    <t>CA-2013-105291</t>
  </si>
  <si>
    <t>San Luis Obispo</t>
  </si>
  <si>
    <t>CA-2014-125990</t>
  </si>
  <si>
    <t>Joy Smith</t>
  </si>
  <si>
    <t>CA-2013-161746</t>
  </si>
  <si>
    <t>Office Star Flex Back Scooter Chair with Aluminum Finish Frame</t>
  </si>
  <si>
    <t>CA-2013-116379</t>
  </si>
  <si>
    <t>CA-2014-142293</t>
  </si>
  <si>
    <t>CA-2011-111962</t>
  </si>
  <si>
    <t>Evan Bailliet</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</si>
  <si>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</si>
  <si>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</si>
  <si>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</si>
  <si>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</si>
  <si>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</si>
  <si>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</si>
  <si>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</si>
  <si>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</si>
  <si>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</si>
  <si>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</si>
  <si>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</si>
  <si>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</si>
  <si>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</si>
  <si>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Lodi</t>
  </si>
  <si>
    <t>Acme Hot Forged Carbon Steel Scissors with Nickel-Plated Handles, 3 7/8" Cut, 8"L</t>
  </si>
  <si>
    <t>US-2011-139640</t>
  </si>
  <si>
    <t>Troy Blackwell</t>
  </si>
  <si>
    <t>US-2011-164406</t>
  </si>
  <si>
    <t>US-2013-125402</t>
  </si>
  <si>
    <t>Dan Lawera</t>
  </si>
  <si>
    <t>Ampad Evidence Wirebond Steno Books, 6" x 9"</t>
  </si>
  <si>
    <t>CA-2014-169327</t>
  </si>
  <si>
    <t>CA-2011-142979</t>
  </si>
  <si>
    <t>Prismacolor Color Pencil Set</t>
  </si>
  <si>
    <t>CA-2014-138870</t>
  </si>
  <si>
    <t>Xerox 1907</t>
  </si>
  <si>
    <t>CA-2012-164301</t>
  </si>
  <si>
    <t>CA-2011-112291</t>
  </si>
  <si>
    <t>CA-2014-117646</t>
  </si>
  <si>
    <t>Sung Chung</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</si>
  <si>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</si>
  <si>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</si>
  <si>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</si>
  <si>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</si>
  <si>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</si>
  <si>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</si>
  <si>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</si>
  <si>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</si>
  <si>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</si>
  <si>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</si>
  <si>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Maribeth Dona</t>
  </si>
  <si>
    <t>CA-2012-145415</t>
  </si>
  <si>
    <t>CA-2012-141593</t>
  </si>
  <si>
    <t>Ibico Recycled Grain-Textured Covers</t>
  </si>
  <si>
    <t>Bush Andora Conference Table, Maple/Graphite Gray Finish</t>
  </si>
  <si>
    <t>CA-2014-137421</t>
  </si>
  <si>
    <t>US-2013-103674</t>
  </si>
  <si>
    <t>Anne Pryor</t>
  </si>
  <si>
    <t>Avaya 5410 Digital phone</t>
  </si>
  <si>
    <t>CA-2013-125794</t>
  </si>
  <si>
    <t>CA-2014-121258</t>
  </si>
  <si>
    <t>CA-2014-119914</t>
  </si>
  <si>
    <t>Earliest date</t>
  </si>
  <si>
    <t>Latest date</t>
  </si>
  <si>
    <t>Row Labels</t>
  </si>
  <si>
    <t>Grand Total</t>
  </si>
  <si>
    <t>Unique Order ID</t>
  </si>
  <si>
    <t>Number of Products</t>
  </si>
  <si>
    <t>Max</t>
  </si>
  <si>
    <t>Min</t>
  </si>
  <si>
    <t>Avg</t>
  </si>
  <si>
    <t>Year</t>
  </si>
  <si>
    <t>No. of products</t>
  </si>
  <si>
    <t>Month</t>
  </si>
  <si>
    <t>Day</t>
  </si>
  <si>
    <t>Total</t>
  </si>
  <si>
    <t>No. of orders</t>
  </si>
  <si>
    <t>Sum of Sales</t>
  </si>
  <si>
    <t>Sum of Profit</t>
  </si>
  <si>
    <t>Walmart Sales Analysis</t>
  </si>
  <si>
    <t>Sales (in thousands)</t>
  </si>
  <si>
    <t>Profit (in thousands)</t>
  </si>
  <si>
    <t>Expense (in thousands)</t>
  </si>
  <si>
    <t>Sales distribution according to Product</t>
  </si>
  <si>
    <t>Profit distribution according to Product</t>
  </si>
  <si>
    <t>(All)</t>
  </si>
  <si>
    <t>Number of Orders</t>
  </si>
  <si>
    <t xml:space="preserve">Profit Margin  </t>
  </si>
  <si>
    <t>Profit Margin</t>
  </si>
  <si>
    <t>Total Profit</t>
  </si>
  <si>
    <t>Average Profit</t>
  </si>
  <si>
    <t>Total Sales</t>
  </si>
  <si>
    <t>Average Sales</t>
  </si>
  <si>
    <t>Yearly analysis</t>
  </si>
  <si>
    <t>Yearwise - Sales and Profit Margin</t>
  </si>
  <si>
    <t>Overview</t>
  </si>
  <si>
    <t>Statewise Sales (in thousands)</t>
  </si>
  <si>
    <t>Statewise Profit (in thousands)</t>
  </si>
  <si>
    <t>Categorywise - Number of Orders and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</si>
</sst>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3"/>
      <name val="Calibri"/>
      <family val="2"/>
      <scheme val="minor"/>
    </font>
    <font>
      <sz val="20"/>
      <color theme="1"/>
      <name val="Calibri"/>
      <family val="2"/>
      <scheme val="minor"/>
    </font>
    <font>
      <b/>
      <sz val="16"/>
      <color theme="3"/>
      <name val="Calibri"/>
      <family val="2"/>
      <scheme val="minor"/>
    </font>
    <font>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theme="8"/>
      </top>
      <bottom style="thick">
        <color theme="8"/>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0" fontId="16" fillId="0" borderId="0" xfId="0" applyFont="1"/>
    <xf numFmtId="2" fontId="0" fillId="0" borderId="0" xfId="0" applyNumberFormat="1"/>
    <xf numFmtId="10" fontId="0" fillId="0" borderId="0" xfId="43" applyNumberFormat="1" applyFont="1"/>
    <xf numFmtId="164" fontId="0" fillId="0" borderId="0" xfId="42" applyNumberFormat="1" applyFont="1"/>
    <xf numFmtId="164" fontId="0" fillId="0" borderId="0" xfId="0" applyNumberFormat="1"/>
    <xf numFmtId="10" fontId="0" fillId="0" borderId="0" xfId="0" applyNumberFormat="1"/>
    <xf numFmtId="0" fontId="16" fillId="0" borderId="0" xfId="0" applyFont="1" applyAlignment="1">
      <alignment horizontal="left"/>
    </xf>
    <xf numFmtId="0" fontId="16" fillId="33" borderId="0" xfId="0" applyFont="1" applyFill="1" applyAlignment="1">
      <alignment horizontal="left"/>
    </xf>
    <xf numFmtId="0" fontId="16" fillId="33" borderId="0" xfId="0" applyFont="1" applyFill="1"/>
    <xf numFmtId="0" fontId="0" fillId="34" borderId="0" xfId="0" applyFill="1"/>
    <xf numFmtId="0" fontId="19" fillId="34" borderId="0" xfId="0" applyFont="1" applyFill="1"/>
    <xf numFmtId="0" fontId="4" fillId="34" borderId="0" xfId="3" applyFill="1" applyBorder="1" applyAlignment="1"/>
    <xf numFmtId="43" fontId="0" fillId="34" borderId="0" xfId="42" applyFont="1" applyFill="1"/>
    <xf numFmtId="0" fontId="21" fillId="34" borderId="0" xfId="0" applyFont="1" applyFill="1"/>
    <xf numFmtId="0" fontId="18" fillId="34" borderId="1" xfId="2" applyFont="1" applyFill="1" applyAlignment="1">
      <alignment horizontal="center"/>
    </xf>
    <xf numFmtId="0" fontId="20" fillId="34" borderId="10" xfId="3" applyFont="1" applyFill="1" applyBorder="1" applyAlignment="1">
      <alignment horizontal="center"/>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6">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b/>
      </font>
    </dxf>
    <dxf>
      <numFmt numFmtId="0" formatCode="General"/>
    </dxf>
    <dxf>
      <font>
        <b/>
      </font>
    </dxf>
    <dxf>
      <numFmt numFmtId="0" formatCode="General"/>
    </dxf>
    <dxf>
      <font>
        <b/>
      </font>
    </dxf>
    <dxf>
      <font>
        <b/>
      </font>
    </dxf>
    <dxf>
      <font>
        <b/>
      </font>
    </dxf>
    <dxf>
      <font>
        <b/>
      </font>
    </dxf>
    <dxf>
      <font>
        <b/>
      </font>
    </dxf>
    <dxf>
      <font>
        <b/>
        <i val="0"/>
        <strike val="0"/>
        <condense val="0"/>
        <extend val="0"/>
        <outline val="0"/>
        <shadow val="0"/>
        <u val="none"/>
        <vertAlign val="baseline"/>
        <sz val="11"/>
        <color theme="1"/>
        <name val="Calibri"/>
        <family val="2"/>
        <scheme val="minor"/>
      </font>
    </dxf>
    <dxf>
      <numFmt numFmtId="14" formatCode="0.00%"/>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Calc!$H$10</c:f>
              <c:strCache>
                <c:ptCount val="1"/>
                <c:pt idx="0">
                  <c:v>Sales (in thousands)</c:v>
                </c:pt>
              </c:strCache>
            </c:strRef>
          </c:tx>
          <c:spPr>
            <a:solidFill>
              <a:schemeClr val="accent1">
                <a:tint val="58000"/>
              </a:schemeClr>
            </a:solidFill>
            <a:ln>
              <a:noFill/>
            </a:ln>
            <a:effectLst/>
          </c:spPr>
          <c:invertIfNegative val="0"/>
          <c:dLbls>
            <c:delete val="1"/>
          </c:dLbls>
          <c:cat>
            <c:numRef>
              <c:f>Calc!$I$7:$L$7</c:f>
              <c:numCache>
                <c:formatCode>General</c:formatCode>
                <c:ptCount val="4"/>
                <c:pt idx="0">
                  <c:v>2011</c:v>
                </c:pt>
                <c:pt idx="1">
                  <c:v>2012</c:v>
                </c:pt>
                <c:pt idx="2">
                  <c:v>2013</c:v>
                </c:pt>
                <c:pt idx="3">
                  <c:v>2014</c:v>
                </c:pt>
              </c:numCache>
            </c:numRef>
          </c:cat>
          <c:val>
            <c:numRef>
              <c:f>Calc!$I$10:$L$10</c:f>
              <c:numCache>
                <c:formatCode>#,##0,\ </c:formatCode>
                <c:ptCount val="4"/>
                <c:pt idx="0">
                  <c:v>147883.06999999995</c:v>
                </c:pt>
                <c:pt idx="1">
                  <c:v>139966.24</c:v>
                </c:pt>
                <c:pt idx="2">
                  <c:v>186976.09000000014</c:v>
                </c:pt>
                <c:pt idx="3">
                  <c:v>250632.5300000002</c:v>
                </c:pt>
              </c:numCache>
            </c:numRef>
          </c:val>
          <c:extLst>
            <c:ext xmlns:c16="http://schemas.microsoft.com/office/drawing/2014/chart" uri="{C3380CC4-5D6E-409C-BE32-E72D297353CC}">
              <c16:uniqueId val="{00000000-BC88-4D8C-A9BB-8116C848EA3C}"/>
            </c:ext>
          </c:extLst>
        </c:ser>
        <c:ser>
          <c:idx val="2"/>
          <c:order val="1"/>
          <c:tx>
            <c:strRef>
              <c:f>Calc!$H$12</c:f>
              <c:strCache>
                <c:ptCount val="1"/>
                <c:pt idx="0">
                  <c:v>Expense (in thousands)</c:v>
                </c:pt>
              </c:strCache>
            </c:strRef>
          </c:tx>
          <c:spPr>
            <a:solidFill>
              <a:schemeClr val="accent1">
                <a:shade val="86000"/>
              </a:schemeClr>
            </a:solidFill>
            <a:ln>
              <a:noFill/>
            </a:ln>
            <a:effectLst/>
          </c:spPr>
          <c:invertIfNegative val="0"/>
          <c:dLbls>
            <c:delete val="1"/>
          </c:dLbls>
          <c:cat>
            <c:numRef>
              <c:f>Calc!$I$7:$L$7</c:f>
              <c:numCache>
                <c:formatCode>General</c:formatCode>
                <c:ptCount val="4"/>
                <c:pt idx="0">
                  <c:v>2011</c:v>
                </c:pt>
                <c:pt idx="1">
                  <c:v>2012</c:v>
                </c:pt>
                <c:pt idx="2">
                  <c:v>2013</c:v>
                </c:pt>
                <c:pt idx="3">
                  <c:v>2014</c:v>
                </c:pt>
              </c:numCache>
            </c:numRef>
          </c:cat>
          <c:val>
            <c:numRef>
              <c:f>Calc!$I$12:$L$12</c:f>
              <c:numCache>
                <c:formatCode>#,##0,\ </c:formatCode>
                <c:ptCount val="4"/>
                <c:pt idx="0">
                  <c:v>127817.32999999996</c:v>
                </c:pt>
                <c:pt idx="1">
                  <c:v>119474.06999999998</c:v>
                </c:pt>
                <c:pt idx="2">
                  <c:v>163016.19000000012</c:v>
                </c:pt>
                <c:pt idx="3">
                  <c:v>206731.55000000025</c:v>
                </c:pt>
              </c:numCache>
            </c:numRef>
          </c:val>
          <c:extLst>
            <c:ext xmlns:c16="http://schemas.microsoft.com/office/drawing/2014/chart" uri="{C3380CC4-5D6E-409C-BE32-E72D297353CC}">
              <c16:uniqueId val="{00000001-BC88-4D8C-A9BB-8116C848EA3C}"/>
            </c:ext>
          </c:extLst>
        </c:ser>
        <c:dLbls>
          <c:dLblPos val="outEnd"/>
          <c:showLegendKey val="0"/>
          <c:showVal val="1"/>
          <c:showCatName val="0"/>
          <c:showSerName val="0"/>
          <c:showPercent val="0"/>
          <c:showBubbleSize val="0"/>
        </c:dLbls>
        <c:gapWidth val="219"/>
        <c:overlap val="100"/>
        <c:axId val="1262808591"/>
        <c:axId val="2084562655"/>
        <c:extLst>
          <c:ext xmlns:c15="http://schemas.microsoft.com/office/drawing/2012/chart" uri="{02D57815-91ED-43cb-92C2-25804820EDAC}">
            <c15:filteredBarSeries>
              <c15:ser>
                <c:idx val="1"/>
                <c:order val="2"/>
                <c:tx>
                  <c:strRef>
                    <c:extLst>
                      <c:ext uri="{02D57815-91ED-43cb-92C2-25804820EDAC}">
                        <c15:formulaRef>
                          <c15:sqref>Calc!$H$11</c15:sqref>
                        </c15:formulaRef>
                      </c:ext>
                    </c:extLst>
                    <c:strCache>
                      <c:ptCount val="1"/>
                      <c:pt idx="0">
                        <c:v>Profit (in thousands)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Calc!$I$7:$L$7</c15:sqref>
                        </c15:formulaRef>
                      </c:ext>
                    </c:extLst>
                    <c:numCache>
                      <c:formatCode>General</c:formatCode>
                      <c:ptCount val="4"/>
                      <c:pt idx="0">
                        <c:v>2011</c:v>
                      </c:pt>
                      <c:pt idx="1">
                        <c:v>2012</c:v>
                      </c:pt>
                      <c:pt idx="2">
                        <c:v>2013</c:v>
                      </c:pt>
                      <c:pt idx="3">
                        <c:v>2014</c:v>
                      </c:pt>
                    </c:numCache>
                  </c:numRef>
                </c:cat>
                <c:val>
                  <c:numRef>
                    <c:extLst>
                      <c:ext uri="{02D57815-91ED-43cb-92C2-25804820EDAC}">
                        <c15:formulaRef>
                          <c15:sqref>Calc!$I$11:$L$11</c15:sqref>
                        </c15:formulaRef>
                      </c:ext>
                    </c:extLst>
                    <c:numCache>
                      <c:formatCode>#,##0,\ </c:formatCode>
                      <c:ptCount val="4"/>
                      <c:pt idx="0">
                        <c:v>20065.739999999994</c:v>
                      </c:pt>
                      <c:pt idx="1">
                        <c:v>20492.170000000009</c:v>
                      </c:pt>
                      <c:pt idx="2">
                        <c:v>23959.900000000023</c:v>
                      </c:pt>
                      <c:pt idx="3">
                        <c:v>43900.979999999945</c:v>
                      </c:pt>
                    </c:numCache>
                  </c:numRef>
                </c:val>
                <c:extLst>
                  <c:ext xmlns:c16="http://schemas.microsoft.com/office/drawing/2014/chart" uri="{C3380CC4-5D6E-409C-BE32-E72D297353CC}">
                    <c16:uniqueId val="{00000003-BC88-4D8C-A9BB-8116C848EA3C}"/>
                  </c:ext>
                </c:extLst>
              </c15:ser>
            </c15:filteredBarSeries>
          </c:ext>
        </c:extLst>
      </c:barChart>
      <c:lineChart>
        <c:grouping val="standard"/>
        <c:varyColors val="0"/>
        <c:ser>
          <c:idx val="3"/>
          <c:order val="3"/>
          <c:tx>
            <c:strRef>
              <c:f>Calc!$H$13</c:f>
              <c:strCache>
                <c:ptCount val="1"/>
                <c:pt idx="0">
                  <c:v>Profit Margin</c:v>
                </c:pt>
              </c:strCache>
            </c:strRef>
          </c:tx>
          <c:spPr>
            <a:ln w="28575" cap="rnd">
              <a:solidFill>
                <a:schemeClr val="accent1">
                  <a:shade val="58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Calc!$I$13:$L$13</c:f>
              <c:numCache>
                <c:formatCode>0.00%</c:formatCode>
                <c:ptCount val="4"/>
                <c:pt idx="0">
                  <c:v>0.13568652584775256</c:v>
                </c:pt>
                <c:pt idx="1">
                  <c:v>0.1464079480880533</c:v>
                </c:pt>
                <c:pt idx="2">
                  <c:v>0.12814419212638367</c:v>
                </c:pt>
                <c:pt idx="3">
                  <c:v>0.17516074230268477</c:v>
                </c:pt>
              </c:numCache>
            </c:numRef>
          </c:val>
          <c:smooth val="0"/>
          <c:extLst>
            <c:ext xmlns:c16="http://schemas.microsoft.com/office/drawing/2014/chart" uri="{C3380CC4-5D6E-409C-BE32-E72D297353CC}">
              <c16:uniqueId val="{00000002-BC88-4D8C-A9BB-8116C848EA3C}"/>
            </c:ext>
          </c:extLst>
        </c:ser>
        <c:dLbls>
          <c:showLegendKey val="0"/>
          <c:showVal val="1"/>
          <c:showCatName val="0"/>
          <c:showSerName val="0"/>
          <c:showPercent val="0"/>
          <c:showBubbleSize val="0"/>
        </c:dLbls>
        <c:marker val="1"/>
        <c:smooth val="0"/>
        <c:axId val="1262809055"/>
        <c:axId val="2084542495"/>
      </c:lineChart>
      <c:catAx>
        <c:axId val="126280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62655"/>
        <c:crosses val="autoZero"/>
        <c:auto val="1"/>
        <c:lblAlgn val="ctr"/>
        <c:lblOffset val="100"/>
        <c:noMultiLvlLbl val="0"/>
      </c:catAx>
      <c:valAx>
        <c:axId val="2084562655"/>
        <c:scaling>
          <c:orientation val="minMax"/>
        </c:scaling>
        <c:delete val="0"/>
        <c:axPos val="l"/>
        <c:majorGridlines>
          <c:spPr>
            <a:ln w="9525" cap="flat" cmpd="sng" algn="ctr">
              <a:solidFill>
                <a:schemeClr val="tx1">
                  <a:lumMod val="15000"/>
                  <a:lumOff val="85000"/>
                </a:schemeClr>
              </a:solidFill>
              <a:round/>
            </a:ln>
            <a:effectLst/>
          </c:spPr>
        </c:majorGridlines>
        <c:numFmt formatCode="#,##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08591"/>
        <c:crosses val="autoZero"/>
        <c:crossBetween val="between"/>
      </c:valAx>
      <c:valAx>
        <c:axId val="2084542495"/>
        <c:scaling>
          <c:orientation val="minMax"/>
        </c:scaling>
        <c:delete val="0"/>
        <c:axPos val="r"/>
        <c:numFmt formatCode="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09055"/>
        <c:crosses val="max"/>
        <c:crossBetween val="between"/>
        <c:majorUnit val="3.0000000000000006E-2"/>
      </c:valAx>
      <c:catAx>
        <c:axId val="1262809055"/>
        <c:scaling>
          <c:orientation val="minMax"/>
        </c:scaling>
        <c:delete val="1"/>
        <c:axPos val="b"/>
        <c:majorTickMark val="none"/>
        <c:minorTickMark val="none"/>
        <c:tickLblPos val="nextTo"/>
        <c:crossAx val="2084542495"/>
        <c:crosses val="autoZero"/>
        <c:auto val="1"/>
        <c:lblAlgn val="ctr"/>
        <c:lblOffset val="100"/>
        <c:noMultiLvlLbl val="0"/>
      </c:cat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Calc!$Q$39</c:f>
              <c:strCache>
                <c:ptCount val="1"/>
                <c:pt idx="0">
                  <c:v>Total Sales</c:v>
                </c:pt>
              </c:strCache>
            </c:strRef>
          </c:tx>
          <c:spPr>
            <a:solidFill>
              <a:schemeClr val="accent1"/>
            </a:solidFill>
            <a:ln>
              <a:noFill/>
            </a:ln>
            <a:effectLst/>
          </c:spPr>
          <c:invertIfNegative val="0"/>
          <c:cat>
            <c:strRef>
              <c:f>Calc!$P$40:$P$57</c:f>
              <c:strCache>
                <c:ptCount val="17"/>
                <c:pt idx="0">
                  <c:v>Copiers</c:v>
                </c:pt>
                <c:pt idx="1">
                  <c:v>Machines</c:v>
                </c:pt>
                <c:pt idx="2">
                  <c:v>Tables</c:v>
                </c:pt>
                <c:pt idx="3">
                  <c:v>Chairs</c:v>
                </c:pt>
                <c:pt idx="4">
                  <c:v>Bookcases</c:v>
                </c:pt>
                <c:pt idx="5">
                  <c:v>Phones</c:v>
                </c:pt>
                <c:pt idx="6">
                  <c:v>Storage</c:v>
                </c:pt>
                <c:pt idx="7">
                  <c:v>Supplies</c:v>
                </c:pt>
                <c:pt idx="8">
                  <c:v>Accessories</c:v>
                </c:pt>
                <c:pt idx="9">
                  <c:v>Appliances</c:v>
                </c:pt>
                <c:pt idx="10">
                  <c:v>Binders</c:v>
                </c:pt>
                <c:pt idx="11">
                  <c:v>Furnishings</c:v>
                </c:pt>
                <c:pt idx="12">
                  <c:v>Envelopes</c:v>
                </c:pt>
                <c:pt idx="13">
                  <c:v>Paper</c:v>
                </c:pt>
                <c:pt idx="14">
                  <c:v>Labels</c:v>
                </c:pt>
                <c:pt idx="15">
                  <c:v>Art</c:v>
                </c:pt>
                <c:pt idx="16">
                  <c:v>Fasteners</c:v>
                </c:pt>
              </c:strCache>
            </c:strRef>
          </c:cat>
          <c:val>
            <c:numRef>
              <c:f>Calc!$Q$40:$Q$57</c:f>
              <c:numCache>
                <c:formatCode>General</c:formatCode>
                <c:ptCount val="17"/>
                <c:pt idx="0">
                  <c:v>49749.23</c:v>
                </c:pt>
                <c:pt idx="1">
                  <c:v>42444.140000000007</c:v>
                </c:pt>
                <c:pt idx="2">
                  <c:v>84754.6</c:v>
                </c:pt>
                <c:pt idx="3">
                  <c:v>101781.35999999997</c:v>
                </c:pt>
                <c:pt idx="4">
                  <c:v>36004.179999999986</c:v>
                </c:pt>
                <c:pt idx="5">
                  <c:v>98684.390000000029</c:v>
                </c:pt>
                <c:pt idx="6">
                  <c:v>70532.839999999982</c:v>
                </c:pt>
                <c:pt idx="7">
                  <c:v>18127.12</c:v>
                </c:pt>
                <c:pt idx="8">
                  <c:v>61114.100000000028</c:v>
                </c:pt>
                <c:pt idx="9">
                  <c:v>30236.319999999989</c:v>
                </c:pt>
                <c:pt idx="10">
                  <c:v>55961.109999999964</c:v>
                </c:pt>
                <c:pt idx="11">
                  <c:v>30072.729999999985</c:v>
                </c:pt>
                <c:pt idx="12">
                  <c:v>4118.1000000000013</c:v>
                </c:pt>
                <c:pt idx="13">
                  <c:v>26663.729999999985</c:v>
                </c:pt>
                <c:pt idx="14">
                  <c:v>5078.72</c:v>
                </c:pt>
                <c:pt idx="15">
                  <c:v>9212.0600000000031</c:v>
                </c:pt>
                <c:pt idx="16">
                  <c:v>923.2</c:v>
                </c:pt>
              </c:numCache>
            </c:numRef>
          </c:val>
          <c:extLst>
            <c:ext xmlns:c16="http://schemas.microsoft.com/office/drawing/2014/chart" uri="{C3380CC4-5D6E-409C-BE32-E72D297353CC}">
              <c16:uniqueId val="{00000000-A140-4980-BBCE-C6CD429FE553}"/>
            </c:ext>
          </c:extLst>
        </c:ser>
        <c:dLbls>
          <c:showLegendKey val="0"/>
          <c:showVal val="0"/>
          <c:showCatName val="0"/>
          <c:showSerName val="0"/>
          <c:showPercent val="0"/>
          <c:showBubbleSize val="0"/>
        </c:dLbls>
        <c:gapWidth val="219"/>
        <c:overlap val="-27"/>
        <c:axId val="2091853135"/>
        <c:axId val="1950119903"/>
      </c:barChart>
      <c:lineChart>
        <c:grouping val="standard"/>
        <c:varyColors val="0"/>
        <c:ser>
          <c:idx val="1"/>
          <c:order val="1"/>
          <c:tx>
            <c:strRef>
              <c:f>Calc!$R$39</c:f>
              <c:strCache>
                <c:ptCount val="1"/>
                <c:pt idx="0">
                  <c:v>Average Sales</c:v>
                </c:pt>
              </c:strCache>
            </c:strRef>
          </c:tx>
          <c:spPr>
            <a:ln w="28575" cap="rnd">
              <a:solidFill>
                <a:schemeClr val="accent2"/>
              </a:solidFill>
              <a:round/>
            </a:ln>
            <a:effectLst/>
          </c:spPr>
          <c:marker>
            <c:symbol val="none"/>
          </c:marker>
          <c:cat>
            <c:strRef>
              <c:f>Calc!$P$40:$P$57</c:f>
              <c:strCache>
                <c:ptCount val="17"/>
                <c:pt idx="0">
                  <c:v>Copiers</c:v>
                </c:pt>
                <c:pt idx="1">
                  <c:v>Machines</c:v>
                </c:pt>
                <c:pt idx="2">
                  <c:v>Tables</c:v>
                </c:pt>
                <c:pt idx="3">
                  <c:v>Chairs</c:v>
                </c:pt>
                <c:pt idx="4">
                  <c:v>Bookcases</c:v>
                </c:pt>
                <c:pt idx="5">
                  <c:v>Phones</c:v>
                </c:pt>
                <c:pt idx="6">
                  <c:v>Storage</c:v>
                </c:pt>
                <c:pt idx="7">
                  <c:v>Supplies</c:v>
                </c:pt>
                <c:pt idx="8">
                  <c:v>Accessories</c:v>
                </c:pt>
                <c:pt idx="9">
                  <c:v>Appliances</c:v>
                </c:pt>
                <c:pt idx="10">
                  <c:v>Binders</c:v>
                </c:pt>
                <c:pt idx="11">
                  <c:v>Furnishings</c:v>
                </c:pt>
                <c:pt idx="12">
                  <c:v>Envelopes</c:v>
                </c:pt>
                <c:pt idx="13">
                  <c:v>Paper</c:v>
                </c:pt>
                <c:pt idx="14">
                  <c:v>Labels</c:v>
                </c:pt>
                <c:pt idx="15">
                  <c:v>Art</c:v>
                </c:pt>
                <c:pt idx="16">
                  <c:v>Fasteners</c:v>
                </c:pt>
              </c:strCache>
            </c:strRef>
          </c:cat>
          <c:val>
            <c:numRef>
              <c:f>Calc!$R$40:$R$57</c:f>
              <c:numCache>
                <c:formatCode>General</c:formatCode>
                <c:ptCount val="17"/>
                <c:pt idx="0">
                  <c:v>1989.9692000000002</c:v>
                </c:pt>
                <c:pt idx="1">
                  <c:v>1088.3112820512822</c:v>
                </c:pt>
                <c:pt idx="2">
                  <c:v>730.64310344827595</c:v>
                </c:pt>
                <c:pt idx="3">
                  <c:v>491.69739130434766</c:v>
                </c:pt>
                <c:pt idx="4">
                  <c:v>450.05224999999984</c:v>
                </c:pt>
                <c:pt idx="5">
                  <c:v>356.2613357400723</c:v>
                </c:pt>
                <c:pt idx="6">
                  <c:v>265.16105263157885</c:v>
                </c:pt>
                <c:pt idx="7">
                  <c:v>262.71188405797102</c:v>
                </c:pt>
                <c:pt idx="8">
                  <c:v>236.87635658914741</c:v>
                </c:pt>
                <c:pt idx="9">
                  <c:v>222.32588235294111</c:v>
                </c:pt>
                <c:pt idx="10">
                  <c:v>118.81339702760077</c:v>
                </c:pt>
                <c:pt idx="11">
                  <c:v>98.923453947368372</c:v>
                </c:pt>
                <c:pt idx="12">
                  <c:v>61.46417910447763</c:v>
                </c:pt>
                <c:pt idx="13">
                  <c:v>59.252733333333303</c:v>
                </c:pt>
                <c:pt idx="14">
                  <c:v>43.78206896551724</c:v>
                </c:pt>
                <c:pt idx="15">
                  <c:v>36.848240000000011</c:v>
                </c:pt>
                <c:pt idx="16">
                  <c:v>12.822222222222223</c:v>
                </c:pt>
              </c:numCache>
            </c:numRef>
          </c:val>
          <c:smooth val="0"/>
          <c:extLst>
            <c:ext xmlns:c16="http://schemas.microsoft.com/office/drawing/2014/chart" uri="{C3380CC4-5D6E-409C-BE32-E72D297353CC}">
              <c16:uniqueId val="{00000001-A140-4980-BBCE-C6CD429FE553}"/>
            </c:ext>
          </c:extLst>
        </c:ser>
        <c:dLbls>
          <c:showLegendKey val="0"/>
          <c:showVal val="0"/>
          <c:showCatName val="0"/>
          <c:showSerName val="0"/>
          <c:showPercent val="0"/>
          <c:showBubbleSize val="0"/>
        </c:dLbls>
        <c:marker val="1"/>
        <c:smooth val="0"/>
        <c:axId val="1887108031"/>
        <c:axId val="1950137663"/>
      </c:lineChart>
      <c:catAx>
        <c:axId val="209185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19903"/>
        <c:crosses val="autoZero"/>
        <c:auto val="1"/>
        <c:lblAlgn val="ctr"/>
        <c:lblOffset val="100"/>
        <c:noMultiLvlLbl val="0"/>
      </c:catAx>
      <c:valAx>
        <c:axId val="195011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53135"/>
        <c:crosses val="autoZero"/>
        <c:crossBetween val="between"/>
      </c:valAx>
      <c:valAx>
        <c:axId val="19501376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08031"/>
        <c:crosses val="max"/>
        <c:crossBetween val="between"/>
      </c:valAx>
      <c:catAx>
        <c:axId val="1887108031"/>
        <c:scaling>
          <c:orientation val="minMax"/>
        </c:scaling>
        <c:delete val="1"/>
        <c:axPos val="b"/>
        <c:numFmt formatCode="General" sourceLinked="1"/>
        <c:majorTickMark val="out"/>
        <c:minorTickMark val="none"/>
        <c:tickLblPos val="nextTo"/>
        <c:crossAx val="19501376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Calc!$Q$19</c:f>
              <c:strCache>
                <c:ptCount val="1"/>
                <c:pt idx="0">
                  <c:v>Total Profit</c:v>
                </c:pt>
              </c:strCache>
            </c:strRef>
          </c:tx>
          <c:spPr>
            <a:solidFill>
              <a:schemeClr val="accent1"/>
            </a:solidFill>
            <a:ln>
              <a:noFill/>
            </a:ln>
            <a:effectLst/>
          </c:spPr>
          <c:invertIfNegative val="0"/>
          <c:cat>
            <c:strRef>
              <c:f>Calc!$P$20:$P$37</c:f>
              <c:strCache>
                <c:ptCount val="17"/>
                <c:pt idx="0">
                  <c:v>Copiers</c:v>
                </c:pt>
                <c:pt idx="1">
                  <c:v>Accessories</c:v>
                </c:pt>
                <c:pt idx="2">
                  <c:v>Appliances</c:v>
                </c:pt>
                <c:pt idx="3">
                  <c:v>Binders</c:v>
                </c:pt>
                <c:pt idx="4">
                  <c:v>Phones</c:v>
                </c:pt>
                <c:pt idx="5">
                  <c:v>Storage</c:v>
                </c:pt>
                <c:pt idx="6">
                  <c:v>Envelopes</c:v>
                </c:pt>
                <c:pt idx="7">
                  <c:v>Paper</c:v>
                </c:pt>
                <c:pt idx="8">
                  <c:v>Furnishings</c:v>
                </c:pt>
                <c:pt idx="9">
                  <c:v>Labels</c:v>
                </c:pt>
                <c:pt idx="10">
                  <c:v>Chairs</c:v>
                </c:pt>
                <c:pt idx="11">
                  <c:v>Tables</c:v>
                </c:pt>
                <c:pt idx="12">
                  <c:v>Art</c:v>
                </c:pt>
                <c:pt idx="13">
                  <c:v>Supplies</c:v>
                </c:pt>
                <c:pt idx="14">
                  <c:v>Fasteners</c:v>
                </c:pt>
                <c:pt idx="15">
                  <c:v>Machines</c:v>
                </c:pt>
                <c:pt idx="16">
                  <c:v>Bookcases</c:v>
                </c:pt>
              </c:strCache>
            </c:strRef>
          </c:cat>
          <c:val>
            <c:numRef>
              <c:f>Calc!$Q$20:$Q$37</c:f>
              <c:numCache>
                <c:formatCode>General</c:formatCode>
                <c:ptCount val="17"/>
                <c:pt idx="0">
                  <c:v>19327.250000000004</c:v>
                </c:pt>
                <c:pt idx="1">
                  <c:v>16484.62</c:v>
                </c:pt>
                <c:pt idx="2">
                  <c:v>8261.2900000000045</c:v>
                </c:pt>
                <c:pt idx="3">
                  <c:v>16096.779999999993</c:v>
                </c:pt>
                <c:pt idx="4">
                  <c:v>9111.06</c:v>
                </c:pt>
                <c:pt idx="5">
                  <c:v>8645.4899999999961</c:v>
                </c:pt>
                <c:pt idx="6">
                  <c:v>1908.7099999999998</c:v>
                </c:pt>
                <c:pt idx="7">
                  <c:v>12119.099999999993</c:v>
                </c:pt>
                <c:pt idx="8">
                  <c:v>7641.26</c:v>
                </c:pt>
                <c:pt idx="9">
                  <c:v>2303.0699999999993</c:v>
                </c:pt>
                <c:pt idx="10">
                  <c:v>4027.619999999999</c:v>
                </c:pt>
                <c:pt idx="11">
                  <c:v>1482.5399999999995</c:v>
                </c:pt>
                <c:pt idx="12">
                  <c:v>2374.1499999999978</c:v>
                </c:pt>
                <c:pt idx="13">
                  <c:v>626.11</c:v>
                </c:pt>
                <c:pt idx="14">
                  <c:v>275.18999999999994</c:v>
                </c:pt>
                <c:pt idx="15">
                  <c:v>-618.9499999999997</c:v>
                </c:pt>
                <c:pt idx="16">
                  <c:v>-1646.4999999999998</c:v>
                </c:pt>
              </c:numCache>
            </c:numRef>
          </c:val>
          <c:extLst>
            <c:ext xmlns:c16="http://schemas.microsoft.com/office/drawing/2014/chart" uri="{C3380CC4-5D6E-409C-BE32-E72D297353CC}">
              <c16:uniqueId val="{00000000-0EAF-40DC-82A1-D90723862A50}"/>
            </c:ext>
          </c:extLst>
        </c:ser>
        <c:dLbls>
          <c:showLegendKey val="0"/>
          <c:showVal val="0"/>
          <c:showCatName val="0"/>
          <c:showSerName val="0"/>
          <c:showPercent val="0"/>
          <c:showBubbleSize val="0"/>
        </c:dLbls>
        <c:gapWidth val="219"/>
        <c:overlap val="-27"/>
        <c:axId val="2082514847"/>
        <c:axId val="1950113183"/>
      </c:barChart>
      <c:lineChart>
        <c:grouping val="standard"/>
        <c:varyColors val="0"/>
        <c:ser>
          <c:idx val="1"/>
          <c:order val="1"/>
          <c:tx>
            <c:strRef>
              <c:f>Calc!$R$19</c:f>
              <c:strCache>
                <c:ptCount val="1"/>
                <c:pt idx="0">
                  <c:v>Average Profit</c:v>
                </c:pt>
              </c:strCache>
            </c:strRef>
          </c:tx>
          <c:spPr>
            <a:ln w="28575" cap="rnd">
              <a:solidFill>
                <a:schemeClr val="accent2"/>
              </a:solidFill>
              <a:round/>
            </a:ln>
            <a:effectLst/>
          </c:spPr>
          <c:marker>
            <c:symbol val="none"/>
          </c:marker>
          <c:cat>
            <c:strRef>
              <c:f>Calc!$P$20:$P$37</c:f>
              <c:strCache>
                <c:ptCount val="17"/>
                <c:pt idx="0">
                  <c:v>Copiers</c:v>
                </c:pt>
                <c:pt idx="1">
                  <c:v>Accessories</c:v>
                </c:pt>
                <c:pt idx="2">
                  <c:v>Appliances</c:v>
                </c:pt>
                <c:pt idx="3">
                  <c:v>Binders</c:v>
                </c:pt>
                <c:pt idx="4">
                  <c:v>Phones</c:v>
                </c:pt>
                <c:pt idx="5">
                  <c:v>Storage</c:v>
                </c:pt>
                <c:pt idx="6">
                  <c:v>Envelopes</c:v>
                </c:pt>
                <c:pt idx="7">
                  <c:v>Paper</c:v>
                </c:pt>
                <c:pt idx="8">
                  <c:v>Furnishings</c:v>
                </c:pt>
                <c:pt idx="9">
                  <c:v>Labels</c:v>
                </c:pt>
                <c:pt idx="10">
                  <c:v>Chairs</c:v>
                </c:pt>
                <c:pt idx="11">
                  <c:v>Tables</c:v>
                </c:pt>
                <c:pt idx="12">
                  <c:v>Art</c:v>
                </c:pt>
                <c:pt idx="13">
                  <c:v>Supplies</c:v>
                </c:pt>
                <c:pt idx="14">
                  <c:v>Fasteners</c:v>
                </c:pt>
                <c:pt idx="15">
                  <c:v>Machines</c:v>
                </c:pt>
                <c:pt idx="16">
                  <c:v>Bookcases</c:v>
                </c:pt>
              </c:strCache>
            </c:strRef>
          </c:cat>
          <c:val>
            <c:numRef>
              <c:f>Calc!$R$20:$R$37</c:f>
              <c:numCache>
                <c:formatCode>General</c:formatCode>
                <c:ptCount val="17"/>
                <c:pt idx="0">
                  <c:v>773.09000000000015</c:v>
                </c:pt>
                <c:pt idx="1">
                  <c:v>63.893875968992241</c:v>
                </c:pt>
                <c:pt idx="2">
                  <c:v>60.744779411764739</c:v>
                </c:pt>
                <c:pt idx="3">
                  <c:v>34.175753715498921</c:v>
                </c:pt>
                <c:pt idx="4">
                  <c:v>32.891913357400718</c:v>
                </c:pt>
                <c:pt idx="5">
                  <c:v>32.501842105263144</c:v>
                </c:pt>
                <c:pt idx="6">
                  <c:v>28.488208955223879</c:v>
                </c:pt>
                <c:pt idx="7">
                  <c:v>26.931333333333317</c:v>
                </c:pt>
                <c:pt idx="8">
                  <c:v>25.135723684210529</c:v>
                </c:pt>
                <c:pt idx="9">
                  <c:v>19.854051724137925</c:v>
                </c:pt>
                <c:pt idx="10">
                  <c:v>19.457101449275356</c:v>
                </c:pt>
                <c:pt idx="11">
                  <c:v>12.780517241379306</c:v>
                </c:pt>
                <c:pt idx="12">
                  <c:v>9.4965999999999919</c:v>
                </c:pt>
                <c:pt idx="13">
                  <c:v>9.0740579710144935</c:v>
                </c:pt>
                <c:pt idx="14">
                  <c:v>3.8220833333333326</c:v>
                </c:pt>
                <c:pt idx="15">
                  <c:v>-15.870512820512813</c:v>
                </c:pt>
                <c:pt idx="16">
                  <c:v>-20.581249999999997</c:v>
                </c:pt>
              </c:numCache>
            </c:numRef>
          </c:val>
          <c:smooth val="0"/>
          <c:extLst>
            <c:ext xmlns:c16="http://schemas.microsoft.com/office/drawing/2014/chart" uri="{C3380CC4-5D6E-409C-BE32-E72D297353CC}">
              <c16:uniqueId val="{00000001-0EAF-40DC-82A1-D90723862A50}"/>
            </c:ext>
          </c:extLst>
        </c:ser>
        <c:dLbls>
          <c:showLegendKey val="0"/>
          <c:showVal val="0"/>
          <c:showCatName val="0"/>
          <c:showSerName val="0"/>
          <c:showPercent val="0"/>
          <c:showBubbleSize val="0"/>
        </c:dLbls>
        <c:marker val="1"/>
        <c:smooth val="0"/>
        <c:axId val="2082507887"/>
        <c:axId val="1950138143"/>
      </c:lineChart>
      <c:catAx>
        <c:axId val="2082514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13183"/>
        <c:crosses val="autoZero"/>
        <c:auto val="1"/>
        <c:lblAlgn val="ctr"/>
        <c:lblOffset val="100"/>
        <c:noMultiLvlLbl val="0"/>
      </c:catAx>
      <c:valAx>
        <c:axId val="195011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14847"/>
        <c:crosses val="autoZero"/>
        <c:crossBetween val="between"/>
      </c:valAx>
      <c:valAx>
        <c:axId val="195013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07887"/>
        <c:crosses val="max"/>
        <c:crossBetween val="between"/>
      </c:valAx>
      <c:catAx>
        <c:axId val="2082507887"/>
        <c:scaling>
          <c:orientation val="minMax"/>
        </c:scaling>
        <c:delete val="1"/>
        <c:axPos val="b"/>
        <c:numFmt formatCode="General" sourceLinked="1"/>
        <c:majorTickMark val="out"/>
        <c:minorTickMark val="none"/>
        <c:tickLblPos val="nextTo"/>
        <c:crossAx val="19501381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solidFill>
            <a:ln>
              <a:noFill/>
            </a:ln>
            <a:effectLst/>
          </c:spPr>
          <c:invertIfNegative val="0"/>
          <c:cat>
            <c:numRef>
              <c:f>Calc!$T$47:$T$50</c:f>
              <c:numCache>
                <c:formatCode>General</c:formatCode>
                <c:ptCount val="4"/>
                <c:pt idx="0">
                  <c:v>2011</c:v>
                </c:pt>
                <c:pt idx="1">
                  <c:v>2012</c:v>
                </c:pt>
                <c:pt idx="2">
                  <c:v>2013</c:v>
                </c:pt>
                <c:pt idx="3">
                  <c:v>2014</c:v>
                </c:pt>
              </c:numCache>
            </c:numRef>
          </c:cat>
          <c:val>
            <c:numRef>
              <c:f>Calc!$U$47:$U$50</c:f>
              <c:numCache>
                <c:formatCode>0.00</c:formatCode>
                <c:ptCount val="4"/>
                <c:pt idx="0">
                  <c:v>8.2952499999999976</c:v>
                </c:pt>
                <c:pt idx="1">
                  <c:v>9.6111799999999992</c:v>
                </c:pt>
                <c:pt idx="2">
                  <c:v>6.2420499999999999</c:v>
                </c:pt>
                <c:pt idx="3">
                  <c:v>11.13354</c:v>
                </c:pt>
              </c:numCache>
            </c:numRef>
          </c:val>
          <c:extLst>
            <c:ext xmlns:c16="http://schemas.microsoft.com/office/drawing/2014/chart" uri="{C3380CC4-5D6E-409C-BE32-E72D297353CC}">
              <c16:uniqueId val="{00000000-2FFD-4FBA-97C0-F076BA319209}"/>
            </c:ext>
          </c:extLst>
        </c:ser>
        <c:dLbls>
          <c:showLegendKey val="0"/>
          <c:showVal val="0"/>
          <c:showCatName val="0"/>
          <c:showSerName val="0"/>
          <c:showPercent val="0"/>
          <c:showBubbleSize val="0"/>
        </c:dLbls>
        <c:gapWidth val="219"/>
        <c:overlap val="-27"/>
        <c:axId val="2110486463"/>
        <c:axId val="1587994863"/>
        <c:extLst>
          <c:ext xmlns:c15="http://schemas.microsoft.com/office/drawing/2012/chart" uri="{02D57815-91ED-43cb-92C2-25804820EDAC}">
            <c15:filteredBarSeries>
              <c15:ser>
                <c:idx val="1"/>
                <c:order val="1"/>
                <c:spPr>
                  <a:solidFill>
                    <a:schemeClr val="accent2"/>
                  </a:solidFill>
                  <a:ln>
                    <a:noFill/>
                  </a:ln>
                  <a:effectLst/>
                </c:spPr>
                <c:invertIfNegative val="0"/>
                <c:cat>
                  <c:numRef>
                    <c:extLst>
                      <c:ext uri="{02D57815-91ED-43cb-92C2-25804820EDAC}">
                        <c15:formulaRef>
                          <c15:sqref>Calc!$T$47:$T$50</c15:sqref>
                        </c15:formulaRef>
                      </c:ext>
                    </c:extLst>
                    <c:numCache>
                      <c:formatCode>General</c:formatCode>
                      <c:ptCount val="4"/>
                      <c:pt idx="0">
                        <c:v>2011</c:v>
                      </c:pt>
                      <c:pt idx="1">
                        <c:v>2012</c:v>
                      </c:pt>
                      <c:pt idx="2">
                        <c:v>2013</c:v>
                      </c:pt>
                      <c:pt idx="3">
                        <c:v>2014</c:v>
                      </c:pt>
                    </c:numCache>
                  </c:numRef>
                </c:cat>
                <c:val>
                  <c:numRef>
                    <c:extLst>
                      <c:ext uri="{02D57815-91ED-43cb-92C2-25804820EDAC}">
                        <c15:formulaRef>
                          <c15:sqref>Calc!$V$47:$V$50</c15:sqref>
                        </c15:formulaRef>
                      </c:ext>
                    </c:extLst>
                    <c:numCache>
                      <c:formatCode>0.00</c:formatCode>
                      <c:ptCount val="4"/>
                      <c:pt idx="0">
                        <c:v>-0.90318999999999994</c:v>
                      </c:pt>
                      <c:pt idx="1">
                        <c:v>0.23640000000000014</c:v>
                      </c:pt>
                      <c:pt idx="2">
                        <c:v>-1.4851000000000001</c:v>
                      </c:pt>
                      <c:pt idx="3">
                        <c:v>-1.2759800000000001</c:v>
                      </c:pt>
                    </c:numCache>
                  </c:numRef>
                </c:val>
                <c:extLst>
                  <c:ext xmlns:c16="http://schemas.microsoft.com/office/drawing/2014/chart" uri="{C3380CC4-5D6E-409C-BE32-E72D297353CC}">
                    <c16:uniqueId val="{00000001-2FFD-4FBA-97C0-F076BA319209}"/>
                  </c:ext>
                </c:extLst>
              </c15:ser>
            </c15:filteredBarSeries>
          </c:ext>
        </c:extLst>
      </c:barChart>
      <c:lineChart>
        <c:grouping val="standard"/>
        <c:varyColors val="0"/>
        <c:ser>
          <c:idx val="2"/>
          <c:order val="2"/>
          <c:tx>
            <c:v>Profit%</c:v>
          </c:tx>
          <c:spPr>
            <a:ln w="28575" cap="rnd">
              <a:solidFill>
                <a:schemeClr val="accent3"/>
              </a:solidFill>
              <a:round/>
            </a:ln>
            <a:effectLst/>
          </c:spPr>
          <c:marker>
            <c:symbol val="none"/>
          </c:marker>
          <c:cat>
            <c:numRef>
              <c:f>Calc!$T$47:$T$50</c:f>
              <c:numCache>
                <c:formatCode>General</c:formatCode>
                <c:ptCount val="4"/>
                <c:pt idx="0">
                  <c:v>2011</c:v>
                </c:pt>
                <c:pt idx="1">
                  <c:v>2012</c:v>
                </c:pt>
                <c:pt idx="2">
                  <c:v>2013</c:v>
                </c:pt>
                <c:pt idx="3">
                  <c:v>2014</c:v>
                </c:pt>
              </c:numCache>
            </c:numRef>
          </c:cat>
          <c:val>
            <c:numRef>
              <c:f>Calc!$W$47:$W$50</c:f>
              <c:numCache>
                <c:formatCode>0.00%</c:formatCode>
                <c:ptCount val="4"/>
                <c:pt idx="0">
                  <c:v>-0.1088803833519183</c:v>
                </c:pt>
                <c:pt idx="1">
                  <c:v>2.4596355494330577E-2</c:v>
                </c:pt>
                <c:pt idx="2">
                  <c:v>-0.23791863250054071</c:v>
                </c:pt>
                <c:pt idx="3">
                  <c:v>-0.11460685460329779</c:v>
                </c:pt>
              </c:numCache>
            </c:numRef>
          </c:val>
          <c:smooth val="0"/>
          <c:extLst>
            <c:ext xmlns:c16="http://schemas.microsoft.com/office/drawing/2014/chart" uri="{C3380CC4-5D6E-409C-BE32-E72D297353CC}">
              <c16:uniqueId val="{00000002-2FFD-4FBA-97C0-F076BA319209}"/>
            </c:ext>
          </c:extLst>
        </c:ser>
        <c:dLbls>
          <c:showLegendKey val="0"/>
          <c:showVal val="0"/>
          <c:showCatName val="0"/>
          <c:showSerName val="0"/>
          <c:showPercent val="0"/>
          <c:showBubbleSize val="0"/>
        </c:dLbls>
        <c:marker val="1"/>
        <c:smooth val="0"/>
        <c:axId val="2110485071"/>
        <c:axId val="1588002063"/>
      </c:lineChart>
      <c:catAx>
        <c:axId val="211048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94863"/>
        <c:crosses val="autoZero"/>
        <c:auto val="1"/>
        <c:lblAlgn val="ctr"/>
        <c:lblOffset val="100"/>
        <c:noMultiLvlLbl val="0"/>
      </c:catAx>
      <c:valAx>
        <c:axId val="158799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(in</a:t>
                </a:r>
                <a:r>
                  <a:rPr lang="en-IN" baseline="0"/>
                  <a:t> thousands)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86463"/>
        <c:crosses val="autoZero"/>
        <c:crossBetween val="between"/>
      </c:valAx>
      <c:valAx>
        <c:axId val="158800206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85071"/>
        <c:crosses val="max"/>
        <c:crossBetween val="between"/>
      </c:valAx>
      <c:catAx>
        <c:axId val="2110485071"/>
        <c:scaling>
          <c:orientation val="minMax"/>
        </c:scaling>
        <c:delete val="1"/>
        <c:axPos val="b"/>
        <c:numFmt formatCode="General" sourceLinked="1"/>
        <c:majorTickMark val="none"/>
        <c:minorTickMark val="none"/>
        <c:tickLblPos val="nextTo"/>
        <c:crossAx val="15880020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[Walmart.xlsx]Calc!PivotTable20</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Calc!$Y$5</c:f>
              <c:strCache>
                <c:ptCount val="1"/>
                <c:pt idx="0">
                  <c:v>Number of Orders</c:v>
                </c:pt>
              </c:strCache>
            </c:strRef>
          </c:tx>
          <c:spPr>
            <a:solidFill>
              <a:schemeClr val="accent1"/>
            </a:solidFill>
            <a:ln>
              <a:noFill/>
            </a:ln>
            <a:effectLst/>
          </c:spPr>
          <c:invertIfNegative val="0"/>
          <c:cat>
            <c:strRef>
              <c:f>Calc!$X$6:$X$22</c:f>
              <c:strCache>
                <c:ptCount val="16"/>
                <c:pt idx="0">
                  <c:v>Envelopes</c:v>
                </c:pt>
                <c:pt idx="1">
                  <c:v>Paper</c:v>
                </c:pt>
                <c:pt idx="2">
                  <c:v>Labels</c:v>
                </c:pt>
                <c:pt idx="3">
                  <c:v>Furnishings</c:v>
                </c:pt>
                <c:pt idx="4">
                  <c:v>Phones</c:v>
                </c:pt>
                <c:pt idx="5">
                  <c:v>Appliances</c:v>
                </c:pt>
                <c:pt idx="6">
                  <c:v>Art</c:v>
                </c:pt>
                <c:pt idx="7">
                  <c:v>Accessories</c:v>
                </c:pt>
                <c:pt idx="8">
                  <c:v>Fasteners</c:v>
                </c:pt>
                <c:pt idx="9">
                  <c:v>Chairs</c:v>
                </c:pt>
                <c:pt idx="10">
                  <c:v>Storage</c:v>
                </c:pt>
                <c:pt idx="11">
                  <c:v>Supplies</c:v>
                </c:pt>
                <c:pt idx="12">
                  <c:v>Tables</c:v>
                </c:pt>
                <c:pt idx="13">
                  <c:v>Binders</c:v>
                </c:pt>
                <c:pt idx="14">
                  <c:v>Machines</c:v>
                </c:pt>
                <c:pt idx="15">
                  <c:v>Bookcases</c:v>
                </c:pt>
              </c:strCache>
            </c:strRef>
          </c:cat>
          <c:val>
            <c:numRef>
              <c:f>Calc!$Y$6:$Y$22</c:f>
              <c:numCache>
                <c:formatCode>General</c:formatCode>
                <c:ptCount val="16"/>
                <c:pt idx="0">
                  <c:v>7</c:v>
                </c:pt>
                <c:pt idx="1">
                  <c:v>31</c:v>
                </c:pt>
                <c:pt idx="2">
                  <c:v>3</c:v>
                </c:pt>
                <c:pt idx="3">
                  <c:v>21</c:v>
                </c:pt>
                <c:pt idx="4">
                  <c:v>23</c:v>
                </c:pt>
                <c:pt idx="5">
                  <c:v>6</c:v>
                </c:pt>
                <c:pt idx="6">
                  <c:v>14</c:v>
                </c:pt>
                <c:pt idx="7">
                  <c:v>22</c:v>
                </c:pt>
                <c:pt idx="8">
                  <c:v>6</c:v>
                </c:pt>
                <c:pt idx="9">
                  <c:v>16</c:v>
                </c:pt>
                <c:pt idx="10">
                  <c:v>21</c:v>
                </c:pt>
                <c:pt idx="11">
                  <c:v>4</c:v>
                </c:pt>
                <c:pt idx="12">
                  <c:v>9</c:v>
                </c:pt>
                <c:pt idx="13">
                  <c:v>35</c:v>
                </c:pt>
                <c:pt idx="14">
                  <c:v>3</c:v>
                </c:pt>
                <c:pt idx="15">
                  <c:v>3</c:v>
                </c:pt>
              </c:numCache>
            </c:numRef>
          </c:val>
          <c:extLst>
            <c:ext xmlns:c16="http://schemas.microsoft.com/office/drawing/2014/chart" uri="{C3380CC4-5D6E-409C-BE32-E72D297353CC}">
              <c16:uniqueId val="{00000000-B740-442E-8009-5C3853C4E80B}"/>
            </c:ext>
          </c:extLst>
        </c:ser>
        <c:dLbls>
          <c:showLegendKey val="0"/>
          <c:showVal val="0"/>
          <c:showCatName val="0"/>
          <c:showSerName val="0"/>
          <c:showPercent val="0"/>
          <c:showBubbleSize val="0"/>
        </c:dLbls>
        <c:gapWidth val="219"/>
        <c:overlap val="-27"/>
        <c:axId val="2126123279"/>
        <c:axId val="1950163583"/>
      </c:barChart>
      <c:lineChart>
        <c:grouping val="standard"/>
        <c:varyColors val="0"/>
        <c:ser>
          <c:idx val="1"/>
          <c:order val="1"/>
          <c:tx>
            <c:strRef>
              <c:f>Calc!$Z$5</c:f>
              <c:strCache>
                <c:ptCount val="1"/>
                <c:pt idx="0">
                  <c:v>Profit Margin  </c:v>
                </c:pt>
              </c:strCache>
            </c:strRef>
          </c:tx>
          <c:spPr>
            <a:ln w="28575" cap="rnd">
              <a:solidFill>
                <a:schemeClr val="accent2"/>
              </a:solidFill>
              <a:round/>
            </a:ln>
            <a:effectLst/>
          </c:spPr>
          <c:marker>
            <c:symbol val="none"/>
          </c:marker>
          <c:cat>
            <c:strRef>
              <c:f>Calc!$X$6:$X$22</c:f>
              <c:strCache>
                <c:ptCount val="16"/>
                <c:pt idx="0">
                  <c:v>Envelopes</c:v>
                </c:pt>
                <c:pt idx="1">
                  <c:v>Paper</c:v>
                </c:pt>
                <c:pt idx="2">
                  <c:v>Labels</c:v>
                </c:pt>
                <c:pt idx="3">
                  <c:v>Furnishings</c:v>
                </c:pt>
                <c:pt idx="4">
                  <c:v>Phones</c:v>
                </c:pt>
                <c:pt idx="5">
                  <c:v>Appliances</c:v>
                </c:pt>
                <c:pt idx="6">
                  <c:v>Art</c:v>
                </c:pt>
                <c:pt idx="7">
                  <c:v>Accessories</c:v>
                </c:pt>
                <c:pt idx="8">
                  <c:v>Fasteners</c:v>
                </c:pt>
                <c:pt idx="9">
                  <c:v>Chairs</c:v>
                </c:pt>
                <c:pt idx="10">
                  <c:v>Storage</c:v>
                </c:pt>
                <c:pt idx="11">
                  <c:v>Supplies</c:v>
                </c:pt>
                <c:pt idx="12">
                  <c:v>Tables</c:v>
                </c:pt>
                <c:pt idx="13">
                  <c:v>Binders</c:v>
                </c:pt>
                <c:pt idx="14">
                  <c:v>Machines</c:v>
                </c:pt>
                <c:pt idx="15">
                  <c:v>Bookcases</c:v>
                </c:pt>
              </c:strCache>
            </c:strRef>
          </c:cat>
          <c:val>
            <c:numRef>
              <c:f>Calc!$Z$6:$Z$22</c:f>
              <c:numCache>
                <c:formatCode>0.00%</c:formatCode>
                <c:ptCount val="16"/>
                <c:pt idx="0">
                  <c:v>0.35031698676114115</c:v>
                </c:pt>
                <c:pt idx="1">
                  <c:v>0.34499090447237746</c:v>
                </c:pt>
                <c:pt idx="2">
                  <c:v>0.33211944646758923</c:v>
                </c:pt>
                <c:pt idx="3">
                  <c:v>0.11329604045149601</c:v>
                </c:pt>
                <c:pt idx="4">
                  <c:v>0.11080478997829137</c:v>
                </c:pt>
                <c:pt idx="5">
                  <c:v>0.10749980630665533</c:v>
                </c:pt>
                <c:pt idx="6">
                  <c:v>0.10145845631109897</c:v>
                </c:pt>
                <c:pt idx="7">
                  <c:v>6.6183766912533318E-2</c:v>
                </c:pt>
                <c:pt idx="8">
                  <c:v>2.06460535414403E-2</c:v>
                </c:pt>
                <c:pt idx="9">
                  <c:v>1.8714898986013445E-2</c:v>
                </c:pt>
                <c:pt idx="10">
                  <c:v>-0.10467962229479844</c:v>
                </c:pt>
                <c:pt idx="11">
                  <c:v>-0.10685590910699747</c:v>
                </c:pt>
                <c:pt idx="12">
                  <c:v>-0.5711335871270995</c:v>
                </c:pt>
                <c:pt idx="13">
                  <c:v>-0.75351767876671871</c:v>
                </c:pt>
                <c:pt idx="14">
                  <c:v>-0.96376624048863813</c:v>
                </c:pt>
                <c:pt idx="15">
                  <c:v>-1.6741010381155987</c:v>
                </c:pt>
              </c:numCache>
            </c:numRef>
          </c:val>
          <c:smooth val="0"/>
          <c:extLst>
            <c:ext xmlns:c16="http://schemas.microsoft.com/office/drawing/2014/chart" uri="{C3380CC4-5D6E-409C-BE32-E72D297353CC}">
              <c16:uniqueId val="{00000001-B740-442E-8009-5C3853C4E80B}"/>
            </c:ext>
          </c:extLst>
        </c:ser>
        <c:dLbls>
          <c:showLegendKey val="0"/>
          <c:showVal val="0"/>
          <c:showCatName val="0"/>
          <c:showSerName val="0"/>
          <c:showPercent val="0"/>
          <c:showBubbleSize val="0"/>
        </c:dLbls>
        <c:marker val="1"/>
        <c:smooth val="0"/>
        <c:axId val="1954132783"/>
        <c:axId val="1950216863"/>
      </c:lineChart>
      <c:catAx>
        <c:axId val="212612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63583"/>
        <c:crosses val="autoZero"/>
        <c:auto val="1"/>
        <c:lblAlgn val="ctr"/>
        <c:lblOffset val="100"/>
        <c:noMultiLvlLbl val="0"/>
      </c:catAx>
      <c:valAx>
        <c:axId val="195016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123279"/>
        <c:crosses val="autoZero"/>
        <c:crossBetween val="between"/>
      </c:valAx>
      <c:valAx>
        <c:axId val="195021686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132783"/>
        <c:crosses val="max"/>
        <c:crossBetween val="between"/>
      </c:valAx>
      <c:catAx>
        <c:axId val="1954132783"/>
        <c:scaling>
          <c:orientation val="minMax"/>
        </c:scaling>
        <c:delete val="1"/>
        <c:axPos val="b"/>
        <c:numFmt formatCode="General" sourceLinked="1"/>
        <c:majorTickMark val="out"/>
        <c:minorTickMark val="none"/>
        <c:tickLblPos val="nextTo"/>
        <c:crossAx val="19502168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8078811482754"/>
          <c:y val="1.8574564543068477E-2"/>
          <c:w val="0.68855910861206648"/>
          <c:h val="0.86178033715934776"/>
        </c:manualLayout>
      </c:layout>
      <c:barChart>
        <c:barDir val="bar"/>
        <c:grouping val="clustered"/>
        <c:varyColors val="0"/>
        <c:ser>
          <c:idx val="0"/>
          <c:order val="0"/>
          <c:tx>
            <c:strRef>
              <c:f>Calc!$Q$3</c:f>
              <c:strCache>
                <c:ptCount val="1"/>
                <c:pt idx="0">
                  <c:v>Total</c:v>
                </c:pt>
              </c:strCache>
            </c:strRef>
          </c:tx>
          <c:spPr>
            <a:solidFill>
              <a:schemeClr val="accent1"/>
            </a:solidFill>
            <a:ln>
              <a:noFill/>
            </a:ln>
            <a:effectLst/>
          </c:spPr>
          <c:invertIfNegative val="0"/>
          <c:cat>
            <c:strRef>
              <c:f>Calc!$P$4:$P$15</c:f>
              <c:strCache>
                <c:ptCount val="11"/>
                <c:pt idx="0">
                  <c:v>Wyoming</c:v>
                </c:pt>
                <c:pt idx="1">
                  <c:v>Idaho</c:v>
                </c:pt>
                <c:pt idx="2">
                  <c:v>New Mexico</c:v>
                </c:pt>
                <c:pt idx="3">
                  <c:v>Montana</c:v>
                </c:pt>
                <c:pt idx="4">
                  <c:v>Utah</c:v>
                </c:pt>
                <c:pt idx="5">
                  <c:v>Nevada</c:v>
                </c:pt>
                <c:pt idx="6">
                  <c:v>Oregon</c:v>
                </c:pt>
                <c:pt idx="7">
                  <c:v>Colorado</c:v>
                </c:pt>
                <c:pt idx="8">
                  <c:v>Arizona</c:v>
                </c:pt>
                <c:pt idx="9">
                  <c:v>Washington</c:v>
                </c:pt>
                <c:pt idx="10">
                  <c:v>California</c:v>
                </c:pt>
              </c:strCache>
            </c:strRef>
          </c:cat>
          <c:val>
            <c:numRef>
              <c:f>Calc!$Q$4:$Q$15</c:f>
              <c:numCache>
                <c:formatCode>General</c:formatCode>
                <c:ptCount val="11"/>
                <c:pt idx="0">
                  <c:v>1603.14</c:v>
                </c:pt>
                <c:pt idx="1">
                  <c:v>4382.4900000000016</c:v>
                </c:pt>
                <c:pt idx="2">
                  <c:v>4783.54</c:v>
                </c:pt>
                <c:pt idx="3">
                  <c:v>5589.3499999999976</c:v>
                </c:pt>
                <c:pt idx="4">
                  <c:v>11220.059999999998</c:v>
                </c:pt>
                <c:pt idx="5">
                  <c:v>16729.100000000002</c:v>
                </c:pt>
                <c:pt idx="6">
                  <c:v>17431.140000000003</c:v>
                </c:pt>
                <c:pt idx="7">
                  <c:v>32108.12</c:v>
                </c:pt>
                <c:pt idx="8">
                  <c:v>35282.019999999997</c:v>
                </c:pt>
                <c:pt idx="9">
                  <c:v>138641.28999999995</c:v>
                </c:pt>
                <c:pt idx="10">
                  <c:v>457687.68000000052</c:v>
                </c:pt>
              </c:numCache>
            </c:numRef>
          </c:val>
          <c:extLst>
            <c:ext xmlns:c16="http://schemas.microsoft.com/office/drawing/2014/chart" uri="{C3380CC4-5D6E-409C-BE32-E72D297353CC}">
              <c16:uniqueId val="{00000000-BCBD-403C-A241-1509101F88AB}"/>
            </c:ext>
          </c:extLst>
        </c:ser>
        <c:dLbls>
          <c:showLegendKey val="0"/>
          <c:showVal val="0"/>
          <c:showCatName val="0"/>
          <c:showSerName val="0"/>
          <c:showPercent val="0"/>
          <c:showBubbleSize val="0"/>
        </c:dLbls>
        <c:gapWidth val="182"/>
        <c:axId val="1262701807"/>
        <c:axId val="1266556463"/>
      </c:barChart>
      <c:catAx>
        <c:axId val="126270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56463"/>
        <c:crosses val="autoZero"/>
        <c:auto val="1"/>
        <c:lblAlgn val="ctr"/>
        <c:lblOffset val="100"/>
        <c:noMultiLvlLbl val="0"/>
      </c:catAx>
      <c:valAx>
        <c:axId val="126655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701807"/>
        <c:crosses val="autoZero"/>
        <c:crossBetween val="between"/>
        <c:majorUnit val="100000"/>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1947808090569"/>
          <c:y val="1.3362582659227776E-2"/>
          <c:w val="0.70082563753604876"/>
          <c:h val="0.87336872490651918"/>
        </c:manualLayout>
      </c:layout>
      <c:barChart>
        <c:barDir val="bar"/>
        <c:grouping val="clustered"/>
        <c:varyColors val="0"/>
        <c:ser>
          <c:idx val="0"/>
          <c:order val="0"/>
          <c:tx>
            <c:strRef>
              <c:f>Calc!$T$3</c:f>
              <c:strCache>
                <c:ptCount val="1"/>
                <c:pt idx="0">
                  <c:v>Total</c:v>
                </c:pt>
              </c:strCache>
            </c:strRef>
          </c:tx>
          <c:spPr>
            <a:solidFill>
              <a:schemeClr val="accent1"/>
            </a:solidFill>
            <a:ln>
              <a:noFill/>
            </a:ln>
            <a:effectLst/>
          </c:spPr>
          <c:invertIfNegative val="0"/>
          <c:cat>
            <c:strRef>
              <c:f>Calc!$S$4:$S$15</c:f>
              <c:strCache>
                <c:ptCount val="11"/>
                <c:pt idx="0">
                  <c:v>Colorado</c:v>
                </c:pt>
                <c:pt idx="1">
                  <c:v>Arizona</c:v>
                </c:pt>
                <c:pt idx="2">
                  <c:v>Oregon</c:v>
                </c:pt>
                <c:pt idx="3">
                  <c:v>Wyoming</c:v>
                </c:pt>
                <c:pt idx="4">
                  <c:v>Idaho</c:v>
                </c:pt>
                <c:pt idx="5">
                  <c:v>New Mexico</c:v>
                </c:pt>
                <c:pt idx="6">
                  <c:v>Montana</c:v>
                </c:pt>
                <c:pt idx="7">
                  <c:v>Utah</c:v>
                </c:pt>
                <c:pt idx="8">
                  <c:v>Nevada</c:v>
                </c:pt>
                <c:pt idx="9">
                  <c:v>Washington</c:v>
                </c:pt>
                <c:pt idx="10">
                  <c:v>California</c:v>
                </c:pt>
              </c:strCache>
            </c:strRef>
          </c:cat>
          <c:val>
            <c:numRef>
              <c:f>Calc!$T$4:$T$15</c:f>
              <c:numCache>
                <c:formatCode>General</c:formatCode>
                <c:ptCount val="11"/>
                <c:pt idx="0">
                  <c:v>-6527.859999999996</c:v>
                </c:pt>
                <c:pt idx="1">
                  <c:v>-3427.8700000000013</c:v>
                </c:pt>
                <c:pt idx="2">
                  <c:v>-1190.4800000000002</c:v>
                </c:pt>
                <c:pt idx="3">
                  <c:v>100.2</c:v>
                </c:pt>
                <c:pt idx="4">
                  <c:v>826.7299999999999</c:v>
                </c:pt>
                <c:pt idx="5">
                  <c:v>1157.1299999999999</c:v>
                </c:pt>
                <c:pt idx="6">
                  <c:v>1833.3200000000002</c:v>
                </c:pt>
                <c:pt idx="7">
                  <c:v>2546.5599999999995</c:v>
                </c:pt>
                <c:pt idx="8">
                  <c:v>3316.7599999999998</c:v>
                </c:pt>
                <c:pt idx="9">
                  <c:v>33402.699999999997</c:v>
                </c:pt>
                <c:pt idx="10">
                  <c:v>76381.600000000108</c:v>
                </c:pt>
              </c:numCache>
            </c:numRef>
          </c:val>
          <c:extLst>
            <c:ext xmlns:c16="http://schemas.microsoft.com/office/drawing/2014/chart" uri="{C3380CC4-5D6E-409C-BE32-E72D297353CC}">
              <c16:uniqueId val="{00000000-A222-4DE6-BB74-CAB6409C5CAE}"/>
            </c:ext>
          </c:extLst>
        </c:ser>
        <c:dLbls>
          <c:showLegendKey val="0"/>
          <c:showVal val="0"/>
          <c:showCatName val="0"/>
          <c:showSerName val="0"/>
          <c:showPercent val="0"/>
          <c:showBubbleSize val="0"/>
        </c:dLbls>
        <c:gapWidth val="182"/>
        <c:axId val="1262837743"/>
        <c:axId val="1266563663"/>
      </c:barChart>
      <c:catAx>
        <c:axId val="12628377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63663"/>
        <c:crosses val="autoZero"/>
        <c:auto val="1"/>
        <c:lblAlgn val="ctr"/>
        <c:lblOffset val="100"/>
        <c:noMultiLvlLbl val="0"/>
      </c:catAx>
      <c:valAx>
        <c:axId val="1266563663"/>
        <c:scaling>
          <c:orientation val="minMax"/>
          <c:max val="80000"/>
          <c:min val="-1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37743"/>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8729003418944"/>
          <c:y val="3.6986664545719666E-2"/>
          <c:w val="0.73658293468655012"/>
          <c:h val="0.48987562030280379"/>
        </c:manualLayout>
      </c:layout>
      <c:barChart>
        <c:barDir val="col"/>
        <c:grouping val="clustered"/>
        <c:varyColors val="0"/>
        <c:ser>
          <c:idx val="0"/>
          <c:order val="0"/>
          <c:tx>
            <c:strRef>
              <c:f>Calc!$Q$39</c:f>
              <c:strCache>
                <c:ptCount val="1"/>
                <c:pt idx="0">
                  <c:v>Total Sales</c:v>
                </c:pt>
              </c:strCache>
            </c:strRef>
          </c:tx>
          <c:spPr>
            <a:solidFill>
              <a:schemeClr val="accent1"/>
            </a:solidFill>
            <a:ln>
              <a:noFill/>
            </a:ln>
            <a:effectLst/>
          </c:spPr>
          <c:invertIfNegative val="0"/>
          <c:cat>
            <c:strRef>
              <c:f>Calc!$P$40:$P$57</c:f>
              <c:strCache>
                <c:ptCount val="17"/>
                <c:pt idx="0">
                  <c:v>Copiers</c:v>
                </c:pt>
                <c:pt idx="1">
                  <c:v>Machines</c:v>
                </c:pt>
                <c:pt idx="2">
                  <c:v>Tables</c:v>
                </c:pt>
                <c:pt idx="3">
                  <c:v>Chairs</c:v>
                </c:pt>
                <c:pt idx="4">
                  <c:v>Bookcases</c:v>
                </c:pt>
                <c:pt idx="5">
                  <c:v>Phones</c:v>
                </c:pt>
                <c:pt idx="6">
                  <c:v>Storage</c:v>
                </c:pt>
                <c:pt idx="7">
                  <c:v>Supplies</c:v>
                </c:pt>
                <c:pt idx="8">
                  <c:v>Accessories</c:v>
                </c:pt>
                <c:pt idx="9">
                  <c:v>Appliances</c:v>
                </c:pt>
                <c:pt idx="10">
                  <c:v>Binders</c:v>
                </c:pt>
                <c:pt idx="11">
                  <c:v>Furnishings</c:v>
                </c:pt>
                <c:pt idx="12">
                  <c:v>Envelopes</c:v>
                </c:pt>
                <c:pt idx="13">
                  <c:v>Paper</c:v>
                </c:pt>
                <c:pt idx="14">
                  <c:v>Labels</c:v>
                </c:pt>
                <c:pt idx="15">
                  <c:v>Art</c:v>
                </c:pt>
                <c:pt idx="16">
                  <c:v>Fasteners</c:v>
                </c:pt>
              </c:strCache>
            </c:strRef>
          </c:cat>
          <c:val>
            <c:numRef>
              <c:f>Calc!$Q$40:$Q$57</c:f>
              <c:numCache>
                <c:formatCode>General</c:formatCode>
                <c:ptCount val="17"/>
                <c:pt idx="0">
                  <c:v>49749.23</c:v>
                </c:pt>
                <c:pt idx="1">
                  <c:v>42444.140000000007</c:v>
                </c:pt>
                <c:pt idx="2">
                  <c:v>84754.6</c:v>
                </c:pt>
                <c:pt idx="3">
                  <c:v>101781.35999999997</c:v>
                </c:pt>
                <c:pt idx="4">
                  <c:v>36004.179999999986</c:v>
                </c:pt>
                <c:pt idx="5">
                  <c:v>98684.390000000029</c:v>
                </c:pt>
                <c:pt idx="6">
                  <c:v>70532.839999999982</c:v>
                </c:pt>
                <c:pt idx="7">
                  <c:v>18127.12</c:v>
                </c:pt>
                <c:pt idx="8">
                  <c:v>61114.100000000028</c:v>
                </c:pt>
                <c:pt idx="9">
                  <c:v>30236.319999999989</c:v>
                </c:pt>
                <c:pt idx="10">
                  <c:v>55961.109999999964</c:v>
                </c:pt>
                <c:pt idx="11">
                  <c:v>30072.729999999985</c:v>
                </c:pt>
                <c:pt idx="12">
                  <c:v>4118.1000000000013</c:v>
                </c:pt>
                <c:pt idx="13">
                  <c:v>26663.729999999985</c:v>
                </c:pt>
                <c:pt idx="14">
                  <c:v>5078.72</c:v>
                </c:pt>
                <c:pt idx="15">
                  <c:v>9212.0600000000031</c:v>
                </c:pt>
                <c:pt idx="16">
                  <c:v>923.2</c:v>
                </c:pt>
              </c:numCache>
            </c:numRef>
          </c:val>
          <c:extLst>
            <c:ext xmlns:c16="http://schemas.microsoft.com/office/drawing/2014/chart" uri="{C3380CC4-5D6E-409C-BE32-E72D297353CC}">
              <c16:uniqueId val="{00000000-1EB3-4029-B0A8-84036DE41E5B}"/>
            </c:ext>
          </c:extLst>
        </c:ser>
        <c:dLbls>
          <c:showLegendKey val="0"/>
          <c:showVal val="0"/>
          <c:showCatName val="0"/>
          <c:showSerName val="0"/>
          <c:showPercent val="0"/>
          <c:showBubbleSize val="0"/>
        </c:dLbls>
        <c:gapWidth val="219"/>
        <c:overlap val="-27"/>
        <c:axId val="2091853135"/>
        <c:axId val="1950119903"/>
      </c:barChart>
      <c:lineChart>
        <c:grouping val="standard"/>
        <c:varyColors val="0"/>
        <c:ser>
          <c:idx val="1"/>
          <c:order val="1"/>
          <c:tx>
            <c:strRef>
              <c:f>Calc!$R$39</c:f>
              <c:strCache>
                <c:ptCount val="1"/>
                <c:pt idx="0">
                  <c:v>Average Sales</c:v>
                </c:pt>
              </c:strCache>
            </c:strRef>
          </c:tx>
          <c:spPr>
            <a:ln w="28575" cap="rnd">
              <a:solidFill>
                <a:schemeClr val="accent2"/>
              </a:solidFill>
              <a:round/>
            </a:ln>
            <a:effectLst/>
          </c:spPr>
          <c:marker>
            <c:symbol val="none"/>
          </c:marker>
          <c:cat>
            <c:strRef>
              <c:f>Calc!$P$40:$P$57</c:f>
              <c:strCache>
                <c:ptCount val="17"/>
                <c:pt idx="0">
                  <c:v>Copiers</c:v>
                </c:pt>
                <c:pt idx="1">
                  <c:v>Machines</c:v>
                </c:pt>
                <c:pt idx="2">
                  <c:v>Tables</c:v>
                </c:pt>
                <c:pt idx="3">
                  <c:v>Chairs</c:v>
                </c:pt>
                <c:pt idx="4">
                  <c:v>Bookcases</c:v>
                </c:pt>
                <c:pt idx="5">
                  <c:v>Phones</c:v>
                </c:pt>
                <c:pt idx="6">
                  <c:v>Storage</c:v>
                </c:pt>
                <c:pt idx="7">
                  <c:v>Supplies</c:v>
                </c:pt>
                <c:pt idx="8">
                  <c:v>Accessories</c:v>
                </c:pt>
                <c:pt idx="9">
                  <c:v>Appliances</c:v>
                </c:pt>
                <c:pt idx="10">
                  <c:v>Binders</c:v>
                </c:pt>
                <c:pt idx="11">
                  <c:v>Furnishings</c:v>
                </c:pt>
                <c:pt idx="12">
                  <c:v>Envelopes</c:v>
                </c:pt>
                <c:pt idx="13">
                  <c:v>Paper</c:v>
                </c:pt>
                <c:pt idx="14">
                  <c:v>Labels</c:v>
                </c:pt>
                <c:pt idx="15">
                  <c:v>Art</c:v>
                </c:pt>
                <c:pt idx="16">
                  <c:v>Fasteners</c:v>
                </c:pt>
              </c:strCache>
            </c:strRef>
          </c:cat>
          <c:val>
            <c:numRef>
              <c:f>Calc!$R$40:$R$57</c:f>
              <c:numCache>
                <c:formatCode>General</c:formatCode>
                <c:ptCount val="17"/>
                <c:pt idx="0">
                  <c:v>1989.9692000000002</c:v>
                </c:pt>
                <c:pt idx="1">
                  <c:v>1088.3112820512822</c:v>
                </c:pt>
                <c:pt idx="2">
                  <c:v>730.64310344827595</c:v>
                </c:pt>
                <c:pt idx="3">
                  <c:v>491.69739130434766</c:v>
                </c:pt>
                <c:pt idx="4">
                  <c:v>450.05224999999984</c:v>
                </c:pt>
                <c:pt idx="5">
                  <c:v>356.2613357400723</c:v>
                </c:pt>
                <c:pt idx="6">
                  <c:v>265.16105263157885</c:v>
                </c:pt>
                <c:pt idx="7">
                  <c:v>262.71188405797102</c:v>
                </c:pt>
                <c:pt idx="8">
                  <c:v>236.87635658914741</c:v>
                </c:pt>
                <c:pt idx="9">
                  <c:v>222.32588235294111</c:v>
                </c:pt>
                <c:pt idx="10">
                  <c:v>118.81339702760077</c:v>
                </c:pt>
                <c:pt idx="11">
                  <c:v>98.923453947368372</c:v>
                </c:pt>
                <c:pt idx="12">
                  <c:v>61.46417910447763</c:v>
                </c:pt>
                <c:pt idx="13">
                  <c:v>59.252733333333303</c:v>
                </c:pt>
                <c:pt idx="14">
                  <c:v>43.78206896551724</c:v>
                </c:pt>
                <c:pt idx="15">
                  <c:v>36.848240000000011</c:v>
                </c:pt>
                <c:pt idx="16">
                  <c:v>12.822222222222223</c:v>
                </c:pt>
              </c:numCache>
            </c:numRef>
          </c:val>
          <c:smooth val="0"/>
          <c:extLst>
            <c:ext xmlns:c16="http://schemas.microsoft.com/office/drawing/2014/chart" uri="{C3380CC4-5D6E-409C-BE32-E72D297353CC}">
              <c16:uniqueId val="{00000001-1EB3-4029-B0A8-84036DE41E5B}"/>
            </c:ext>
          </c:extLst>
        </c:ser>
        <c:dLbls>
          <c:showLegendKey val="0"/>
          <c:showVal val="0"/>
          <c:showCatName val="0"/>
          <c:showSerName val="0"/>
          <c:showPercent val="0"/>
          <c:showBubbleSize val="0"/>
        </c:dLbls>
        <c:marker val="1"/>
        <c:smooth val="0"/>
        <c:axId val="1887108031"/>
        <c:axId val="1950137663"/>
      </c:lineChart>
      <c:catAx>
        <c:axId val="209185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19903"/>
        <c:crosses val="autoZero"/>
        <c:auto val="1"/>
        <c:lblAlgn val="ctr"/>
        <c:lblOffset val="100"/>
        <c:noMultiLvlLbl val="0"/>
      </c:catAx>
      <c:valAx>
        <c:axId val="195011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53135"/>
        <c:crosses val="autoZero"/>
        <c:crossBetween val="between"/>
        <c:dispUnits>
          <c:builtInUnit val="thousands"/>
          <c:dispUnitsLbl>
            <c:layout>
              <c:manualLayout>
                <c:xMode val="edge"/>
                <c:yMode val="edge"/>
                <c:x val="1.8291452136325378E-3"/>
                <c:y val="4.9163124756109129E-2"/>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9501376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08031"/>
        <c:crosses val="max"/>
        <c:crossBetween val="between"/>
        <c:dispUnits>
          <c:builtInUnit val="thousands"/>
          <c:dispUnitsLbl>
            <c:layout>
              <c:manualLayout>
                <c:xMode val="edge"/>
                <c:yMode val="edge"/>
                <c:x val="0.93966268800325459"/>
                <c:y val="4.2423232323232321E-2"/>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Sales</a:t>
                  </a:r>
                  <a:r>
                    <a:rPr lang="en-IN"/>
                    <a:t> (Thousands)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887108031"/>
        <c:scaling>
          <c:orientation val="minMax"/>
        </c:scaling>
        <c:delete val="1"/>
        <c:axPos val="b"/>
        <c:numFmt formatCode="General" sourceLinked="1"/>
        <c:majorTickMark val="out"/>
        <c:minorTickMark val="none"/>
        <c:tickLblPos val="nextTo"/>
        <c:crossAx val="1950137663"/>
        <c:crosses val="autoZero"/>
        <c:auto val="1"/>
        <c:lblAlgn val="ctr"/>
        <c:lblOffset val="100"/>
        <c:noMultiLvlLbl val="0"/>
      </c:catAx>
      <c:spPr>
        <a:noFill/>
        <a:ln>
          <a:noFill/>
        </a:ln>
        <a:effectLst/>
      </c:spPr>
    </c:plotArea>
    <c:legend>
      <c:legendPos val="b"/>
      <c:layout>
        <c:manualLayout>
          <c:xMode val="edge"/>
          <c:yMode val="edge"/>
          <c:x val="0.23226228207164865"/>
          <c:y val="0.86618625160236895"/>
          <c:w val="0.6251382053393566"/>
          <c:h val="0.10823939393939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01000765772876"/>
          <c:y val="2.7777777777777776E-2"/>
          <c:w val="0.77257551046653694"/>
          <c:h val="0.84688247302420527"/>
        </c:manualLayout>
      </c:layout>
      <c:barChart>
        <c:barDir val="col"/>
        <c:grouping val="clustered"/>
        <c:varyColors val="0"/>
        <c:ser>
          <c:idx val="0"/>
          <c:order val="0"/>
          <c:tx>
            <c:v>Sales</c:v>
          </c:tx>
          <c:spPr>
            <a:solidFill>
              <a:schemeClr val="accent1"/>
            </a:solidFill>
            <a:ln>
              <a:noFill/>
            </a:ln>
            <a:effectLst/>
          </c:spPr>
          <c:invertIfNegative val="0"/>
          <c:cat>
            <c:numRef>
              <c:f>Calc!$T$47:$T$50</c:f>
              <c:numCache>
                <c:formatCode>General</c:formatCode>
                <c:ptCount val="4"/>
                <c:pt idx="0">
                  <c:v>2011</c:v>
                </c:pt>
                <c:pt idx="1">
                  <c:v>2012</c:v>
                </c:pt>
                <c:pt idx="2">
                  <c:v>2013</c:v>
                </c:pt>
                <c:pt idx="3">
                  <c:v>2014</c:v>
                </c:pt>
              </c:numCache>
            </c:numRef>
          </c:cat>
          <c:val>
            <c:numRef>
              <c:f>Calc!$U$47:$U$50</c:f>
              <c:numCache>
                <c:formatCode>0.00</c:formatCode>
                <c:ptCount val="4"/>
                <c:pt idx="0">
                  <c:v>8.2952499999999976</c:v>
                </c:pt>
                <c:pt idx="1">
                  <c:v>9.6111799999999992</c:v>
                </c:pt>
                <c:pt idx="2">
                  <c:v>6.2420499999999999</c:v>
                </c:pt>
                <c:pt idx="3">
                  <c:v>11.13354</c:v>
                </c:pt>
              </c:numCache>
            </c:numRef>
          </c:val>
          <c:extLst>
            <c:ext xmlns:c16="http://schemas.microsoft.com/office/drawing/2014/chart" uri="{C3380CC4-5D6E-409C-BE32-E72D297353CC}">
              <c16:uniqueId val="{00000000-B9A2-4234-9EF3-152FC8193226}"/>
            </c:ext>
          </c:extLst>
        </c:ser>
        <c:dLbls>
          <c:showLegendKey val="0"/>
          <c:showVal val="0"/>
          <c:showCatName val="0"/>
          <c:showSerName val="0"/>
          <c:showPercent val="0"/>
          <c:showBubbleSize val="0"/>
        </c:dLbls>
        <c:gapWidth val="219"/>
        <c:overlap val="-27"/>
        <c:axId val="2110486463"/>
        <c:axId val="1587994863"/>
        <c:extLst>
          <c:ext xmlns:c15="http://schemas.microsoft.com/office/drawing/2012/chart" uri="{02D57815-91ED-43cb-92C2-25804820EDAC}">
            <c15:filteredBarSeries>
              <c15:ser>
                <c:idx val="1"/>
                <c:order val="1"/>
                <c:spPr>
                  <a:solidFill>
                    <a:schemeClr val="accent2"/>
                  </a:solidFill>
                  <a:ln>
                    <a:noFill/>
                  </a:ln>
                  <a:effectLst/>
                </c:spPr>
                <c:invertIfNegative val="0"/>
                <c:cat>
                  <c:numRef>
                    <c:extLst>
                      <c:ext uri="{02D57815-91ED-43cb-92C2-25804820EDAC}">
                        <c15:formulaRef>
                          <c15:sqref>Calc!$T$47:$T$50</c15:sqref>
                        </c15:formulaRef>
                      </c:ext>
                    </c:extLst>
                    <c:numCache>
                      <c:formatCode>General</c:formatCode>
                      <c:ptCount val="4"/>
                      <c:pt idx="0">
                        <c:v>2011</c:v>
                      </c:pt>
                      <c:pt idx="1">
                        <c:v>2012</c:v>
                      </c:pt>
                      <c:pt idx="2">
                        <c:v>2013</c:v>
                      </c:pt>
                      <c:pt idx="3">
                        <c:v>2014</c:v>
                      </c:pt>
                    </c:numCache>
                  </c:numRef>
                </c:cat>
                <c:val>
                  <c:numRef>
                    <c:extLst>
                      <c:ext uri="{02D57815-91ED-43cb-92C2-25804820EDAC}">
                        <c15:formulaRef>
                          <c15:sqref>Calc!$V$47:$V$50</c15:sqref>
                        </c15:formulaRef>
                      </c:ext>
                    </c:extLst>
                    <c:numCache>
                      <c:formatCode>0.00</c:formatCode>
                      <c:ptCount val="4"/>
                      <c:pt idx="0">
                        <c:v>-0.90318999999999994</c:v>
                      </c:pt>
                      <c:pt idx="1">
                        <c:v>0.23640000000000014</c:v>
                      </c:pt>
                      <c:pt idx="2">
                        <c:v>-1.4851000000000001</c:v>
                      </c:pt>
                      <c:pt idx="3">
                        <c:v>-1.2759800000000001</c:v>
                      </c:pt>
                    </c:numCache>
                  </c:numRef>
                </c:val>
                <c:extLst>
                  <c:ext xmlns:c16="http://schemas.microsoft.com/office/drawing/2014/chart" uri="{C3380CC4-5D6E-409C-BE32-E72D297353CC}">
                    <c16:uniqueId val="{00000002-B9A2-4234-9EF3-152FC8193226}"/>
                  </c:ext>
                </c:extLst>
              </c15:ser>
            </c15:filteredBarSeries>
          </c:ext>
        </c:extLst>
      </c:barChart>
      <c:lineChart>
        <c:grouping val="standard"/>
        <c:varyColors val="0"/>
        <c:ser>
          <c:idx val="2"/>
          <c:order val="2"/>
          <c:tx>
            <c:v>Profit Margin</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Calc!$T$47:$T$50</c:f>
              <c:numCache>
                <c:formatCode>General</c:formatCode>
                <c:ptCount val="4"/>
                <c:pt idx="0">
                  <c:v>2011</c:v>
                </c:pt>
                <c:pt idx="1">
                  <c:v>2012</c:v>
                </c:pt>
                <c:pt idx="2">
                  <c:v>2013</c:v>
                </c:pt>
                <c:pt idx="3">
                  <c:v>2014</c:v>
                </c:pt>
              </c:numCache>
            </c:numRef>
          </c:cat>
          <c:val>
            <c:numRef>
              <c:f>Calc!$W$47:$W$50</c:f>
              <c:numCache>
                <c:formatCode>0.00%</c:formatCode>
                <c:ptCount val="4"/>
                <c:pt idx="0">
                  <c:v>-0.1088803833519183</c:v>
                </c:pt>
                <c:pt idx="1">
                  <c:v>2.4596355494330577E-2</c:v>
                </c:pt>
                <c:pt idx="2">
                  <c:v>-0.23791863250054071</c:v>
                </c:pt>
                <c:pt idx="3">
                  <c:v>-0.11460685460329779</c:v>
                </c:pt>
              </c:numCache>
            </c:numRef>
          </c:val>
          <c:smooth val="0"/>
          <c:extLst>
            <c:ext xmlns:c16="http://schemas.microsoft.com/office/drawing/2014/chart" uri="{C3380CC4-5D6E-409C-BE32-E72D297353CC}">
              <c16:uniqueId val="{00000001-B9A2-4234-9EF3-152FC8193226}"/>
            </c:ext>
          </c:extLst>
        </c:ser>
        <c:dLbls>
          <c:showLegendKey val="0"/>
          <c:showVal val="0"/>
          <c:showCatName val="0"/>
          <c:showSerName val="0"/>
          <c:showPercent val="0"/>
          <c:showBubbleSize val="0"/>
        </c:dLbls>
        <c:marker val="1"/>
        <c:smooth val="0"/>
        <c:axId val="2110485071"/>
        <c:axId val="1588002063"/>
      </c:lineChart>
      <c:catAx>
        <c:axId val="211048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94863"/>
        <c:crosses val="autoZero"/>
        <c:auto val="1"/>
        <c:lblAlgn val="ctr"/>
        <c:lblOffset val="100"/>
        <c:noMultiLvlLbl val="0"/>
      </c:catAx>
      <c:valAx>
        <c:axId val="158799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(in</a:t>
                </a:r>
                <a:r>
                  <a:rPr lang="en-IN" baseline="0"/>
                  <a:t> thousands)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86463"/>
        <c:crosses val="autoZero"/>
        <c:crossBetween val="between"/>
      </c:valAx>
      <c:valAx>
        <c:axId val="158800206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r>
                  <a:rPr lang="en-IN" baseline="0"/>
                  <a:t> Margin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485071"/>
        <c:crosses val="max"/>
        <c:crossBetween val="between"/>
      </c:valAx>
      <c:catAx>
        <c:axId val="2110485071"/>
        <c:scaling>
          <c:orientation val="minMax"/>
        </c:scaling>
        <c:delete val="1"/>
        <c:axPos val="b"/>
        <c:numFmt formatCode="General" sourceLinked="1"/>
        <c:majorTickMark val="none"/>
        <c:minorTickMark val="none"/>
        <c:tickLblPos val="nextTo"/>
        <c:crossAx val="1588002063"/>
        <c:crosses val="autoZero"/>
        <c:auto val="1"/>
        <c:lblAlgn val="ctr"/>
        <c:lblOffset val="100"/>
        <c:noMultiLvlLbl val="0"/>
      </c:catAx>
      <c:spPr>
        <a:noFill/>
        <a:ln>
          <a:noFill/>
        </a:ln>
        <a:effectLst/>
      </c:spPr>
    </c:plotArea>
    <c:legend>
      <c:legendPos val="b"/>
      <c:layout>
        <c:manualLayout>
          <c:xMode val="edge"/>
          <c:yMode val="edge"/>
          <c:x val="0.27194368486365983"/>
          <c:y val="0.92187448267079808"/>
          <c:w val="0.46443448753006294"/>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[Walmart.xlsx]Calc!PivotTable20</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23144488361881"/>
          <c:y val="2.5228446563369089E-2"/>
          <c:w val="0.79267435221783056"/>
          <c:h val="0.70741921599788105"/>
        </c:manualLayout>
      </c:layout>
      <c:barChart>
        <c:barDir val="col"/>
        <c:grouping val="clustered"/>
        <c:varyColors val="0"/>
        <c:ser>
          <c:idx val="0"/>
          <c:order val="0"/>
          <c:tx>
            <c:strRef>
              <c:f>Calc!$Y$5</c:f>
              <c:strCache>
                <c:ptCount val="1"/>
                <c:pt idx="0">
                  <c:v>Number of Orders</c:v>
                </c:pt>
              </c:strCache>
            </c:strRef>
          </c:tx>
          <c:spPr>
            <a:solidFill>
              <a:schemeClr val="accent1"/>
            </a:solidFill>
            <a:ln>
              <a:noFill/>
            </a:ln>
            <a:effectLst/>
          </c:spPr>
          <c:invertIfNegative val="0"/>
          <c:cat>
            <c:strRef>
              <c:f>Calc!$X$6:$X$22</c:f>
              <c:strCache>
                <c:ptCount val="16"/>
                <c:pt idx="0">
                  <c:v>Envelopes</c:v>
                </c:pt>
                <c:pt idx="1">
                  <c:v>Paper</c:v>
                </c:pt>
                <c:pt idx="2">
                  <c:v>Labels</c:v>
                </c:pt>
                <c:pt idx="3">
                  <c:v>Furnishings</c:v>
                </c:pt>
                <c:pt idx="4">
                  <c:v>Phones</c:v>
                </c:pt>
                <c:pt idx="5">
                  <c:v>Appliances</c:v>
                </c:pt>
                <c:pt idx="6">
                  <c:v>Art</c:v>
                </c:pt>
                <c:pt idx="7">
                  <c:v>Accessories</c:v>
                </c:pt>
                <c:pt idx="8">
                  <c:v>Fasteners</c:v>
                </c:pt>
                <c:pt idx="9">
                  <c:v>Chairs</c:v>
                </c:pt>
                <c:pt idx="10">
                  <c:v>Storage</c:v>
                </c:pt>
                <c:pt idx="11">
                  <c:v>Supplies</c:v>
                </c:pt>
                <c:pt idx="12">
                  <c:v>Tables</c:v>
                </c:pt>
                <c:pt idx="13">
                  <c:v>Binders</c:v>
                </c:pt>
                <c:pt idx="14">
                  <c:v>Machines</c:v>
                </c:pt>
                <c:pt idx="15">
                  <c:v>Bookcases</c:v>
                </c:pt>
              </c:strCache>
            </c:strRef>
          </c:cat>
          <c:val>
            <c:numRef>
              <c:f>Calc!$Y$6:$Y$22</c:f>
              <c:numCache>
                <c:formatCode>General</c:formatCode>
                <c:ptCount val="16"/>
                <c:pt idx="0">
                  <c:v>7</c:v>
                </c:pt>
                <c:pt idx="1">
                  <c:v>31</c:v>
                </c:pt>
                <c:pt idx="2">
                  <c:v>3</c:v>
                </c:pt>
                <c:pt idx="3">
                  <c:v>21</c:v>
                </c:pt>
                <c:pt idx="4">
                  <c:v>23</c:v>
                </c:pt>
                <c:pt idx="5">
                  <c:v>6</c:v>
                </c:pt>
                <c:pt idx="6">
                  <c:v>14</c:v>
                </c:pt>
                <c:pt idx="7">
                  <c:v>22</c:v>
                </c:pt>
                <c:pt idx="8">
                  <c:v>6</c:v>
                </c:pt>
                <c:pt idx="9">
                  <c:v>16</c:v>
                </c:pt>
                <c:pt idx="10">
                  <c:v>21</c:v>
                </c:pt>
                <c:pt idx="11">
                  <c:v>4</c:v>
                </c:pt>
                <c:pt idx="12">
                  <c:v>9</c:v>
                </c:pt>
                <c:pt idx="13">
                  <c:v>35</c:v>
                </c:pt>
                <c:pt idx="14">
                  <c:v>3</c:v>
                </c:pt>
                <c:pt idx="15">
                  <c:v>3</c:v>
                </c:pt>
              </c:numCache>
            </c:numRef>
          </c:val>
          <c:extLst>
            <c:ext xmlns:c16="http://schemas.microsoft.com/office/drawing/2014/chart" uri="{C3380CC4-5D6E-409C-BE32-E72D297353CC}">
              <c16:uniqueId val="{00000000-E44E-4C1C-9804-904B52BBDA28}"/>
            </c:ext>
          </c:extLst>
        </c:ser>
        <c:dLbls>
          <c:showLegendKey val="0"/>
          <c:showVal val="0"/>
          <c:showCatName val="0"/>
          <c:showSerName val="0"/>
          <c:showPercent val="0"/>
          <c:showBubbleSize val="0"/>
        </c:dLbls>
        <c:gapWidth val="219"/>
        <c:overlap val="-27"/>
        <c:axId val="2126123279"/>
        <c:axId val="1950163583"/>
      </c:barChart>
      <c:lineChart>
        <c:grouping val="standard"/>
        <c:varyColors val="0"/>
        <c:ser>
          <c:idx val="1"/>
          <c:order val="1"/>
          <c:tx>
            <c:strRef>
              <c:f>Calc!$Z$5</c:f>
              <c:strCache>
                <c:ptCount val="1"/>
                <c:pt idx="0">
                  <c:v>Profit Margin  </c:v>
                </c:pt>
              </c:strCache>
            </c:strRef>
          </c:tx>
          <c:spPr>
            <a:ln w="28575" cap="rnd">
              <a:solidFill>
                <a:schemeClr val="accent2"/>
              </a:solidFill>
              <a:round/>
            </a:ln>
            <a:effectLst/>
          </c:spPr>
          <c:marker>
            <c:symbol val="none"/>
          </c:marker>
          <c:cat>
            <c:strRef>
              <c:f>Calc!$X$6:$X$22</c:f>
              <c:strCache>
                <c:ptCount val="16"/>
                <c:pt idx="0">
                  <c:v>Envelopes</c:v>
                </c:pt>
                <c:pt idx="1">
                  <c:v>Paper</c:v>
                </c:pt>
                <c:pt idx="2">
                  <c:v>Labels</c:v>
                </c:pt>
                <c:pt idx="3">
                  <c:v>Furnishings</c:v>
                </c:pt>
                <c:pt idx="4">
                  <c:v>Phones</c:v>
                </c:pt>
                <c:pt idx="5">
                  <c:v>Appliances</c:v>
                </c:pt>
                <c:pt idx="6">
                  <c:v>Art</c:v>
                </c:pt>
                <c:pt idx="7">
                  <c:v>Accessories</c:v>
                </c:pt>
                <c:pt idx="8">
                  <c:v>Fasteners</c:v>
                </c:pt>
                <c:pt idx="9">
                  <c:v>Chairs</c:v>
                </c:pt>
                <c:pt idx="10">
                  <c:v>Storage</c:v>
                </c:pt>
                <c:pt idx="11">
                  <c:v>Supplies</c:v>
                </c:pt>
                <c:pt idx="12">
                  <c:v>Tables</c:v>
                </c:pt>
                <c:pt idx="13">
                  <c:v>Binders</c:v>
                </c:pt>
                <c:pt idx="14">
                  <c:v>Machines</c:v>
                </c:pt>
                <c:pt idx="15">
                  <c:v>Bookcases</c:v>
                </c:pt>
              </c:strCache>
            </c:strRef>
          </c:cat>
          <c:val>
            <c:numRef>
              <c:f>Calc!$Z$6:$Z$22</c:f>
              <c:numCache>
                <c:formatCode>0.00%</c:formatCode>
                <c:ptCount val="16"/>
                <c:pt idx="0">
                  <c:v>0.35031698676114115</c:v>
                </c:pt>
                <c:pt idx="1">
                  <c:v>0.34499090447237746</c:v>
                </c:pt>
                <c:pt idx="2">
                  <c:v>0.33211944646758923</c:v>
                </c:pt>
                <c:pt idx="3">
                  <c:v>0.11329604045149601</c:v>
                </c:pt>
                <c:pt idx="4">
                  <c:v>0.11080478997829137</c:v>
                </c:pt>
                <c:pt idx="5">
                  <c:v>0.10749980630665533</c:v>
                </c:pt>
                <c:pt idx="6">
                  <c:v>0.10145845631109897</c:v>
                </c:pt>
                <c:pt idx="7">
                  <c:v>6.6183766912533318E-2</c:v>
                </c:pt>
                <c:pt idx="8">
                  <c:v>2.06460535414403E-2</c:v>
                </c:pt>
                <c:pt idx="9">
                  <c:v>1.8714898986013445E-2</c:v>
                </c:pt>
                <c:pt idx="10">
                  <c:v>-0.10467962229479844</c:v>
                </c:pt>
                <c:pt idx="11">
                  <c:v>-0.10685590910699747</c:v>
                </c:pt>
                <c:pt idx="12">
                  <c:v>-0.5711335871270995</c:v>
                </c:pt>
                <c:pt idx="13">
                  <c:v>-0.75351767876671871</c:v>
                </c:pt>
                <c:pt idx="14">
                  <c:v>-0.96376624048863813</c:v>
                </c:pt>
                <c:pt idx="15">
                  <c:v>-1.6741010381155987</c:v>
                </c:pt>
              </c:numCache>
            </c:numRef>
          </c:val>
          <c:smooth val="0"/>
          <c:extLst>
            <c:ext xmlns:c16="http://schemas.microsoft.com/office/drawing/2014/chart" uri="{C3380CC4-5D6E-409C-BE32-E72D297353CC}">
              <c16:uniqueId val="{00000001-E44E-4C1C-9804-904B52BBDA28}"/>
            </c:ext>
          </c:extLst>
        </c:ser>
        <c:dLbls>
          <c:showLegendKey val="0"/>
          <c:showVal val="0"/>
          <c:showCatName val="0"/>
          <c:showSerName val="0"/>
          <c:showPercent val="0"/>
          <c:showBubbleSize val="0"/>
        </c:dLbls>
        <c:marker val="1"/>
        <c:smooth val="0"/>
        <c:axId val="1954132783"/>
        <c:axId val="1950216863"/>
      </c:lineChart>
      <c:catAx>
        <c:axId val="212612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63583"/>
        <c:crosses val="autoZero"/>
        <c:auto val="1"/>
        <c:lblAlgn val="ctr"/>
        <c:lblOffset val="100"/>
        <c:noMultiLvlLbl val="0"/>
      </c:catAx>
      <c:valAx>
        <c:axId val="195016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123279"/>
        <c:crosses val="autoZero"/>
        <c:crossBetween val="between"/>
      </c:valAx>
      <c:valAx>
        <c:axId val="195021686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 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132783"/>
        <c:crosses val="max"/>
        <c:crossBetween val="between"/>
      </c:valAx>
      <c:catAx>
        <c:axId val="1954132783"/>
        <c:scaling>
          <c:orientation val="minMax"/>
        </c:scaling>
        <c:delete val="1"/>
        <c:axPos val="b"/>
        <c:numFmt formatCode="General" sourceLinked="1"/>
        <c:majorTickMark val="out"/>
        <c:minorTickMark val="none"/>
        <c:tickLblPos val="nextTo"/>
        <c:crossAx val="19502168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[Walmart.xlsx]Calc!PivotTable17</c:name>
    <c:fmtId val="12"/>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2113306591393057"/>
          <c:y val="2.5428331875182269E-2"/>
          <c:w val="0.74580866070986407"/>
          <c:h val="0.48025327342556756"/>
        </c:manualLayout>
      </c:layout>
      <c:barChart>
        <c:barDir val="col"/>
        <c:grouping val="clustered"/>
        <c:varyColors val="0"/>
        <c:ser>
          <c:idx val="0"/>
          <c:order val="0"/>
          <c:tx>
            <c:strRef>
              <c:f>Calc!$Q$19</c:f>
              <c:strCache>
                <c:ptCount val="1"/>
                <c:pt idx="0">
                  <c:v>Total Profit</c:v>
                </c:pt>
              </c:strCache>
            </c:strRef>
          </c:tx>
          <c:spPr>
            <a:solidFill>
              <a:schemeClr val="accent1"/>
            </a:solidFill>
            <a:ln>
              <a:noFill/>
            </a:ln>
            <a:effectLst/>
          </c:spPr>
          <c:invertIfNegative val="0"/>
          <c:cat>
            <c:strRef>
              <c:f>Calc!$P$20:$P$37</c:f>
              <c:strCache>
                <c:ptCount val="17"/>
                <c:pt idx="0">
                  <c:v>Copiers</c:v>
                </c:pt>
                <c:pt idx="1">
                  <c:v>Accessories</c:v>
                </c:pt>
                <c:pt idx="2">
                  <c:v>Appliances</c:v>
                </c:pt>
                <c:pt idx="3">
                  <c:v>Binders</c:v>
                </c:pt>
                <c:pt idx="4">
                  <c:v>Phones</c:v>
                </c:pt>
                <c:pt idx="5">
                  <c:v>Storage</c:v>
                </c:pt>
                <c:pt idx="6">
                  <c:v>Envelopes</c:v>
                </c:pt>
                <c:pt idx="7">
                  <c:v>Paper</c:v>
                </c:pt>
                <c:pt idx="8">
                  <c:v>Furnishings</c:v>
                </c:pt>
                <c:pt idx="9">
                  <c:v>Labels</c:v>
                </c:pt>
                <c:pt idx="10">
                  <c:v>Chairs</c:v>
                </c:pt>
                <c:pt idx="11">
                  <c:v>Tables</c:v>
                </c:pt>
                <c:pt idx="12">
                  <c:v>Art</c:v>
                </c:pt>
                <c:pt idx="13">
                  <c:v>Supplies</c:v>
                </c:pt>
                <c:pt idx="14">
                  <c:v>Fasteners</c:v>
                </c:pt>
                <c:pt idx="15">
                  <c:v>Machines</c:v>
                </c:pt>
                <c:pt idx="16">
                  <c:v>Bookcases</c:v>
                </c:pt>
              </c:strCache>
            </c:strRef>
          </c:cat>
          <c:val>
            <c:numRef>
              <c:f>Calc!$Q$20:$Q$37</c:f>
              <c:numCache>
                <c:formatCode>General</c:formatCode>
                <c:ptCount val="17"/>
                <c:pt idx="0">
                  <c:v>19327.250000000004</c:v>
                </c:pt>
                <c:pt idx="1">
                  <c:v>16484.62</c:v>
                </c:pt>
                <c:pt idx="2">
                  <c:v>8261.2900000000045</c:v>
                </c:pt>
                <c:pt idx="3">
                  <c:v>16096.779999999993</c:v>
                </c:pt>
                <c:pt idx="4">
                  <c:v>9111.06</c:v>
                </c:pt>
                <c:pt idx="5">
                  <c:v>8645.4899999999961</c:v>
                </c:pt>
                <c:pt idx="6">
                  <c:v>1908.7099999999998</c:v>
                </c:pt>
                <c:pt idx="7">
                  <c:v>12119.099999999993</c:v>
                </c:pt>
                <c:pt idx="8">
                  <c:v>7641.26</c:v>
                </c:pt>
                <c:pt idx="9">
                  <c:v>2303.0699999999993</c:v>
                </c:pt>
                <c:pt idx="10">
                  <c:v>4027.619999999999</c:v>
                </c:pt>
                <c:pt idx="11">
                  <c:v>1482.5399999999995</c:v>
                </c:pt>
                <c:pt idx="12">
                  <c:v>2374.1499999999978</c:v>
                </c:pt>
                <c:pt idx="13">
                  <c:v>626.11</c:v>
                </c:pt>
                <c:pt idx="14">
                  <c:v>275.18999999999994</c:v>
                </c:pt>
                <c:pt idx="15">
                  <c:v>-618.9499999999997</c:v>
                </c:pt>
                <c:pt idx="16">
                  <c:v>-1646.4999999999998</c:v>
                </c:pt>
              </c:numCache>
            </c:numRef>
          </c:val>
          <c:extLst>
            <c:ext xmlns:c16="http://schemas.microsoft.com/office/drawing/2014/chart" uri="{C3380CC4-5D6E-409C-BE32-E72D297353CC}">
              <c16:uniqueId val="{00000003-1177-4653-875A-C415E12BA5E9}"/>
            </c:ext>
          </c:extLst>
        </c:ser>
        <c:dLbls>
          <c:showLegendKey val="0"/>
          <c:showVal val="0"/>
          <c:showCatName val="0"/>
          <c:showSerName val="0"/>
          <c:showPercent val="0"/>
          <c:showBubbleSize val="0"/>
        </c:dLbls>
        <c:gapWidth val="219"/>
        <c:overlap val="-27"/>
        <c:axId val="2082514847"/>
        <c:axId val="1950113183"/>
      </c:barChart>
      <c:lineChart>
        <c:grouping val="standard"/>
        <c:varyColors val="0"/>
        <c:ser>
          <c:idx val="1"/>
          <c:order val="1"/>
          <c:tx>
            <c:strRef>
              <c:f>Calc!$R$19</c:f>
              <c:strCache>
                <c:ptCount val="1"/>
                <c:pt idx="0">
                  <c:v>Average Profit</c:v>
                </c:pt>
              </c:strCache>
            </c:strRef>
          </c:tx>
          <c:spPr>
            <a:ln w="28575" cap="rnd">
              <a:solidFill>
                <a:schemeClr val="accent2"/>
              </a:solidFill>
              <a:round/>
            </a:ln>
            <a:effectLst/>
          </c:spPr>
          <c:marker>
            <c:symbol val="none"/>
          </c:marker>
          <c:cat>
            <c:strRef>
              <c:f>Calc!$P$20:$P$37</c:f>
              <c:strCache>
                <c:ptCount val="17"/>
                <c:pt idx="0">
                  <c:v>Copiers</c:v>
                </c:pt>
                <c:pt idx="1">
                  <c:v>Accessories</c:v>
                </c:pt>
                <c:pt idx="2">
                  <c:v>Appliances</c:v>
                </c:pt>
                <c:pt idx="3">
                  <c:v>Binders</c:v>
                </c:pt>
                <c:pt idx="4">
                  <c:v>Phones</c:v>
                </c:pt>
                <c:pt idx="5">
                  <c:v>Storage</c:v>
                </c:pt>
                <c:pt idx="6">
                  <c:v>Envelopes</c:v>
                </c:pt>
                <c:pt idx="7">
                  <c:v>Paper</c:v>
                </c:pt>
                <c:pt idx="8">
                  <c:v>Furnishings</c:v>
                </c:pt>
                <c:pt idx="9">
                  <c:v>Labels</c:v>
                </c:pt>
                <c:pt idx="10">
                  <c:v>Chairs</c:v>
                </c:pt>
                <c:pt idx="11">
                  <c:v>Tables</c:v>
                </c:pt>
                <c:pt idx="12">
                  <c:v>Art</c:v>
                </c:pt>
                <c:pt idx="13">
                  <c:v>Supplies</c:v>
                </c:pt>
                <c:pt idx="14">
                  <c:v>Fasteners</c:v>
                </c:pt>
                <c:pt idx="15">
                  <c:v>Machines</c:v>
                </c:pt>
                <c:pt idx="16">
                  <c:v>Bookcases</c:v>
                </c:pt>
              </c:strCache>
            </c:strRef>
          </c:cat>
          <c:val>
            <c:numRef>
              <c:f>Calc!$R$20:$R$37</c:f>
              <c:numCache>
                <c:formatCode>General</c:formatCode>
                <c:ptCount val="17"/>
                <c:pt idx="0">
                  <c:v>773.09000000000015</c:v>
                </c:pt>
                <c:pt idx="1">
                  <c:v>63.893875968992241</c:v>
                </c:pt>
                <c:pt idx="2">
                  <c:v>60.744779411764739</c:v>
                </c:pt>
                <c:pt idx="3">
                  <c:v>34.175753715498921</c:v>
                </c:pt>
                <c:pt idx="4">
                  <c:v>32.891913357400718</c:v>
                </c:pt>
                <c:pt idx="5">
                  <c:v>32.501842105263144</c:v>
                </c:pt>
                <c:pt idx="6">
                  <c:v>28.488208955223879</c:v>
                </c:pt>
                <c:pt idx="7">
                  <c:v>26.931333333333317</c:v>
                </c:pt>
                <c:pt idx="8">
                  <c:v>25.135723684210529</c:v>
                </c:pt>
                <c:pt idx="9">
                  <c:v>19.854051724137925</c:v>
                </c:pt>
                <c:pt idx="10">
                  <c:v>19.457101449275356</c:v>
                </c:pt>
                <c:pt idx="11">
                  <c:v>12.780517241379306</c:v>
                </c:pt>
                <c:pt idx="12">
                  <c:v>9.4965999999999919</c:v>
                </c:pt>
                <c:pt idx="13">
                  <c:v>9.0740579710144935</c:v>
                </c:pt>
                <c:pt idx="14">
                  <c:v>3.8220833333333326</c:v>
                </c:pt>
                <c:pt idx="15">
                  <c:v>-15.870512820512813</c:v>
                </c:pt>
                <c:pt idx="16">
                  <c:v>-20.581249999999997</c:v>
                </c:pt>
              </c:numCache>
            </c:numRef>
          </c:val>
          <c:smooth val="0"/>
          <c:extLst>
            <c:ext xmlns:c16="http://schemas.microsoft.com/office/drawing/2014/chart" uri="{C3380CC4-5D6E-409C-BE32-E72D297353CC}">
              <c16:uniqueId val="{00000005-1177-4653-875A-C415E12BA5E9}"/>
            </c:ext>
          </c:extLst>
        </c:ser>
        <c:dLbls>
          <c:showLegendKey val="0"/>
          <c:showVal val="0"/>
          <c:showCatName val="0"/>
          <c:showSerName val="0"/>
          <c:showPercent val="0"/>
          <c:showBubbleSize val="0"/>
        </c:dLbls>
        <c:marker val="1"/>
        <c:smooth val="0"/>
        <c:axId val="2082507887"/>
        <c:axId val="1950138143"/>
      </c:lineChart>
      <c:catAx>
        <c:axId val="2082514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13183"/>
        <c:crosses val="autoZero"/>
        <c:auto val="1"/>
        <c:lblAlgn val="ctr"/>
        <c:lblOffset val="100"/>
        <c:noMultiLvlLbl val="0"/>
      </c:catAx>
      <c:valAx>
        <c:axId val="1950113183"/>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14847"/>
        <c:crosses val="autoZero"/>
        <c:crossBetween val="between"/>
        <c:dispUnits>
          <c:builtInUnit val="thousands"/>
          <c:dispUnitsLbl>
            <c:layout>
              <c:manualLayout>
                <c:xMode val="edge"/>
                <c:yMode val="edge"/>
                <c:x val="9.0965044463781636E-3"/>
                <c:y val="4.0685277976616557E-2"/>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 (Thousands)</a:t>
                  </a:r>
                </a:p>
              </c:rich>
            </c:tx>
            <c:spPr>
              <a:noFill/>
              <a:ln>
                <a:noFill/>
              </a:ln>
              <a:effectLst/>
            </c:spPr>
          </c:dispUnitsLbl>
        </c:dispUnits>
      </c:valAx>
      <c:valAx>
        <c:axId val="1950138143"/>
        <c:scaling>
          <c:orientation val="minMax"/>
        </c:scaling>
        <c:delete val="0"/>
        <c:axPos val="r"/>
        <c:title>
          <c:tx>
            <c:rich>
              <a:bodyPr/>
              <a:lstStyle/>
              <a:p>
                <a:pPr>
                  <a:defRPr/>
                </a:pPr>
                <a:r>
                  <a:rPr lang="en-IN" b="0">
                    <a:solidFill>
                      <a:schemeClr val="accent3">
                        <a:lumMod val="75000"/>
                      </a:schemeClr>
                    </a:solidFill>
                  </a:rPr>
                  <a:t>Avg. Profit</a:t>
                </a:r>
              </a:p>
            </c:rich>
          </c:tx>
          <c:layout>
            <c:manualLayout>
              <c:xMode val="edge"/>
              <c:yMode val="edge"/>
              <c:x val="0.94535475518390388"/>
              <c:y val="0.10247530422333573"/>
            </c:manualLayout>
          </c:layout>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07887"/>
        <c:crosses val="max"/>
        <c:crossBetween val="between"/>
      </c:valAx>
      <c:catAx>
        <c:axId val="2082507887"/>
        <c:scaling>
          <c:orientation val="minMax"/>
        </c:scaling>
        <c:delete val="1"/>
        <c:axPos val="b"/>
        <c:numFmt formatCode="General" sourceLinked="1"/>
        <c:majorTickMark val="out"/>
        <c:minorTickMark val="none"/>
        <c:tickLblPos val="nextTo"/>
        <c:crossAx val="1950138143"/>
        <c:crosses val="autoZero"/>
        <c:auto val="1"/>
        <c:lblAlgn val="ctr"/>
        <c:lblOffset val="100"/>
        <c:noMultiLvlLbl val="0"/>
      </c:catAx>
    </c:plotArea>
    <c:legend>
      <c:legendPos val="b"/>
      <c:layout>
        <c:manualLayout>
          <c:xMode val="edge"/>
          <c:yMode val="edge"/>
          <c:x val="0.17207103657497358"/>
          <c:y val="0.85028159615641263"/>
          <c:w val="0.64013859457369526"/>
          <c:h val="0.1250008748906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 Sales</a:t>
            </a:r>
            <a:r>
              <a:rPr lang="en-US" baseline="0"/>
              <a:t>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Calc!$Q$3</c:f>
              <c:strCache>
                <c:ptCount val="1"/>
                <c:pt idx="0">
                  <c:v>Total</c:v>
                </c:pt>
              </c:strCache>
            </c:strRef>
          </c:tx>
          <c:spPr>
            <a:solidFill>
              <a:schemeClr val="accent1"/>
            </a:solidFill>
            <a:ln>
              <a:noFill/>
            </a:ln>
            <a:effectLst/>
          </c:spPr>
          <c:invertIfNegative val="0"/>
          <c:cat>
            <c:strRef>
              <c:f>Calc!$P$4:$P$15</c:f>
              <c:strCache>
                <c:ptCount val="11"/>
                <c:pt idx="0">
                  <c:v>Wyoming</c:v>
                </c:pt>
                <c:pt idx="1">
                  <c:v>Idaho</c:v>
                </c:pt>
                <c:pt idx="2">
                  <c:v>New Mexico</c:v>
                </c:pt>
                <c:pt idx="3">
                  <c:v>Montana</c:v>
                </c:pt>
                <c:pt idx="4">
                  <c:v>Utah</c:v>
                </c:pt>
                <c:pt idx="5">
                  <c:v>Nevada</c:v>
                </c:pt>
                <c:pt idx="6">
                  <c:v>Oregon</c:v>
                </c:pt>
                <c:pt idx="7">
                  <c:v>Colorado</c:v>
                </c:pt>
                <c:pt idx="8">
                  <c:v>Arizona</c:v>
                </c:pt>
                <c:pt idx="9">
                  <c:v>Washington</c:v>
                </c:pt>
                <c:pt idx="10">
                  <c:v>California</c:v>
                </c:pt>
              </c:strCache>
            </c:strRef>
          </c:cat>
          <c:val>
            <c:numRef>
              <c:f>Calc!$Q$4:$Q$15</c:f>
              <c:numCache>
                <c:formatCode>General</c:formatCode>
                <c:ptCount val="11"/>
                <c:pt idx="0">
                  <c:v>1603.14</c:v>
                </c:pt>
                <c:pt idx="1">
                  <c:v>4382.4900000000016</c:v>
                </c:pt>
                <c:pt idx="2">
                  <c:v>4783.54</c:v>
                </c:pt>
                <c:pt idx="3">
                  <c:v>5589.3499999999976</c:v>
                </c:pt>
                <c:pt idx="4">
                  <c:v>11220.059999999998</c:v>
                </c:pt>
                <c:pt idx="5">
                  <c:v>16729.100000000002</c:v>
                </c:pt>
                <c:pt idx="6">
                  <c:v>17431.140000000003</c:v>
                </c:pt>
                <c:pt idx="7">
                  <c:v>32108.12</c:v>
                </c:pt>
                <c:pt idx="8">
                  <c:v>35282.019999999997</c:v>
                </c:pt>
                <c:pt idx="9">
                  <c:v>138641.28999999995</c:v>
                </c:pt>
                <c:pt idx="10">
                  <c:v>457687.68000000052</c:v>
                </c:pt>
              </c:numCache>
            </c:numRef>
          </c:val>
          <c:extLst>
            <c:ext xmlns:c16="http://schemas.microsoft.com/office/drawing/2014/chart" uri="{C3380CC4-5D6E-409C-BE32-E72D297353CC}">
              <c16:uniqueId val="{00000000-0186-4A71-B197-6D995E26A1DF}"/>
            </c:ext>
          </c:extLst>
        </c:ser>
        <c:dLbls>
          <c:showLegendKey val="0"/>
          <c:showVal val="0"/>
          <c:showCatName val="0"/>
          <c:showSerName val="0"/>
          <c:showPercent val="0"/>
          <c:showBubbleSize val="0"/>
        </c:dLbls>
        <c:gapWidth val="182"/>
        <c:axId val="1262701807"/>
        <c:axId val="1266556463"/>
      </c:barChart>
      <c:catAx>
        <c:axId val="126270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56463"/>
        <c:crosses val="autoZero"/>
        <c:auto val="1"/>
        <c:lblAlgn val="ctr"/>
        <c:lblOffset val="100"/>
        <c:noMultiLvlLbl val="0"/>
      </c:catAx>
      <c:valAx>
        <c:axId val="126655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701807"/>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[Walmart.xlsx]Calc!PivotTable14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Profit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Calc!$T$3</c:f>
              <c:strCache>
                <c:ptCount val="1"/>
                <c:pt idx="0">
                  <c:v>Total</c:v>
                </c:pt>
              </c:strCache>
            </c:strRef>
          </c:tx>
          <c:spPr>
            <a:solidFill>
              <a:schemeClr val="accent1"/>
            </a:solidFill>
            <a:ln>
              <a:noFill/>
            </a:ln>
            <a:effectLst/>
          </c:spPr>
          <c:invertIfNegative val="0"/>
          <c:cat>
            <c:strRef>
              <c:f>Calc!$S$4:$S$15</c:f>
              <c:strCache>
                <c:ptCount val="11"/>
                <c:pt idx="0">
                  <c:v>Colorado</c:v>
                </c:pt>
                <c:pt idx="1">
                  <c:v>Arizona</c:v>
                </c:pt>
                <c:pt idx="2">
                  <c:v>Oregon</c:v>
                </c:pt>
                <c:pt idx="3">
                  <c:v>Wyoming</c:v>
                </c:pt>
                <c:pt idx="4">
                  <c:v>Idaho</c:v>
                </c:pt>
                <c:pt idx="5">
                  <c:v>New Mexico</c:v>
                </c:pt>
                <c:pt idx="6">
                  <c:v>Montana</c:v>
                </c:pt>
                <c:pt idx="7">
                  <c:v>Utah</c:v>
                </c:pt>
                <c:pt idx="8">
                  <c:v>Nevada</c:v>
                </c:pt>
                <c:pt idx="9">
                  <c:v>Washington</c:v>
                </c:pt>
                <c:pt idx="10">
                  <c:v>California</c:v>
                </c:pt>
              </c:strCache>
            </c:strRef>
          </c:cat>
          <c:val>
            <c:numRef>
              <c:f>Calc!$T$4:$T$15</c:f>
              <c:numCache>
                <c:formatCode>General</c:formatCode>
                <c:ptCount val="11"/>
                <c:pt idx="0">
                  <c:v>-6527.859999999996</c:v>
                </c:pt>
                <c:pt idx="1">
                  <c:v>-3427.8700000000013</c:v>
                </c:pt>
                <c:pt idx="2">
                  <c:v>-1190.4800000000002</c:v>
                </c:pt>
                <c:pt idx="3">
                  <c:v>100.2</c:v>
                </c:pt>
                <c:pt idx="4">
                  <c:v>826.7299999999999</c:v>
                </c:pt>
                <c:pt idx="5">
                  <c:v>1157.1299999999999</c:v>
                </c:pt>
                <c:pt idx="6">
                  <c:v>1833.3200000000002</c:v>
                </c:pt>
                <c:pt idx="7">
                  <c:v>2546.5599999999995</c:v>
                </c:pt>
                <c:pt idx="8">
                  <c:v>3316.7599999999998</c:v>
                </c:pt>
                <c:pt idx="9">
                  <c:v>33402.699999999997</c:v>
                </c:pt>
                <c:pt idx="10">
                  <c:v>76381.600000000108</c:v>
                </c:pt>
              </c:numCache>
            </c:numRef>
          </c:val>
          <c:extLst>
            <c:ext xmlns:c16="http://schemas.microsoft.com/office/drawing/2014/chart" uri="{C3380CC4-5D6E-409C-BE32-E72D297353CC}">
              <c16:uniqueId val="{00000000-EF3C-4567-B5EB-4C4680C0593B}"/>
            </c:ext>
          </c:extLst>
        </c:ser>
        <c:dLbls>
          <c:showLegendKey val="0"/>
          <c:showVal val="0"/>
          <c:showCatName val="0"/>
          <c:showSerName val="0"/>
          <c:showPercent val="0"/>
          <c:showBubbleSize val="0"/>
        </c:dLbls>
        <c:gapWidth val="182"/>
        <c:axId val="1262837743"/>
        <c:axId val="1266563663"/>
      </c:barChart>
      <c:catAx>
        <c:axId val="12628377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63663"/>
        <c:crosses val="autoZero"/>
        <c:auto val="1"/>
        <c:lblAlgn val="ctr"/>
        <c:lblOffset val="100"/>
        <c:noMultiLvlLbl val="0"/>
      </c:catAx>
      <c:valAx>
        <c:axId val="1266563663"/>
        <c:scaling>
          <c:orientation val="minMax"/>
          <c:max val="80000"/>
          <c:min val="-1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3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19049</xdr:rowOff>
    </xdr:from>
    <xdr:to>
      <xdr:col>6</xdr:col>
      <xdr:colOff>0</xdr:colOff>
      <xdr:row>31</xdr:row>
      <xdr:rowOff>66675</xdr:rowOff>
    </xdr:to>
    <xdr:graphicFrame macro="">
      <xdr:nvGraphicFramePr>
        <xdr:cNvPr id="2" name="Chart 1">
          <a:extLst>
            <a:ext uri="{FF2B5EF4-FFF2-40B4-BE49-F238E27FC236}">
              <a16:creationId xmlns:a16="http://schemas.microsoft.com/office/drawing/2014/main" id="{D0F8F0ED-4934-42A3-9DFB-45A981FC2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600076</xdr:colOff>
      <xdr:row>3</xdr:row>
      <xdr:rowOff>19050</xdr:rowOff>
    </xdr:from>
    <xdr:to>
      <xdr:col>12</xdr:col>
      <xdr:colOff>2476</xdr:colOff>
      <xdr:row>12</xdr:row>
      <xdr:rowOff>8325</xdr:rowOff>
    </xdr:to>
    <xdr:graphicFrame macro="">
      <xdr:nvGraphicFramePr>
        <xdr:cNvPr id="3" name="Chart 2">
          <a:extLst>
            <a:ext uri="{FF2B5EF4-FFF2-40B4-BE49-F238E27FC236}">
              <a16:creationId xmlns:a16="http://schemas.microsoft.com/office/drawing/2014/main" id="{5AFAA8AC-0FD2-40B7-B969-93F4C1EBD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3</xdr:row>
      <xdr:rowOff>19052</xdr:rowOff>
    </xdr:from>
    <xdr:to>
      <xdr:col>18</xdr:col>
      <xdr:colOff>12001</xdr:colOff>
      <xdr:row>12</xdr:row>
      <xdr:rowOff>8327</xdr:rowOff>
    </xdr:to>
    <xdr:graphicFrame macro="">
      <xdr:nvGraphicFramePr>
        <xdr:cNvPr id="4" name="Chart 3">
          <a:extLst>
            <a:ext uri="{FF2B5EF4-FFF2-40B4-BE49-F238E27FC236}">
              <a16:creationId xmlns:a16="http://schemas.microsoft.com/office/drawing/2014/main" id="{03B7253C-95D8-43B4-ABC2-75D7583F9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180974</xdr:colOff>
      <xdr:row>3</xdr:row>
      <xdr:rowOff>19051</xdr:rowOff>
    </xdr:from>
    <xdr:to>
      <xdr:col>24</xdr:col>
      <xdr:colOff>304800</xdr:colOff>
      <xdr:row>12</xdr:row>
      <xdr:rowOff>8326</xdr:rowOff>
    </xdr:to>
    <xdr:graphicFrame macro="">
      <xdr:nvGraphicFramePr>
        <xdr:cNvPr id="5" name="Chart 4">
          <a:extLst>
            <a:ext uri="{FF2B5EF4-FFF2-40B4-BE49-F238E27FC236}">
              <a16:creationId xmlns:a16="http://schemas.microsoft.com/office/drawing/2014/main" id="{942F18EF-8705-4E2A-A083-A1D7FFF13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304800</xdr:colOff>
      <xdr:row>15</xdr:row>
      <xdr:rowOff>1</xdr:rowOff>
    </xdr:from>
    <xdr:to>
      <xdr:col>10</xdr:col>
      <xdr:colOff>304800</xdr:colOff>
      <xdr:row>32</xdr:row>
      <xdr:rowOff>19050</xdr:rowOff>
    </xdr:to>
    <mc:AlternateContent xmlns:mc="http://schemas.openxmlformats.org/markup-compatibility/2006" xmlns:a14="http://schemas.microsoft.com/office/drawing/2010/main">
      <mc:Choice Requires="a14">
        <xdr:graphicFrame macro="">
          <xdr:nvGraphicFramePr>
            <xdr:cNvPr id="7" name="State 1">
              <a:extLst>
                <a:ext uri="{FF2B5EF4-FFF2-40B4-BE49-F238E27FC236}">
                  <a16:creationId xmlns:a16="http://schemas.microsoft.com/office/drawing/2014/main" id="{DEFB76A6-940B-4680-A818-27767901CD09}"/>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4457700" y="3429001"/>
              <a:ext cx="1828800" cy="3362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95250</xdr:colOff>
      <xdr:row>16</xdr:row>
      <xdr:rowOff>28575</xdr:rowOff>
    </xdr:from>
    <xdr:to>
      <xdr:col>19</xdr:col>
      <xdr:colOff>495300</xdr:colOff>
      <xdr:row>31</xdr:row>
      <xdr:rowOff>181950</xdr:rowOff>
    </xdr:to>
    <xdr:graphicFrame macro="">
      <xdr:nvGraphicFramePr>
        <xdr:cNvPr id="8" name="Chart 7">
          <a:extLst>
            <a:ext uri="{FF2B5EF4-FFF2-40B4-BE49-F238E27FC236}">
              <a16:creationId xmlns:a16="http://schemas.microsoft.com/office/drawing/2014/main" id="{77FBFFFF-84BD-4BB6-AF42-481C12CB0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104774</xdr:colOff>
      <xdr:row>16</xdr:row>
      <xdr:rowOff>28575</xdr:rowOff>
    </xdr:from>
    <xdr:to>
      <xdr:col>29</xdr:col>
      <xdr:colOff>505874</xdr:colOff>
      <xdr:row>31</xdr:row>
      <xdr:rowOff>181950</xdr:rowOff>
    </xdr:to>
    <xdr:graphicFrame macro="">
      <xdr:nvGraphicFramePr>
        <xdr:cNvPr id="9" name="Chart 8">
          <a:extLst>
            <a:ext uri="{FF2B5EF4-FFF2-40B4-BE49-F238E27FC236}">
              <a16:creationId xmlns:a16="http://schemas.microsoft.com/office/drawing/2014/main" id="{1331A452-EE1F-4062-90E5-4CC6410E4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xdr:row>
      <xdr:rowOff>28575</xdr:rowOff>
    </xdr:from>
    <xdr:to>
      <xdr:col>3</xdr:col>
      <xdr:colOff>143625</xdr:colOff>
      <xdr:row>6</xdr:row>
      <xdr:rowOff>123825</xdr:rowOff>
    </xdr:to>
    <xdr:sp macro="" textlink="">
      <xdr:nvSpPr>
        <xdr:cNvPr id="10" name="Rectangle: Rounded Corners 9">
          <a:extLst>
            <a:ext uri="{FF2B5EF4-FFF2-40B4-BE49-F238E27FC236}">
              <a16:creationId xmlns:a16="http://schemas.microsoft.com/office/drawing/2014/main" id="{40E21A6C-2E0B-A54C-BAED-3A2574C9545E}"/>
            </a:ext>
          </a:extLst>
        </xdr:cNvPr>
        <xdr:cNvSpPr/>
      </xdr:nvSpPr>
      <xdr:spPr>
        <a:xfrm>
          <a:off x="180975" y="895350"/>
          <a:ext cx="1620000" cy="914400"/>
        </a:xfrm>
        <a:prstGeom prst="round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2"/>
              </a:solidFill>
            </a:rPr>
            <a:t>Period</a:t>
          </a:r>
        </a:p>
        <a:p>
          <a:pPr algn="ctr"/>
          <a:r>
            <a:rPr lang="en-IN" sz="2000" b="1">
              <a:solidFill>
                <a:schemeClr val="accent5"/>
              </a:solidFill>
            </a:rPr>
            <a:t>2011 - 2014</a:t>
          </a:r>
        </a:p>
      </xdr:txBody>
    </xdr:sp>
    <xdr:clientData/>
  </xdr:twoCellAnchor>
  <xdr:twoCellAnchor>
    <xdr:from>
      <xdr:col>3</xdr:col>
      <xdr:colOff>333375</xdr:colOff>
      <xdr:row>3</xdr:row>
      <xdr:rowOff>28576</xdr:rowOff>
    </xdr:from>
    <xdr:to>
      <xdr:col>5</xdr:col>
      <xdr:colOff>410325</xdr:colOff>
      <xdr:row>6</xdr:row>
      <xdr:rowOff>123826</xdr:rowOff>
    </xdr:to>
    <xdr:sp macro="" textlink="">
      <xdr:nvSpPr>
        <xdr:cNvPr id="11" name="Rectangle: Rounded Corners 10">
          <a:extLst>
            <a:ext uri="{FF2B5EF4-FFF2-40B4-BE49-F238E27FC236}">
              <a16:creationId xmlns:a16="http://schemas.microsoft.com/office/drawing/2014/main" id="{769C2F6C-4921-46E2-B8CC-6DC17AEB9BEF}"/>
            </a:ext>
          </a:extLst>
        </xdr:cNvPr>
        <xdr:cNvSpPr/>
      </xdr:nvSpPr>
      <xdr:spPr>
        <a:xfrm>
          <a:off x="1990725" y="895351"/>
          <a:ext cx="1620000" cy="914400"/>
        </a:xfrm>
        <a:prstGeom prst="round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2"/>
              </a:solidFill>
            </a:rPr>
            <a:t>Total</a:t>
          </a:r>
          <a:r>
            <a:rPr lang="en-IN" sz="2000" b="1" baseline="0">
              <a:solidFill>
                <a:schemeClr val="tx2"/>
              </a:solidFill>
            </a:rPr>
            <a:t> Orders</a:t>
          </a:r>
          <a:endParaRPr lang="en-IN" sz="2000" b="1">
            <a:solidFill>
              <a:schemeClr val="tx2"/>
            </a:solidFill>
          </a:endParaRPr>
        </a:p>
        <a:p>
          <a:pPr algn="ctr"/>
          <a:r>
            <a:rPr lang="en-IN" sz="2000" b="1">
              <a:solidFill>
                <a:schemeClr val="accent5"/>
              </a:solidFill>
            </a:rPr>
            <a:t>1611</a:t>
          </a:r>
        </a:p>
      </xdr:txBody>
    </xdr:sp>
    <xdr:clientData/>
  </xdr:twoCellAnchor>
  <xdr:twoCellAnchor>
    <xdr:from>
      <xdr:col>1</xdr:col>
      <xdr:colOff>0</xdr:colOff>
      <xdr:row>7</xdr:row>
      <xdr:rowOff>114299</xdr:rowOff>
    </xdr:from>
    <xdr:to>
      <xdr:col>3</xdr:col>
      <xdr:colOff>143625</xdr:colOff>
      <xdr:row>12</xdr:row>
      <xdr:rowOff>76199</xdr:rowOff>
    </xdr:to>
    <xdr:sp macro="" textlink="">
      <xdr:nvSpPr>
        <xdr:cNvPr id="14" name="Rectangle: Rounded Corners 13">
          <a:extLst>
            <a:ext uri="{FF2B5EF4-FFF2-40B4-BE49-F238E27FC236}">
              <a16:creationId xmlns:a16="http://schemas.microsoft.com/office/drawing/2014/main" id="{E584AAA8-E146-43A0-BAEA-3EAF84F35C72}"/>
            </a:ext>
          </a:extLst>
        </xdr:cNvPr>
        <xdr:cNvSpPr/>
      </xdr:nvSpPr>
      <xdr:spPr>
        <a:xfrm>
          <a:off x="180975" y="2019299"/>
          <a:ext cx="1620000" cy="914400"/>
        </a:xfrm>
        <a:prstGeom prst="round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2"/>
              </a:solidFill>
            </a:rPr>
            <a:t>Total</a:t>
          </a:r>
          <a:r>
            <a:rPr lang="en-IN" sz="2000" b="1" baseline="0">
              <a:solidFill>
                <a:schemeClr val="tx2"/>
              </a:solidFill>
            </a:rPr>
            <a:t> Sales</a:t>
          </a:r>
          <a:endParaRPr lang="en-IN" sz="2000" b="1">
            <a:solidFill>
              <a:schemeClr val="tx2"/>
            </a:solidFill>
          </a:endParaRPr>
        </a:p>
        <a:p>
          <a:pPr algn="ctr"/>
          <a:r>
            <a:rPr lang="en-IN" sz="2000" b="1">
              <a:solidFill>
                <a:schemeClr val="accent5"/>
              </a:solidFill>
            </a:rPr>
            <a:t>725.46</a:t>
          </a:r>
          <a:r>
            <a:rPr lang="en-IN" sz="2000" b="1" baseline="0">
              <a:solidFill>
                <a:schemeClr val="accent5"/>
              </a:solidFill>
            </a:rPr>
            <a:t> k</a:t>
          </a:r>
          <a:endParaRPr lang="en-IN" sz="2000" b="1">
            <a:solidFill>
              <a:schemeClr val="accent5"/>
            </a:solidFill>
          </a:endParaRPr>
        </a:p>
      </xdr:txBody>
    </xdr:sp>
    <xdr:clientData/>
  </xdr:twoCellAnchor>
  <xdr:twoCellAnchor>
    <xdr:from>
      <xdr:col>3</xdr:col>
      <xdr:colOff>323850</xdr:colOff>
      <xdr:row>7</xdr:row>
      <xdr:rowOff>123824</xdr:rowOff>
    </xdr:from>
    <xdr:to>
      <xdr:col>5</xdr:col>
      <xdr:colOff>400800</xdr:colOff>
      <xdr:row>12</xdr:row>
      <xdr:rowOff>85724</xdr:rowOff>
    </xdr:to>
    <xdr:sp macro="" textlink="">
      <xdr:nvSpPr>
        <xdr:cNvPr id="15" name="Rectangle: Rounded Corners 14">
          <a:extLst>
            <a:ext uri="{FF2B5EF4-FFF2-40B4-BE49-F238E27FC236}">
              <a16:creationId xmlns:a16="http://schemas.microsoft.com/office/drawing/2014/main" id="{85E434B5-D4C4-4FB5-8A23-C20E6B86FA47}"/>
            </a:ext>
          </a:extLst>
        </xdr:cNvPr>
        <xdr:cNvSpPr/>
      </xdr:nvSpPr>
      <xdr:spPr>
        <a:xfrm>
          <a:off x="1981200" y="2028824"/>
          <a:ext cx="1620000" cy="914400"/>
        </a:xfrm>
        <a:prstGeom prst="round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2"/>
              </a:solidFill>
            </a:rPr>
            <a:t>Total</a:t>
          </a:r>
          <a:r>
            <a:rPr lang="en-IN" sz="2000" b="1" baseline="0">
              <a:solidFill>
                <a:schemeClr val="tx2"/>
              </a:solidFill>
            </a:rPr>
            <a:t> Profit</a:t>
          </a:r>
          <a:endParaRPr lang="en-IN" sz="2000" b="1">
            <a:solidFill>
              <a:schemeClr val="tx2"/>
            </a:solidFill>
          </a:endParaRPr>
        </a:p>
        <a:p>
          <a:pPr algn="ctr"/>
          <a:r>
            <a:rPr lang="en-IN" sz="2000" b="1">
              <a:solidFill>
                <a:schemeClr val="accent5"/>
              </a:solidFill>
            </a:rPr>
            <a:t>108.42</a:t>
          </a:r>
          <a:r>
            <a:rPr lang="en-IN" sz="2000" b="1" baseline="0">
              <a:solidFill>
                <a:schemeClr val="accent5"/>
              </a:solidFill>
            </a:rPr>
            <a:t> k</a:t>
          </a:r>
          <a:endParaRPr lang="en-IN" sz="2000" b="1">
            <a:solidFill>
              <a:schemeClr val="accent5"/>
            </a:solidFill>
          </a:endParaRPr>
        </a:p>
      </xdr:txBody>
    </xdr:sp>
    <xdr:clientData/>
  </xdr:twoCellAnchor>
  <xdr:twoCellAnchor>
    <xdr:from>
      <xdr:col>26</xdr:col>
      <xdr:colOff>0</xdr:colOff>
      <xdr:row>3</xdr:row>
      <xdr:rowOff>19050</xdr:rowOff>
    </xdr:from>
    <xdr:to>
      <xdr:col>31</xdr:col>
      <xdr:colOff>303600</xdr:colOff>
      <xdr:row>12</xdr:row>
      <xdr:rowOff>8325</xdr:rowOff>
    </xdr:to>
    <xdr:graphicFrame macro="">
      <xdr:nvGraphicFramePr>
        <xdr:cNvPr id="16" name="Chart 15">
          <a:extLst>
            <a:ext uri="{FF2B5EF4-FFF2-40B4-BE49-F238E27FC236}">
              <a16:creationId xmlns:a16="http://schemas.microsoft.com/office/drawing/2014/main" id="{2467EA40-BDFC-4787-91D3-770833622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762000</xdr:colOff>
      <xdr:row>4</xdr:row>
      <xdr:rowOff>9525</xdr:rowOff>
    </xdr:from>
    <xdr:to>
      <xdr:col>17</xdr:col>
      <xdr:colOff>209550</xdr:colOff>
      <xdr:row>13</xdr:row>
      <xdr:rowOff>76200</xdr:rowOff>
    </xdr:to>
    <xdr:graphicFrame macro="">
      <xdr:nvGraphicFramePr>
        <xdr:cNvPr id="6" name="Chart 5">
          <a:extLst>
            <a:ext uri="{FF2B5EF4-FFF2-40B4-BE49-F238E27FC236}">
              <a16:creationId xmlns:a16="http://schemas.microsoft.com/office/drawing/2014/main" id="{44F1DA3D-8CE9-E728-EBB7-9821AB2B1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495299</xdr:colOff>
      <xdr:row>3</xdr:row>
      <xdr:rowOff>161925</xdr:rowOff>
    </xdr:from>
    <xdr:to>
      <xdr:col>20</xdr:col>
      <xdr:colOff>671511</xdr:colOff>
      <xdr:row>11</xdr:row>
      <xdr:rowOff>171450</xdr:rowOff>
    </xdr:to>
    <xdr:graphicFrame macro="">
      <xdr:nvGraphicFramePr>
        <xdr:cNvPr id="7" name="Chart 6">
          <a:extLst>
            <a:ext uri="{FF2B5EF4-FFF2-40B4-BE49-F238E27FC236}">
              <a16:creationId xmlns:a16="http://schemas.microsoft.com/office/drawing/2014/main" id="{802955D7-9F16-9697-9E26-2F06956D1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657225</xdr:colOff>
      <xdr:row>39</xdr:row>
      <xdr:rowOff>171450</xdr:rowOff>
    </xdr:from>
    <xdr:to>
      <xdr:col>18</xdr:col>
      <xdr:colOff>428625</xdr:colOff>
      <xdr:row>54</xdr:row>
      <xdr:rowOff>57150</xdr:rowOff>
    </xdr:to>
    <xdr:graphicFrame macro="">
      <xdr:nvGraphicFramePr>
        <xdr:cNvPr id="9" name="Chart 8">
          <a:extLst>
            <a:ext uri="{FF2B5EF4-FFF2-40B4-BE49-F238E27FC236}">
              <a16:creationId xmlns:a16="http://schemas.microsoft.com/office/drawing/2014/main" id="{BA020D1C-3C50-08FB-B784-8A2458495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438150</xdr:colOff>
      <xdr:row>20</xdr:row>
      <xdr:rowOff>95250</xdr:rowOff>
    </xdr:from>
    <xdr:to>
      <xdr:col>19</xdr:col>
      <xdr:colOff>104775</xdr:colOff>
      <xdr:row>34</xdr:row>
      <xdr:rowOff>171450</xdr:rowOff>
    </xdr:to>
    <xdr:graphicFrame macro="">
      <xdr:nvGraphicFramePr>
        <xdr:cNvPr id="10" name="Chart 9">
          <a:extLst>
            <a:ext uri="{FF2B5EF4-FFF2-40B4-BE49-F238E27FC236}">
              <a16:creationId xmlns:a16="http://schemas.microsoft.com/office/drawing/2014/main" id="{F84C17C5-EDC0-20A4-32ED-B642A3825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9525</xdr:colOff>
      <xdr:row>34</xdr:row>
      <xdr:rowOff>95250</xdr:rowOff>
    </xdr:from>
    <xdr:to>
      <xdr:col>28</xdr:col>
      <xdr:colOff>66675</xdr:colOff>
      <xdr:row>51</xdr:row>
      <xdr:rowOff>152400</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5F8881C4-E0C7-26DD-AB36-4DD25761D39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4660225" y="6572250"/>
              <a:ext cx="1828800" cy="3295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133350</xdr:colOff>
      <xdr:row>45</xdr:row>
      <xdr:rowOff>9525</xdr:rowOff>
    </xdr:from>
    <xdr:to>
      <xdr:col>34</xdr:col>
      <xdr:colOff>123825</xdr:colOff>
      <xdr:row>59</xdr:row>
      <xdr:rowOff>85725</xdr:rowOff>
    </xdr:to>
    <xdr:graphicFrame macro="">
      <xdr:nvGraphicFramePr>
        <xdr:cNvPr id="16" name="Chart 15">
          <a:extLst>
            <a:ext uri="{FF2B5EF4-FFF2-40B4-BE49-F238E27FC236}">
              <a16:creationId xmlns:a16="http://schemas.microsoft.com/office/drawing/2014/main" id="{0FC4E87C-FED9-CD5F-D8D2-D69E032E4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742950</xdr:colOff>
      <xdr:row>9</xdr:row>
      <xdr:rowOff>142875</xdr:rowOff>
    </xdr:from>
    <xdr:to>
      <xdr:col>26</xdr:col>
      <xdr:colOff>714375</xdr:colOff>
      <xdr:row>24</xdr:row>
      <xdr:rowOff>28575</xdr:rowOff>
    </xdr:to>
    <xdr:graphicFrame macro="">
      <xdr:nvGraphicFramePr>
        <xdr:cNvPr id="18" name="Chart 17">
          <a:extLst>
            <a:ext uri="{FF2B5EF4-FFF2-40B4-BE49-F238E27FC236}">
              <a16:creationId xmlns:a16="http://schemas.microsoft.com/office/drawing/2014/main" id="{EB100828-1222-B32A-C16A-974965D06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Solanki" refreshedDate="44997.658928472221" createdVersion="8" refreshedVersion="8" minRefreshableVersion="3" recordCount="3203" xr:uid="{8C6E5C62-7CDD-4C55-945A-56E4724B1AD8}">
  <cacheSource type="worksheet">
    <worksheetSource name="Walmart_dataset"/>
  </cacheSource>
  <cacheFields count="16">
    <cacheField name="Order ID" numFmtId="0">
      <sharedItems/>
    </cacheField>
    <cacheField name="Order Date" numFmtId="14">
      <sharedItems containsSemiMixedTypes="0" containsNonDate="0" containsDate="1" containsString="0" minDate="2011-01-07T00:00:00" maxDate="2015-01-01T00:00:00"/>
    </cacheField>
    <cacheField name="Ship Date" numFmtId="14">
      <sharedItems containsSemiMixedTypes="0" containsNonDate="0" containsDate="1" containsString="0" minDate="2011-01-09T00:00:00" maxDate="2015-01-07T00:00:00"/>
    </cacheField>
    <cacheField name="Customer Name" numFmtId="0">
      <sharedItems/>
    </cacheField>
    <cacheField name="Country" numFmtId="0">
      <sharedItems/>
    </cacheField>
    <cacheField name="City" numFmtId="0">
      <sharedItems/>
    </cacheField>
    <cacheField name="State" numFmtId="0">
      <sharedItems count="11">
        <s v="California"/>
        <s v="Washington"/>
        <s v="Utah"/>
        <s v="Arizona"/>
        <s v="Oregon"/>
        <s v="Colorado"/>
        <s v="New Mexico"/>
        <s v="Nevada"/>
        <s v="Montana"/>
        <s v="Idaho"/>
        <s v="Wyoming"/>
      </sharedItems>
    </cacheField>
    <cacheField name="Category" numFmtId="0">
      <sharedItems count="17">
        <s v="Labels"/>
        <s v="Furnishings"/>
        <s v="Art"/>
        <s v="Phones"/>
        <s v="Binders"/>
        <s v="Appliances"/>
        <s v="Tables"/>
        <s v="Storage"/>
        <s v="Accessories"/>
        <s v="Paper"/>
        <s v="Chairs"/>
        <s v="Fasteners"/>
        <s v="Supplies"/>
        <s v="Envelopes"/>
        <s v="Copiers"/>
        <s v="Bookcases"/>
        <s v="Machines"/>
      </sharedItems>
    </cacheField>
    <cacheField name="Product Name" numFmtId="0">
      <sharedItems/>
    </cacheField>
    <cacheField name="Sales" numFmtId="0">
      <sharedItems containsSemiMixedTypes="0" containsString="0" containsNumber="1" minValue="0.99" maxValue="13999.96" count="2295">
        <n v="14.62"/>
        <n v="48.86"/>
        <n v="7.28"/>
        <n v="907.15"/>
        <n v="18.5"/>
        <n v="114.9"/>
        <n v="1706.18"/>
        <n v="911.42"/>
        <n v="407.98"/>
        <n v="55.5"/>
        <n v="8.56"/>
        <n v="213.48"/>
        <n v="22.72"/>
        <n v="1044.6300000000001"/>
        <n v="11.65"/>
        <n v="90.57"/>
        <n v="77.88"/>
        <n v="13.98"/>
        <n v="25.82"/>
        <n v="146.72999999999999"/>
        <n v="79.760000000000005"/>
        <n v="1113.02"/>
        <n v="167.97"/>
        <n v="14.9"/>
        <n v="21.39"/>
        <n v="20.100000000000001"/>
        <n v="73.58"/>
        <n v="6.48"/>
        <n v="5.68"/>
        <n v="51.31"/>
        <n v="238.9"/>
        <n v="102.36"/>
        <n v="36.880000000000003"/>
        <n v="787.53"/>
        <n v="2.39"/>
        <n v="243.99"/>
        <n v="81.42"/>
        <n v="238.56"/>
        <n v="20.04"/>
        <n v="35.44"/>
        <n v="11.52"/>
        <n v="4.0199999999999996"/>
        <n v="76.180000000000007"/>
        <n v="65.88"/>
        <n v="43.12"/>
        <n v="8.82"/>
        <n v="10.86"/>
        <n v="143.69999999999999"/>
        <n v="671.93"/>
        <n v="157.91999999999999"/>
        <n v="203.18"/>
        <n v="58.38"/>
        <n v="105.52"/>
        <n v="80.88"/>
        <n v="6.63"/>
        <n v="457.57"/>
        <n v="5.98"/>
        <n v="28.4"/>
        <n v="27.68"/>
        <n v="20.94"/>
        <n v="110.96"/>
        <n v="340.14"/>
        <n v="176.8"/>
        <n v="14.28"/>
        <n v="218.75"/>
        <n v="2.6"/>
        <n v="444.77"/>
        <n v="93.06"/>
        <n v="302.38"/>
        <n v="10.56"/>
        <n v="321.57"/>
        <n v="7.61"/>
        <n v="3347.37"/>
        <n v="79.900000000000006"/>
        <n v="725.84"/>
        <n v="209.93"/>
        <n v="5.28"/>
        <n v="10.92"/>
        <n v="1038.8399999999999"/>
        <n v="141.76"/>
        <n v="239.8"/>
        <n v="31.1"/>
        <n v="300.42"/>
        <n v="230.35"/>
        <n v="218.35"/>
        <n v="78.599999999999994"/>
        <n v="27.55"/>
        <n v="15.14"/>
        <n v="466.77"/>
        <n v="15.23"/>
        <n v="6.26"/>
        <n v="7.16"/>
        <n v="251.52"/>
        <n v="99.99"/>
        <n v="4.75"/>
        <n v="959.98"/>
        <n v="14.37"/>
        <n v="7.71"/>
        <n v="698.35"/>
        <n v="4.96"/>
        <n v="47.98"/>
        <n v="211.96"/>
        <n v="8.16"/>
        <n v="1023.94"/>
        <n v="9.24"/>
        <n v="479.04"/>
        <n v="50.96"/>
        <n v="49.54"/>
        <n v="246.38"/>
        <n v="1799.97"/>
        <n v="75.790000000000006"/>
        <n v="179.95"/>
        <n v="1199.98"/>
        <n v="27.15"/>
        <n v="1004.02"/>
        <n v="9.68"/>
        <n v="28.35"/>
        <n v="55.98"/>
        <n v="1336.83"/>
        <n v="113.57"/>
        <n v="139.86000000000001"/>
        <n v="307.14"/>
        <n v="95.92"/>
        <n v="383.8"/>
        <n v="9.32"/>
        <n v="15.25"/>
        <n v="196.75"/>
        <n v="129.57"/>
        <n v="103.92"/>
        <n v="899.91"/>
        <n v="23.56"/>
        <n v="1272.6300000000001"/>
        <n v="28.49"/>
        <n v="185.38"/>
        <n v="78.27"/>
        <n v="340.92"/>
        <n v="222.67"/>
        <n v="703.97"/>
        <n v="92.52"/>
        <n v="62.65"/>
        <n v="94.85"/>
        <n v="95.76"/>
        <n v="9.09"/>
        <n v="29.6"/>
        <n v="514.16999999999996"/>
        <n v="279.95999999999998"/>
        <n v="93.98"/>
        <n v="119.62"/>
        <n v="255.76"/>
        <n v="241.57"/>
        <n v="69.3"/>
        <n v="22.62"/>
        <n v="14.95"/>
        <n v="801.57"/>
        <n v="2.38"/>
        <n v="32.79"/>
        <n v="5.88"/>
        <n v="2999.95"/>
        <n v="51.45"/>
        <n v="11.96"/>
        <n v="1126.02"/>
        <n v="55.18"/>
        <n v="66.260000000000005"/>
        <n v="190.72"/>
        <n v="47.94"/>
        <n v="16.77"/>
        <n v="380.86"/>
        <n v="1121.57"/>
        <n v="1295.78"/>
        <n v="20.7"/>
        <n v="1335.68"/>
        <n v="32.4"/>
        <n v="42.6"/>
        <n v="84.06"/>
        <n v="3.96"/>
        <n v="2.61"/>
        <n v="374.38"/>
        <n v="91.84"/>
        <n v="81.09"/>
        <n v="19.440000000000001"/>
        <n v="451.15"/>
        <n v="160.72"/>
        <n v="19.920000000000002"/>
        <n v="7.3"/>
        <n v="51.52"/>
        <n v="470.38"/>
        <n v="105.58"/>
        <n v="31.15"/>
        <n v="6.78"/>
        <n v="406.37"/>
        <n v="84.78"/>
        <n v="20.74"/>
        <n v="16.82"/>
        <n v="10.37"/>
        <n v="76.12"/>
        <n v="445.96"/>
        <n v="327.76"/>
        <n v="97.16"/>
        <n v="15.24"/>
        <n v="13.23"/>
        <n v="243.38"/>
        <n v="119.8"/>
        <n v="300.77"/>
        <n v="18.88"/>
        <n v="122.33"/>
        <n v="1049.2"/>
        <n v="15.42"/>
        <n v="330.4"/>
        <n v="26.25"/>
        <n v="31.56"/>
        <n v="30.14"/>
        <n v="14.8"/>
        <n v="316"/>
        <n v="166.24"/>
        <n v="33.4"/>
        <n v="209.88"/>
        <n v="369.91"/>
        <n v="59.81"/>
        <n v="73.319999999999993"/>
        <n v="146.82"/>
        <n v="242.94"/>
        <n v="179.97"/>
        <n v="99.7"/>
        <n v="27.94"/>
        <n v="84.98"/>
        <n v="18.72"/>
        <n v="49.98"/>
        <n v="567.12"/>
        <n v="359.32"/>
        <n v="79.92"/>
        <n v="58.32"/>
        <n v="544.01"/>
        <n v="59.94"/>
        <n v="23.92"/>
        <n v="4.28"/>
        <n v="17.46"/>
        <n v="348.93"/>
        <n v="9.9600000000000009"/>
        <n v="21.72"/>
        <n v="283.92"/>
        <n v="22.23"/>
        <n v="215.97"/>
        <n v="18.28"/>
        <n v="43.18"/>
        <n v="1983.97"/>
        <n v="1298.55"/>
        <n v="213.92"/>
        <n v="25.78"/>
        <n v="1399.93"/>
        <n v="67.8"/>
        <n v="37.44"/>
        <n v="26.98"/>
        <n v="11.36"/>
        <n v="5.16"/>
        <n v="38.880000000000003"/>
        <n v="7.36"/>
        <n v="23.1"/>
        <n v="13.48"/>
        <n v="13.94"/>
        <n v="83.76"/>
        <n v="34.68"/>
        <n v="155.82"/>
        <n v="70.010000000000005"/>
        <n v="64.959999999999994"/>
        <n v="12.96"/>
        <n v="159.99"/>
        <n v="134.47999999999999"/>
        <n v="17.12"/>
        <n v="6.1"/>
        <n v="1114.27"/>
        <n v="540.57000000000005"/>
        <n v="167.76"/>
        <n v="393.17"/>
        <n v="29.59"/>
        <n v="15.55"/>
        <n v="204.6"/>
        <n v="21.88"/>
        <n v="1.08"/>
        <n v="3.39"/>
        <n v="559.98"/>
        <n v="603.91999999999996"/>
        <n v="10.23"/>
        <n v="154.9"/>
        <n v="44.02"/>
        <n v="484.65"/>
        <n v="7.08"/>
        <n v="4.4000000000000004"/>
        <n v="151.72"/>
        <n v="155.25"/>
        <n v="14.03"/>
        <n v="1618.37"/>
        <n v="99.6"/>
        <n v="11.81"/>
        <n v="36.619999999999997"/>
        <n v="1113.5"/>
        <n v="19.940000000000001"/>
        <n v="65.569999999999993"/>
        <n v="194.85"/>
        <n v="19.46"/>
        <n v="29.47"/>
        <n v="6.27"/>
        <n v="4.37"/>
        <n v="31.98"/>
        <n v="119.96"/>
        <n v="31.44"/>
        <n v="6.88"/>
        <n v="71.98"/>
        <n v="3.15"/>
        <n v="120.15"/>
        <n v="219.18"/>
        <n v="447.84"/>
        <n v="7.04"/>
        <n v="8.73"/>
        <n v="29.29"/>
        <n v="8.64"/>
        <n v="22.92"/>
        <n v="46.67"/>
        <n v="119.83"/>
        <n v="119.98"/>
        <n v="6.3"/>
        <n v="8.7200000000000006"/>
        <n v="686.32"/>
        <n v="62.18"/>
        <n v="3.64"/>
        <n v="159.77000000000001"/>
        <n v="195.18"/>
        <n v="53.94"/>
        <n v="447.93"/>
        <n v="16.52"/>
        <n v="11.56"/>
        <n v="12.1"/>
        <n v="485.88"/>
        <n v="25.92"/>
        <n v="197.58"/>
        <n v="81.92"/>
        <n v="889.54"/>
        <n v="892.22"/>
        <n v="223.92"/>
        <n v="23.12"/>
        <n v="1.87"/>
        <n v="854.35"/>
        <n v="593.57000000000005"/>
        <n v="338.04"/>
        <n v="249.75"/>
        <n v="255.94"/>
        <n v="15.28"/>
        <n v="12.35"/>
        <n v="40.97"/>
        <n v="22.96"/>
        <n v="764.69"/>
        <n v="3610.85"/>
        <n v="254.97"/>
        <n v="6.57"/>
        <n v="142.86000000000001"/>
        <n v="292.27"/>
        <n v="29.33"/>
        <n v="13.22"/>
        <n v="32.94"/>
        <n v="114.2"/>
        <n v="3.08"/>
        <n v="845.73"/>
        <n v="13.9"/>
        <n v="20.72"/>
        <n v="26.96"/>
        <n v="46.76"/>
        <n v="17.71"/>
        <n v="21.78"/>
        <n v="161.94"/>
        <n v="161.57"/>
        <n v="183.84"/>
        <n v="579.29999999999995"/>
        <n v="87.92"/>
        <n v="37.049999999999997"/>
        <n v="140.74"/>
        <n v="25.11"/>
        <n v="183.96"/>
        <n v="17.61"/>
        <n v="300.89999999999998"/>
        <n v="145.57"/>
        <n v="38.39"/>
        <n v="95.99"/>
        <n v="239.95"/>
        <n v="201.58"/>
        <n v="899.14"/>
        <n v="145.9"/>
        <n v="590.05999999999995"/>
        <n v="14.04"/>
        <n v="17.09"/>
        <n v="912.75"/>
        <n v="1089.75"/>
        <n v="16.399999999999999"/>
        <n v="399.96"/>
        <n v="158.9"/>
        <n v="13.18"/>
        <n v="239.97"/>
        <n v="37.74"/>
        <n v="86.27"/>
        <n v="72.59"/>
        <n v="60.67"/>
        <n v="77.03"/>
        <n v="119.9"/>
        <n v="263.95999999999998"/>
        <n v="363.65"/>
        <n v="9.73"/>
        <n v="14.75"/>
        <n v="29.8"/>
        <n v="427.42"/>
        <n v="33.9"/>
        <n v="36.67"/>
        <n v="139.41999999999999"/>
        <n v="88.75"/>
        <n v="2.0299999999999998"/>
        <n v="55.42"/>
        <n v="121.38"/>
        <n v="95.98"/>
        <n v="8.67"/>
        <n v="31.97"/>
        <n v="40.46"/>
        <n v="33.869999999999997"/>
        <n v="177"/>
        <n v="1212.8499999999999"/>
        <n v="89.97"/>
        <n v="9.64"/>
        <n v="18.16"/>
        <n v="33.520000000000003"/>
        <n v="9.94"/>
        <n v="6.72"/>
        <n v="1004.98"/>
        <n v="8.36"/>
        <n v="385.6"/>
        <n v="35.82"/>
        <n v="1669.6"/>
        <n v="83.84"/>
        <n v="13.27"/>
        <n v="21.34"/>
        <n v="206.11"/>
        <n v="198.27"/>
        <n v="247.1"/>
        <n v="86.3"/>
        <n v="10.74"/>
        <n v="8.3800000000000008"/>
        <n v="203.98"/>
        <n v="82.9"/>
        <n v="34.24"/>
        <n v="111.96"/>
        <n v="171.96"/>
        <n v="35.35"/>
        <n v="18.899999999999999"/>
        <n v="2.78"/>
        <n v="453.58"/>
        <n v="122.97"/>
        <n v="21.84"/>
        <n v="29.99"/>
        <n v="381.44"/>
        <n v="201.57"/>
        <n v="13.44"/>
        <n v="39.96"/>
        <n v="5.46"/>
        <n v="73.2"/>
        <n v="5.84"/>
        <n v="9.34"/>
        <n v="290.67"/>
        <n v="83.98"/>
        <n v="1000.02"/>
        <n v="198.46"/>
        <n v="786.48"/>
        <n v="23.17"/>
        <n v="50"/>
        <n v="675.96"/>
        <n v="1265.8499999999999"/>
        <n v="669.08"/>
        <n v="438.34"/>
        <n v="1247.6400000000001"/>
        <n v="3149.93"/>
        <n v="209.7"/>
        <n v="109.92"/>
        <n v="13.36"/>
        <n v="169.68"/>
        <n v="132.52000000000001"/>
        <n v="2.96"/>
        <n v="8.4499999999999993"/>
        <n v="95.94"/>
        <n v="160.78"/>
        <n v="58.58"/>
        <n v="104.28"/>
        <n v="17.940000000000001"/>
        <n v="18.97"/>
        <n v="14.82"/>
        <n v="106.96"/>
        <n v="21.56"/>
        <n v="515.88"/>
        <n v="9.6999999999999993"/>
        <n v="43.86"/>
        <n v="148.47999999999999"/>
        <n v="7.42"/>
        <n v="71.989999999999995"/>
        <n v="19.899999999999999"/>
        <n v="1702.12"/>
        <n v="307.67"/>
        <n v="17.899999999999999"/>
        <n v="129.44999999999999"/>
        <n v="20.88"/>
        <n v="9.4600000000000009"/>
        <n v="559.62"/>
        <n v="411.33"/>
        <n v="28.75"/>
        <n v="293.2"/>
        <n v="368.91"/>
        <n v="14.7"/>
        <n v="215.65"/>
        <n v="4.18"/>
        <n v="2575.94"/>
        <n v="45.36"/>
        <n v="254.24"/>
        <n v="170.14"/>
        <n v="7.38"/>
        <n v="9.26"/>
        <n v="31.32"/>
        <n v="11.84"/>
        <n v="22.78"/>
        <n v="362.35"/>
        <n v="7.18"/>
        <n v="14.52"/>
        <n v="727.45"/>
        <n v="24.96"/>
        <n v="196.45"/>
        <n v="99.2"/>
        <n v="272.85000000000002"/>
        <n v="70.98"/>
        <n v="393.57"/>
        <n v="3.38"/>
        <n v="24.78"/>
        <n v="487.98"/>
        <n v="5.18"/>
        <n v="478.48"/>
        <n v="136.91999999999999"/>
        <n v="99.39"/>
        <n v="92.94"/>
        <n v="199.98"/>
        <n v="177.48"/>
        <n v="88.77"/>
        <n v="46.51"/>
        <n v="659.98"/>
        <n v="271.99"/>
        <n v="244.55"/>
        <n v="166.16"/>
        <n v="14.73"/>
        <n v="19.97"/>
        <n v="33.49"/>
        <n v="8.74"/>
        <n v="662.88"/>
        <n v="5.25"/>
        <n v="933.54"/>
        <n v="42.98"/>
        <n v="320.88"/>
        <n v="23.88"/>
        <n v="26.76"/>
        <n v="71.040000000000006"/>
        <n v="5.34"/>
        <n v="11.3"/>
        <n v="199.95"/>
        <n v="41.86"/>
        <n v="17.57"/>
        <n v="33.36"/>
        <n v="40.14"/>
        <n v="239.12"/>
        <n v="141.96"/>
        <n v="33.020000000000003"/>
        <n v="67.14"/>
        <n v="29.04"/>
        <n v="11.95"/>
        <n v="4.54"/>
        <n v="9.16"/>
        <n v="75.36"/>
        <n v="57.5"/>
        <n v="11.34"/>
        <n v="80.3"/>
        <n v="15.97"/>
        <n v="64.739999999999995"/>
        <n v="19.3"/>
        <n v="405.64"/>
        <n v="146.35"/>
        <n v="251.91"/>
        <n v="12.39"/>
        <n v="199.96"/>
        <n v="710.83"/>
        <n v="7.31"/>
        <n v="59.97"/>
        <n v="761.54"/>
        <n v="58.2"/>
        <n v="106.23"/>
        <n v="111.98"/>
        <n v="5.76"/>
        <n v="12.88"/>
        <n v="37.68"/>
        <n v="279.94"/>
        <n v="636.41"/>
        <n v="83.17"/>
        <n v="259.14"/>
        <n v="19.98"/>
        <n v="398.35"/>
        <n v="5.04"/>
        <n v="17.45"/>
        <n v="323.14"/>
        <n v="29.7"/>
        <n v="1295.8399999999999"/>
        <n v="46.84"/>
        <n v="425.83"/>
        <n v="159.88"/>
        <n v="895.92"/>
        <n v="215.98"/>
        <n v="43.31"/>
        <n v="21.48"/>
        <n v="34.58"/>
        <n v="314.55"/>
        <n v="19.75"/>
        <n v="45.68"/>
        <n v="60.12"/>
        <n v="41.72"/>
        <n v="71.599999999999994"/>
        <n v="54.9"/>
        <n v="60.81"/>
        <n v="153.55000000000001"/>
        <n v="65.34"/>
        <n v="123.92"/>
        <n v="35.1"/>
        <n v="44.75"/>
        <n v="191.82"/>
        <n v="1.44"/>
        <n v="61.78"/>
        <n v="241.96"/>
        <n v="108.61"/>
        <n v="9.98"/>
        <n v="14.98"/>
        <n v="1145.5999999999999"/>
        <n v="72.290000000000006"/>
        <n v="673.57"/>
        <n v="52.98"/>
        <n v="319.97000000000003"/>
        <n v="44.4"/>
        <n v="1016.79"/>
        <n v="38.14"/>
        <n v="56.56"/>
        <n v="5.56"/>
        <n v="9.02"/>
        <n v="8.6199999999999992"/>
        <n v="541.44000000000005"/>
        <n v="43.26"/>
        <n v="43.56"/>
        <n v="1212.96"/>
        <n v="18.54"/>
        <n v="5"/>
        <n v="371.97"/>
        <n v="199.74"/>
        <n v="435.26"/>
        <n v="1119.98"/>
        <n v="143.43"/>
        <n v="122.35"/>
        <n v="97.57"/>
        <n v="614.27"/>
        <n v="892.98"/>
        <n v="280.79000000000002"/>
        <n v="68.45"/>
        <n v="88.04"/>
        <n v="15.87"/>
        <n v="215.59"/>
        <n v="265.93"/>
        <n v="14.35"/>
        <n v="41.96"/>
        <n v="41.7"/>
        <n v="69.459999999999994"/>
        <n v="79.47"/>
        <n v="10.08"/>
        <n v="1552.83"/>
        <n v="137.24"/>
        <n v="36.51"/>
        <n v="239.98"/>
        <n v="120.71"/>
        <n v="32.75"/>
        <n v="176.04"/>
        <n v="16.02"/>
        <n v="185.92"/>
        <n v="211.17"/>
        <n v="479.98"/>
        <n v="7.86"/>
        <n v="24.45"/>
        <n v="16.68"/>
        <n v="1115.9100000000001"/>
        <n v="128.74"/>
        <n v="24.2"/>
        <n v="359.98"/>
        <n v="211.84"/>
        <n v="7.52"/>
        <n v="629.05999999999995"/>
        <n v="595"/>
        <n v="79.87"/>
        <n v="2396.4"/>
        <n v="63.56"/>
        <n v="58.48"/>
        <n v="7.4"/>
        <n v="545.85"/>
        <n v="145.97999999999999"/>
        <n v="35.81"/>
        <n v="17.48"/>
        <n v="29.12"/>
        <n v="29.97"/>
        <n v="98.35"/>
        <n v="217.58"/>
        <n v="82.95"/>
        <n v="87.71"/>
        <n v="1101.48"/>
        <n v="1322.35"/>
        <n v="1003.62"/>
        <n v="35.17"/>
        <n v="1137.75"/>
        <n v="99.68"/>
        <n v="90.24"/>
        <n v="64.17"/>
        <n v="124.46"/>
        <n v="9.58"/>
        <n v="53.72"/>
        <n v="8187.65"/>
        <n v="77.92"/>
        <n v="196.78"/>
        <n v="479.94"/>
        <n v="46.32"/>
        <n v="1348.7"/>
        <n v="700.15"/>
        <n v="111.89"/>
        <n v="205.92"/>
        <n v="102.83"/>
        <n v="2.2999999999999998"/>
        <n v="1879.96"/>
        <n v="313.02"/>
        <n v="1406.86"/>
        <n v="15.75"/>
        <n v="323.10000000000002"/>
        <n v="25.12"/>
        <n v="2665.62"/>
        <n v="246.17"/>
        <n v="16.989999999999998"/>
        <n v="41.57"/>
        <n v="230.28"/>
        <n v="18.29"/>
        <n v="5.78"/>
        <n v="121.68"/>
        <n v="4.17"/>
        <n v="67.040000000000006"/>
        <n v="37.32"/>
        <n v="18.45"/>
        <n v="42.62"/>
        <n v="220.96"/>
        <n v="424.96"/>
        <n v="10.78"/>
        <n v="11.78"/>
        <n v="164.88"/>
        <n v="1292.94"/>
        <n v="25.58"/>
        <n v="261.74"/>
        <n v="14.4"/>
        <n v="883.84"/>
        <n v="40.78"/>
        <n v="105.96"/>
        <n v="166.44"/>
        <n v="11.09"/>
        <n v="25.16"/>
        <n v="312.55"/>
        <n v="15.7"/>
        <n v="15.48"/>
        <n v="108.58"/>
        <n v="109.9"/>
        <n v="192.16"/>
        <n v="227.36"/>
        <n v="1919.98"/>
        <n v="124.36"/>
        <n v="14.45"/>
        <n v="95.65"/>
        <n v="799.96"/>
        <n v="107.53"/>
        <n v="49.12"/>
        <n v="35.340000000000003"/>
        <n v="257.64"/>
        <n v="125.98"/>
        <n v="585.54999999999995"/>
        <n v="423.28"/>
        <n v="225.3"/>
        <n v="323.37"/>
        <n v="783.96"/>
        <n v="1447.65"/>
        <n v="48.4"/>
        <n v="0.99"/>
        <n v="101.84"/>
        <n v="154.44"/>
        <n v="60.98"/>
        <n v="195.47"/>
        <n v="601.54"/>
        <n v="7.9"/>
        <n v="1075.0899999999999"/>
        <n v="438.37"/>
        <n v="18.09"/>
        <n v="308.5"/>
        <n v="7.88"/>
        <n v="41.37"/>
        <n v="12.84"/>
        <n v="25.68"/>
        <n v="9.42"/>
        <n v="704.9"/>
        <n v="561.57000000000005"/>
        <n v="298.77999999999997"/>
        <n v="443.92"/>
        <n v="155.97999999999999"/>
        <n v="10.89"/>
        <n v="121.6"/>
        <n v="1603.14"/>
        <n v="83.79"/>
        <n v="59.52"/>
        <n v="31.92"/>
        <n v="74.349999999999994"/>
        <n v="314.35000000000002"/>
        <n v="4.26"/>
        <n v="811.28"/>
        <n v="153.57"/>
        <n v="1013.49"/>
        <n v="6.96"/>
        <n v="307.92"/>
        <n v="23.85"/>
        <n v="310.12"/>
        <n v="11.22"/>
        <n v="129.30000000000001"/>
        <n v="6.61"/>
        <n v="144.78"/>
        <n v="156.79"/>
        <n v="431.98"/>
        <n v="35.89"/>
        <n v="47.21"/>
        <n v="248.08"/>
        <n v="189.7"/>
        <n v="305.01"/>
        <n v="18.7"/>
        <n v="38.29"/>
        <n v="43.7"/>
        <n v="41.6"/>
        <n v="113.89"/>
        <n v="7.92"/>
        <n v="671.98"/>
        <n v="45.92"/>
        <n v="20.34"/>
        <n v="39.28"/>
        <n v="81.569999999999993"/>
        <n v="97.18"/>
        <n v="24.32"/>
        <n v="18.96"/>
        <n v="123.14"/>
        <n v="11.26"/>
        <n v="53.42"/>
        <n v="275.49"/>
        <n v="12.99"/>
        <n v="18.559999999999999"/>
        <n v="449.15"/>
        <n v="31.25"/>
        <n v="55.36"/>
        <n v="55.92"/>
        <n v="34.270000000000003"/>
        <n v="12.03"/>
        <n v="2549.9899999999998"/>
        <n v="21.59"/>
        <n v="8.9600000000000009"/>
        <n v="66.69"/>
        <n v="91.68"/>
        <n v="8.2899999999999991"/>
        <n v="403.17"/>
        <n v="195.14"/>
        <n v="171.29"/>
        <n v="22.18"/>
        <n v="2054.27"/>
        <n v="227.84"/>
        <n v="37.94"/>
        <n v="31.5"/>
        <n v="30.56"/>
        <n v="24.37"/>
        <n v="90.8"/>
        <n v="214.95"/>
        <n v="288.24"/>
        <n v="114.46"/>
        <n v="120.67"/>
        <n v="31.84"/>
        <n v="837.6"/>
        <n v="135.9"/>
        <n v="532.70000000000005"/>
        <n v="43.1"/>
        <n v="15.88"/>
        <n v="44.46"/>
        <n v="395"/>
        <n v="627.16999999999996"/>
        <n v="963.14"/>
        <n v="88.78"/>
        <n v="31.05"/>
        <n v="93.02"/>
        <n v="15.56"/>
        <n v="78.349999999999994"/>
        <n v="38.520000000000003"/>
        <n v="19.350000000000001"/>
        <n v="180.59"/>
        <n v="3.75"/>
        <n v="20.93"/>
        <n v="3.37"/>
        <n v="10.99"/>
        <n v="39.880000000000003"/>
        <n v="62.24"/>
        <n v="53.2"/>
        <n v="39.840000000000003"/>
        <n v="349.95"/>
        <n v="377.93"/>
        <n v="75.180000000000007"/>
        <n v="149.97"/>
        <n v="9.41"/>
        <n v="4.67"/>
        <n v="318.39999999999998"/>
        <n v="12.77"/>
        <n v="15.36"/>
        <n v="230.38"/>
        <n v="3.98"/>
        <n v="49.08"/>
        <n v="324.89999999999998"/>
        <n v="18.239999999999998"/>
        <n v="107.98"/>
        <n v="99.98"/>
        <n v="733.95"/>
        <n v="241.44"/>
        <n v="203.92"/>
        <n v="3359.95"/>
        <n v="494.38"/>
        <n v="29.2"/>
        <n v="248.85"/>
        <n v="36.24"/>
        <n v="11.91"/>
        <n v="3.48"/>
        <n v="19.190000000000001"/>
        <n v="121.79"/>
        <n v="81.98"/>
        <n v="181.35"/>
        <n v="431.97"/>
        <n v="129.91999999999999"/>
        <n v="568.73"/>
        <n v="117.14"/>
        <n v="203.52"/>
        <n v="51.75"/>
        <n v="50.8"/>
        <n v="15.71"/>
        <n v="436"/>
        <n v="66.05"/>
        <n v="160.96"/>
        <n v="1091.17"/>
        <n v="219.17"/>
        <n v="65.790000000000006"/>
        <n v="271.98"/>
        <n v="11.76"/>
        <n v="77.52"/>
        <n v="48.64"/>
        <n v="262.24"/>
        <n v="182.72"/>
        <n v="131.6"/>
        <n v="558.4"/>
        <n v="29.79"/>
        <n v="128.9"/>
        <n v="24.82"/>
        <n v="4.3"/>
        <n v="27.26"/>
        <n v="56.65"/>
        <n v="14.97"/>
        <n v="16.739999999999998"/>
        <n v="1421.66"/>
        <n v="513.02"/>
        <n v="487.92"/>
        <n v="12.83"/>
        <n v="116"/>
        <n v="38.24"/>
        <n v="287.97000000000003"/>
        <n v="13.12"/>
        <n v="10.75"/>
        <n v="11.62"/>
        <n v="604.75"/>
        <n v="10.130000000000001"/>
        <n v="21.79"/>
        <n v="439.8"/>
        <n v="59.98"/>
        <n v="2395.1999999999998"/>
        <n v="1687.8"/>
        <n v="7.99"/>
        <n v="4.78"/>
        <n v="4.7300000000000004"/>
        <n v="5.96"/>
        <n v="431.93"/>
        <n v="217.85"/>
        <n v="681.41"/>
        <n v="3.52"/>
        <n v="5.58"/>
        <n v="36.32"/>
        <n v="2060.7399999999998"/>
        <n v="69.52"/>
        <n v="763.44"/>
        <n v="47.3"/>
        <n v="4.13"/>
        <n v="155.12"/>
        <n v="15.52"/>
        <n v="33.799999999999997"/>
        <n v="27.89"/>
        <n v="6.46"/>
        <n v="52.68"/>
        <n v="13.88"/>
        <n v="39.07"/>
        <n v="9.84"/>
        <n v="25.34"/>
        <n v="43.92"/>
        <n v="59.99"/>
        <n v="439.99"/>
        <n v="87.96"/>
        <n v="15.49"/>
        <n v="79.400000000000006"/>
        <n v="510.24"/>
        <n v="204.95"/>
        <n v="11.54"/>
        <n v="162.6"/>
        <n v="551.99"/>
        <n v="321.92"/>
        <n v="879.98"/>
        <n v="116.28"/>
        <n v="841.57"/>
        <n v="354.9"/>
        <n v="11.68"/>
        <n v="16.899999999999999"/>
        <n v="24.4"/>
        <n v="2003.52"/>
        <n v="665.88"/>
        <n v="1085.42"/>
        <n v="180.96"/>
        <n v="57.23"/>
        <n v="333"/>
        <n v="36.44"/>
        <n v="2.37"/>
        <n v="19.010000000000002"/>
        <n v="911.98"/>
        <n v="674.35"/>
        <n v="134.01"/>
        <n v="170.97"/>
        <n v="6.28"/>
        <n v="480.74"/>
        <n v="617"/>
        <n v="141.4"/>
        <n v="4.95"/>
        <n v="26.4"/>
        <n v="447.94"/>
        <n v="10.64"/>
        <n v="238"/>
        <n v="148.32"/>
        <n v="240.78"/>
        <n v="191.97"/>
        <n v="11.8"/>
        <n v="842.35"/>
        <n v="9.57"/>
        <n v="82.37"/>
        <n v="364.7"/>
        <n v="40.26"/>
        <n v="659.9"/>
        <n v="1684.75"/>
        <n v="559.91999999999996"/>
        <n v="270.33999999999997"/>
        <n v="801.6"/>
        <n v="16.100000000000001"/>
        <n v="7.66"/>
        <n v="311.98"/>
        <n v="30.28"/>
        <n v="57.93"/>
        <n v="9.4"/>
        <n v="74"/>
        <n v="17.34"/>
        <n v="159.97999999999999"/>
        <n v="22.14"/>
        <n v="44.67"/>
        <n v="40.64"/>
        <n v="53.82"/>
        <n v="8.94"/>
        <n v="22.77"/>
        <n v="2799.96"/>
        <n v="48.94"/>
        <n v="257.5"/>
        <n v="63.47"/>
        <n v="345"/>
        <n v="6.85"/>
        <n v="474.43"/>
        <n v="556.66999999999996"/>
        <n v="95.84"/>
        <n v="236.88"/>
        <n v="29.9"/>
        <n v="100"/>
        <n v="24.9"/>
        <n v="21.12"/>
        <n v="767.95"/>
        <n v="191.98"/>
        <n v="274.77"/>
        <n v="70.56"/>
        <n v="204.85"/>
        <n v="72.739999999999995"/>
        <n v="572.16"/>
        <n v="25.03"/>
        <n v="60.05"/>
        <n v="5.0199999999999996"/>
        <n v="20.95"/>
        <n v="159.96"/>
        <n v="13.76"/>
        <n v="1219.96"/>
        <n v="3.17"/>
        <n v="454.86"/>
        <n v="91.39"/>
        <n v="37.590000000000003"/>
        <n v="26.03"/>
        <n v="73.28"/>
        <n v="112.12"/>
        <n v="1575.14"/>
        <n v="12.74"/>
        <n v="120.78"/>
        <n v="169.06"/>
        <n v="168.62"/>
        <n v="433.57"/>
        <n v="54.82"/>
        <n v="56.3"/>
        <n v="46.35"/>
        <n v="696.42"/>
        <n v="304.77999999999997"/>
        <n v="51.98"/>
        <n v="24.7"/>
        <n v="482.66"/>
        <n v="4799.9799999999996"/>
        <n v="385.8"/>
        <n v="102.96"/>
        <n v="174.42"/>
        <n v="61.58"/>
        <n v="19.829999999999998"/>
        <n v="20.23"/>
        <n v="66.3"/>
        <n v="9.76"/>
        <n v="871.4"/>
        <n v="71.930000000000007"/>
        <n v="25.99"/>
        <n v="3.59"/>
        <n v="11.16"/>
        <n v="896.33"/>
        <n v="189"/>
        <n v="177.23"/>
        <n v="129.38999999999999"/>
        <n v="54.32"/>
        <n v="63.92"/>
        <n v="383.96"/>
        <n v="7.75"/>
        <n v="33.57"/>
        <n v="666.34"/>
        <n v="573.73"/>
        <n v="21.94"/>
        <n v="447.97"/>
        <n v="20.96"/>
        <n v="304.23"/>
        <n v="167.86"/>
        <n v="23.98"/>
        <n v="33.29"/>
        <n v="19.989999999999998"/>
        <n v="107.97"/>
        <n v="113.82"/>
        <n v="19.82"/>
        <n v="657.5"/>
        <n v="99.54"/>
        <n v="415.87"/>
        <n v="303.25"/>
        <n v="270.72000000000003"/>
        <n v="1487.04"/>
        <n v="60.45"/>
        <n v="253.18"/>
        <n v="361.38"/>
        <n v="11.33"/>
        <n v="107.94"/>
        <n v="575.91999999999996"/>
        <n v="30.4"/>
        <n v="27.18"/>
        <n v="12.56"/>
        <n v="186.69"/>
        <n v="25.4"/>
        <n v="43.96"/>
        <n v="1279.17"/>
        <n v="27.92"/>
        <n v="6.37"/>
        <n v="1332.5"/>
        <n v="32.78"/>
        <n v="147.18"/>
        <n v="54.38"/>
        <n v="76.78"/>
        <n v="209.79"/>
        <n v="3.3"/>
        <n v="15.26"/>
        <n v="43.32"/>
        <n v="43.58"/>
        <n v="9.3000000000000007"/>
        <n v="418.3"/>
        <n v="917.92"/>
        <n v="23.2"/>
        <n v="173.66"/>
        <n v="361.96"/>
        <n v="62.85"/>
        <n v="818.38"/>
        <n v="23.99"/>
        <n v="54.79"/>
        <n v="21.4"/>
        <n v="48.66"/>
        <n v="16.559999999999999"/>
        <n v="9.43"/>
        <n v="15.84"/>
        <n v="86.38"/>
        <n v="351.22"/>
        <n v="271.44"/>
        <n v="110.35"/>
        <n v="36.4"/>
        <n v="100.7"/>
        <n v="76.14"/>
        <n v="8.26"/>
        <n v="76.58"/>
        <n v="8.8000000000000007"/>
        <n v="590.35"/>
        <n v="25.02"/>
        <n v="452.55"/>
        <n v="17.760000000000002"/>
        <n v="902.71"/>
        <n v="53.97"/>
        <n v="47.12"/>
        <n v="2879.95"/>
        <n v="90.48"/>
        <n v="123.96"/>
        <n v="586.4"/>
        <n v="80.98"/>
        <n v="579.14"/>
        <n v="440.19"/>
        <n v="64.400000000000006"/>
        <n v="195.76"/>
        <n v="2.88"/>
        <n v="69.98"/>
        <n v="33.090000000000003"/>
        <n v="82.8"/>
        <n v="21.36"/>
        <n v="62.05"/>
        <n v="51.97"/>
        <n v="242.35"/>
        <n v="221.92"/>
        <n v="130.71"/>
        <n v="62.31"/>
        <n v="344.7"/>
        <n v="521.96"/>
        <n v="947.17"/>
        <n v="61.96"/>
        <n v="7.58"/>
        <n v="212.64"/>
        <n v="9.8699999999999992"/>
        <n v="53.25"/>
        <n v="61.06"/>
        <n v="35.54"/>
        <n v="9.2100000000000009"/>
        <n v="27.93"/>
        <n v="25.35"/>
        <n v="35.28"/>
        <n v="182.94"/>
        <n v="27.76"/>
        <n v="6.24"/>
        <n v="742.34"/>
        <n v="23.36"/>
        <n v="69.58"/>
        <n v="4.22"/>
        <n v="58.08"/>
        <n v="52.42"/>
        <n v="54.92"/>
        <n v="364.95"/>
        <n v="85.06"/>
        <n v="27.7"/>
        <n v="43.13"/>
        <n v="42.8"/>
        <n v="33.630000000000003"/>
        <n v="44.86"/>
        <n v="14.02"/>
        <n v="39.92"/>
        <n v="71.63"/>
        <n v="9.33"/>
        <n v="975.92"/>
        <n v="303.83999999999997"/>
        <n v="12.54"/>
        <n v="77.599999999999994"/>
        <n v="464.85"/>
        <n v="2404.6999999999998"/>
        <n v="563.02"/>
        <n v="344.91"/>
        <n v="171.2"/>
        <n v="3.36"/>
        <n v="4.2"/>
        <n v="227.28"/>
        <n v="47.9"/>
        <n v="1117.92"/>
        <n v="26.35"/>
        <n v="481.32"/>
        <n v="35.96"/>
        <n v="4.51"/>
        <n v="16.78"/>
        <n v="1325.85"/>
        <n v="334"/>
        <n v="96.08"/>
        <n v="4.3600000000000003"/>
        <n v="29.24"/>
        <n v="117.49"/>
        <n v="18.84"/>
        <n v="69.48"/>
        <n v="18.059999999999999"/>
        <n v="79.14"/>
        <n v="37.4"/>
        <n v="61.19"/>
        <n v="67.84"/>
        <n v="48.71"/>
        <n v="12.9"/>
        <n v="5.22"/>
        <n v="84.84"/>
        <n v="1325.76"/>
        <n v="3.11"/>
        <n v="6.67"/>
        <n v="689.41"/>
        <n v="109.59"/>
        <n v="56.7"/>
        <n v="79.989999999999995"/>
        <n v="209.98"/>
        <n v="10.11"/>
        <n v="772.47"/>
        <n v="20.46"/>
        <n v="72.64"/>
        <n v="8.34"/>
        <n v="8.57"/>
        <n v="653.54999999999995"/>
        <n v="67.709999999999994"/>
        <n v="467.46"/>
        <n v="61.4"/>
        <n v="720.76"/>
        <n v="41.88"/>
        <n v="62.8"/>
        <n v="359.5"/>
        <n v="10.48"/>
        <n v="7.97"/>
        <n v="8.7799999999999994"/>
        <n v="3.02"/>
        <n v="19.149999999999999"/>
        <n v="101.12"/>
        <n v="17.05"/>
        <n v="8.1"/>
        <n v="86.26"/>
        <n v="139.04"/>
        <n v="46.8"/>
        <n v="8.5399999999999991"/>
        <n v="842.38"/>
        <n v="67.78"/>
        <n v="39.9"/>
        <n v="68.72"/>
        <n v="1367.84"/>
        <n v="170.35"/>
        <n v="3.41"/>
        <n v="258.58"/>
        <n v="75.84"/>
        <n v="23.16"/>
        <n v="158.13"/>
        <n v="43.6"/>
        <n v="104.23"/>
        <n v="70.260000000000005"/>
        <n v="7.83"/>
        <n v="35.4"/>
        <n v="697.16"/>
        <n v="30.93"/>
        <n v="27.5"/>
        <n v="210.01"/>
        <n v="332.94"/>
        <n v="39.869999999999997"/>
        <n v="13.68"/>
        <n v="136.46"/>
        <n v="333.58"/>
        <n v="43.5"/>
        <n v="107.65"/>
        <n v="35.200000000000003"/>
        <n v="167.94"/>
        <n v="3.89"/>
        <n v="32.36"/>
        <n v="406.6"/>
        <n v="399.67"/>
        <n v="21.24"/>
        <n v="9.5500000000000007"/>
        <n v="89.99"/>
        <n v="163.96"/>
        <n v="4.08"/>
        <n v="25.08"/>
        <n v="307.77999999999997"/>
        <n v="10.9"/>
        <n v="279.45999999999998"/>
        <n v="8"/>
        <n v="27.24"/>
        <n v="16.36"/>
        <n v="15.78"/>
        <n v="45.98"/>
        <n v="64.86"/>
        <n v="15.58"/>
        <n v="98.16"/>
        <n v="15.54"/>
        <n v="105.55"/>
        <n v="167.98"/>
        <n v="109.53"/>
        <n v="9.82"/>
        <n v="21.98"/>
        <n v="63.2"/>
        <n v="39"/>
        <n v="79.98"/>
        <n v="10.65"/>
        <n v="22.42"/>
        <n v="42.76"/>
        <n v="101.34"/>
        <n v="11.23"/>
        <n v="1649.95"/>
        <n v="111.9"/>
        <n v="599.16999999999996"/>
        <n v="46.53"/>
        <n v="8.9"/>
        <n v="1640.7"/>
        <n v="270"/>
        <n v="86.2"/>
        <n v="19.600000000000001"/>
        <n v="68.459999999999994"/>
        <n v="13.34"/>
        <n v="1478.27"/>
        <n v="32.340000000000003"/>
        <n v="56.06"/>
        <n v="108.72"/>
        <n v="181.47"/>
        <n v="78.260000000000005"/>
        <n v="102.02"/>
        <n v="103.19"/>
        <n v="36"/>
        <n v="239.96"/>
        <n v="40.68"/>
        <n v="41.4"/>
        <n v="32.9"/>
        <n v="21.55"/>
        <n v="58.24"/>
        <n v="80.28"/>
        <n v="9.7799999999999994"/>
        <n v="1.81"/>
        <n v="455.97"/>
        <n v="10.44"/>
        <n v="5.21"/>
        <n v="126.56"/>
        <n v="43.68"/>
        <n v="139.93"/>
        <n v="14.94"/>
        <n v="383.64"/>
        <n v="56.52"/>
        <n v="6.56"/>
        <n v="243.92"/>
        <n v="47.52"/>
        <n v="6.16"/>
        <n v="34.049999999999997"/>
        <n v="352.38"/>
        <n v="7.78"/>
        <n v="843.9"/>
        <n v="1496.16"/>
        <n v="2348.8200000000002"/>
        <n v="82.56"/>
        <n v="284.97000000000003"/>
        <n v="34.76"/>
        <n v="57.9"/>
        <n v="1194.17"/>
        <n v="2.94"/>
        <n v="45.24"/>
        <n v="18.690000000000001"/>
        <n v="112.78"/>
        <n v="377.45"/>
        <n v="15.94"/>
        <n v="28.68"/>
        <n v="21.44"/>
        <n v="511.06"/>
        <n v="53.98"/>
        <n v="389.97"/>
        <n v="355.36"/>
        <n v="140.38"/>
        <n v="57.41"/>
        <n v="27.6"/>
        <n v="71.09"/>
        <n v="35.880000000000003"/>
        <n v="91.18"/>
        <n v="159.97"/>
        <n v="19.36"/>
        <n v="38.380000000000003"/>
        <n v="26.48"/>
        <n v="532.72"/>
        <n v="26.72"/>
        <n v="795.48"/>
        <n v="20.65"/>
        <n v="6.38"/>
        <n v="542.94000000000005"/>
        <n v="353.88"/>
        <n v="14.91"/>
        <n v="1158.1199999999999"/>
        <n v="638.29"/>
        <n v="13.21"/>
        <n v="104.85"/>
        <n v="30.48"/>
        <n v="112.65"/>
        <n v="2.21"/>
        <n v="217.76"/>
        <n v="22.64"/>
        <n v="95.14"/>
        <n v="35"/>
        <n v="72.78"/>
        <n v="97.84"/>
        <n v="15.98"/>
        <n v="91.96"/>
        <n v="1487.98"/>
        <n v="238.62"/>
        <n v="7.77"/>
        <n v="285.48"/>
        <n v="19.170000000000002"/>
        <n v="519.96"/>
        <n v="57.57"/>
        <n v="83.7"/>
        <n v="415.97"/>
        <n v="304.89999999999998"/>
        <n v="80.959999999999994"/>
        <n v="777.21"/>
        <n v="225.57"/>
        <n v="36.6"/>
        <n v="239.67"/>
        <n v="1293.49"/>
        <n v="885.53"/>
        <n v="28.28"/>
        <n v="4912.59"/>
        <n v="99.87"/>
        <n v="24.19"/>
        <n v="16.95"/>
        <n v="59.7"/>
        <n v="104.18"/>
        <n v="1099.5"/>
        <n v="435.84"/>
        <n v="95.1"/>
        <n v="48.84"/>
        <n v="676.55"/>
        <n v="770.35"/>
        <n v="575.92999999999995"/>
        <n v="17.22"/>
        <n v="226.56"/>
        <n v="107.88"/>
        <n v="8.6999999999999993"/>
        <n v="43.02"/>
        <n v="552"/>
        <n v="2357.4899999999998"/>
        <n v="369.54"/>
        <n v="184.75"/>
        <n v="338.35"/>
        <n v="91.36"/>
        <n v="19.760000000000002"/>
        <n v="68.52"/>
        <n v="74.94"/>
        <n v="2548.56"/>
        <n v="287.88"/>
        <n v="4158.91"/>
        <n v="33.11"/>
        <n v="55.48"/>
        <n v="8.4"/>
        <n v="71.959999999999994"/>
        <n v="859.2"/>
        <n v="506.28"/>
        <n v="238.15"/>
        <n v="1199.96"/>
        <n v="12.6"/>
        <n v="518.27"/>
        <n v="6.98"/>
        <n v="343.2"/>
        <n v="270.62"/>
        <n v="29.22"/>
        <n v="1.19"/>
        <n v="41.9"/>
        <n v="23.83"/>
        <n v="409.22"/>
        <n v="3.91"/>
        <n v="49.41"/>
        <n v="161.28"/>
        <n v="192.8"/>
        <n v="205.67"/>
        <n v="115.44"/>
        <n v="40.74"/>
        <n v="340.7"/>
        <n v="1198.33"/>
        <n v="772.68"/>
        <n v="403.92"/>
        <n v="563.91999999999996"/>
        <n v="2793.53"/>
        <n v="65.94"/>
        <n v="7.64"/>
        <n v="66.290000000000006"/>
        <n v="291.17"/>
        <n v="177.57"/>
        <n v="71.28"/>
        <n v="1471.96"/>
        <n v="79.959999999999994"/>
        <n v="166.5"/>
        <n v="360.38"/>
        <n v="11.74"/>
        <n v="119.04"/>
        <n v="14.59"/>
        <n v="39.99"/>
        <n v="1159.06"/>
        <n v="179.9"/>
        <n v="12.42"/>
        <n v="428.4"/>
        <n v="24.75"/>
        <n v="20.78"/>
        <n v="12.82"/>
        <n v="563.24"/>
        <n v="502.49"/>
        <n v="196.7"/>
        <n v="915.14"/>
        <n v="64.14"/>
        <n v="36.36"/>
        <n v="25.83"/>
        <n v="17.579999999999998"/>
        <n v="104.78"/>
        <n v="47.95"/>
        <n v="650.35"/>
        <n v="629.17999999999995"/>
        <n v="15.18"/>
        <n v="127.95"/>
        <n v="34.08"/>
        <n v="210.84"/>
        <n v="47.04"/>
        <n v="339.96"/>
        <n v="12.18"/>
        <n v="35.06"/>
        <n v="19.68"/>
        <n v="86.35"/>
        <n v="51.02"/>
        <n v="150.80000000000001"/>
        <n v="1039.99"/>
        <n v="51.84"/>
        <n v="133.12"/>
        <n v="14.76"/>
        <n v="49.79"/>
        <n v="569.57000000000005"/>
        <n v="149.72999999999999"/>
        <n v="83.88"/>
        <n v="111.93"/>
        <n v="454.27"/>
        <n v="477.15"/>
        <n v="36.96"/>
        <n v="286.93"/>
        <n v="206.38"/>
        <n v="529.9"/>
        <n v="99.3"/>
        <n v="108.96"/>
        <n v="2.69"/>
        <n v="73.680000000000007"/>
        <n v="139.91999999999999"/>
        <n v="419.9"/>
        <n v="1049.44"/>
        <n v="1007.94"/>
        <n v="6.68"/>
        <n v="101.94"/>
        <n v="34.65"/>
        <n v="19.8"/>
        <n v="5.94"/>
        <n v="484.7"/>
        <n v="371.98"/>
        <n v="22.5"/>
        <n v="219.84"/>
        <n v="1747.25"/>
        <n v="199.99"/>
        <n v="139.94"/>
        <n v="133.47"/>
        <n v="564.20000000000005"/>
        <n v="87.17"/>
        <n v="31.99"/>
        <n v="51.17"/>
        <n v="68.7"/>
        <n v="386.91"/>
        <n v="49.57"/>
        <n v="265.86"/>
        <n v="46.87"/>
        <n v="16.34"/>
        <n v="50.35"/>
        <n v="5.43"/>
        <n v="143.97999999999999"/>
        <n v="273.92"/>
        <n v="149.94999999999999"/>
        <n v="23.32"/>
        <n v="10.47"/>
        <n v="11.07"/>
        <n v="177.54"/>
        <n v="32.43"/>
        <n v="113.76"/>
        <n v="579.51"/>
        <n v="150.66"/>
        <n v="48.03"/>
        <n v="122.14"/>
        <n v="419.4"/>
        <n v="13.01"/>
        <n v="8.32"/>
        <n v="35.450000000000003"/>
        <n v="269.97000000000003"/>
        <n v="45.12"/>
        <n v="100.8"/>
        <n v="47.97"/>
        <n v="3.86"/>
        <n v="3266.38"/>
        <n v="168.1"/>
        <n v="146.04"/>
        <n v="27.88"/>
        <n v="152.65"/>
        <n v="371.2"/>
        <n v="32.04"/>
        <n v="55.99"/>
        <n v="59.92"/>
        <n v="28.14"/>
        <n v="274.89"/>
        <n v="23.04"/>
        <n v="12.67"/>
        <n v="2887.06"/>
        <n v="4.9800000000000004"/>
        <n v="2003.92"/>
        <n v="1913.4"/>
        <n v="19.05"/>
        <n v="73.34"/>
        <n v="2399.96"/>
        <n v="10.68"/>
        <n v="1001.58"/>
        <n v="115.96"/>
        <n v="186.54"/>
        <n v="159.56"/>
        <n v="1403.92"/>
        <n v="28.8"/>
        <n v="356.79"/>
        <n v="93.68"/>
        <n v="21.93"/>
        <n v="862.34"/>
        <n v="479.72"/>
        <n v="623.96"/>
        <n v="2.48"/>
        <n v="53.57"/>
        <n v="503.96"/>
        <n v="15.51"/>
        <n v="7.8"/>
        <n v="24.85"/>
        <n v="12.62"/>
        <n v="89.58"/>
        <n v="471.92"/>
        <n v="18.18"/>
        <n v="5.9"/>
        <n v="621.76"/>
        <n v="31.08"/>
        <n v="289.24"/>
        <n v="148.26"/>
        <n v="6.8"/>
        <n v="143.63999999999999"/>
        <n v="223.06"/>
        <n v="523.39"/>
        <n v="99.59"/>
        <n v="14.58"/>
        <n v="209.6"/>
        <n v="30.98"/>
        <n v="363.92"/>
        <n v="122.69"/>
        <n v="892.14"/>
        <n v="50.22"/>
        <n v="83.42"/>
        <n v="5.87"/>
        <n v="12.14"/>
        <n v="27.79"/>
        <n v="6.21"/>
        <n v="1261.33"/>
        <n v="1626.19"/>
        <n v="79.36"/>
        <n v="23.47"/>
        <n v="421.1"/>
        <n v="1685.88"/>
        <n v="5.73"/>
        <n v="1.34"/>
        <n v="182.55"/>
        <n v="717.72"/>
        <n v="236.5"/>
        <n v="23.24"/>
        <n v="19.54"/>
        <n v="369.16"/>
        <n v="2.91"/>
        <n v="30.18"/>
        <n v="51.65"/>
        <n v="62.5"/>
        <n v="110.38"/>
        <n v="151.62"/>
        <n v="30.8"/>
        <n v="89.71"/>
        <n v="22.83"/>
        <n v="39.76"/>
        <n v="66.36"/>
        <n v="92.88"/>
        <n v="24.14"/>
        <n v="49.56"/>
        <n v="989.97"/>
        <n v="273.67"/>
        <n v="63.98"/>
        <n v="35.979999999999997"/>
        <n v="185.53"/>
        <n v="599.99"/>
        <n v="46.36"/>
        <n v="50.78"/>
        <n v="26.01"/>
        <n v="20.239999999999998"/>
        <n v="72"/>
        <n v="19.61"/>
        <n v="4.16"/>
        <n v="400.8"/>
        <n v="28.79"/>
        <n v="111"/>
        <n v="1279.97"/>
        <n v="1856.19"/>
        <n v="111.79"/>
        <n v="1.41"/>
        <n v="169.57"/>
        <n v="194.35"/>
        <n v="153.78"/>
        <n v="61.02"/>
        <n v="110.11"/>
        <n v="7.89"/>
        <n v="36.020000000000003"/>
        <n v="34.4"/>
        <n v="30.87"/>
        <n v="509.96"/>
        <n v="122.91"/>
        <n v="722.35"/>
        <n v="167.84"/>
        <n v="35.36"/>
        <n v="13.59"/>
        <n v="4.46"/>
        <n v="9.35"/>
        <n v="9.14"/>
        <n v="23.14"/>
        <n v="46.9"/>
        <n v="236.53"/>
        <n v="639.97"/>
        <n v="52.76"/>
        <n v="538.91999999999996"/>
        <n v="14.88"/>
        <n v="87.84"/>
        <n v="34.92"/>
        <n v="1499.95"/>
        <n v="12.78"/>
        <n v="106.68"/>
        <n v="4.45"/>
        <n v="276.69"/>
        <n v="71.92"/>
        <n v="140.97"/>
        <n v="6.08"/>
        <n v="164.79"/>
        <n v="46.38"/>
        <n v="362.92"/>
        <n v="21.73"/>
        <n v="71.88"/>
        <n v="17.04"/>
        <n v="931.18"/>
        <n v="266.35000000000002"/>
        <n v="483.14"/>
        <n v="70.88"/>
        <n v="114.29"/>
        <n v="49.62"/>
        <n v="508.7"/>
        <n v="57.36"/>
        <n v="906.68"/>
        <n v="63.82"/>
        <n v="435.17"/>
        <n v="48.58"/>
        <n v="26.46"/>
        <n v="15"/>
        <n v="221.96"/>
        <n v="236"/>
        <n v="41.94"/>
        <n v="52.79"/>
        <n v="17.309999999999999"/>
        <n v="225.58"/>
        <n v="38.26"/>
        <n v="40.24"/>
        <n v="29.93"/>
        <n v="148.69999999999999"/>
        <n v="189.58"/>
        <n v="539.91999999999996"/>
        <n v="725.34"/>
        <n v="7.44"/>
        <n v="325.63"/>
        <n v="23.34"/>
        <n v="703.71"/>
        <n v="11.98"/>
        <n v="67.959999999999994"/>
        <n v="1352.03"/>
        <n v="187.76"/>
        <n v="152.94"/>
        <n v="88.8"/>
        <n v="167.89"/>
        <n v="87.8"/>
        <n v="250.26"/>
        <n v="1.94"/>
        <n v="291.14"/>
        <n v="6.58"/>
        <n v="94.99"/>
        <n v="35.119999999999997"/>
        <n v="2.2200000000000002"/>
        <n v="7.15"/>
        <n v="1039.73"/>
        <n v="45.96"/>
        <n v="6.12"/>
        <n v="10.98"/>
        <n v="37.06"/>
        <n v="97.88"/>
        <n v="40.479999999999997"/>
        <n v="1497.67"/>
        <n v="17.52"/>
        <n v="113.22"/>
        <n v="4535.9799999999996"/>
        <n v="232.88"/>
        <n v="63.94"/>
        <n v="479.92"/>
        <n v="81.96"/>
        <n v="272.74"/>
        <n v="441.92"/>
        <n v="127.76"/>
        <n v="13.38"/>
        <n v="97.82"/>
        <n v="11.18"/>
        <n v="76.75"/>
        <n v="102.34"/>
        <n v="10.32"/>
        <n v="47.32"/>
        <n v="23.38"/>
        <n v="16.72"/>
        <n v="16.190000000000001"/>
        <n v="715.64"/>
        <n v="268.7"/>
        <n v="21.92"/>
        <n v="48.72"/>
        <n v="22.85"/>
        <n v="13.92"/>
        <n v="2518.29"/>
        <n v="221.06"/>
        <n v="134.80000000000001"/>
        <n v="15.8"/>
        <n v="72.900000000000006"/>
        <n v="206.35"/>
        <n v="90.88"/>
        <n v="15.99"/>
        <n v="5.0999999999999996"/>
        <n v="4.9000000000000004"/>
        <n v="145.76"/>
        <n v="9.61"/>
        <n v="199.75"/>
        <n v="1673.18"/>
        <n v="57.68"/>
        <n v="299.94"/>
        <n v="25.76"/>
        <n v="93.36"/>
        <n v="125.94"/>
        <n v="388.7"/>
        <n v="572.58000000000004"/>
        <n v="33.18"/>
        <n v="295.06"/>
        <n v="892.35"/>
        <n v="728.82"/>
        <n v="41.36"/>
        <n v="146.54"/>
        <n v="131.9"/>
        <n v="203.88"/>
        <n v="14.3"/>
        <n v="718.64"/>
        <n v="10.5"/>
        <n v="269.36"/>
        <n v="26.2"/>
        <n v="234.95"/>
        <n v="118.25"/>
        <n v="26.85"/>
        <n v="3357.6"/>
        <n v="2973.32"/>
        <n v="104.79"/>
        <n v="775.73"/>
        <n v="148.02000000000001"/>
        <n v="535.41"/>
        <n v="36.840000000000003"/>
        <n v="557.73"/>
        <n v="20.16"/>
        <n v="32.479999999999997"/>
        <n v="13999.96"/>
        <n v="96.96"/>
        <n v="512.5"/>
        <n v="863.13"/>
        <n v="2036.86"/>
        <n v="449.57"/>
        <n v="474.95"/>
        <n v="999.98"/>
        <n v="277.5"/>
        <n v="185.88"/>
        <n v="169.45"/>
        <n v="806.34"/>
        <n v="85.44"/>
        <n v="299.99"/>
        <n v="242.62"/>
        <n v="46.74"/>
        <n v="174.95"/>
        <n v="387.14"/>
        <n v="18.37"/>
        <n v="7.98"/>
        <n v="486.37"/>
        <n v="37.17"/>
        <n v="436.7"/>
        <n v="61.44"/>
        <n v="87.08"/>
        <n v="217.44"/>
        <n v="604.77"/>
        <n v="27.36"/>
        <n v="20.56"/>
        <n v="83.92"/>
        <n v="82.26"/>
        <n v="29.74"/>
        <n v="87.36"/>
        <n v="56.16"/>
        <n v="110.53"/>
        <n v="147.91999999999999"/>
        <n v="286.85000000000002"/>
        <n v="66.959999999999994"/>
        <n v="10.94"/>
        <n v="62.35"/>
        <n v="45.58"/>
        <n v="136.96"/>
        <n v="84.42"/>
        <n v="1679.96"/>
        <n v="222.38"/>
        <n v="46.69"/>
        <n v="8.93"/>
        <n v="44.78"/>
        <n v="199.8"/>
        <n v="11.94"/>
        <n v="165.6"/>
        <n v="55.86"/>
        <n v="241.42"/>
        <n v="56.4"/>
        <n v="30.84"/>
        <n v="24.64"/>
        <n v="5.67"/>
        <n v="17.25"/>
        <n v="1287.45"/>
        <n v="11.66"/>
        <n v="4.32"/>
        <n v="40.54"/>
        <n v="475.94"/>
        <n v="39.68"/>
        <n v="479.97"/>
        <n v="14.26"/>
        <n v="39.619999999999997"/>
        <n v="39.81"/>
        <n v="139.58000000000001"/>
        <n v="67.86"/>
        <n v="5.7"/>
        <n v="14.19"/>
        <n v="144.96"/>
        <n v="118"/>
        <n v="22.66"/>
        <n v="94.2"/>
        <n v="49.5"/>
        <n v="21.21"/>
        <n v="231.72"/>
        <n v="12.48"/>
        <n v="450"/>
        <n v="4.71"/>
        <n v="79.97"/>
        <n v="305.97000000000003"/>
        <n v="626.35"/>
        <n v="71.95"/>
        <n v="46.2"/>
        <n v="126.3"/>
        <n v="11.03"/>
        <n v="53.04"/>
        <n v="210.58"/>
        <n v="30.96"/>
        <n v="27.96"/>
        <n v="146.94999999999999"/>
        <n v="83.14"/>
        <n v="29.3"/>
        <n v="20.420000000000002"/>
        <n v="1128.3900000000001"/>
        <n v="195.96"/>
        <n v="271.97000000000003"/>
        <n v="22.55"/>
        <n v="583.79999999999995"/>
        <n v="102.72"/>
        <n v="37.520000000000003"/>
        <n v="33.44"/>
        <n v="70.95"/>
        <n v="299.97000000000003"/>
        <n v="31.86"/>
        <n v="21.31"/>
        <n v="209.94"/>
        <n v="5083.96"/>
        <n v="686.4"/>
        <n v="15.92"/>
        <n v="70.680000000000007"/>
        <n v="541.24"/>
        <n v="192.72"/>
        <n v="276.27999999999997"/>
        <n v="629.64"/>
        <n v="2676.67"/>
        <n v="312.02999999999997"/>
        <n v="66.98"/>
        <n v="135.97999999999999"/>
        <n v="92.96"/>
        <n v="179.99"/>
        <n v="10.95"/>
        <n v="13.97"/>
        <n v="344.98"/>
        <n v="104.75"/>
        <n v="8.23"/>
        <n v="239.94"/>
        <n v="23.84"/>
        <n v="19.399999999999999"/>
        <n v="13.49"/>
        <n v="11.42"/>
        <n v="17.64"/>
        <n v="98.33"/>
        <n v="314.60000000000002"/>
        <n v="283.56"/>
        <n v="73.92"/>
        <n v="189.95"/>
        <n v="29.95"/>
        <n v="28.78"/>
        <n v="21.96"/>
        <n v="74.760000000000005"/>
        <n v="364.78"/>
        <n v="1115.17"/>
        <n v="89.7"/>
        <n v="50.12"/>
        <n v="143.94999999999999"/>
        <n v="276.77999999999997"/>
        <n v="22.05"/>
        <n v="99.9"/>
        <n v="90.86"/>
        <n v="8.2799999999999994"/>
        <n v="88.07"/>
        <n v="555.96"/>
        <n v="1123.1300000000001"/>
        <n v="64.900000000000006"/>
        <n v="16.46"/>
        <n v="40.08"/>
        <n v="4476.8"/>
        <n v="31.96"/>
        <n v="1112.94"/>
        <n v="707.88"/>
        <n v="31.13"/>
        <n v="55.76"/>
        <n v="24.56"/>
        <n v="207.18"/>
        <n v="1473.1"/>
        <n v="47.99"/>
        <n v="102.24"/>
        <n v="1432"/>
        <n v="41.04"/>
        <n v="256.77999999999997"/>
        <n v="16.059999999999999"/>
        <n v="79.44"/>
        <n v="381.36"/>
        <n v="15.19"/>
        <n v="946.76"/>
        <n v="94.68"/>
        <n v="23.67"/>
        <n v="14.56"/>
        <n v="255.85"/>
        <n v="163.88"/>
        <n v="11.7"/>
        <n v="48.91"/>
        <n v="45.48"/>
        <n v="25.44"/>
        <n v="211.04"/>
        <n v="594.82000000000005"/>
        <n v="72.959999999999994"/>
        <n v="455.71"/>
        <n v="25.98"/>
        <n v="45.28"/>
        <n v="2.99"/>
        <n v="20.059999999999999"/>
        <n v="18.75"/>
        <n v="117.58"/>
        <n v="51.18"/>
        <n v="842.72"/>
        <n v="30.58"/>
        <n v="13.02"/>
        <n v="419.94"/>
        <n v="61.38"/>
        <n v="120.58"/>
        <n v="582.34"/>
        <n v="4.2699999999999996"/>
        <n v="104.7"/>
        <n v="2803.92"/>
        <n v="249.58"/>
        <n v="40.700000000000003"/>
        <n v="45"/>
        <n v="30.08"/>
        <n v="36.29"/>
        <n v="10.27"/>
        <n v="252.8"/>
        <n v="12.32"/>
        <n v="8.61"/>
        <n v="136.26"/>
        <n v="186.15"/>
        <n v="81.790000000000006"/>
        <n v="47.19"/>
        <n v="36.78"/>
        <n v="144.6"/>
        <n v="321.55"/>
        <n v="572.79999999999995"/>
        <n v="2022.27"/>
        <n v="9.1199999999999992"/>
        <n v="120"/>
        <n v="81.08"/>
        <n v="199.9"/>
        <n v="31.18"/>
        <n v="172.75"/>
        <n v="477.67"/>
        <n v="13.85"/>
        <n v="68.430000000000007"/>
        <n v="61.12"/>
        <n v="25.86"/>
        <n v="60.84"/>
        <n v="35.21"/>
        <n v="282.83999999999997"/>
        <n v="27.72"/>
        <n v="22.98"/>
        <n v="102.13"/>
        <n v="2033.58"/>
        <n v="137.54"/>
        <n v="730.2"/>
        <n v="204.9"/>
        <n v="481.57"/>
        <n v="89.54"/>
        <n v="3406.66"/>
        <n v="595.38"/>
        <n v="4.9400000000000004"/>
        <n v="3023.93"/>
        <n v="477.6"/>
        <n v="193.95"/>
        <n v="119.94"/>
        <n v="71.97"/>
        <n v="22"/>
        <n v="668.16"/>
        <n v="201.04"/>
        <n v="16.59"/>
        <n v="3.62"/>
        <n v="242.14"/>
        <n v="19.96"/>
        <n v="57.58"/>
        <n v="10.050000000000001"/>
        <n v="807.75"/>
        <n v="70.459999999999994"/>
        <n v="140.66999999999999"/>
        <n v="364.08"/>
        <n v="2.5"/>
        <n v="139.80000000000001"/>
        <n v="50.04"/>
        <n v="97.3"/>
        <n v="120.77"/>
        <n v="152.91"/>
        <n v="17.86"/>
        <n v="46.44"/>
        <n v="44.74"/>
        <n v="511.5"/>
        <n v="50.32"/>
        <n v="3393.68"/>
        <n v="237.1"/>
        <n v="22.75"/>
        <n v="131.88"/>
        <n v="207.35"/>
        <n v="362.14"/>
        <n v="24.27"/>
        <n v="683.33"/>
        <n v="29.96"/>
        <n v="223.58"/>
        <n v="998.82"/>
        <n v="51.15"/>
        <n v="55.26"/>
        <n v="34.25"/>
        <n v="273.57"/>
        <n v="271.95999999999998"/>
        <n v="13.86"/>
        <n v="437.47"/>
        <n v="243.16"/>
      </sharedItems>
    </cacheField>
    <cacheField name="Quantity" numFmtId="0">
      <sharedItems containsSemiMixedTypes="0" containsString="0" containsNumber="1" containsInteger="1" minValue="1" maxValue="14"/>
    </cacheField>
    <cacheField name="Profit" numFmtId="0">
      <sharedItems containsSemiMixedTypes="0" containsString="0" containsNumber="1" minValue="-3399.98" maxValue="6719.98" count="2164">
        <n v="6.87"/>
        <n v="14.17"/>
        <n v="1.97"/>
        <n v="90.72"/>
        <n v="5.78"/>
        <n v="34.47"/>
        <n v="85.31"/>
        <n v="68.36"/>
        <n v="132.59"/>
        <n v="9.99"/>
        <n v="2.48"/>
        <n v="16.010000000000002"/>
        <n v="7.38"/>
        <n v="240.26"/>
        <n v="4.22"/>
        <n v="11.77"/>
        <n v="3.89"/>
        <n v="6.15"/>
        <n v="9.36"/>
        <n v="68.959999999999994"/>
        <n v="22.33"/>
        <n v="111.3"/>
        <n v="62.99"/>
        <n v="4.17"/>
        <n v="6.2"/>
        <n v="6.63"/>
        <n v="8.2799999999999994"/>
        <n v="3.11"/>
        <n v="-3.79"/>
        <n v="17.96"/>
        <n v="-26.88"/>
        <n v="-3.84"/>
        <n v="-25.82"/>
        <n v="165.38"/>
        <n v="-1.83"/>
        <n v="30.5"/>
        <n v="-9.16"/>
        <n v="26.24"/>
        <n v="9.6199999999999992"/>
        <n v="16.66"/>
        <n v="3.46"/>
        <n v="26.66"/>
        <n v="18.45"/>
        <n v="20.7"/>
        <n v="2.38"/>
        <n v="5.0999999999999996"/>
        <n v="68.98"/>
        <n v="20.16"/>
        <n v="17.77"/>
        <n v="15.24"/>
        <n v="26.27"/>
        <n v="48.54"/>
        <n v="21.03"/>
        <n v="1.79"/>
        <n v="51.48"/>
        <n v="2.69"/>
        <n v="13.35"/>
        <n v="9.69"/>
        <n v="9.84"/>
        <n v="53.26"/>
        <n v="21.26"/>
        <n v="22.98"/>
        <n v="6.71"/>
        <n v="-161.88"/>
        <n v="0.28999999999999998"/>
        <n v="44.48"/>
        <n v="26.06"/>
        <n v="22.68"/>
        <n v="4.75"/>
        <n v="28.14"/>
        <n v="3.58"/>
        <n v="636"/>
        <n v="35.159999999999997"/>
        <n v="210.49"/>
        <n v="92.37"/>
        <n v="2.3199999999999998"/>
        <n v="4.0999999999999996"/>
        <n v="4.0599999999999996"/>
        <n v="1.55"/>
        <n v="51.94"/>
        <n v="47.84"/>
        <n v="47.96"/>
        <n v="10.89"/>
        <n v="78.86"/>
        <n v="-24.56"/>
        <n v="-62.88"/>
        <n v="9.3000000000000007"/>
        <n v="3.59"/>
        <n v="52.51"/>
        <n v="1.71"/>
        <n v="2.04"/>
        <n v="81.739999999999995"/>
        <n v="35"/>
        <n v="1.6"/>
        <n v="335.99"/>
        <n v="4.49"/>
        <n v="2.8"/>
        <n v="-17.46"/>
        <n v="2.33"/>
        <n v="4.8"/>
        <n v="8.48"/>
        <n v="-5.71"/>
        <n v="179.19"/>
        <n v="0.92"/>
        <n v="-29.94"/>
        <n v="25.48"/>
        <n v="17.34"/>
        <n v="27.72"/>
        <n v="701.99"/>
        <n v="25.58"/>
        <n v="37.79"/>
        <n v="434.99"/>
        <n v="13.3"/>
        <n v="-112.95"/>
        <n v="4.6500000000000004"/>
        <n v="13.61"/>
        <n v="27.43"/>
        <n v="31.45"/>
        <n v="-18.45"/>
        <n v="65.73"/>
        <n v="26.87"/>
        <n v="25.9"/>
        <n v="38.380000000000003"/>
        <n v="2.7"/>
        <n v="7.02"/>
        <n v="56.57"/>
        <n v="-24.29"/>
        <n v="36.369999999999997"/>
        <n v="377.96"/>
        <n v="18.600000000000001"/>
        <n v="7.07"/>
        <n v="-814.48"/>
        <n v="-20.89"/>
        <n v="-34.76"/>
        <n v="5.87"/>
        <n v="3.41"/>
        <n v="10.48"/>
        <n v="88"/>
        <n v="24.98"/>
        <n v="28.82"/>
        <n v="45.53"/>
        <n v="7.18"/>
        <n v="1.91"/>
        <n v="14.8"/>
        <n v="-30.25"/>
        <n v="17.5"/>
        <n v="13.16"/>
        <n v="40.369999999999997"/>
        <n v="81.84"/>
        <n v="18.12"/>
        <n v="22.87"/>
        <n v="-15.08"/>
        <n v="-11.96"/>
        <n v="50.1"/>
        <n v="-1.9"/>
        <n v="11.89"/>
        <n v="1379.98"/>
        <n v="13.89"/>
        <n v="5.38"/>
        <n v="56.3"/>
        <n v="-12.41"/>
        <n v="27.17"/>
        <n v="11.92"/>
        <n v="2.4"/>
        <n v="1.47"/>
        <n v="38.090000000000003"/>
        <n v="0"/>
        <n v="310.99"/>
        <n v="9.94"/>
        <n v="-217.05"/>
        <n v="15.55"/>
        <n v="16.61"/>
        <n v="27.32"/>
        <n v="1.2"/>
        <n v="46.8"/>
        <n v="45"/>
        <n v="27.37"/>
        <n v="9.33"/>
        <n v="78.75"/>
        <n v="9.76"/>
        <n v="2.19"/>
        <n v="52.92"/>
        <n v="9.24"/>
        <n v="3.5"/>
        <n v="-4.75"/>
        <n v="30.48"/>
        <n v="-20.14"/>
        <n v="7.26"/>
        <n v="-12.9"/>
        <n v="3.63"/>
        <n v="22.07"/>
        <n v="55.75"/>
        <n v="91.77"/>
        <n v="28.18"/>
        <n v="5.14"/>
        <n v="6.09"/>
        <n v="-51.72"/>
        <n v="29.95"/>
        <n v="30.08"/>
        <n v="-13.85"/>
        <n v="12.23"/>
        <n v="272.79000000000002"/>
        <n v="5.01"/>
        <n v="85.9"/>
        <n v="12.6"/>
        <n v="9.86"/>
        <n v="3.01"/>
        <n v="6.07"/>
        <n v="31.6"/>
        <n v="24.94"/>
        <n v="16.03"/>
        <n v="35.68"/>
        <n v="-13.87"/>
        <n v="6.97"/>
        <n v="19.440000000000001"/>
        <n v="22"/>
        <n v="73.41"/>
        <n v="9.7200000000000006"/>
        <n v="86.39"/>
        <n v="33.65"/>
        <n v="9.43"/>
        <n v="18.7"/>
        <n v="6.55"/>
        <n v="8.5"/>
        <n v="-28.36"/>
        <n v="7.19"/>
        <n v="374.99"/>
        <n v="28.77"/>
        <n v="27.99"/>
        <n v="40.799999999999997"/>
        <n v="28.17"/>
        <n v="11.72"/>
        <n v="1.93"/>
        <n v="5.89"/>
        <n v="34.89"/>
        <n v="4.58"/>
        <n v="10.64"/>
        <n v="17.75"/>
        <n v="7.34"/>
        <n v="18.899999999999999"/>
        <n v="6.22"/>
        <n v="4.32"/>
        <n v="248"/>
        <n v="3.23"/>
        <n v="311.64999999999998"/>
        <n v="62.04"/>
        <n v="2.58"/>
        <n v="601.97"/>
        <n v="4.07"/>
        <n v="40.31"/>
        <n v="11.7"/>
        <n v="8.77"/>
        <n v="3.29"/>
        <n v="1.34"/>
        <n v="18.66"/>
        <n v="0.15"/>
        <n v="10.63"/>
        <n v="5.93"/>
        <n v="4.53"/>
        <n v="1.68"/>
        <n v="16.989999999999998"/>
        <n v="42.07"/>
        <n v="24.5"/>
        <n v="2.6"/>
        <n v="54.4"/>
        <n v="34.96"/>
        <n v="8.0500000000000007"/>
        <n v="2.21"/>
        <n v="41.79"/>
        <n v="140.55000000000001"/>
        <n v="62.91"/>
        <n v="-204.45"/>
        <n v="2.59"/>
        <n v="-3.17"/>
        <n v="5.64"/>
        <n v="53.2"/>
        <n v="10.94"/>
        <n v="-0.79"/>
        <n v="0.81"/>
        <n v="56"/>
        <n v="75.489999999999995"/>
        <n v="4.91"/>
        <n v="69.709999999999994"/>
        <n v="11.45"/>
        <n v="92.08"/>
        <n v="-3.52"/>
        <n v="27.31"/>
        <n v="46.58"/>
        <n v="356.04"/>
        <n v="36.85"/>
        <n v="4.28"/>
        <n v="13.73"/>
        <n v="125.27"/>
        <n v="38"/>
        <n v="7.23"/>
        <n v="22.95"/>
        <n v="12.18"/>
        <n v="5.0599999999999996"/>
        <n v="9.9499999999999993"/>
        <n v="-4.5999999999999996"/>
        <n v="-3.35"/>
        <n v="2"/>
        <n v="33.590000000000003"/>
        <n v="8.49"/>
        <n v="7.2"/>
        <n v="1.51"/>
        <n v="33.64"/>
        <n v="19.18"/>
        <n v="11.2"/>
        <n v="9.67"/>
        <n v="2.5099999999999998"/>
        <n v="11.23"/>
        <n v="16.34"/>
        <n v="-12.69"/>
        <n v="57.59"/>
        <n v="3.02"/>
        <n v="2.88"/>
        <n v="223.05"/>
        <n v="16.79"/>
        <n v="1.64"/>
        <n v="53.92"/>
        <n v="19.52"/>
        <n v="15.64"/>
        <n v="49.27"/>
        <n v="5.58"/>
        <n v="5.43"/>
        <n v="4.2300000000000004"/>
        <n v="12.44"/>
        <n v="53.35"/>
        <n v="22.12"/>
        <n v="66.72"/>
        <n v="89.22"/>
        <n v="109.72"/>
        <n v="11.33"/>
        <n v="-1.44"/>
        <n v="10.68"/>
        <n v="-33.799999999999997"/>
        <n v="44.96"/>
        <n v="28.79"/>
        <n v="7.49"/>
        <n v="2.97"/>
        <n v="1.76"/>
        <n v="10.65"/>
        <n v="10.79"/>
        <n v="95.59"/>
        <n v="135.41"/>
        <n v="12"/>
        <n v="1.77"/>
        <n v="41.43"/>
        <n v="18.27"/>
        <n v="3.67"/>
        <n v="4.46"/>
        <n v="9.2200000000000006"/>
        <n v="52.53"/>
        <n v="1.48"/>
        <n v="84.57"/>
        <n v="4.5199999999999996"/>
        <n v="6.48"/>
        <n v="7.01"/>
        <n v="22.44"/>
        <n v="6.42"/>
        <n v="5.66"/>
        <n v="-8.08"/>
        <n v="62.51"/>
        <n v="28.97"/>
        <n v="26.38"/>
        <n v="16.3"/>
        <n v="52.78"/>
        <n v="6.53"/>
        <n v="8.4499999999999993"/>
        <n v="11.28"/>
        <n v="-25.59"/>
        <n v="-64"/>
        <n v="-35.99"/>
        <n v="15.12"/>
        <n v="-146.11000000000001"/>
        <n v="62.74"/>
        <n v="-786.74"/>
        <n v="1.58"/>
        <n v="5.55"/>
        <n v="118.66"/>
        <n v="305.13"/>
        <n v="219.44"/>
        <n v="4.26"/>
        <n v="7.95"/>
        <n v="4.78"/>
        <n v="26.4"/>
        <n v="12.83"/>
        <n v="31.27"/>
        <n v="-48.39"/>
        <n v="14.41"/>
        <n v="-59.06"/>
        <n v="-1.5"/>
        <n v="23.1"/>
        <n v="-86.37"/>
        <n v="3.28"/>
        <n v="7.08"/>
        <n v="9.31"/>
        <n v="196.61"/>
        <n v="15.59"/>
        <n v="11.46"/>
        <n v="17.43"/>
        <n v="11.09"/>
        <n v="-1.35"/>
        <n v="19.399999999999999"/>
        <n v="-3.03"/>
        <n v="-10.8"/>
        <n v="19.829999999999998"/>
        <n v="8.81"/>
        <n v="30.09"/>
        <n v="106.12"/>
        <n v="3.66"/>
        <n v="6.58"/>
        <n v="3.35"/>
        <n v="3.08"/>
        <n v="3.36"/>
        <n v="-175.87"/>
        <n v="111.82"/>
        <n v="11.82"/>
        <n v="116.87"/>
        <n v="27.25"/>
        <n v="4.3099999999999996"/>
        <n v="7.73"/>
        <n v="48.95"/>
        <n v="6.72"/>
        <n v="61.96"/>
        <n v="-58.69"/>
        <n v="9.7100000000000009"/>
        <n v="2.72"/>
        <n v="16.8"/>
        <n v="29.01"/>
        <n v="16.09"/>
        <n v="54.86"/>
        <n v="1.53"/>
        <n v="44.71"/>
        <n v="12.82"/>
        <n v="9.07"/>
        <n v="0.72"/>
        <n v="39.69"/>
        <n v="60.26"/>
        <n v="-67.94"/>
        <n v="6.3"/>
        <n v="23.84"/>
        <n v="6.59"/>
        <n v="12.99"/>
        <n v="21.23"/>
        <n v="10.220000000000001"/>
        <n v="3.27"/>
        <n v="27.36"/>
        <n v="31.49"/>
        <n v="290.01"/>
        <n v="99.23"/>
        <n v="385.38"/>
        <n v="7.82"/>
        <n v="10.5"/>
        <n v="84.5"/>
        <n v="556.97"/>
        <n v="5.44"/>
        <n v="-167.27"/>
        <n v="-87.67"/>
        <n v="349.34"/>
        <n v="1480.47"/>
        <n v="100.66"/>
        <n v="53.86"/>
        <n v="6.41"/>
        <n v="45.81"/>
        <n v="54.33"/>
        <n v="1.42"/>
        <n v="2.96"/>
        <n v="9.59"/>
        <n v="10.050000000000001"/>
        <n v="27.74"/>
        <n v="5.21"/>
        <n v="19.329999999999998"/>
        <n v="26.07"/>
        <n v="8.7899999999999991"/>
        <n v="9.11"/>
        <n v="31.02"/>
        <n v="10.35"/>
        <n v="113.49"/>
        <n v="5.8"/>
        <n v="-7.11"/>
        <n v="20.61"/>
        <n v="16.7"/>
        <n v="3.71"/>
        <n v="-0.9"/>
        <n v="6.57"/>
        <n v="510.64"/>
        <n v="-14.48"/>
        <n v="3.4"/>
        <n v="46.6"/>
        <n v="9.6"/>
        <n v="3.69"/>
        <n v="151.1"/>
        <n v="3.85"/>
        <n v="-4.84"/>
        <n v="9.6999999999999993"/>
        <n v="-20.7"/>
        <n v="180.77"/>
        <n v="6.62"/>
        <n v="73.319999999999993"/>
        <n v="1.5"/>
        <n v="257.58999999999997"/>
        <n v="21.77"/>
        <n v="76.27"/>
        <n v="-8.51"/>
        <n v="3.47"/>
        <n v="3.06"/>
        <n v="-25.06"/>
        <n v="4.84"/>
        <n v="27.18"/>
        <n v="2.25"/>
        <n v="4.79"/>
        <n v="-465.57"/>
        <n v="4.37"/>
        <n v="70.72"/>
        <n v="25.79"/>
        <n v="27.28"/>
        <n v="20.58"/>
        <n v="-44.28"/>
        <n v="10.41"/>
        <n v="1.25"/>
        <n v="7.75"/>
        <n v="152.5"/>
        <n v="1.81"/>
        <n v="47.85"/>
        <n v="6.75"/>
        <n v="41.08"/>
        <n v="40.75"/>
        <n v="41.82"/>
        <n v="69.989999999999995"/>
        <n v="19.97"/>
        <n v="31.07"/>
        <n v="1.86"/>
        <n v="49.5"/>
        <n v="23.8"/>
        <n v="114.94"/>
        <n v="59.82"/>
        <n v="4.8600000000000003"/>
        <n v="-13.31"/>
        <n v="-1.26"/>
        <n v="-6.12"/>
        <n v="74.569999999999993"/>
        <n v="0.59"/>
        <n v="105.02"/>
        <n v="4.3"/>
        <n v="93.06"/>
        <n v="10.51"/>
        <n v="12.31"/>
        <n v="26.64"/>
        <n v="0.73"/>
        <n v="-2.12"/>
        <n v="21.99"/>
        <n v="14.23"/>
        <n v="6.37"/>
        <n v="8.67"/>
        <n v="19.670000000000002"/>
        <n v="77.709999999999994"/>
        <n v="39.75"/>
        <n v="11.56"/>
        <n v="23.5"/>
        <n v="13.94"/>
        <n v="4.33"/>
        <n v="-3.33"/>
        <n v="-6.1"/>
        <n v="20.72"/>
        <n v="20.13"/>
        <n v="5.22"/>
        <n v="20.88"/>
        <n v="5.39"/>
        <n v="30.43"/>
        <n v="6.03"/>
        <n v="12.17"/>
        <n v="-9.15"/>
        <n v="47.86"/>
        <n v="3.72"/>
        <n v="-97.74"/>
        <n v="-46.14"/>
        <n v="2.56"/>
        <n v="13.79"/>
        <n v="66.64"/>
        <n v="28.52"/>
        <n v="37.18"/>
        <n v="1.74"/>
        <n v="16.850000000000001"/>
        <n v="2.65"/>
        <n v="0.39"/>
        <n v="2.36"/>
        <n v="80.48"/>
        <n v="-15.91"/>
        <n v="-25.91"/>
        <n v="9.39"/>
        <n v="124.49"/>
        <n v="1.26"/>
        <n v="8.0299999999999994"/>
        <n v="20.2"/>
        <n v="8.02"/>
        <n v="145.78"/>
        <n v="12.65"/>
        <n v="20.04"/>
        <n v="73.540000000000006"/>
        <n v="302.37"/>
        <n v="-2.7"/>
        <n v="10.74"/>
        <n v="10.029999999999999"/>
        <n v="150.97999999999999"/>
        <n v="6.91"/>
        <n v="21.01"/>
        <n v="28.86"/>
        <n v="13.04"/>
        <n v="32.94"/>
        <n v="18.53"/>
        <n v="17.03"/>
        <n v="51.82"/>
        <n v="55.76"/>
        <n v="12.29"/>
        <n v="2.13"/>
        <n v="74.81"/>
        <n v="0.5"/>
        <n v="20.85"/>
        <n v="60.49"/>
        <n v="9.5"/>
        <n v="3.62"/>
        <n v="4.1900000000000004"/>
        <n v="100.24"/>
        <n v="-98.8"/>
        <n v="252.59"/>
        <n v="14.83"/>
        <n v="36"/>
        <n v="12.43"/>
        <n v="381.3"/>
        <n v="15.27"/>
        <n v="1.45"/>
        <n v="3.52"/>
        <n v="2.2400000000000002"/>
        <n v="4.18"/>
        <n v="157.02000000000001"/>
        <n v="14.28"/>
        <n v="15.25"/>
        <n v="90.97"/>
        <n v="8.7100000000000009"/>
        <n v="66.95"/>
        <n v="6.35"/>
        <n v="47.94"/>
        <n v="95.76"/>
        <n v="377.99"/>
        <n v="13.76"/>
        <n v="-23.04"/>
        <n v="4.76"/>
        <n v="80.37"/>
        <n v="35.1"/>
        <n v="7.7"/>
        <n v="6.6"/>
        <n v="1.98"/>
        <n v="-48.51"/>
        <n v="63.82"/>
        <n v="5.2"/>
        <n v="2.94"/>
        <n v="3.16"/>
        <n v="22.57"/>
        <n v="5.32"/>
        <n v="22.25"/>
        <n v="5.04"/>
        <n v="200.95"/>
        <n v="46.32"/>
        <n v="15.7"/>
        <n v="80.989999999999995"/>
        <n v="-18.11"/>
        <n v="15.07"/>
        <n v="45.77"/>
        <n v="62.75"/>
        <n v="15.84"/>
        <n v="60"/>
        <n v="8.86"/>
        <n v="2.82"/>
        <n v="4.34"/>
        <n v="200.86"/>
        <n v="-28.97"/>
        <n v="26.97"/>
        <n v="7.99"/>
        <n v="130.49"/>
        <n v="76.260000000000005"/>
        <n v="2.63"/>
        <n v="5.86"/>
        <n v="95.2"/>
        <n v="179.73"/>
        <n v="3.18"/>
        <n v="44"/>
        <n v="27.49"/>
        <n v="3.03"/>
        <n v="114.63"/>
        <n v="-99.27"/>
        <n v="12.53"/>
        <n v="8.2200000000000006"/>
        <n v="9.83"/>
        <n v="13.49"/>
        <n v="34.42"/>
        <n v="-29.92"/>
        <n v="29.03"/>
        <n v="41.22"/>
        <n v="429.58"/>
        <n v="-99.18"/>
        <n v="11.43"/>
        <n v="250.31"/>
        <n v="32.4"/>
        <n v="41.51"/>
        <n v="18.61"/>
        <n v="58.5"/>
        <n v="15.04"/>
        <n v="327.51"/>
        <n v="34.28"/>
        <n v="14.76"/>
        <n v="52.79"/>
        <n v="18.059999999999999"/>
        <n v="-219.16"/>
        <n v="78.77"/>
        <n v="22.38"/>
        <n v="2.06"/>
        <n v="-6.05"/>
        <n v="0.26"/>
        <n v="211.5"/>
        <n v="105.65"/>
        <n v="140.69"/>
        <n v="7.56"/>
        <n v="61.39"/>
        <n v="7.85"/>
        <n v="239.91"/>
        <n v="1.02"/>
        <n v="21.54"/>
        <n v="4.93"/>
        <n v="23.03"/>
        <n v="5.72"/>
        <n v="38.03"/>
        <n v="1.08"/>
        <n v="6.7"/>
        <n v="10.45"/>
        <n v="17.18"/>
        <n v="24.86"/>
        <n v="20"/>
        <n v="4.2699999999999996"/>
        <n v="80.790000000000006"/>
        <n v="77.58"/>
        <n v="8.9499999999999993"/>
        <n v="65.44"/>
        <n v="7.06"/>
        <n v="99.43"/>
        <n v="4.59"/>
        <n v="29.67"/>
        <n v="79.89"/>
        <n v="-8.1300000000000008"/>
        <n v="-16.78"/>
        <n v="101.58"/>
        <n v="5.61"/>
        <n v="8.14"/>
        <n v="37.369999999999997"/>
        <n v="92.24"/>
        <n v="81.849999999999994"/>
        <n v="216"/>
        <n v="5.56"/>
        <n v="33.58"/>
        <n v="6.79"/>
        <n v="31.09"/>
        <n v="343.98"/>
        <n v="21.51"/>
        <n v="23.09"/>
        <n v="13.43"/>
        <n v="100.48"/>
        <n v="47.24"/>
        <n v="73.19"/>
        <n v="110.05"/>
        <n v="22.53"/>
        <n v="2.2200000000000002"/>
        <n v="129.35"/>
        <n v="68.599999999999994"/>
        <n v="419.82"/>
        <n v="23.23"/>
        <n v="0.44"/>
        <n v="36.92"/>
        <n v="1.54"/>
        <n v="4.57"/>
        <n v="-13.8"/>
        <n v="2.5299999999999998"/>
        <n v="94.07"/>
        <n v="38.36"/>
        <n v="6.56"/>
        <n v="-18.149999999999999"/>
        <n v="17.38"/>
        <n v="0.47"/>
        <n v="56.39"/>
        <n v="28.08"/>
        <n v="2.35"/>
        <n v="7.47"/>
        <n v="-94.33"/>
        <n v="54.59"/>
        <n v="2.83"/>
        <n v="39.520000000000003"/>
        <n v="100.2"/>
        <n v="22.62"/>
        <n v="15.48"/>
        <n v="9.26"/>
        <n v="23.24"/>
        <n v="-35.36"/>
        <n v="1.75"/>
        <n v="24.34"/>
        <n v="-5.76"/>
        <n v="76.010000000000005"/>
        <n v="2.23"/>
        <n v="-34.64"/>
        <n v="10.73"/>
        <n v="80.63"/>
        <n v="0.22"/>
        <n v="6.47"/>
        <n v="2.73"/>
        <n v="10.86"/>
        <n v="13.72"/>
        <n v="27"/>
        <n v="16.149999999999999"/>
        <n v="15.34"/>
        <n v="116.6"/>
        <n v="89.16"/>
        <n v="76.25"/>
        <n v="7.11"/>
        <n v="16.46"/>
        <n v="11.03"/>
        <n v="22.74"/>
        <n v="20.54"/>
        <n v="13"/>
        <n v="8.3800000000000008"/>
        <n v="9.9700000000000006"/>
        <n v="-5.68"/>
        <n v="0.69"/>
        <n v="50.4"/>
        <n v="21.58"/>
        <n v="19.25"/>
        <n v="9.18"/>
        <n v="8.2100000000000009"/>
        <n v="7.58"/>
        <n v="13.85"/>
        <n v="3.8"/>
        <n v="4.67"/>
        <n v="-170.8"/>
        <n v="0.78"/>
        <n v="6.5"/>
        <n v="8.98"/>
        <n v="18.68"/>
        <n v="6.29"/>
        <n v="11.14"/>
        <n v="-9.2200000000000006"/>
        <n v="-3399.98"/>
        <n v="-15.84"/>
        <n v="-6.57"/>
        <n v="0.2"/>
        <n v="22.01"/>
        <n v="28.65"/>
        <n v="25.2"/>
        <n v="-12.2"/>
        <n v="-6.42"/>
        <n v="10.87"/>
        <n v="256.77999999999997"/>
        <n v="66.069999999999993"/>
        <n v="18.21"/>
        <n v="10.39"/>
        <n v="25.42"/>
        <n v="49.26"/>
        <n v="88.13"/>
        <n v="138.36000000000001"/>
        <n v="28.62"/>
        <n v="15.11"/>
        <n v="62.82"/>
        <n v="63.87"/>
        <n v="-39.950000000000003"/>
        <n v="11.21"/>
        <n v="0.16"/>
        <n v="14.67"/>
        <n v="39.5"/>
        <n v="70.56"/>
        <n v="108.35"/>
        <n v="7.77"/>
        <n v="10.37"/>
        <n v="14.9"/>
        <n v="33.72"/>
        <n v="7.31"/>
        <n v="36.82"/>
        <n v="17.329999999999998"/>
        <n v="24"/>
        <n v="9.48"/>
        <n v="-240.78"/>
        <n v="0.6"/>
        <n v="1.8"/>
        <n v="7.59"/>
        <n v="-2.2400000000000002"/>
        <n v="60.15"/>
        <n v="4.29"/>
        <n v="11.17"/>
        <n v="28.01"/>
        <n v="18.329999999999998"/>
        <n v="118.98"/>
        <n v="141.72"/>
        <n v="35.33"/>
        <n v="52.49"/>
        <n v="1.46"/>
        <n v="107.46"/>
        <n v="4.63"/>
        <n v="-3.26"/>
        <n v="-0.09"/>
        <n v="1.39"/>
        <n v="38.99"/>
        <n v="5.29"/>
        <n v="7.92"/>
        <n v="9.4499999999999993"/>
        <n v="8"/>
        <n v="352.3"/>
        <n v="72.430000000000007"/>
        <n v="3.48"/>
        <n v="22.94"/>
        <n v="1049.99"/>
        <n v="49.44"/>
        <n v="15.22"/>
        <n v="0.12"/>
        <n v="1.1100000000000001"/>
        <n v="-12.8"/>
        <n v="13.7"/>
        <n v="45.29"/>
        <n v="40.17"/>
        <n v="48.96"/>
        <n v="4.96"/>
        <n v="37.799999999999997"/>
        <n v="28.44"/>
        <n v="42.46"/>
        <n v="54.95"/>
        <n v="24.84"/>
        <n v="13.21"/>
        <n v="5.7"/>
        <n v="20.52"/>
        <n v="3.42"/>
        <n v="41.17"/>
        <n v="23.12"/>
        <n v="9.0399999999999991"/>
        <n v="48.29"/>
        <n v="68.2"/>
        <n v="-43.83"/>
        <n v="30.26"/>
        <n v="88.39"/>
        <n v="37.979999999999997"/>
        <n v="15.81"/>
        <n v="78.67"/>
        <n v="84.05"/>
        <n v="7.9"/>
        <n v="41.88"/>
        <n v="8.64"/>
        <n v="15.47"/>
        <n v="1.56"/>
        <n v="24.36"/>
        <n v="4.3499999999999996"/>
        <n v="18.5"/>
        <n v="-195.48"/>
        <n v="136.62"/>
        <n v="5.33"/>
        <n v="29"/>
        <n v="-9.56"/>
        <n v="97.19"/>
        <n v="3.55"/>
        <n v="3.6"/>
        <n v="7.63"/>
        <n v="145.13"/>
        <n v="0.08"/>
        <n v="26.39"/>
        <n v="209.58"/>
        <n v="742.63"/>
        <n v="1.67"/>
        <n v="64.790000000000006"/>
        <n v="65.36"/>
        <n v="42.59"/>
        <n v="1.4"/>
        <n v="10.9"/>
        <n v="643.98"/>
        <n v="19.47"/>
        <n v="12.3"/>
        <n v="1.1599999999999999"/>
        <n v="50.41"/>
        <n v="4.5"/>
        <n v="9.06"/>
        <n v="-4.5199999999999996"/>
        <n v="19.760000000000002"/>
        <n v="-2.6"/>
        <n v="-18.190000000000001"/>
        <n v="3.74"/>
        <n v="2.93"/>
        <n v="3.25"/>
        <n v="15.92"/>
        <n v="-46"/>
        <n v="165"/>
        <n v="30.79"/>
        <n v="3.68"/>
        <n v="22.71"/>
        <n v="5.96"/>
        <n v="6.38"/>
        <n v="100.43"/>
        <n v="34.15"/>
        <n v="-459.99"/>
        <n v="3.51"/>
        <n v="96.58"/>
        <n v="329.99"/>
        <n v="8.24"/>
        <n v="56.98"/>
        <n v="294.55"/>
        <n v="5.49"/>
        <n v="5.07"/>
        <n v="10.25"/>
        <n v="-325.57"/>
        <n v="106.54"/>
        <n v="282.20999999999998"/>
        <n v="67.86"/>
        <n v="14.31"/>
        <n v="-16.649999999999999"/>
        <n v="12.03"/>
        <n v="0.83"/>
        <n v="6.89"/>
        <n v="114"/>
        <n v="-109.58"/>
        <n v="36.18"/>
        <n v="70.099999999999994"/>
        <n v="0.06"/>
        <n v="14.42"/>
        <n v="-36.29"/>
        <n v="38.18"/>
        <n v="2.1800000000000002"/>
        <n v="89.59"/>
        <n v="2.77"/>
        <n v="38.08"/>
        <n v="63.78"/>
        <n v="27.09"/>
        <n v="42.12"/>
        <n v="2.99"/>
        <n v="-19.559999999999999"/>
        <n v="-36.47"/>
        <n v="11.07"/>
        <n v="217.77"/>
        <n v="210.59"/>
        <n v="190.37"/>
        <n v="75.7"/>
        <n v="-448.9"/>
        <n v="10.1"/>
        <n v="5.23"/>
        <n v="-42.9"/>
        <n v="1.21"/>
        <n v="16.22"/>
        <n v="37"/>
        <n v="14"/>
        <n v="12.06"/>
        <n v="-32.51"/>
        <n v="24.22"/>
        <n v="4.1100000000000003"/>
        <n v="9.7899999999999991"/>
        <n v="-3.6"/>
        <n v="944.99"/>
        <n v="24.47"/>
        <n v="24.24"/>
        <n v="19.04"/>
        <n v="58.65"/>
        <n v="199.26"/>
        <n v="34.74"/>
        <n v="66.33"/>
        <n v="14.65"/>
        <n v="21"/>
        <n v="287.98"/>
        <n v="4.66"/>
        <n v="19.2"/>
        <n v="126.39"/>
        <n v="23.99"/>
        <n v="57.36"/>
        <n v="-15.46"/>
        <n v="35.76"/>
        <n v="22.52"/>
        <n v="-6.02"/>
        <n v="30.24"/>
        <n v="3.98"/>
        <n v="18"/>
        <n v="4.6399999999999997"/>
        <n v="381.24"/>
        <n v="0.99"/>
        <n v="54.58"/>
        <n v="29.7"/>
        <n v="17.670000000000002"/>
        <n v="9.44"/>
        <n v="21.25"/>
        <n v="42.05"/>
        <n v="204.77"/>
        <n v="5.73"/>
        <n v="-13.59"/>
        <n v="-14.79"/>
        <n v="14.75"/>
        <n v="8.3000000000000007"/>
        <n v="-65.040000000000006"/>
        <n v="17.82"/>
        <n v="0.98"/>
        <n v="15.76"/>
        <n v="21.78"/>
        <n v="160.18"/>
        <n v="22.86"/>
        <n v="4.4400000000000004"/>
        <n v="85.18"/>
        <n v="360"/>
        <n v="130.21"/>
        <n v="1.03"/>
        <n v="41.86"/>
        <n v="-6.93"/>
        <n v="5.95"/>
        <n v="11.86"/>
        <n v="8.6199999999999992"/>
        <n v="-6.83"/>
        <n v="-22.14"/>
        <n v="148.13999999999999"/>
        <n v="7.54"/>
        <n v="1.1200000000000001"/>
        <n v="2.79"/>
        <n v="22.41"/>
        <n v="68.040000000000006"/>
        <n v="-120.51"/>
        <n v="54.34"/>
        <n v="0.54"/>
        <n v="3.2"/>
        <n v="38.4"/>
        <n v="2.81"/>
        <n v="11.75"/>
        <n v="66.63"/>
        <n v="-64.540000000000006"/>
        <n v="8.23"/>
        <n v="139.99"/>
        <n v="5.24"/>
        <n v="9.1300000000000008"/>
        <n v="78.89"/>
        <n v="-5.69"/>
        <n v="6.8"/>
        <n v="3.95"/>
        <n v="22.67"/>
        <n v="53.5"/>
        <n v="6.69"/>
        <n v="-131.5"/>
        <n v="10.95"/>
        <n v="85.98"/>
        <n v="-15.2"/>
        <n v="-41.59"/>
        <n v="63.68"/>
        <n v="78.510000000000005"/>
        <n v="148.69999999999999"/>
        <n v="16.32"/>
        <n v="-31.65"/>
        <n v="27.1"/>
        <n v="2.5499999999999998"/>
        <n v="30.22"/>
        <n v="71.989999999999995"/>
        <n v="15.2"/>
        <n v="4.0199999999999996"/>
        <n v="87.74"/>
        <n v="20.66"/>
        <n v="225.74"/>
        <n v="0.56000000000000005"/>
        <n v="-12.96"/>
        <n v="2.15"/>
        <n v="-299.81"/>
        <n v="-29.44"/>
        <n v="1.36"/>
        <n v="-58.86"/>
        <n v="26.22"/>
        <n v="14.3"/>
        <n v="15.8"/>
        <n v="75.59"/>
        <n v="19.05"/>
        <n v="8.1199999999999992"/>
        <n v="17.37"/>
        <n v="101.35"/>
        <n v="13.2"/>
        <n v="51.15"/>
        <n v="5.52"/>
        <n v="-40.18"/>
        <n v="10.06"/>
        <n v="15.82"/>
        <n v="6.96"/>
        <n v="3.07"/>
        <n v="30.23"/>
        <n v="4.3899999999999997"/>
        <n v="-6.56"/>
        <n v="122.15"/>
        <n v="13.83"/>
        <n v="26.65"/>
        <n v="90"/>
        <n v="38.29"/>
        <n v="206.62"/>
        <n v="0.17"/>
        <n v="22.63"/>
        <n v="4.97"/>
        <n v="-5.49"/>
        <n v="2.0499999999999998"/>
        <n v="33.85"/>
        <n v="20.73"/>
        <n v="1007.98"/>
        <n v="33.93"/>
        <n v="11.16"/>
        <n v="34.49"/>
        <n v="3.24"/>
        <n v="33.46"/>
        <n v="-2.5299999999999998"/>
        <n v="-28.96"/>
        <n v="206.89"/>
        <n v="97.88"/>
        <n v="1.35"/>
        <n v="34.369999999999997"/>
        <n v="5.77"/>
        <n v="20.170000000000002"/>
        <n v="21.59"/>
        <n v="-42.41"/>
        <n v="77.67"/>
        <n v="2.64"/>
        <n v="39.21"/>
        <n v="3.04"/>
        <n v="22.43"/>
        <n v="38.78"/>
        <n v="88.73"/>
        <n v="9.4700000000000006"/>
        <n v="27.88"/>
        <n v="46.18"/>
        <n v="99.94"/>
        <n v="4.54"/>
        <n v="20.77"/>
        <n v="9.56"/>
        <n v="28.09"/>
        <n v="-0.89"/>
        <n v="2.2999999999999998"/>
        <n v="8.1"/>
        <n v="7.61"/>
        <n v="1.87"/>
        <n v="83.51"/>
        <n v="1.1499999999999999"/>
        <n v="-143.79"/>
        <n v="0.48"/>
        <n v="-6.53"/>
        <n v="10.98"/>
        <n v="-248.17"/>
        <n v="28.71"/>
        <n v="18.11"/>
        <n v="19.260000000000002"/>
        <n v="10.09"/>
        <n v="8.07"/>
        <n v="-35.880000000000003"/>
        <n v="13.47"/>
        <n v="19.8"/>
        <n v="17.91"/>
        <n v="0.82"/>
        <n v="121.99"/>
        <n v="91.15"/>
        <n v="4.51"/>
        <n v="0.63"/>
        <n v="38.020000000000003"/>
        <n v="92.97"/>
        <n v="150.29"/>
        <n v="190.02"/>
        <n v="64.2"/>
        <n v="0.87"/>
        <n v="1.18"/>
        <n v="2.27"/>
        <n v="22.99"/>
        <n v="30.36"/>
        <n v="55.9"/>
        <n v="125.14"/>
        <n v="10.43"/>
        <n v="5.42"/>
        <n v="6.93"/>
        <n v="0.85"/>
        <n v="238.65"/>
        <n v="3.93"/>
        <n v="46.12"/>
        <n v="3.94"/>
        <n v="13.74"/>
        <n v="41.12"/>
        <n v="20.84"/>
        <n v="4.7"/>
        <n v="36.4"/>
        <n v="14.21"/>
        <n v="6.12"/>
        <n v="18.32"/>
        <n v="5.48"/>
        <n v="6.32"/>
        <n v="22.91"/>
        <n v="149.15"/>
        <n v="-2.1800000000000002"/>
        <n v="2.17"/>
        <n v="77.56"/>
        <n v="27.78"/>
        <n v="28.8"/>
        <n v="-356.96"/>
        <n v="146.77000000000001"/>
        <n v="21.79"/>
        <n v="11.18"/>
        <n v="111.1"/>
        <n v="2.0299999999999998"/>
        <n v="32.5"/>
        <n v="38.979999999999997"/>
        <n v="191.66"/>
        <n v="187.4"/>
        <n v="3.97"/>
        <n v="11.88"/>
        <n v="0.84"/>
        <n v="6.21"/>
        <n v="-29.61"/>
        <n v="2.89"/>
        <n v="-0.6"/>
        <n v="6.46"/>
        <n v="3.37"/>
        <n v="37.409999999999997"/>
        <n v="8.18"/>
        <n v="43.16"/>
        <n v="29.33"/>
        <n v="38.93"/>
        <n v="16.38"/>
        <n v="1.92"/>
        <n v="105.3"/>
        <n v="16.95"/>
        <n v="-14.6"/>
        <n v="259.89"/>
        <n v="-17.04"/>
        <n v="0.89"/>
        <n v="15.83"/>
        <n v="19.39"/>
        <n v="29.58"/>
        <n v="11.58"/>
        <n v="77.48"/>
        <n v="4.3600000000000003"/>
        <n v="18.97"/>
        <n v="13.45"/>
        <n v="13.46"/>
        <n v="5.12"/>
        <n v="12.68"/>
        <n v="9.2799999999999994"/>
        <n v="6.66"/>
        <n v="12.96"/>
        <n v="15.35"/>
        <n v="33.36"/>
        <n v="10.88"/>
        <n v="16.54"/>
        <n v="5.76"/>
        <n v="82.29"/>
        <n v="1.01"/>
        <n v="11.65"/>
        <n v="113.85"/>
        <n v="-14.99"/>
        <n v="22.2"/>
        <n v="7.43"/>
        <n v="-7.32"/>
        <n v="-152.97999999999999"/>
        <n v="80.34"/>
        <n v="8.69"/>
        <n v="21.44"/>
        <n v="14.97"/>
        <n v="6.25"/>
        <n v="9.0299999999999994"/>
        <n v="111.57"/>
        <n v="20.96"/>
        <n v="3.84"/>
        <n v="9.5299999999999994"/>
        <n v="12.87"/>
        <n v="6.49"/>
        <n v="3.9"/>
        <n v="9.82"/>
        <n v="7.86"/>
        <n v="35.619999999999997"/>
        <n v="47.1"/>
        <n v="4.8099999999999996"/>
        <n v="9.5500000000000007"/>
        <n v="9.89"/>
        <n v="23.38"/>
        <n v="11.31"/>
        <n v="40.44"/>
        <n v="8.41"/>
        <n v="11.12"/>
        <n v="3.53"/>
        <n v="8.11"/>
        <n v="659.98"/>
        <n v="51.47"/>
        <n v="35.25"/>
        <n v="12.1"/>
        <n v="0.67"/>
        <n v="459.4"/>
        <n v="97.2"/>
        <n v="2.39"/>
        <n v="25"/>
        <n v="92.39"/>
        <n v="-23.72"/>
        <n v="19.62"/>
        <n v="36.69"/>
        <n v="-320.60000000000002"/>
        <n v="4.01"/>
        <n v="-17.61"/>
        <n v="-183.63"/>
        <n v="11.61"/>
        <n v="115.18"/>
        <n v="0.41"/>
        <n v="19.87"/>
        <n v="11.1"/>
        <n v="7.69"/>
        <n v="7"/>
        <n v="15.72"/>
        <n v="36.93"/>
        <n v="0.65"/>
        <n v="-218.87"/>
        <n v="-7.66"/>
        <n v="-4.17"/>
        <n v="10.57"/>
        <n v="47.46"/>
        <n v="11.79"/>
        <n v="34.979999999999997"/>
        <n v="122.76"/>
        <n v="1.9"/>
        <n v="-15.25"/>
        <n v="22.81"/>
        <n v="81.05"/>
        <n v="2.02"/>
        <n v="371.32"/>
        <n v="224.42"/>
        <n v="8.8800000000000008"/>
        <n v="21.6"/>
        <n v="399.3"/>
        <n v="28.9"/>
        <n v="85.49"/>
        <n v="11.3"/>
        <n v="28.95"/>
        <n v="210.74"/>
        <n v="0.79"/>
        <n v="-30.16"/>
        <n v="2.34"/>
        <n v="3.79"/>
        <n v="-8.4600000000000009"/>
        <n v="-264.22000000000003"/>
        <n v="5.18"/>
        <n v="-7.17"/>
        <n v="7.5"/>
        <n v="-95.82"/>
        <n v="17.54"/>
        <n v="5.74"/>
        <n v="35.65"/>
        <n v="-1.78"/>
        <n v="17.579999999999998"/>
        <n v="2.29"/>
        <n v="4.5599999999999996"/>
        <n v="29.99"/>
        <n v="9.2899999999999991"/>
        <n v="5.79"/>
        <n v="53.27"/>
        <n v="6.9"/>
        <n v="152.02000000000001"/>
        <n v="19.77"/>
        <n v="17.690000000000001"/>
        <n v="25.02"/>
        <n v="4.62"/>
        <n v="335.85"/>
        <n v="-31.91"/>
        <n v="50.33"/>
        <n v="11.26"/>
        <n v="24.29"/>
        <n v="7.45"/>
        <n v="16.399999999999999"/>
        <n v="-384.72"/>
        <n v="4.4000000000000004"/>
        <n v="-16.600000000000001"/>
        <n v="10.7"/>
        <n v="25.44"/>
        <n v="15.53"/>
        <n v="15.63"/>
        <n v="186"/>
        <n v="4.7699999999999996"/>
        <n v="2.1"/>
        <n v="-10.71"/>
        <n v="176.79"/>
        <n v="52"/>
        <n v="6.1"/>
        <n v="29.15"/>
        <n v="15.37"/>
        <n v="14.1"/>
        <n v="80.84"/>
        <n v="-99.62"/>
        <n v="7.35"/>
        <n v="196.5"/>
        <n v="5.0199999999999996"/>
        <n v="23.97"/>
        <n v="9.6300000000000008"/>
        <n v="4.8899999999999997"/>
        <n v="22.23"/>
        <n v="12.67"/>
        <n v="33.86"/>
        <n v="13.03"/>
        <n v="362.84"/>
        <n v="9"/>
        <n v="130.75"/>
        <n v="1.59"/>
        <n v="18.48"/>
        <n v="13.19"/>
        <n v="6.77"/>
        <n v="40.270000000000003"/>
        <n v="77.040000000000006"/>
        <n v="5.17"/>
        <n v="63.44"/>
        <n v="15.49"/>
        <n v="34.5"/>
        <n v="884.06"/>
        <n v="32.340000000000003"/>
        <n v="-20.78"/>
        <n v="42.03"/>
        <n v="31.52"/>
        <n v="14.24"/>
        <n v="286.70999999999998"/>
        <n v="35.99"/>
        <n v="7.15"/>
        <n v="363.9"/>
        <n v="12.91"/>
        <n v="26.63"/>
        <n v="0.34"/>
        <n v="25.19"/>
        <n v="2.85"/>
        <n v="75.180000000000007"/>
        <n v="177.2"/>
        <n v="89.31"/>
        <n v="224.99"/>
        <n v="6.17"/>
        <n v="-97.18"/>
        <n v="38.61"/>
        <n v="2.71"/>
        <n v="12.86"/>
        <n v="-0.99"/>
        <n v="14.14"/>
        <n v="61.38"/>
        <n v="-128.24"/>
        <n v="1.27"/>
        <n v="55.91"/>
        <n v="-12.1"/>
        <n v="30.01"/>
        <n v="14.77"/>
        <n v="-34.07"/>
        <n v="70.489999999999995"/>
        <n v="0.88"/>
        <n v="108.18"/>
        <n v="11.25"/>
        <n v="25.25"/>
        <n v="7.05"/>
        <n v="942.82"/>
        <n v="22.42"/>
        <n v="9.1199999999999992"/>
        <n v="26.08"/>
        <n v="-103.86"/>
        <n v="-14.56"/>
        <n v="34.21"/>
        <n v="459.99"/>
        <n v="-17.989999999999998"/>
        <n v="21.65"/>
        <n v="93.7"/>
        <n v="3.82"/>
        <n v="30.95"/>
        <n v="6.01"/>
        <n v="4.92"/>
        <n v="-8"/>
        <n v="43.46"/>
        <n v="44.98"/>
        <n v="4.47"/>
        <n v="89.96"/>
        <n v="-4.68"/>
        <n v="143.30000000000001"/>
        <n v="56.32"/>
        <n v="-87.94"/>
        <n v="68.849999999999994"/>
        <n v="102.95"/>
        <n v="16.68"/>
        <n v="12.27"/>
        <n v="-4.18"/>
        <n v="-14.41"/>
        <n v="16.78"/>
        <n v="-97.55"/>
        <n v="228.08"/>
        <n v="5.31"/>
        <n v="21.75"/>
        <n v="103.31"/>
        <n v="15.99"/>
        <n v="42.5"/>
        <n v="4.41"/>
        <n v="10.52"/>
        <n v="8.2899999999999991"/>
        <n v="56.55"/>
        <n v="104"/>
        <n v="24.88"/>
        <n v="49.92"/>
        <n v="-11.83"/>
        <n v="7.12"/>
        <n v="43.42"/>
        <n v="29.36"/>
        <n v="34.700000000000003"/>
        <n v="-73.819999999999993"/>
        <n v="14.7"/>
        <n v="28.63"/>
        <n v="25.33"/>
        <n v="140.6"/>
        <n v="23.22"/>
        <n v="105.98"/>
        <n v="41.71"/>
        <n v="30.51"/>
        <n v="34.630000000000003"/>
        <n v="23.79"/>
        <n v="197.35"/>
        <n v="440.76"/>
        <n v="75.599999999999994"/>
        <n v="3.21"/>
        <n v="30.58"/>
        <n v="1.73"/>
        <n v="-32.93"/>
        <n v="23.76"/>
        <n v="-84.82"/>
        <n v="116.24"/>
        <n v="10.8"/>
        <n v="107.72"/>
        <n v="12.15"/>
        <n v="52.38"/>
        <n v="629.01"/>
        <n v="86"/>
        <n v="-31.49"/>
        <n v="15.02"/>
        <n v="-304.67"/>
        <n v="8.7200000000000006"/>
        <n v="-6.4"/>
        <n v="3.86"/>
        <n v="-185.72"/>
        <n v="17.350000000000001"/>
        <n v="79.760000000000005"/>
        <n v="8.82"/>
        <n v="21.27"/>
        <n v="7.68"/>
        <n v="17.62"/>
        <n v="99.3"/>
        <n v="6.06"/>
        <n v="4.8499999999999996"/>
        <n v="4.82"/>
        <n v="7.76"/>
        <n v="62.14"/>
        <n v="44.37"/>
        <n v="81.13"/>
        <n v="15.61"/>
        <n v="-13.74"/>
        <n v="146.79"/>
        <n v="-9.9700000000000006"/>
        <n v="1.31"/>
        <n v="-24.1"/>
        <n v="-386.96"/>
        <n v="-7.9"/>
        <n v="21.42"/>
        <n v="4.2"/>
        <n v="34.99"/>
        <n v="2.62"/>
        <n v="1061.57"/>
        <n v="43.71"/>
        <n v="-12.78"/>
        <n v="70.22"/>
        <n v="9.32"/>
        <n v="41.76"/>
        <n v="27.56"/>
        <n v="13.51"/>
        <n v="46.73"/>
        <n v="11.29"/>
        <n v="-19.11"/>
        <n v="-20.69"/>
        <n v="91.79"/>
        <n v="180.44"/>
        <n v="21.38"/>
        <n v="125.25"/>
        <n v="401.81"/>
        <n v="8.76"/>
        <n v="27.5"/>
        <n v="839.99"/>
        <n v="125.2"/>
        <n v="25.51"/>
        <n v="50.37"/>
        <n v="59.04"/>
        <n v="70.2"/>
        <n v="0.86"/>
        <n v="99.9"/>
        <n v="25.29"/>
        <n v="10.31"/>
        <n v="97.01"/>
        <n v="52.77"/>
        <n v="39"/>
        <n v="1.17"/>
        <n v="4.13"/>
        <n v="19.420000000000002"/>
        <n v="2.11"/>
        <n v="-2.52"/>
        <n v="4.4800000000000004"/>
        <n v="29.5"/>
        <n v="-13.94"/>
        <n v="1.99"/>
        <n v="46.63"/>
        <n v="8.39"/>
        <n v="26.03"/>
        <n v="0.51"/>
        <n v="10.77"/>
        <n v="52.34"/>
        <n v="2.4900000000000002"/>
        <n v="2.37"/>
        <n v="68.12"/>
        <n v="-31.84"/>
        <n v="11.19"/>
        <n v="39.869999999999997"/>
        <n v="111.52"/>
        <n v="2.0099999999999998"/>
        <n v="24.19"/>
        <n v="10.42"/>
        <n v="0.7"/>
        <n v="327.95"/>
        <n v="26.9"/>
        <n v="1.69"/>
        <n v="121.96"/>
        <n v="23.81"/>
        <n v="8.8000000000000007"/>
        <n v="105.28"/>
        <n v="320.32"/>
        <n v="18.84"/>
        <n v="-135.09"/>
        <n v="71.77"/>
        <n v="68.59"/>
        <n v="19.16"/>
        <n v="7.55"/>
        <n v="25.5"/>
        <n v="-8.43"/>
        <n v="5.94"/>
        <n v="32.299999999999997"/>
        <n v="0.91"/>
        <n v="13.88"/>
        <n v="18.72"/>
        <n v="7.22"/>
        <n v="21.87"/>
        <n v="122.39"/>
        <n v="12.42"/>
        <n v="50.03"/>
        <n v="10.16"/>
        <n v="30.28"/>
        <n v="2.42"/>
        <n v="18.46"/>
        <n v="18.690000000000001"/>
        <n v="26.54"/>
        <n v="30.19"/>
        <n v="7.97"/>
        <n v="18.829999999999998"/>
        <n v="395.99"/>
        <n v="4.12"/>
        <n v="-12.88"/>
        <n v="48.7"/>
        <n v="-479.99"/>
        <n v="15.3"/>
        <n v="12.22"/>
        <n v="7.89"/>
        <n v="-3.47"/>
        <n v="112.22"/>
        <n v="10.08"/>
        <n v="14.43"/>
        <n v="415.99"/>
        <n v="334.11"/>
        <n v="3.88"/>
        <n v="43.6"/>
        <n v="-36.44"/>
        <n v="44.6"/>
        <n v="0.61"/>
        <n v="31.93"/>
        <n v="11.71"/>
        <n v="14.66"/>
        <n v="14.2"/>
        <n v="42"/>
        <n v="34.409999999999997"/>
        <n v="81.260000000000005"/>
        <n v="17.64"/>
        <n v="-3.09"/>
        <n v="-0.34"/>
        <n v="-0.95"/>
        <n v="-6.54"/>
        <n v="3.09"/>
        <n v="7.21"/>
        <n v="13.13"/>
        <n v="-2.96"/>
        <n v="215.99"/>
        <n v="24.27"/>
        <n v="15.41"/>
        <n v="23.72"/>
        <n v="11.87"/>
        <n v="449.99"/>
        <n v="5.75"/>
        <n v="33.07"/>
        <n v="49.8"/>
        <n v="20.86"/>
        <n v="7.91"/>
        <n v="19.739999999999998"/>
        <n v="2.0699999999999998"/>
        <n v="18.54"/>
        <n v="105.25"/>
        <n v="7.6"/>
        <n v="33.06"/>
        <n v="5.54"/>
        <n v="314.27"/>
        <n v="-13.32"/>
        <n v="54.35"/>
        <n v="33.31"/>
        <n v="-24.42"/>
        <n v="-363.53"/>
        <n v="-14.34"/>
        <n v="68"/>
        <n v="13.56"/>
        <n v="-59.84"/>
        <n v="11.91"/>
        <n v="40.119999999999997"/>
        <n v="15.1"/>
        <n v="5.19"/>
        <n v="22.56"/>
        <n v="0.46"/>
        <n v="13.08"/>
        <n v="-21.95"/>
        <n v="46.47"/>
        <n v="28.49"/>
        <n v="-1.46"/>
        <n v="5.37"/>
        <n v="-938.28"/>
        <n v="-14.92"/>
        <n v="-9.18"/>
        <n v="1.65"/>
        <n v="76.98"/>
        <n v="41.29"/>
        <n v="44.4"/>
        <n v="14.69"/>
        <n v="32.93"/>
        <n v="72.58"/>
        <n v="9.25"/>
        <n v="-1.36"/>
        <n v="51.19"/>
        <n v="-25.47"/>
        <n v="28.5"/>
        <n v="13.17"/>
        <n v="90.98"/>
        <n v="13.9"/>
        <n v="15.88"/>
        <n v="48.94"/>
        <n v="14.57"/>
        <n v="140.96"/>
        <n v="-3.5"/>
        <n v="29.44"/>
        <n v="1644.29"/>
        <n v="5.68"/>
        <n v="17.47"/>
        <n v="6.39"/>
        <n v="-15.1"/>
        <n v="41.99"/>
        <n v="-11.52"/>
        <n v="4.88"/>
        <n v="-64.77"/>
        <n v="49.72"/>
        <n v="-191.65"/>
        <n v="45.98"/>
        <n v="1"/>
        <n v="10.55"/>
        <n v="14.07"/>
        <n v="5.92"/>
        <n v="3.34"/>
        <n v="178.91"/>
        <n v="34.29"/>
        <n v="11.68"/>
        <n v="4.87"/>
        <n v="654.76"/>
        <n v="77.37"/>
        <n v="35.049999999999997"/>
        <n v="6.85"/>
        <n v="5.16"/>
        <n v="-190.85"/>
        <n v="-3"/>
        <n v="13.59"/>
        <n v="1.66"/>
        <n v="-3.43"/>
        <n v="-247.8"/>
        <n v="-7.37"/>
        <n v="87.89"/>
        <n v="20.91"/>
        <n v="19.03"/>
        <n v="128.97"/>
        <n v="0.52"/>
        <n v="0.93"/>
        <n v="15.74"/>
        <n v="5.13"/>
        <n v="38.869999999999997"/>
        <n v="34.35"/>
        <n v="106.96"/>
        <n v="267.70999999999998"/>
        <n v="28.96"/>
        <n v="13.96"/>
        <n v="47.63"/>
        <n v="47.82"/>
        <n v="20.39"/>
        <n v="-10.49"/>
        <n v="-161.69"/>
        <n v="12.97"/>
        <n v="70.03"/>
        <n v="12.05"/>
        <n v="32.89"/>
        <n v="377.73"/>
        <n v="334.5"/>
        <n v="29.34"/>
        <n v="58.18"/>
        <n v="41.45"/>
        <n v="10.91"/>
        <n v="-28.27"/>
        <n v="160.62"/>
        <n v="17.309999999999999"/>
        <n v="-31.99"/>
        <n v="9.8800000000000008"/>
        <n v="6719.98"/>
        <n v="33.94"/>
        <n v="-30.15"/>
        <n v="-32.369999999999997"/>
        <n v="366.63"/>
        <n v="-73.05"/>
        <n v="32.69"/>
        <n v="1.41"/>
        <n v="142.49"/>
        <n v="-188.7"/>
        <n v="83.65"/>
        <n v="42.36"/>
        <n v="31.61"/>
        <n v="27.3"/>
        <n v="11.69"/>
        <n v="12.25"/>
        <n v="37.76"/>
        <n v="5.97"/>
        <n v="36.479999999999997"/>
        <n v="11.15"/>
        <n v="-38.21"/>
        <n v="16.59"/>
        <n v="24.38"/>
        <n v="91.32"/>
        <n v="60.48"/>
        <n v="7.39"/>
        <n v="9.66"/>
        <n v="31.47"/>
        <n v="21.29"/>
        <n v="33.729999999999997"/>
        <n v="23.59"/>
        <n v="17.55"/>
        <n v="38.68"/>
        <n v="46.23"/>
        <n v="63.11"/>
        <n v="2.68"/>
        <n v="87.99"/>
        <n v="0.96"/>
        <n v="-10.91"/>
        <n v="16.52"/>
        <n v="51.36"/>
        <n v="27.44"/>
        <n v="126"/>
        <n v="22.24"/>
        <n v="-2.92"/>
        <n v="3.12"/>
        <n v="16.23"/>
        <n v="8.99"/>
        <n v="71.930000000000007"/>
        <n v="-6.21"/>
        <n v="27.93"/>
        <n v="-36.21"/>
        <n v="3.38"/>
        <n v="9.64"/>
        <n v="6.05"/>
        <n v="4"/>
        <n v="0.11"/>
        <n v="6.04"/>
        <n v="244.62"/>
        <n v="25.18"/>
        <n v="11.35"/>
        <n v="59.49"/>
        <n v="10.32"/>
        <n v="177.59"/>
        <n v="13.87"/>
        <n v="39.08"/>
        <n v="-45.24"/>
        <n v="5.53"/>
        <n v="75.989999999999995"/>
        <n v="60.88"/>
        <n v="20.059999999999999"/>
        <n v="9.74"/>
        <n v="39.56"/>
        <n v="13.37"/>
        <n v="19.38"/>
        <n v="3.76"/>
        <n v="4.45"/>
        <n v="11.59"/>
        <n v="5.62"/>
        <n v="162"/>
        <n v="-23.49"/>
        <n v="5.4"/>
        <n v="40.42"/>
        <n v="-4.6399999999999997"/>
        <n v="12.63"/>
        <n v="7.27"/>
        <n v="6.64"/>
        <n v="259.52999999999997"/>
        <n v="19.600000000000001"/>
        <n v="54.39"/>
        <n v="72.98"/>
        <n v="37.24"/>
        <n v="18.010000000000002"/>
        <n v="13.32"/>
        <n v="23.77"/>
        <n v="131.99"/>
        <n v="39.590000000000003"/>
        <n v="39.89"/>
        <n v="1906.49"/>
        <n v="77.22"/>
        <n v="31.1"/>
        <n v="5.41"/>
        <n v="92.51"/>
        <n v="107.04"/>
        <n v="267.67"/>
        <n v="43.68"/>
        <n v="3.05"/>
        <n v="17"/>
        <n v="31.37"/>
        <n v="-251.99"/>
        <n v="28.41"/>
        <n v="-6.03"/>
        <n v="6.44"/>
        <n v="3.75"/>
        <n v="4.38"/>
        <n v="103.82"/>
        <n v="45.37"/>
        <n v="-45.83"/>
        <n v="163.19"/>
        <n v="45.59"/>
        <n v="8.57"/>
        <n v="23.92"/>
        <n v="334.55"/>
        <n v="23.56"/>
        <n v="30.99"/>
        <n v="17.989999999999998"/>
        <n v="89.95"/>
        <n v="10.58"/>
        <n v="46.95"/>
        <n v="26.35"/>
        <n v="-58.72"/>
        <n v="41.7"/>
        <n v="47.99"/>
        <n v="3"/>
        <n v="18.82"/>
        <n v="1.85"/>
        <n v="19.239999999999998"/>
        <n v="503.64"/>
        <n v="222.59"/>
        <n v="44.24"/>
        <n v="11.67"/>
        <n v="7.81"/>
        <n v="11.54"/>
        <n v="412.47"/>
        <n v="-16.61"/>
        <n v="125.3"/>
        <n v="11.08"/>
        <n v="32.1"/>
        <n v="28.6"/>
        <n v="106.78"/>
        <n v="5.51"/>
        <n v="-694.29"/>
        <n v="31.24"/>
        <n v="0.95"/>
        <n v="112.57"/>
        <n v="40.97"/>
        <n v="9.92"/>
        <n v="97.08"/>
        <n v="59.48"/>
        <n v="23.71"/>
        <n v="34.81"/>
        <n v="34.18"/>
        <n v="15.4"/>
        <n v="11.76"/>
        <n v="19.190000000000001"/>
        <n v="202.25"/>
        <n v="15.96"/>
        <n v="33.159999999999997"/>
        <n v="-29.12"/>
        <n v="6.54"/>
        <n v="15.6"/>
        <n v="11.8"/>
        <n v="4.95"/>
        <n v="-5.26"/>
        <n v="12.7"/>
        <n v="-31.6"/>
        <n v="5.91"/>
        <n v="5.45"/>
        <n v="55.85"/>
        <n v="26.58"/>
        <n v="13.69"/>
        <n v="-8.2799999999999994"/>
        <n v="41.93"/>
        <n v="20.100000000000001"/>
        <n v="50.12"/>
        <n v="682.52"/>
        <n v="3.1"/>
        <n v="8.01"/>
        <n v="22.7"/>
        <n v="29.37"/>
        <n v="39.979999999999997"/>
        <n v="-7.01"/>
        <n v="60.46"/>
        <n v="84.29"/>
        <n v="8.5500000000000007"/>
        <n v="22.16"/>
        <n v="13.31"/>
        <n v="15.32"/>
        <n v="762.59"/>
        <n v="55.02"/>
        <n v="94.93"/>
        <n v="21.84"/>
        <n v="54.18"/>
        <n v="-8.35"/>
        <n v="160.31"/>
        <n v="19.489999999999998"/>
        <n v="297.69"/>
        <n v="-3.62"/>
        <n v="226.79"/>
        <n v="3.77"/>
        <n v="161.19"/>
        <n v="1.38"/>
        <n v="75.17"/>
        <n v="54.28"/>
        <n v="5.81"/>
        <n v="10.18"/>
        <n v="15.23"/>
        <n v="1.19"/>
        <n v="12.11"/>
        <n v="5.59"/>
        <n v="20.149999999999999"/>
        <n v="3.14"/>
        <n v="153.47"/>
        <n v="9.93"/>
        <n v="22.9"/>
        <n v="29.45"/>
        <n v="9.1"/>
        <n v="0.9"/>
        <n v="28.22"/>
        <n v="42.81"/>
        <n v="15.09"/>
        <n v="161.99"/>
        <n v="60.39"/>
        <n v="132.99"/>
        <n v="16.27"/>
        <n v="21.13"/>
        <n v="610.86"/>
        <n v="20.75"/>
        <n v="2.09"/>
        <n v="55.39"/>
        <n v="-54.32"/>
        <n v="8.74"/>
        <n v="-40.200000000000003"/>
        <n v="13.48"/>
        <n v="87.2"/>
        <n v="29.96"/>
        <n v="10.26"/>
        <n v="27.2"/>
        <n v="31.2"/>
        <n v="4.68"/>
        <n v="153.12"/>
        <n v="72.95"/>
      </sharedItems>
    </cacheField>
    <cacheField name="Year" numFmtId="0">
      <sharedItems containsSemiMixedTypes="0" containsString="0" containsNumber="1" containsInteger="1" minValue="2011" maxValue="2014" count="4">
        <n v="2013"/>
        <n v="2011"/>
        <n v="2012"/>
        <n v="2014"/>
      </sharedItems>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 name="Profit Margin" numFmtId="0" formula="Profit/Sales" databaseField="0"/>
  </cacheFields>
  <extLst>
    <ext xmlns:x14="http://schemas.microsoft.com/office/spreadsheetml/2009/9/main" uri="{725AE2AE-9491-48be-B2B4-4EB974FC3084}">
      <x14:pivotCacheDefinition pivotCacheId="1523333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s v="CA-2013-138688"/>
    <d v="2013-06-13T00:00:00"/>
    <d v="2013-06-17T00:00:00"/>
    <s v="Darrin Van Huff"/>
    <s v="United States"/>
    <s v="Los Angeles"/>
    <x v="0"/>
    <x v="0"/>
    <s v="Self-Adhesive Address Labels for Typewriters by Universal"/>
    <x v="0"/>
    <n v="2"/>
    <x v="0"/>
    <x v="0"/>
    <n v="6"/>
    <n v="13"/>
  </r>
  <r>
    <s v="CA-2011-115812"/>
    <d v="2011-06-09T00:00:00"/>
    <d v="2011-06-14T00:00:00"/>
    <s v="Brosina Hoffman"/>
    <s v="United States"/>
    <s v="Los Angeles"/>
    <x v="0"/>
    <x v="1"/>
    <s v="Eldon Expressions Wood and Plastic Desk Accessories, Cherry Wood"/>
    <x v="1"/>
    <n v="7"/>
    <x v="1"/>
    <x v="1"/>
    <n v="6"/>
    <n v="9"/>
  </r>
  <r>
    <s v="CA-2011-115812"/>
    <d v="2011-06-09T00:00:00"/>
    <d v="2011-06-14T00:00:00"/>
    <s v="Brosina Hoffman"/>
    <s v="United States"/>
    <s v="Los Angeles"/>
    <x v="0"/>
    <x v="2"/>
    <s v="Newell 322"/>
    <x v="2"/>
    <n v="4"/>
    <x v="2"/>
    <x v="1"/>
    <n v="6"/>
    <n v="9"/>
  </r>
  <r>
    <s v="CA-2011-115812"/>
    <d v="2011-06-09T00:00:00"/>
    <d v="2011-06-14T00:00:00"/>
    <s v="Brosina Hoffman"/>
    <s v="United States"/>
    <s v="Los Angeles"/>
    <x v="0"/>
    <x v="3"/>
    <s v="Mitel 5320 IP Phone VoIP phone"/>
    <x v="3"/>
    <n v="4"/>
    <x v="3"/>
    <x v="1"/>
    <n v="6"/>
    <n v="9"/>
  </r>
  <r>
    <s v="CA-2011-115812"/>
    <d v="2011-06-09T00:00:00"/>
    <d v="2011-06-14T00:00:00"/>
    <s v="Brosina Hoffman"/>
    <s v="United States"/>
    <s v="Los Angeles"/>
    <x v="0"/>
    <x v="4"/>
    <s v="DXL Angle-View Binders with Locking Rings by Samsill"/>
    <x v="4"/>
    <n v="3"/>
    <x v="4"/>
    <x v="1"/>
    <n v="6"/>
    <n v="9"/>
  </r>
  <r>
    <s v="CA-2011-115812"/>
    <d v="2011-06-09T00:00:00"/>
    <d v="2011-06-14T00:00:00"/>
    <s v="Brosina Hoffman"/>
    <s v="United States"/>
    <s v="Los Angeles"/>
    <x v="0"/>
    <x v="5"/>
    <s v="Belkin F5C206VTEL 6 Outlet Surge"/>
    <x v="5"/>
    <n v="5"/>
    <x v="5"/>
    <x v="1"/>
    <n v="6"/>
    <n v="9"/>
  </r>
  <r>
    <s v="CA-2011-115812"/>
    <d v="2011-06-09T00:00:00"/>
    <d v="2011-06-14T00:00:00"/>
    <s v="Brosina Hoffman"/>
    <s v="United States"/>
    <s v="Los Angeles"/>
    <x v="0"/>
    <x v="6"/>
    <s v="Chromcraft Rectangular Conference Tables"/>
    <x v="6"/>
    <n v="9"/>
    <x v="6"/>
    <x v="1"/>
    <n v="6"/>
    <n v="9"/>
  </r>
  <r>
    <s v="CA-2011-115812"/>
    <d v="2011-06-09T00:00:00"/>
    <d v="2011-06-14T00:00:00"/>
    <s v="Brosina Hoffman"/>
    <s v="United States"/>
    <s v="Los Angeles"/>
    <x v="0"/>
    <x v="3"/>
    <s v="Konftel 250 ConferenceÂ phoneÂ - Charcoal black"/>
    <x v="7"/>
    <n v="4"/>
    <x v="7"/>
    <x v="1"/>
    <n v="6"/>
    <n v="9"/>
  </r>
  <r>
    <s v="CA-2013-161389"/>
    <d v="2013-12-06T00:00:00"/>
    <d v="2013-12-11T00:00:00"/>
    <s v="Irene Maddox"/>
    <s v="United States"/>
    <s v="Seattle"/>
    <x v="1"/>
    <x v="4"/>
    <s v="Fellowes PB200 Plastic Comb Binding Machine"/>
    <x v="8"/>
    <n v="3"/>
    <x v="8"/>
    <x v="0"/>
    <n v="12"/>
    <n v="6"/>
  </r>
  <r>
    <s v="CA-2011-167164"/>
    <d v="2011-05-13T00:00:00"/>
    <d v="2011-05-15T00:00:00"/>
    <s v="Alejandro Grove"/>
    <s v="United States"/>
    <s v="West Jordan"/>
    <x v="2"/>
    <x v="7"/>
    <s v="Fellowes Super Stor/Drawer"/>
    <x v="9"/>
    <n v="2"/>
    <x v="9"/>
    <x v="1"/>
    <n v="5"/>
    <n v="13"/>
  </r>
  <r>
    <s v="CA-2011-143336"/>
    <d v="2011-08-27T00:00:00"/>
    <d v="2011-09-01T00:00:00"/>
    <s v="Zuschuss Donatelli"/>
    <s v="United States"/>
    <s v="San Francisco"/>
    <x v="0"/>
    <x v="2"/>
    <s v="Newell 341"/>
    <x v="10"/>
    <n v="2"/>
    <x v="10"/>
    <x v="1"/>
    <n v="8"/>
    <n v="27"/>
  </r>
  <r>
    <s v="CA-2011-143336"/>
    <d v="2011-08-27T00:00:00"/>
    <d v="2011-09-01T00:00:00"/>
    <s v="Zuschuss Donatelli"/>
    <s v="United States"/>
    <s v="San Francisco"/>
    <x v="0"/>
    <x v="3"/>
    <s v="Cisco SPA 501G IP Phone"/>
    <x v="11"/>
    <n v="3"/>
    <x v="11"/>
    <x v="1"/>
    <n v="8"/>
    <n v="27"/>
  </r>
  <r>
    <s v="CA-2011-143336"/>
    <d v="2011-08-27T00:00:00"/>
    <d v="2011-09-01T00:00:00"/>
    <s v="Zuschuss Donatelli"/>
    <s v="United States"/>
    <s v="San Francisco"/>
    <x v="0"/>
    <x v="4"/>
    <s v="Wilson Jones Hanging View Binder, White, 1&quot;"/>
    <x v="12"/>
    <n v="4"/>
    <x v="12"/>
    <x v="1"/>
    <n v="8"/>
    <n v="27"/>
  </r>
  <r>
    <s v="CA-2012-106320"/>
    <d v="2012-09-25T00:00:00"/>
    <d v="2012-09-30T00:00:00"/>
    <s v="Emily Burns"/>
    <s v="United States"/>
    <s v="Orem"/>
    <x v="2"/>
    <x v="6"/>
    <s v="Bretford CR4500 Series Slim Rectangular Table"/>
    <x v="13"/>
    <n v="3"/>
    <x v="13"/>
    <x v="2"/>
    <n v="9"/>
    <n v="25"/>
  </r>
  <r>
    <s v="CA-2013-121755"/>
    <d v="2013-01-16T00:00:00"/>
    <d v="2013-01-20T00:00:00"/>
    <s v="Eric Hoffmann"/>
    <s v="United States"/>
    <s v="Los Angeles"/>
    <x v="0"/>
    <x v="4"/>
    <s v="Wilson Jones Active Use Binders"/>
    <x v="14"/>
    <n v="2"/>
    <x v="14"/>
    <x v="0"/>
    <n v="1"/>
    <n v="16"/>
  </r>
  <r>
    <s v="CA-2013-121755"/>
    <d v="2013-01-16T00:00:00"/>
    <d v="2013-01-20T00:00:00"/>
    <s v="Eric Hoffmann"/>
    <s v="United States"/>
    <s v="Los Angeles"/>
    <x v="0"/>
    <x v="8"/>
    <s v="ImationÂ 8GB Mini TravelDrive USB 2.0Â Flash Drive"/>
    <x v="15"/>
    <n v="3"/>
    <x v="15"/>
    <x v="0"/>
    <n v="1"/>
    <n v="16"/>
  </r>
  <r>
    <s v="CA-2013-101343"/>
    <d v="2013-07-18T00:00:00"/>
    <d v="2013-07-23T00:00:00"/>
    <s v="Ruben Ausman"/>
    <s v="United States"/>
    <s v="Los Angeles"/>
    <x v="0"/>
    <x v="7"/>
    <s v="Eldon Base for stackable storage shelf, platinum"/>
    <x v="16"/>
    <n v="2"/>
    <x v="16"/>
    <x v="0"/>
    <n v="7"/>
    <n v="18"/>
  </r>
  <r>
    <s v="CA-2012-135545"/>
    <d v="2012-11-24T00:00:00"/>
    <d v="2012-11-30T00:00:00"/>
    <s v="Kunst Miller"/>
    <s v="United States"/>
    <s v="Los Angeles"/>
    <x v="0"/>
    <x v="8"/>
    <s v="Verbatim 25 GB 6x Blu-ray Single Layer Recordable Disc, 3/Pack"/>
    <x v="17"/>
    <n v="2"/>
    <x v="17"/>
    <x v="2"/>
    <n v="11"/>
    <n v="24"/>
  </r>
  <r>
    <s v="CA-2012-135545"/>
    <d v="2012-11-24T00:00:00"/>
    <d v="2012-11-30T00:00:00"/>
    <s v="Kunst Miller"/>
    <s v="United States"/>
    <s v="Los Angeles"/>
    <x v="0"/>
    <x v="4"/>
    <s v="Acco PRESSTEX Data Binder with Storage Hooks, Dark Blue, 14 7/8&quot; X 11&quot;"/>
    <x v="18"/>
    <n v="6"/>
    <x v="18"/>
    <x v="2"/>
    <n v="11"/>
    <n v="24"/>
  </r>
  <r>
    <s v="CA-2012-135545"/>
    <d v="2012-11-24T00:00:00"/>
    <d v="2012-11-30T00:00:00"/>
    <s v="Kunst Miller"/>
    <s v="United States"/>
    <s v="Los Angeles"/>
    <x v="0"/>
    <x v="9"/>
    <s v="Xerox 1943"/>
    <x v="19"/>
    <n v="3"/>
    <x v="19"/>
    <x v="2"/>
    <n v="11"/>
    <n v="24"/>
  </r>
  <r>
    <s v="CA-2012-135545"/>
    <d v="2012-11-24T00:00:00"/>
    <d v="2012-11-30T00:00:00"/>
    <s v="Kunst Miller"/>
    <s v="United States"/>
    <s v="Los Angeles"/>
    <x v="0"/>
    <x v="1"/>
    <s v="Luxo Economy Swing Arm Lamp"/>
    <x v="20"/>
    <n v="4"/>
    <x v="20"/>
    <x v="2"/>
    <n v="11"/>
    <n v="24"/>
  </r>
  <r>
    <s v="CA-2011-106376"/>
    <d v="2011-12-05T00:00:00"/>
    <d v="2011-12-10T00:00:00"/>
    <s v="Brendan Sweed"/>
    <s v="United States"/>
    <s v="Gilbert"/>
    <x v="3"/>
    <x v="2"/>
    <s v="Hunt BOSTON Model 1606 High-Volume Electric Pencil Sharpener, Beige"/>
    <x v="21"/>
    <n v="8"/>
    <x v="21"/>
    <x v="1"/>
    <n v="12"/>
    <n v="5"/>
  </r>
  <r>
    <s v="CA-2011-106376"/>
    <d v="2011-12-05T00:00:00"/>
    <d v="2011-12-10T00:00:00"/>
    <s v="Brendan Sweed"/>
    <s v="United States"/>
    <s v="Gilbert"/>
    <x v="3"/>
    <x v="3"/>
    <s v="netTALK DUO VoIP Telephone Service"/>
    <x v="22"/>
    <n v="4"/>
    <x v="22"/>
    <x v="1"/>
    <n v="12"/>
    <n v="5"/>
  </r>
  <r>
    <s v="CA-2011-139451"/>
    <d v="2011-10-12T00:00:00"/>
    <d v="2011-10-16T00:00:00"/>
    <s v="Duane Noonan"/>
    <s v="United States"/>
    <s v="San Francisco"/>
    <x v="0"/>
    <x v="2"/>
    <s v="Premium Writing Pencils, Soft, #2 by Central Association for the Blind"/>
    <x v="23"/>
    <n v="5"/>
    <x v="23"/>
    <x v="1"/>
    <n v="10"/>
    <n v="12"/>
  </r>
  <r>
    <s v="CA-2011-139451"/>
    <d v="2011-10-12T00:00:00"/>
    <d v="2011-10-16T00:00:00"/>
    <s v="Duane Noonan"/>
    <s v="United States"/>
    <s v="San Francisco"/>
    <x v="0"/>
    <x v="7"/>
    <s v="Sortfiler Multipurpose Personal File Organizer, Black"/>
    <x v="24"/>
    <n v="1"/>
    <x v="24"/>
    <x v="1"/>
    <n v="10"/>
    <n v="12"/>
  </r>
  <r>
    <s v="CA-2013-109806"/>
    <d v="2013-09-18T00:00:00"/>
    <d v="2013-09-23T00:00:00"/>
    <s v="Jim Sink"/>
    <s v="United States"/>
    <s v="Los Angeles"/>
    <x v="0"/>
    <x v="2"/>
    <s v="Turquoise Lead Holder with Pocket Clip"/>
    <x v="25"/>
    <n v="3"/>
    <x v="25"/>
    <x v="0"/>
    <n v="9"/>
    <n v="18"/>
  </r>
  <r>
    <s v="CA-2013-109806"/>
    <d v="2013-09-18T00:00:00"/>
    <d v="2013-09-23T00:00:00"/>
    <s v="Jim Sink"/>
    <s v="United States"/>
    <s v="Los Angeles"/>
    <x v="0"/>
    <x v="3"/>
    <s v="Panasonic Kx-TS550"/>
    <x v="26"/>
    <n v="2"/>
    <x v="26"/>
    <x v="0"/>
    <n v="9"/>
    <n v="18"/>
  </r>
  <r>
    <s v="CA-2013-109806"/>
    <d v="2013-09-18T00:00:00"/>
    <d v="2013-09-23T00:00:00"/>
    <s v="Jim Sink"/>
    <s v="United States"/>
    <s v="Los Angeles"/>
    <x v="0"/>
    <x v="9"/>
    <s v="Xerox 1995"/>
    <x v="27"/>
    <n v="1"/>
    <x v="27"/>
    <x v="0"/>
    <n v="9"/>
    <n v="18"/>
  </r>
  <r>
    <s v="US-2014-109484"/>
    <d v="2014-11-07T00:00:00"/>
    <d v="2014-11-13T00:00:00"/>
    <s v="Roger Barcio"/>
    <s v="United States"/>
    <s v="Portland"/>
    <x v="4"/>
    <x v="4"/>
    <s v="Flexible Leather- Look Classic Collection Ring Binder"/>
    <x v="28"/>
    <n v="1"/>
    <x v="28"/>
    <x v="3"/>
    <n v="11"/>
    <n v="7"/>
  </r>
  <r>
    <s v="CA-2014-157833"/>
    <d v="2014-06-18T00:00:00"/>
    <d v="2014-06-21T00:00:00"/>
    <s v="Katherine Ducich"/>
    <s v="United States"/>
    <s v="San Francisco"/>
    <x v="0"/>
    <x v="4"/>
    <s v="Trimflex Flexible Post Binders"/>
    <x v="29"/>
    <n v="3"/>
    <x v="29"/>
    <x v="3"/>
    <n v="6"/>
    <n v="18"/>
  </r>
  <r>
    <s v="US-2012-156867"/>
    <d v="2012-11-13T00:00:00"/>
    <d v="2012-11-17T00:00:00"/>
    <s v="Lena Cacioppo"/>
    <s v="United States"/>
    <s v="Aurora"/>
    <x v="5"/>
    <x v="8"/>
    <s v="Logitech K350 2.4Ghz Wireless Keyboard"/>
    <x v="30"/>
    <n v="6"/>
    <x v="30"/>
    <x v="2"/>
    <n v="11"/>
    <n v="13"/>
  </r>
  <r>
    <s v="US-2012-156867"/>
    <d v="2012-11-13T00:00:00"/>
    <d v="2012-11-17T00:00:00"/>
    <s v="Lena Cacioppo"/>
    <s v="United States"/>
    <s v="Aurora"/>
    <x v="5"/>
    <x v="1"/>
    <s v="Deflect-o DuraMat Lighweight, Studded, Beveled Mat for Low Pile Carpeting"/>
    <x v="31"/>
    <n v="3"/>
    <x v="31"/>
    <x v="2"/>
    <n v="11"/>
    <n v="13"/>
  </r>
  <r>
    <s v="US-2012-156867"/>
    <d v="2012-11-13T00:00:00"/>
    <d v="2012-11-17T00:00:00"/>
    <s v="Lena Cacioppo"/>
    <s v="United States"/>
    <s v="Aurora"/>
    <x v="5"/>
    <x v="4"/>
    <s v="Avery Trapezoid Ring Binder, 3&quot; Capacity, Black, 1040 sheets"/>
    <x v="32"/>
    <n v="3"/>
    <x v="32"/>
    <x v="2"/>
    <n v="11"/>
    <n v="13"/>
  </r>
  <r>
    <s v="CA-2012-110457"/>
    <d v="2012-03-02T00:00:00"/>
    <d v="2012-03-06T00:00:00"/>
    <s v="Dave Kipp"/>
    <s v="United States"/>
    <s v="Seattle"/>
    <x v="1"/>
    <x v="6"/>
    <s v="Hon Racetrack Conference Tables"/>
    <x v="33"/>
    <n v="3"/>
    <x v="33"/>
    <x v="2"/>
    <n v="3"/>
    <n v="2"/>
  </r>
  <r>
    <s v="US-2014-107272"/>
    <d v="2014-11-06T00:00:00"/>
    <d v="2014-11-13T00:00:00"/>
    <s v="Troy Staebel"/>
    <s v="United States"/>
    <s v="Phoenix"/>
    <x v="3"/>
    <x v="4"/>
    <s v="Avery Durable Slant Ring Binders, No Labels"/>
    <x v="34"/>
    <n v="2"/>
    <x v="34"/>
    <x v="3"/>
    <n v="11"/>
    <n v="6"/>
  </r>
  <r>
    <s v="US-2014-107272"/>
    <d v="2014-11-06T00:00:00"/>
    <d v="2014-11-13T00:00:00"/>
    <s v="Troy Staebel"/>
    <s v="United States"/>
    <s v="Phoenix"/>
    <x v="3"/>
    <x v="7"/>
    <s v="Trav-L-File Heavy-Duty Shuttle II, Black"/>
    <x v="35"/>
    <n v="7"/>
    <x v="35"/>
    <x v="3"/>
    <n v="11"/>
    <n v="6"/>
  </r>
  <r>
    <s v="US-2013-125969"/>
    <d v="2013-11-07T00:00:00"/>
    <d v="2013-11-11T00:00:00"/>
    <s v="Lindsay Shagiari"/>
    <s v="United States"/>
    <s v="Los Angeles"/>
    <x v="0"/>
    <x v="10"/>
    <s v="Global Task Chair, Black"/>
    <x v="36"/>
    <n v="2"/>
    <x v="36"/>
    <x v="0"/>
    <n v="11"/>
    <n v="7"/>
  </r>
  <r>
    <s v="US-2013-125969"/>
    <d v="2013-11-07T00:00:00"/>
    <d v="2013-11-11T00:00:00"/>
    <s v="Lindsay Shagiari"/>
    <s v="United States"/>
    <s v="Los Angeles"/>
    <x v="0"/>
    <x v="1"/>
    <s v="Eldon Cleatmat Plus Chair Mats for High Pile Carpets"/>
    <x v="37"/>
    <n v="3"/>
    <x v="37"/>
    <x v="0"/>
    <n v="11"/>
    <n v="7"/>
  </r>
  <r>
    <s v="CA-2013-145583"/>
    <d v="2013-10-14T00:00:00"/>
    <d v="2013-10-20T00:00:00"/>
    <s v="Lena Creighton"/>
    <s v="United States"/>
    <s v="Roseville"/>
    <x v="0"/>
    <x v="9"/>
    <s v="Xerox 195"/>
    <x v="38"/>
    <n v="3"/>
    <x v="38"/>
    <x v="0"/>
    <n v="10"/>
    <n v="14"/>
  </r>
  <r>
    <s v="CA-2013-145583"/>
    <d v="2013-10-14T00:00:00"/>
    <d v="2013-10-20T00:00:00"/>
    <s v="Lena Creighton"/>
    <s v="United States"/>
    <s v="Roseville"/>
    <x v="0"/>
    <x v="9"/>
    <s v="Xerox 1880"/>
    <x v="39"/>
    <n v="1"/>
    <x v="39"/>
    <x v="0"/>
    <n v="10"/>
    <n v="14"/>
  </r>
  <r>
    <s v="CA-2013-145583"/>
    <d v="2013-10-14T00:00:00"/>
    <d v="2013-10-20T00:00:00"/>
    <s v="Lena Creighton"/>
    <s v="United States"/>
    <s v="Roseville"/>
    <x v="0"/>
    <x v="2"/>
    <s v="Sanford Colorific Colored Pencils, 12/Box"/>
    <x v="40"/>
    <n v="4"/>
    <x v="40"/>
    <x v="0"/>
    <n v="10"/>
    <n v="14"/>
  </r>
  <r>
    <s v="CA-2013-145583"/>
    <d v="2013-10-14T00:00:00"/>
    <d v="2013-10-20T00:00:00"/>
    <s v="Lena Creighton"/>
    <s v="United States"/>
    <s v="Roseville"/>
    <x v="0"/>
    <x v="11"/>
    <s v="Ideal Clamps"/>
    <x v="41"/>
    <n v="2"/>
    <x v="2"/>
    <x v="0"/>
    <n v="10"/>
    <n v="14"/>
  </r>
  <r>
    <s v="CA-2013-145583"/>
    <d v="2013-10-14T00:00:00"/>
    <d v="2013-10-20T00:00:00"/>
    <s v="Lena Creighton"/>
    <s v="United States"/>
    <s v="Roseville"/>
    <x v="0"/>
    <x v="4"/>
    <s v="GBC Wire Binding Strips"/>
    <x v="42"/>
    <n v="3"/>
    <x v="41"/>
    <x v="0"/>
    <n v="10"/>
    <n v="14"/>
  </r>
  <r>
    <s v="CA-2013-145583"/>
    <d v="2013-10-14T00:00:00"/>
    <d v="2013-10-20T00:00:00"/>
    <s v="Lena Creighton"/>
    <s v="United States"/>
    <s v="Roseville"/>
    <x v="0"/>
    <x v="12"/>
    <s v="Fiskars Softgrip Scissors"/>
    <x v="43"/>
    <n v="6"/>
    <x v="42"/>
    <x v="0"/>
    <n v="10"/>
    <n v="14"/>
  </r>
  <r>
    <s v="CA-2013-145583"/>
    <d v="2013-10-14T00:00:00"/>
    <d v="2013-10-20T00:00:00"/>
    <s v="Lena Creighton"/>
    <s v="United States"/>
    <s v="Roseville"/>
    <x v="0"/>
    <x v="1"/>
    <s v="Longer-Life Soft White Bulbs"/>
    <x v="44"/>
    <n v="14"/>
    <x v="43"/>
    <x v="0"/>
    <n v="10"/>
    <n v="14"/>
  </r>
  <r>
    <s v="CA-2014-106180"/>
    <d v="2014-09-19T00:00:00"/>
    <d v="2014-09-24T00:00:00"/>
    <s v="Sally Hughsby"/>
    <s v="United States"/>
    <s v="San Francisco"/>
    <x v="0"/>
    <x v="2"/>
    <s v="Newell 343"/>
    <x v="45"/>
    <n v="3"/>
    <x v="44"/>
    <x v="3"/>
    <n v="9"/>
    <n v="19"/>
  </r>
  <r>
    <s v="CA-2014-106180"/>
    <d v="2014-09-19T00:00:00"/>
    <d v="2014-09-24T00:00:00"/>
    <s v="Sally Hughsby"/>
    <s v="United States"/>
    <s v="San Francisco"/>
    <x v="0"/>
    <x v="13"/>
    <s v="Convenience Packs of Business Envelopes"/>
    <x v="46"/>
    <n v="3"/>
    <x v="45"/>
    <x v="3"/>
    <n v="9"/>
    <n v="19"/>
  </r>
  <r>
    <s v="CA-2014-106180"/>
    <d v="2014-09-19T00:00:00"/>
    <d v="2014-09-24T00:00:00"/>
    <s v="Sally Hughsby"/>
    <s v="United States"/>
    <s v="San Francisco"/>
    <x v="0"/>
    <x v="9"/>
    <s v="Xerox 1911"/>
    <x v="47"/>
    <n v="3"/>
    <x v="46"/>
    <x v="3"/>
    <n v="9"/>
    <n v="19"/>
  </r>
  <r>
    <s v="CA-2012-110744"/>
    <d v="2012-09-07T00:00:00"/>
    <d v="2012-09-12T00:00:00"/>
    <s v="Helen Andreada"/>
    <s v="United States"/>
    <s v="Pasadena"/>
    <x v="0"/>
    <x v="7"/>
    <s v="Safco Industrial Wire Shelving"/>
    <x v="48"/>
    <n v="7"/>
    <x v="47"/>
    <x v="2"/>
    <n v="9"/>
    <n v="7"/>
  </r>
  <r>
    <s v="CA-2013-158834"/>
    <d v="2013-03-14T00:00:00"/>
    <d v="2013-03-17T00:00:00"/>
    <s v="Tamara Willingham"/>
    <s v="United States"/>
    <s v="Scottsdale"/>
    <x v="3"/>
    <x v="5"/>
    <s v="Belkin 7 Outlet SurgeMaster Surge Protector with Phone Protection"/>
    <x v="49"/>
    <n v="5"/>
    <x v="48"/>
    <x v="0"/>
    <n v="3"/>
    <n v="14"/>
  </r>
  <r>
    <s v="CA-2013-158834"/>
    <d v="2013-03-14T00:00:00"/>
    <d v="2013-03-17T00:00:00"/>
    <s v="Tamara Willingham"/>
    <s v="United States"/>
    <s v="Scottsdale"/>
    <x v="3"/>
    <x v="3"/>
    <s v="Jabra BIZ 2300 Duo QD Duo CordedÂ Headset"/>
    <x v="50"/>
    <n v="2"/>
    <x v="49"/>
    <x v="0"/>
    <n v="3"/>
    <n v="14"/>
  </r>
  <r>
    <s v="CA-2012-124919"/>
    <d v="2012-05-31T00:00:00"/>
    <d v="2012-06-02T00:00:00"/>
    <s v="Stephanie Phelps"/>
    <s v="United States"/>
    <s v="San Jose"/>
    <x v="0"/>
    <x v="9"/>
    <s v="Southworth 25% Cotton Antique Laid Paper &amp; Envelopes"/>
    <x v="51"/>
    <n v="7"/>
    <x v="50"/>
    <x v="2"/>
    <n v="5"/>
    <n v="31"/>
  </r>
  <r>
    <s v="CA-2012-124919"/>
    <d v="2012-05-31T00:00:00"/>
    <d v="2012-06-02T00:00:00"/>
    <s v="Stephanie Phelps"/>
    <s v="United States"/>
    <s v="San Jose"/>
    <x v="0"/>
    <x v="9"/>
    <s v="Xerox 1883"/>
    <x v="52"/>
    <n v="4"/>
    <x v="51"/>
    <x v="2"/>
    <n v="5"/>
    <n v="31"/>
  </r>
  <r>
    <s v="CA-2012-124919"/>
    <d v="2012-05-31T00:00:00"/>
    <d v="2012-06-02T00:00:00"/>
    <s v="Stephanie Phelps"/>
    <s v="United States"/>
    <s v="San Jose"/>
    <x v="0"/>
    <x v="7"/>
    <s v="Tenex Personal Project File with Scoop Front Design, Black"/>
    <x v="53"/>
    <n v="6"/>
    <x v="52"/>
    <x v="2"/>
    <n v="5"/>
    <n v="31"/>
  </r>
  <r>
    <s v="CA-2012-118948"/>
    <d v="2012-05-28T00:00:00"/>
    <d v="2012-06-03T00:00:00"/>
    <s v="Neil Knudson"/>
    <s v="United States"/>
    <s v="Seattle"/>
    <x v="1"/>
    <x v="2"/>
    <s v="Newell 311"/>
    <x v="54"/>
    <n v="3"/>
    <x v="53"/>
    <x v="2"/>
    <n v="5"/>
    <n v="28"/>
  </r>
  <r>
    <s v="CA-2011-104269"/>
    <d v="2011-03-01T00:00:00"/>
    <d v="2011-03-06T00:00:00"/>
    <s v="Dave Brooks"/>
    <s v="United States"/>
    <s v="Seattle"/>
    <x v="1"/>
    <x v="10"/>
    <s v="Global Deluxe High-Back Manager's Chair"/>
    <x v="55"/>
    <n v="2"/>
    <x v="54"/>
    <x v="1"/>
    <n v="3"/>
    <n v="1"/>
  </r>
  <r>
    <s v="CA-2013-162733"/>
    <d v="2013-05-12T00:00:00"/>
    <d v="2013-05-13T00:00:00"/>
    <s v="Ted Trevino"/>
    <s v="United States"/>
    <s v="Los Angeles"/>
    <x v="0"/>
    <x v="9"/>
    <s v="Xerox 1920"/>
    <x v="56"/>
    <n v="1"/>
    <x v="55"/>
    <x v="0"/>
    <n v="5"/>
    <n v="12"/>
  </r>
  <r>
    <s v="CA-2013-154508"/>
    <d v="2013-11-17T00:00:00"/>
    <d v="2013-11-21T00:00:00"/>
    <s v="Ruben Dartt"/>
    <s v="United States"/>
    <s v="Carlsbad"/>
    <x v="6"/>
    <x v="13"/>
    <s v="Staples"/>
    <x v="57"/>
    <n v="5"/>
    <x v="56"/>
    <x v="0"/>
    <n v="11"/>
    <n v="17"/>
  </r>
  <r>
    <s v="CA-2013-113817"/>
    <d v="2013-11-08T00:00:00"/>
    <d v="2013-11-12T00:00:00"/>
    <s v="Max Jones"/>
    <s v="United States"/>
    <s v="Seattle"/>
    <x v="1"/>
    <x v="4"/>
    <s v="Wilson Jones International Size A4 Ring Binders"/>
    <x v="58"/>
    <n v="2"/>
    <x v="57"/>
    <x v="0"/>
    <n v="11"/>
    <n v="8"/>
  </r>
  <r>
    <s v="CA-2011-118962"/>
    <d v="2011-08-05T00:00:00"/>
    <d v="2011-08-09T00:00:00"/>
    <s v="Chad Sievert"/>
    <s v="United States"/>
    <s v="Los Angeles"/>
    <x v="0"/>
    <x v="9"/>
    <s v="Adams Phone Message Book, Professional, 400 Message Capacity, 5 3/6Â” x 11Â”"/>
    <x v="59"/>
    <n v="3"/>
    <x v="58"/>
    <x v="1"/>
    <n v="8"/>
    <n v="5"/>
  </r>
  <r>
    <s v="CA-2011-118962"/>
    <d v="2011-08-05T00:00:00"/>
    <d v="2011-08-09T00:00:00"/>
    <s v="Chad Sievert"/>
    <s v="United States"/>
    <s v="Los Angeles"/>
    <x v="0"/>
    <x v="9"/>
    <s v="Xerox 1913"/>
    <x v="60"/>
    <n v="2"/>
    <x v="59"/>
    <x v="1"/>
    <n v="8"/>
    <n v="5"/>
  </r>
  <r>
    <s v="CA-2011-118962"/>
    <d v="2011-08-05T00:00:00"/>
    <d v="2011-08-09T00:00:00"/>
    <s v="Chad Sievert"/>
    <s v="United States"/>
    <s v="Los Angeles"/>
    <x v="0"/>
    <x v="10"/>
    <s v="Global Value Steno Chair, Gray"/>
    <x v="61"/>
    <n v="7"/>
    <x v="60"/>
    <x v="1"/>
    <n v="8"/>
    <n v="5"/>
  </r>
  <r>
    <s v="CA-2011-123260"/>
    <d v="2011-08-26T00:00:00"/>
    <d v="2011-08-30T00:00:00"/>
    <s v="Frank Merwin"/>
    <s v="United States"/>
    <s v="Los Angeles"/>
    <x v="0"/>
    <x v="8"/>
    <s v="SanDisk Ultra 32 GB MicroSDHC Class 10 Memory Card"/>
    <x v="62"/>
    <n v="8"/>
    <x v="61"/>
    <x v="1"/>
    <n v="8"/>
    <n v="26"/>
  </r>
  <r>
    <s v="CA-2012-131457"/>
    <d v="2012-10-31T00:00:00"/>
    <d v="2012-11-06T00:00:00"/>
    <s v="Mary Zewe"/>
    <s v="United States"/>
    <s v="Redlands"/>
    <x v="0"/>
    <x v="13"/>
    <s v="Poly String Tie Envelopes"/>
    <x v="63"/>
    <n v="7"/>
    <x v="62"/>
    <x v="2"/>
    <n v="10"/>
    <n v="31"/>
  </r>
  <r>
    <s v="CA-2011-133690"/>
    <d v="2011-08-03T00:00:00"/>
    <d v="2011-08-05T00:00:00"/>
    <s v="Bruce Stewart"/>
    <s v="United States"/>
    <s v="Denver"/>
    <x v="5"/>
    <x v="6"/>
    <s v="BoxOffice By Design Rectangular and Half-Moon Meeting Room Tables"/>
    <x v="64"/>
    <n v="2"/>
    <x v="63"/>
    <x v="1"/>
    <n v="8"/>
    <n v="3"/>
  </r>
  <r>
    <s v="CA-2011-133690"/>
    <d v="2011-08-03T00:00:00"/>
    <d v="2011-08-05T00:00:00"/>
    <s v="Bruce Stewart"/>
    <s v="United States"/>
    <s v="Denver"/>
    <x v="5"/>
    <x v="5"/>
    <s v="Bravo II Megaboss 12-Amp Hard Body Upright, Replacement Belts, 2 Belts per Pack"/>
    <x v="65"/>
    <n v="1"/>
    <x v="64"/>
    <x v="1"/>
    <n v="8"/>
    <n v="3"/>
  </r>
  <r>
    <s v="CA-2014-108329"/>
    <d v="2014-12-10T00:00:00"/>
    <d v="2014-12-15T00:00:00"/>
    <s v="Laurel Elliston"/>
    <s v="United States"/>
    <s v="Whittier"/>
    <x v="0"/>
    <x v="3"/>
    <s v="Nortel Business Series Terminal T7208 Digital phone"/>
    <x v="66"/>
    <n v="4"/>
    <x v="65"/>
    <x v="3"/>
    <n v="12"/>
    <n v="10"/>
  </r>
  <r>
    <s v="CA-2013-130162"/>
    <d v="2013-10-29T00:00:00"/>
    <d v="2013-11-02T00:00:00"/>
    <s v="Jonathan Howell"/>
    <s v="United States"/>
    <s v="Los Angeles"/>
    <x v="0"/>
    <x v="7"/>
    <s v="Personal Filing Tote with Lid, Black/Gray"/>
    <x v="67"/>
    <n v="6"/>
    <x v="66"/>
    <x v="0"/>
    <n v="10"/>
    <n v="29"/>
  </r>
  <r>
    <s v="CA-2013-130162"/>
    <d v="2013-10-29T00:00:00"/>
    <d v="2013-11-02T00:00:00"/>
    <s v="Jonathan Howell"/>
    <s v="United States"/>
    <s v="Los Angeles"/>
    <x v="0"/>
    <x v="3"/>
    <s v="Adtran 1202752G1"/>
    <x v="68"/>
    <n v="3"/>
    <x v="67"/>
    <x v="0"/>
    <n v="10"/>
    <n v="29"/>
  </r>
  <r>
    <s v="CA-2014-160514"/>
    <d v="2014-11-13T00:00:00"/>
    <d v="2014-11-17T00:00:00"/>
    <s v="David Bremer"/>
    <s v="United States"/>
    <s v="Santa Clara"/>
    <x v="0"/>
    <x v="9"/>
    <s v="Xerox 4200 Series MultiUse Premium Copy Paper (20Lb. and 84 Bright)"/>
    <x v="69"/>
    <n v="2"/>
    <x v="68"/>
    <x v="3"/>
    <n v="11"/>
    <n v="13"/>
  </r>
  <r>
    <s v="CA-2013-154739"/>
    <d v="2013-12-11T00:00:00"/>
    <d v="2013-12-16T00:00:00"/>
    <s v="Logan Haushalter"/>
    <s v="United States"/>
    <s v="San Francisco"/>
    <x v="0"/>
    <x v="10"/>
    <s v="Global Leather Highback Executive Chair with Pneumatic Height Adjustment, Black"/>
    <x v="70"/>
    <n v="2"/>
    <x v="69"/>
    <x v="0"/>
    <n v="12"/>
    <n v="11"/>
  </r>
  <r>
    <s v="CA-2013-145625"/>
    <d v="2013-09-12T00:00:00"/>
    <d v="2013-09-18T00:00:00"/>
    <s v="Kelly Collister"/>
    <s v="United States"/>
    <s v="San Diego"/>
    <x v="0"/>
    <x v="9"/>
    <s v="Wirebound Message Books, Two 4 1/4&quot; x 5&quot; Forms per Page"/>
    <x v="71"/>
    <n v="1"/>
    <x v="70"/>
    <x v="0"/>
    <n v="9"/>
    <n v="12"/>
  </r>
  <r>
    <s v="CA-2013-145625"/>
    <d v="2013-09-12T00:00:00"/>
    <d v="2013-09-18T00:00:00"/>
    <s v="Kelly Collister"/>
    <s v="United States"/>
    <s v="San Diego"/>
    <x v="0"/>
    <x v="8"/>
    <s v="LogitechÂ P710e Mobile Speakerphone"/>
    <x v="72"/>
    <n v="13"/>
    <x v="71"/>
    <x v="0"/>
    <n v="9"/>
    <n v="12"/>
  </r>
  <r>
    <s v="CA-2012-155040"/>
    <d v="2012-11-10T00:00:00"/>
    <d v="2012-11-15T00:00:00"/>
    <s v="Alan Hwang"/>
    <s v="United States"/>
    <s v="Brentwood"/>
    <x v="0"/>
    <x v="8"/>
    <s v="Microsoft Sculpt Comfort Mouse"/>
    <x v="73"/>
    <n v="2"/>
    <x v="72"/>
    <x v="2"/>
    <n v="11"/>
    <n v="10"/>
  </r>
  <r>
    <s v="CA-2014-163979"/>
    <d v="2014-12-29T00:00:00"/>
    <d v="2015-01-03T00:00:00"/>
    <s v="Kristen Hastings"/>
    <s v="United States"/>
    <s v="San Francisco"/>
    <x v="0"/>
    <x v="7"/>
    <s v="Adjustable Depth Letter/Legal Cart"/>
    <x v="74"/>
    <n v="4"/>
    <x v="73"/>
    <x v="3"/>
    <n v="12"/>
    <n v="29"/>
  </r>
  <r>
    <s v="CA-2012-155334"/>
    <d v="2012-07-30T00:00:00"/>
    <d v="2012-07-31T00:00:00"/>
    <s v="Helen Andreada"/>
    <s v="United States"/>
    <s v="San Francisco"/>
    <x v="0"/>
    <x v="8"/>
    <s v="Logitech 910-002974 M325 Wireless Mouse for Web Scrolling"/>
    <x v="75"/>
    <n v="7"/>
    <x v="74"/>
    <x v="2"/>
    <n v="7"/>
    <n v="30"/>
  </r>
  <r>
    <s v="CA-2012-155334"/>
    <d v="2012-07-30T00:00:00"/>
    <d v="2012-07-31T00:00:00"/>
    <s v="Helen Andreada"/>
    <s v="United States"/>
    <s v="San Francisco"/>
    <x v="0"/>
    <x v="1"/>
    <s v="Regeneration Desk Collection"/>
    <x v="76"/>
    <n v="3"/>
    <x v="75"/>
    <x v="2"/>
    <n v="7"/>
    <n v="30"/>
  </r>
  <r>
    <s v="CA-2012-155334"/>
    <d v="2012-07-30T00:00:00"/>
    <d v="2012-07-31T00:00:00"/>
    <s v="Helen Andreada"/>
    <s v="United States"/>
    <s v="San Francisco"/>
    <x v="0"/>
    <x v="4"/>
    <s v="Presstex Flexible Ring Binders"/>
    <x v="77"/>
    <n v="3"/>
    <x v="76"/>
    <x v="2"/>
    <n v="7"/>
    <n v="30"/>
  </r>
  <r>
    <s v="CA-2014-118136"/>
    <d v="2014-09-17T00:00:00"/>
    <d v="2014-09-18T00:00:00"/>
    <s v="Barry Blumstein"/>
    <s v="United States"/>
    <s v="Inglewood"/>
    <x v="0"/>
    <x v="9"/>
    <s v="Ampad Gold Fibre Wirebound Steno Books, 6&quot; x 9&quot;, Gregg Ruled"/>
    <x v="45"/>
    <n v="2"/>
    <x v="77"/>
    <x v="3"/>
    <n v="9"/>
    <n v="17"/>
  </r>
  <r>
    <s v="CA-2014-118136"/>
    <d v="2014-09-17T00:00:00"/>
    <d v="2014-09-18T00:00:00"/>
    <s v="Barry Blumstein"/>
    <s v="United States"/>
    <s v="Inglewood"/>
    <x v="0"/>
    <x v="2"/>
    <s v="Newell 330"/>
    <x v="56"/>
    <n v="1"/>
    <x v="78"/>
    <x v="3"/>
    <n v="9"/>
    <n v="17"/>
  </r>
  <r>
    <s v="CA-2012-130890"/>
    <d v="2012-11-02T00:00:00"/>
    <d v="2012-11-06T00:00:00"/>
    <s v="Jas O'Carroll"/>
    <s v="United States"/>
    <s v="Los Angeles"/>
    <x v="0"/>
    <x v="6"/>
    <s v="Bevis Round Bullnose 29&quot; High Table Top"/>
    <x v="78"/>
    <n v="5"/>
    <x v="79"/>
    <x v="2"/>
    <n v="11"/>
    <n v="2"/>
  </r>
  <r>
    <s v="CA-2012-130883"/>
    <d v="2012-09-26T00:00:00"/>
    <d v="2012-10-02T00:00:00"/>
    <s v="Tracy Blumstein"/>
    <s v="United States"/>
    <s v="Portland"/>
    <x v="4"/>
    <x v="9"/>
    <s v="Staples"/>
    <x v="79"/>
    <n v="5"/>
    <x v="80"/>
    <x v="2"/>
    <n v="9"/>
    <n v="26"/>
  </r>
  <r>
    <s v="CA-2012-130883"/>
    <d v="2012-09-26T00:00:00"/>
    <d v="2012-10-02T00:00:00"/>
    <s v="Tracy Blumstein"/>
    <s v="United States"/>
    <s v="Portland"/>
    <x v="4"/>
    <x v="8"/>
    <s v="Microsoft Arc Touch Mouse"/>
    <x v="80"/>
    <n v="5"/>
    <x v="81"/>
    <x v="2"/>
    <n v="9"/>
    <n v="26"/>
  </r>
  <r>
    <s v="CA-2012-130883"/>
    <d v="2012-09-26T00:00:00"/>
    <d v="2012-10-02T00:00:00"/>
    <s v="Tracy Blumstein"/>
    <s v="United States"/>
    <s v="Portland"/>
    <x v="4"/>
    <x v="9"/>
    <s v="Xerox 216"/>
    <x v="81"/>
    <n v="6"/>
    <x v="82"/>
    <x v="2"/>
    <n v="9"/>
    <n v="26"/>
  </r>
  <r>
    <s v="CA-2011-111451"/>
    <d v="2011-12-26T00:00:00"/>
    <d v="2011-12-28T00:00:00"/>
    <s v="Kelly Lampkin"/>
    <s v="United States"/>
    <s v="Colorado Springs"/>
    <x v="5"/>
    <x v="1"/>
    <s v="Howard Miller 13&quot; Diameter Goldtone Round Wall Clock"/>
    <x v="82"/>
    <n v="8"/>
    <x v="83"/>
    <x v="1"/>
    <n v="12"/>
    <n v="26"/>
  </r>
  <r>
    <s v="CA-2011-111451"/>
    <d v="2011-12-26T00:00:00"/>
    <d v="2011-12-28T00:00:00"/>
    <s v="Kelly Lampkin"/>
    <s v="United States"/>
    <s v="Colorado Springs"/>
    <x v="5"/>
    <x v="10"/>
    <s v="Global Deluxe Office Fabric Chairs"/>
    <x v="83"/>
    <n v="3"/>
    <x v="47"/>
    <x v="1"/>
    <n v="12"/>
    <n v="26"/>
  </r>
  <r>
    <s v="CA-2011-111451"/>
    <d v="2011-12-26T00:00:00"/>
    <d v="2011-12-28T00:00:00"/>
    <s v="Kelly Lampkin"/>
    <s v="United States"/>
    <s v="Colorado Springs"/>
    <x v="5"/>
    <x v="1"/>
    <s v="Eldon ClusterMat Chair Mat with Cordless Antistatic Protection"/>
    <x v="84"/>
    <n v="3"/>
    <x v="84"/>
    <x v="1"/>
    <n v="12"/>
    <n v="26"/>
  </r>
  <r>
    <s v="CA-2011-111451"/>
    <d v="2011-12-26T00:00:00"/>
    <d v="2011-12-28T00:00:00"/>
    <s v="Kelly Lampkin"/>
    <s v="United States"/>
    <s v="Colorado Springs"/>
    <x v="5"/>
    <x v="4"/>
    <s v="Ibico Laser Imprintable Binding System Covers"/>
    <x v="85"/>
    <n v="5"/>
    <x v="85"/>
    <x v="1"/>
    <n v="12"/>
    <n v="26"/>
  </r>
  <r>
    <s v="CA-2011-111451"/>
    <d v="2011-12-26T00:00:00"/>
    <d v="2011-12-28T00:00:00"/>
    <s v="Kelly Lampkin"/>
    <s v="United States"/>
    <s v="Colorado Springs"/>
    <x v="5"/>
    <x v="11"/>
    <s v="Vinyl Coated Wire Paper Clips in Organizer Box, 800/Box"/>
    <x v="86"/>
    <n v="3"/>
    <x v="86"/>
    <x v="1"/>
    <n v="12"/>
    <n v="26"/>
  </r>
  <r>
    <s v="CA-2013-142902"/>
    <d v="2013-09-13T00:00:00"/>
    <d v="2013-09-15T00:00:00"/>
    <s v="Ben Peterman"/>
    <s v="United States"/>
    <s v="Arvada"/>
    <x v="5"/>
    <x v="1"/>
    <s v="C-Line Cubicle Keepers Polyproplyene Holder With Velcro Backings"/>
    <x v="87"/>
    <n v="4"/>
    <x v="87"/>
    <x v="0"/>
    <n v="9"/>
    <n v="13"/>
  </r>
  <r>
    <s v="CA-2013-142902"/>
    <d v="2013-09-13T00:00:00"/>
    <d v="2013-09-15T00:00:00"/>
    <s v="Ben Peterman"/>
    <s v="United States"/>
    <s v="Arvada"/>
    <x v="5"/>
    <x v="10"/>
    <s v="Hon 4070 Series Pagoda Armless Upholstered Stacking Chairs"/>
    <x v="88"/>
    <n v="2"/>
    <x v="88"/>
    <x v="0"/>
    <n v="9"/>
    <n v="13"/>
  </r>
  <r>
    <s v="CA-2013-142902"/>
    <d v="2013-09-13T00:00:00"/>
    <d v="2013-09-15T00:00:00"/>
    <s v="Ben Peterman"/>
    <s v="United States"/>
    <s v="Arvada"/>
    <x v="5"/>
    <x v="1"/>
    <s v="Eldon Expressions Desk Accessory, Wood Photo Frame, Mahogany"/>
    <x v="89"/>
    <n v="1"/>
    <x v="89"/>
    <x v="0"/>
    <n v="9"/>
    <n v="13"/>
  </r>
  <r>
    <s v="CA-2013-142902"/>
    <d v="2013-09-13T00:00:00"/>
    <d v="2013-09-15T00:00:00"/>
    <s v="Ben Peterman"/>
    <s v="United States"/>
    <s v="Arvada"/>
    <x v="5"/>
    <x v="0"/>
    <s v="Avery 509"/>
    <x v="90"/>
    <n v="3"/>
    <x v="90"/>
    <x v="0"/>
    <n v="9"/>
    <n v="13"/>
  </r>
  <r>
    <s v="CA-2011-156601"/>
    <d v="2011-09-19T00:00:00"/>
    <d v="2011-09-24T00:00:00"/>
    <s v="Frank Atkinson"/>
    <s v="United States"/>
    <s v="Long Beach"/>
    <x v="0"/>
    <x v="11"/>
    <s v="OIC Binder Clips"/>
    <x v="91"/>
    <n v="2"/>
    <x v="70"/>
    <x v="1"/>
    <n v="9"/>
    <n v="19"/>
  </r>
  <r>
    <s v="CA-2013-162138"/>
    <d v="2013-04-24T00:00:00"/>
    <d v="2013-04-28T00:00:00"/>
    <s v="Grace Kelly"/>
    <s v="United States"/>
    <s v="Hesperia"/>
    <x v="0"/>
    <x v="4"/>
    <s v="Ibico Laser Imprintable Binding System Covers"/>
    <x v="92"/>
    <n v="6"/>
    <x v="91"/>
    <x v="0"/>
    <n v="4"/>
    <n v="24"/>
  </r>
  <r>
    <s v="CA-2013-162138"/>
    <d v="2013-04-24T00:00:00"/>
    <d v="2013-04-28T00:00:00"/>
    <s v="Grace Kelly"/>
    <s v="United States"/>
    <s v="Hesperia"/>
    <x v="0"/>
    <x v="8"/>
    <s v="Logitech Wireless Headset h800"/>
    <x v="93"/>
    <n v="1"/>
    <x v="92"/>
    <x v="0"/>
    <n v="4"/>
    <n v="24"/>
  </r>
  <r>
    <s v="CA-2012-137946"/>
    <d v="2012-09-01T00:00:00"/>
    <d v="2012-09-04T00:00:00"/>
    <s v="Doug Bickford"/>
    <s v="United States"/>
    <s v="Los Angeles"/>
    <x v="0"/>
    <x v="4"/>
    <s v="Storex Dura Pro Binders"/>
    <x v="94"/>
    <n v="1"/>
    <x v="93"/>
    <x v="2"/>
    <n v="9"/>
    <n v="1"/>
  </r>
  <r>
    <s v="CA-2012-137946"/>
    <d v="2012-09-01T00:00:00"/>
    <d v="2012-09-04T00:00:00"/>
    <s v="Doug Bickford"/>
    <s v="United States"/>
    <s v="Los Angeles"/>
    <x v="0"/>
    <x v="14"/>
    <s v="Hewlett Packard LaserJet 3310 Copier"/>
    <x v="95"/>
    <n v="2"/>
    <x v="94"/>
    <x v="2"/>
    <n v="9"/>
    <n v="1"/>
  </r>
  <r>
    <s v="CA-2012-137946"/>
    <d v="2012-09-01T00:00:00"/>
    <d v="2012-09-04T00:00:00"/>
    <s v="Doug Bickford"/>
    <s v="United States"/>
    <s v="Los Angeles"/>
    <x v="0"/>
    <x v="4"/>
    <s v="Avery Non-Stick Binders"/>
    <x v="96"/>
    <n v="4"/>
    <x v="95"/>
    <x v="2"/>
    <n v="9"/>
    <n v="1"/>
  </r>
  <r>
    <s v="CA-2011-129924"/>
    <d v="2011-07-12T00:00:00"/>
    <d v="2011-07-17T00:00:00"/>
    <s v="Alyssa Crouse"/>
    <s v="United States"/>
    <s v="San Francisco"/>
    <x v="0"/>
    <x v="4"/>
    <s v="Tuff Stuff Recycled Round Ring Binders"/>
    <x v="97"/>
    <n v="2"/>
    <x v="96"/>
    <x v="1"/>
    <n v="7"/>
    <n v="12"/>
  </r>
  <r>
    <s v="CA-2011-129924"/>
    <d v="2011-07-12T00:00:00"/>
    <d v="2011-07-17T00:00:00"/>
    <s v="Alyssa Crouse"/>
    <s v="United States"/>
    <s v="San Francisco"/>
    <x v="0"/>
    <x v="6"/>
    <s v="Hon 5100 Series Wood Tables"/>
    <x v="98"/>
    <n v="3"/>
    <x v="97"/>
    <x v="1"/>
    <n v="7"/>
    <n v="12"/>
  </r>
  <r>
    <s v="CA-2012-128167"/>
    <d v="2012-06-22T00:00:00"/>
    <d v="2012-06-26T00:00:00"/>
    <s v="Ken Lonsdale"/>
    <s v="United States"/>
    <s v="Layton"/>
    <x v="2"/>
    <x v="11"/>
    <s v="OIC Binder Clips, Mini, 1/4&quot; Capacity, Black"/>
    <x v="99"/>
    <n v="4"/>
    <x v="98"/>
    <x v="2"/>
    <n v="6"/>
    <n v="22"/>
  </r>
  <r>
    <s v="CA-2014-169901"/>
    <d v="2014-06-16T00:00:00"/>
    <d v="2014-06-20T00:00:00"/>
    <s v="Clay Cheatham"/>
    <s v="United States"/>
    <s v="San Francisco"/>
    <x v="0"/>
    <x v="3"/>
    <s v="Anker 36W 4-Port USB Wall Charger Travel Power Adapter for iPhone 5s 5c 5"/>
    <x v="100"/>
    <n v="3"/>
    <x v="99"/>
    <x v="3"/>
    <n v="6"/>
    <n v="16"/>
  </r>
  <r>
    <s v="CA-2011-123344"/>
    <d v="2011-09-24T00:00:00"/>
    <d v="2011-09-29T00:00:00"/>
    <s v="Julia Dunbar"/>
    <s v="United States"/>
    <s v="San Francisco"/>
    <x v="0"/>
    <x v="7"/>
    <s v="Gould Plastics 9-Pocket Panel Bin, 18-3/8w x 5-1/4d x 20-1/2h, Black"/>
    <x v="101"/>
    <n v="4"/>
    <x v="100"/>
    <x v="1"/>
    <n v="9"/>
    <n v="24"/>
  </r>
  <r>
    <s v="US-2011-119137"/>
    <d v="2011-07-23T00:00:00"/>
    <d v="2011-07-27T00:00:00"/>
    <s v="Arthur Gainer"/>
    <s v="United States"/>
    <s v="Tucson"/>
    <x v="3"/>
    <x v="4"/>
    <s v="Wilson Jones Custom Binder Spines &amp; Labels"/>
    <x v="102"/>
    <n v="5"/>
    <x v="101"/>
    <x v="1"/>
    <n v="7"/>
    <n v="23"/>
  </r>
  <r>
    <s v="US-2011-119137"/>
    <d v="2011-07-23T00:00:00"/>
    <d v="2011-07-27T00:00:00"/>
    <s v="Arthur Gainer"/>
    <s v="United States"/>
    <s v="Tucson"/>
    <x v="3"/>
    <x v="8"/>
    <s v="NETGEAR AC1750 Dual Band GigabitÂ Smart WiFi Router"/>
    <x v="103"/>
    <n v="8"/>
    <x v="102"/>
    <x v="1"/>
    <n v="7"/>
    <n v="23"/>
  </r>
  <r>
    <s v="US-2011-119137"/>
    <d v="2011-07-23T00:00:00"/>
    <d v="2011-07-27T00:00:00"/>
    <s v="Arthur Gainer"/>
    <s v="United States"/>
    <s v="Tucson"/>
    <x v="3"/>
    <x v="2"/>
    <s v="Newell 324"/>
    <x v="104"/>
    <n v="1"/>
    <x v="103"/>
    <x v="1"/>
    <n v="7"/>
    <n v="23"/>
  </r>
  <r>
    <s v="US-2011-119137"/>
    <d v="2011-07-23T00:00:00"/>
    <d v="2011-07-27T00:00:00"/>
    <s v="Arthur Gainer"/>
    <s v="United States"/>
    <s v="Tucson"/>
    <x v="3"/>
    <x v="8"/>
    <s v="Microsoft Natural Keyboard Elite"/>
    <x v="105"/>
    <n v="10"/>
    <x v="104"/>
    <x v="1"/>
    <n v="7"/>
    <n v="23"/>
  </r>
  <r>
    <s v="CA-2013-134775"/>
    <d v="2013-10-29T00:00:00"/>
    <d v="2013-10-30T00:00:00"/>
    <s v="Alejandro Savely"/>
    <s v="United States"/>
    <s v="San Francisco"/>
    <x v="0"/>
    <x v="9"/>
    <s v="Southworth Structures Collection"/>
    <x v="106"/>
    <n v="7"/>
    <x v="105"/>
    <x v="0"/>
    <n v="10"/>
    <n v="29"/>
  </r>
  <r>
    <s v="CA-2013-134775"/>
    <d v="2013-10-29T00:00:00"/>
    <d v="2013-10-30T00:00:00"/>
    <s v="Alejandro Savely"/>
    <s v="United States"/>
    <s v="San Francisco"/>
    <x v="0"/>
    <x v="4"/>
    <s v="Square Ring Data Binders, Rigid 75 Pt. Covers, 11&quot; x 14-7/8&quot;"/>
    <x v="107"/>
    <n v="3"/>
    <x v="106"/>
    <x v="0"/>
    <n v="10"/>
    <n v="29"/>
  </r>
  <r>
    <s v="US-2011-135972"/>
    <d v="2011-09-21T00:00:00"/>
    <d v="2011-09-23T00:00:00"/>
    <s v="Jack Garza"/>
    <s v="United States"/>
    <s v="Des Moines"/>
    <x v="1"/>
    <x v="3"/>
    <s v="Nortel Meridian M3904 Professional Digital phone"/>
    <x v="108"/>
    <n v="2"/>
    <x v="107"/>
    <x v="1"/>
    <n v="9"/>
    <n v="21"/>
  </r>
  <r>
    <s v="US-2011-135972"/>
    <d v="2011-09-21T00:00:00"/>
    <d v="2011-09-23T00:00:00"/>
    <s v="Jack Garza"/>
    <s v="United States"/>
    <s v="Des Moines"/>
    <x v="1"/>
    <x v="14"/>
    <s v="Canon PC1080F Personal Copier"/>
    <x v="109"/>
    <n v="3"/>
    <x v="108"/>
    <x v="1"/>
    <n v="9"/>
    <n v="21"/>
  </r>
  <r>
    <s v="CA-2014-102946"/>
    <d v="2014-07-01T00:00:00"/>
    <d v="2014-07-06T00:00:00"/>
    <s v="Victor Preis"/>
    <s v="United States"/>
    <s v="Las Vegas"/>
    <x v="7"/>
    <x v="4"/>
    <s v="Tuf-Vin Binders"/>
    <x v="110"/>
    <n v="3"/>
    <x v="109"/>
    <x v="3"/>
    <n v="7"/>
    <n v="1"/>
  </r>
  <r>
    <s v="CA-2014-117457"/>
    <d v="2014-12-09T00:00:00"/>
    <d v="2014-12-13T00:00:00"/>
    <s v="Keith Herrera"/>
    <s v="United States"/>
    <s v="San Francisco"/>
    <x v="0"/>
    <x v="8"/>
    <s v="Sony 64GB Class 10 Micro SDHC R40 Memory Card"/>
    <x v="111"/>
    <n v="5"/>
    <x v="110"/>
    <x v="3"/>
    <n v="12"/>
    <n v="9"/>
  </r>
  <r>
    <s v="CA-2014-117457"/>
    <d v="2014-12-09T00:00:00"/>
    <d v="2014-12-13T00:00:00"/>
    <s v="Keith Herrera"/>
    <s v="United States"/>
    <s v="San Francisco"/>
    <x v="0"/>
    <x v="14"/>
    <s v="Sharp AL-1530CS Digital Copier"/>
    <x v="112"/>
    <n v="3"/>
    <x v="111"/>
    <x v="3"/>
    <n v="12"/>
    <n v="9"/>
  </r>
  <r>
    <s v="CA-2014-117457"/>
    <d v="2014-12-09T00:00:00"/>
    <d v="2014-12-13T00:00:00"/>
    <s v="Keith Herrera"/>
    <s v="United States"/>
    <s v="San Francisco"/>
    <x v="0"/>
    <x v="9"/>
    <s v="Wirebound Message Book, 4 per Page"/>
    <x v="113"/>
    <n v="5"/>
    <x v="112"/>
    <x v="3"/>
    <n v="12"/>
    <n v="9"/>
  </r>
  <r>
    <s v="CA-2014-117457"/>
    <d v="2014-12-09T00:00:00"/>
    <d v="2014-12-13T00:00:00"/>
    <s v="Keith Herrera"/>
    <s v="United States"/>
    <s v="San Francisco"/>
    <x v="0"/>
    <x v="6"/>
    <s v="Bevis Round Conference Table Top, X-Base"/>
    <x v="114"/>
    <n v="7"/>
    <x v="113"/>
    <x v="3"/>
    <n v="12"/>
    <n v="9"/>
  </r>
  <r>
    <s v="CA-2014-117457"/>
    <d v="2014-12-09T00:00:00"/>
    <d v="2014-12-13T00:00:00"/>
    <s v="Keith Herrera"/>
    <s v="United States"/>
    <s v="San Francisco"/>
    <x v="0"/>
    <x v="9"/>
    <s v="Wirebound Service Call Books, 5 1/2&quot; x 4&quot;"/>
    <x v="115"/>
    <n v="1"/>
    <x v="114"/>
    <x v="3"/>
    <n v="12"/>
    <n v="9"/>
  </r>
  <r>
    <s v="CA-2014-117457"/>
    <d v="2014-12-09T00:00:00"/>
    <d v="2014-12-13T00:00:00"/>
    <s v="Keith Herrera"/>
    <s v="United States"/>
    <s v="San Francisco"/>
    <x v="0"/>
    <x v="0"/>
    <s v="Self-Adhesive Removable Labels"/>
    <x v="116"/>
    <n v="9"/>
    <x v="115"/>
    <x v="3"/>
    <n v="12"/>
    <n v="9"/>
  </r>
  <r>
    <s v="CA-2014-117457"/>
    <d v="2014-12-09T00:00:00"/>
    <d v="2014-12-13T00:00:00"/>
    <s v="Keith Herrera"/>
    <s v="United States"/>
    <s v="San Francisco"/>
    <x v="0"/>
    <x v="9"/>
    <s v="Xerox 1908"/>
    <x v="117"/>
    <n v="1"/>
    <x v="116"/>
    <x v="3"/>
    <n v="12"/>
    <n v="9"/>
  </r>
  <r>
    <s v="CA-2014-117457"/>
    <d v="2014-12-09T00:00:00"/>
    <d v="2014-12-13T00:00:00"/>
    <s v="Keith Herrera"/>
    <s v="United States"/>
    <s v="San Francisco"/>
    <x v="0"/>
    <x v="15"/>
    <s v="O'Sullivan 4-Shelf Bookcase in Odessa Pine"/>
    <x v="118"/>
    <n v="13"/>
    <x v="117"/>
    <x v="3"/>
    <n v="12"/>
    <n v="9"/>
  </r>
  <r>
    <s v="CA-2014-117457"/>
    <d v="2014-12-09T00:00:00"/>
    <d v="2014-12-13T00:00:00"/>
    <s v="Keith Herrera"/>
    <s v="United States"/>
    <s v="San Francisco"/>
    <x v="0"/>
    <x v="10"/>
    <s v="Novimex High-Tech Fabric Mesh Task Chair"/>
    <x v="119"/>
    <n v="2"/>
    <x v="118"/>
    <x v="3"/>
    <n v="12"/>
    <n v="9"/>
  </r>
  <r>
    <s v="CA-2014-142636"/>
    <d v="2014-11-04T00:00:00"/>
    <d v="2014-11-08T00:00:00"/>
    <s v="Kimberly Carter"/>
    <s v="United States"/>
    <s v="Seattle"/>
    <x v="1"/>
    <x v="9"/>
    <s v="Xerox 191"/>
    <x v="120"/>
    <n v="7"/>
    <x v="119"/>
    <x v="3"/>
    <n v="11"/>
    <n v="4"/>
  </r>
  <r>
    <s v="CA-2014-142636"/>
    <d v="2014-11-04T00:00:00"/>
    <d v="2014-11-08T00:00:00"/>
    <s v="Kimberly Carter"/>
    <s v="United States"/>
    <s v="Seattle"/>
    <x v="1"/>
    <x v="10"/>
    <s v="Global Deluxe Office Fabric Chairs"/>
    <x v="121"/>
    <n v="4"/>
    <x v="120"/>
    <x v="3"/>
    <n v="11"/>
    <n v="4"/>
  </r>
  <r>
    <s v="CA-2014-122105"/>
    <d v="2014-06-25T00:00:00"/>
    <d v="2014-06-29T00:00:00"/>
    <s v="Caroline Jumper"/>
    <s v="United States"/>
    <s v="Huntington Beach"/>
    <x v="0"/>
    <x v="2"/>
    <s v="Bulldog Vacuum Base Pencil Sharpener"/>
    <x v="122"/>
    <n v="8"/>
    <x v="121"/>
    <x v="3"/>
    <n v="6"/>
    <n v="25"/>
  </r>
  <r>
    <s v="CA-2013-148796"/>
    <d v="2013-04-15T00:00:00"/>
    <d v="2013-04-19T00:00:00"/>
    <s v="Philip Brown"/>
    <s v="United States"/>
    <s v="Los Angeles"/>
    <x v="0"/>
    <x v="10"/>
    <s v="Bevis Steel Folding Chairs"/>
    <x v="123"/>
    <n v="5"/>
    <x v="122"/>
    <x v="0"/>
    <n v="4"/>
    <n v="15"/>
  </r>
  <r>
    <s v="CA-2014-110478"/>
    <d v="2014-03-05T00:00:00"/>
    <d v="2014-03-10T00:00:00"/>
    <s v="Sung Pak"/>
    <s v="United States"/>
    <s v="Los Angeles"/>
    <x v="0"/>
    <x v="2"/>
    <s v="American Pencil"/>
    <x v="124"/>
    <n v="4"/>
    <x v="123"/>
    <x v="3"/>
    <n v="3"/>
    <n v="5"/>
  </r>
  <r>
    <s v="CA-2014-110478"/>
    <d v="2014-03-05T00:00:00"/>
    <d v="2014-03-10T00:00:00"/>
    <s v="Sung Pak"/>
    <s v="United States"/>
    <s v="Los Angeles"/>
    <x v="0"/>
    <x v="13"/>
    <s v="White Envelopes, White Envelopes with Clear Poly Window"/>
    <x v="125"/>
    <n v="1"/>
    <x v="124"/>
    <x v="3"/>
    <n v="3"/>
    <n v="5"/>
  </r>
  <r>
    <s v="CA-2011-142048"/>
    <d v="2011-06-22T00:00:00"/>
    <d v="2011-06-25T00:00:00"/>
    <s v="Joel Eaton"/>
    <s v="United States"/>
    <s v="Louisville"/>
    <x v="5"/>
    <x v="8"/>
    <s v="KeyTronicÂ 6101 Series -Â KeyboardÂ - Black"/>
    <x v="126"/>
    <n v="6"/>
    <x v="125"/>
    <x v="1"/>
    <n v="6"/>
    <n v="22"/>
  </r>
  <r>
    <s v="US-2011-110674"/>
    <d v="2011-02-13T00:00:00"/>
    <d v="2011-02-19T00:00:00"/>
    <s v="Sanjit Chand"/>
    <s v="United States"/>
    <s v="Concord"/>
    <x v="0"/>
    <x v="10"/>
    <s v="Global Geo Office Task Chair, Gray"/>
    <x v="127"/>
    <n v="2"/>
    <x v="126"/>
    <x v="1"/>
    <n v="2"/>
    <n v="13"/>
  </r>
  <r>
    <s v="CA-2012-109638"/>
    <d v="2012-12-15T00:00:00"/>
    <d v="2012-12-22T00:00:00"/>
    <s v="Joseph Holt"/>
    <s v="United States"/>
    <s v="Seattle"/>
    <x v="1"/>
    <x v="5"/>
    <s v="3M Office Air Cleaner"/>
    <x v="128"/>
    <n v="4"/>
    <x v="127"/>
    <x v="2"/>
    <n v="12"/>
    <n v="15"/>
  </r>
  <r>
    <s v="CA-2012-109638"/>
    <d v="2012-12-15T00:00:00"/>
    <d v="2012-12-22T00:00:00"/>
    <s v="Joseph Holt"/>
    <s v="United States"/>
    <s v="Seattle"/>
    <x v="1"/>
    <x v="8"/>
    <s v="Logitech G700s Rechargeable Gaming Mouse"/>
    <x v="129"/>
    <n v="9"/>
    <x v="128"/>
    <x v="2"/>
    <n v="12"/>
    <n v="15"/>
  </r>
  <r>
    <s v="CA-2012-109638"/>
    <d v="2012-12-15T00:00:00"/>
    <d v="2012-12-22T00:00:00"/>
    <s v="Joseph Holt"/>
    <s v="United States"/>
    <s v="Seattle"/>
    <x v="1"/>
    <x v="4"/>
    <s v="Acco D-Ring Binder w/DublLock"/>
    <x v="29"/>
    <n v="3"/>
    <x v="129"/>
    <x v="2"/>
    <n v="12"/>
    <n v="15"/>
  </r>
  <r>
    <s v="CA-2013-109869"/>
    <d v="2013-04-23T00:00:00"/>
    <d v="2013-04-30T00:00:00"/>
    <s v="Tanja Norvell"/>
    <s v="United States"/>
    <s v="Phoenix"/>
    <x v="3"/>
    <x v="1"/>
    <s v="Eldon Wave Desk Accessories"/>
    <x v="130"/>
    <n v="5"/>
    <x v="130"/>
    <x v="0"/>
    <n v="4"/>
    <n v="23"/>
  </r>
  <r>
    <s v="CA-2013-109869"/>
    <d v="2013-04-23T00:00:00"/>
    <d v="2013-04-30T00:00:00"/>
    <s v="Tanja Norvell"/>
    <s v="United States"/>
    <s v="Phoenix"/>
    <x v="3"/>
    <x v="6"/>
    <s v="Bush Advantage Collection Racetrack Conference Table"/>
    <x v="131"/>
    <n v="6"/>
    <x v="131"/>
    <x v="0"/>
    <n v="4"/>
    <n v="23"/>
  </r>
  <r>
    <s v="CA-2013-109869"/>
    <d v="2013-04-23T00:00:00"/>
    <d v="2013-04-30T00:00:00"/>
    <s v="Tanja Norvell"/>
    <s v="United States"/>
    <s v="Phoenix"/>
    <x v="3"/>
    <x v="4"/>
    <s v="Poly Designer Cover &amp; Back"/>
    <x v="132"/>
    <n v="5"/>
    <x v="132"/>
    <x v="0"/>
    <n v="4"/>
    <n v="23"/>
  </r>
  <r>
    <s v="CA-2013-109869"/>
    <d v="2013-04-23T00:00:00"/>
    <d v="2013-04-30T00:00:00"/>
    <s v="Tanja Norvell"/>
    <s v="United States"/>
    <s v="Phoenix"/>
    <x v="3"/>
    <x v="12"/>
    <s v="Premier Electric Letter Opener"/>
    <x v="133"/>
    <n v="2"/>
    <x v="133"/>
    <x v="0"/>
    <n v="4"/>
    <n v="23"/>
  </r>
  <r>
    <s v="CA-2013-109869"/>
    <d v="2013-04-23T00:00:00"/>
    <d v="2013-04-30T00:00:00"/>
    <s v="Tanja Norvell"/>
    <s v="United States"/>
    <s v="Phoenix"/>
    <x v="3"/>
    <x v="5"/>
    <s v="Fellowes Premier Superior Surge Suppressor, 10-Outlet, With Phone and Remote"/>
    <x v="134"/>
    <n v="2"/>
    <x v="134"/>
    <x v="0"/>
    <n v="4"/>
    <n v="23"/>
  </r>
  <r>
    <s v="CA-2011-144666"/>
    <d v="2011-11-09T00:00:00"/>
    <d v="2011-11-11T00:00:00"/>
    <s v="Jeremy Pistek"/>
    <s v="United States"/>
    <s v="San Francisco"/>
    <x v="0"/>
    <x v="7"/>
    <s v="SAFCO Boltless Steel Shelving"/>
    <x v="135"/>
    <n v="3"/>
    <x v="135"/>
    <x v="1"/>
    <n v="11"/>
    <n v="9"/>
  </r>
  <r>
    <s v="CA-2011-144666"/>
    <d v="2011-11-09T00:00:00"/>
    <d v="2011-11-11T00:00:00"/>
    <s v="Jeremy Pistek"/>
    <s v="United States"/>
    <s v="San Francisco"/>
    <x v="0"/>
    <x v="15"/>
    <s v="Sauder Mission Library with Doors, Fruitwood Finish"/>
    <x v="136"/>
    <n v="2"/>
    <x v="136"/>
    <x v="1"/>
    <n v="11"/>
    <n v="9"/>
  </r>
  <r>
    <s v="CA-2011-144666"/>
    <d v="2011-11-09T00:00:00"/>
    <d v="2011-11-11T00:00:00"/>
    <s v="Jeremy Pistek"/>
    <s v="United States"/>
    <s v="San Francisco"/>
    <x v="0"/>
    <x v="3"/>
    <s v="Samsung Galaxy Note 3"/>
    <x v="137"/>
    <n v="4"/>
    <x v="137"/>
    <x v="1"/>
    <n v="11"/>
    <n v="9"/>
  </r>
  <r>
    <s v="CA-2011-144666"/>
    <d v="2011-11-09T00:00:00"/>
    <d v="2011-11-11T00:00:00"/>
    <s v="Jeremy Pistek"/>
    <s v="United States"/>
    <s v="San Francisco"/>
    <x v="0"/>
    <x v="7"/>
    <s v="Decoflex Hanging Personal Folder File, Blue"/>
    <x v="138"/>
    <n v="6"/>
    <x v="138"/>
    <x v="1"/>
    <n v="11"/>
    <n v="9"/>
  </r>
  <r>
    <s v="CA-2011-144666"/>
    <d v="2011-11-09T00:00:00"/>
    <d v="2011-11-11T00:00:00"/>
    <s v="Jeremy Pistek"/>
    <s v="United States"/>
    <s v="San Francisco"/>
    <x v="0"/>
    <x v="9"/>
    <s v="Recycled Desk Saver Line &quot;While You Were Out&quot; Book, 5 1/2&quot; X 4&quot;"/>
    <x v="139"/>
    <n v="7"/>
    <x v="139"/>
    <x v="1"/>
    <n v="11"/>
    <n v="9"/>
  </r>
  <r>
    <s v="CA-2011-144666"/>
    <d v="2011-11-09T00:00:00"/>
    <d v="2011-11-11T00:00:00"/>
    <s v="Jeremy Pistek"/>
    <s v="United States"/>
    <s v="San Francisco"/>
    <x v="0"/>
    <x v="9"/>
    <s v="Xerox 1912"/>
    <x v="140"/>
    <n v="5"/>
    <x v="140"/>
    <x v="1"/>
    <n v="11"/>
    <n v="9"/>
  </r>
  <r>
    <s v="CA-2013-103891"/>
    <d v="2013-07-13T00:00:00"/>
    <d v="2013-07-20T00:00:00"/>
    <s v="Kristen Hastings"/>
    <s v="United States"/>
    <s v="Los Angeles"/>
    <x v="0"/>
    <x v="3"/>
    <s v="Cisco SPA525G2 IP Phone - Wireless"/>
    <x v="141"/>
    <n v="6"/>
    <x v="141"/>
    <x v="0"/>
    <n v="7"/>
    <n v="13"/>
  </r>
  <r>
    <s v="CA-2011-134677"/>
    <d v="2011-10-06T00:00:00"/>
    <d v="2011-10-10T00:00:00"/>
    <s v="Xylona Preis"/>
    <s v="United States"/>
    <s v="San Diego"/>
    <x v="0"/>
    <x v="8"/>
    <s v="ImationÂ USB 2.0 SwivelÂ Flash DriveÂ USBÂ flash driveÂ - 4 GB - Pink"/>
    <x v="142"/>
    <n v="3"/>
    <x v="142"/>
    <x v="1"/>
    <n v="10"/>
    <n v="6"/>
  </r>
  <r>
    <s v="CA-2014-140963"/>
    <d v="2014-06-11T00:00:00"/>
    <d v="2014-06-14T00:00:00"/>
    <s v="Michelle Tran"/>
    <s v="United States"/>
    <s v="Los Angeles"/>
    <x v="0"/>
    <x v="0"/>
    <s v="Alphabetical Labels for Top Tab Filing"/>
    <x v="143"/>
    <n v="2"/>
    <x v="143"/>
    <x v="3"/>
    <n v="6"/>
    <n v="11"/>
  </r>
  <r>
    <s v="CA-2014-140963"/>
    <d v="2014-06-11T00:00:00"/>
    <d v="2014-06-14T00:00:00"/>
    <s v="Michelle Tran"/>
    <s v="United States"/>
    <s v="Los Angeles"/>
    <x v="0"/>
    <x v="15"/>
    <s v="O'Sullivan Living Dimensions 2-Shelf Bookcases"/>
    <x v="144"/>
    <n v="5"/>
    <x v="144"/>
    <x v="3"/>
    <n v="6"/>
    <n v="11"/>
  </r>
  <r>
    <s v="CA-2014-140963"/>
    <d v="2014-06-11T00:00:00"/>
    <d v="2014-06-14T00:00:00"/>
    <s v="Michelle Tran"/>
    <s v="United States"/>
    <s v="Los Angeles"/>
    <x v="0"/>
    <x v="3"/>
    <s v="iHome FM Clock Radio with Lightning Dock"/>
    <x v="145"/>
    <n v="5"/>
    <x v="145"/>
    <x v="3"/>
    <n v="6"/>
    <n v="11"/>
  </r>
  <r>
    <s v="CA-2013-169166"/>
    <d v="2013-05-10T00:00:00"/>
    <d v="2013-05-15T00:00:00"/>
    <s v="Sonia Sunley"/>
    <s v="United States"/>
    <s v="Seattle"/>
    <x v="1"/>
    <x v="8"/>
    <s v="Sony Micro Vault Click 8 GB USB 2.0 Flash Drive"/>
    <x v="146"/>
    <n v="2"/>
    <x v="146"/>
    <x v="0"/>
    <n v="5"/>
    <n v="10"/>
  </r>
  <r>
    <s v="CA-2013-126158"/>
    <d v="2013-07-26T00:00:00"/>
    <d v="2013-08-01T00:00:00"/>
    <s v="Sanjit Chand"/>
    <s v="United States"/>
    <s v="Costa Mesa"/>
    <x v="0"/>
    <x v="4"/>
    <s v="Clear Mylar Reinforcing Strips"/>
    <x v="147"/>
    <n v="8"/>
    <x v="147"/>
    <x v="0"/>
    <n v="7"/>
    <n v="26"/>
  </r>
  <r>
    <s v="CA-2013-126158"/>
    <d v="2013-07-26T00:00:00"/>
    <d v="2013-08-01T00:00:00"/>
    <s v="Sanjit Chand"/>
    <s v="United States"/>
    <s v="Costa Mesa"/>
    <x v="0"/>
    <x v="1"/>
    <s v="Howard Miller 14-1/2&quot; Diameter Chrome Round Wall Clock"/>
    <x v="148"/>
    <n v="4"/>
    <x v="148"/>
    <x v="0"/>
    <n v="7"/>
    <n v="26"/>
  </r>
  <r>
    <s v="CA-2013-126158"/>
    <d v="2013-07-26T00:00:00"/>
    <d v="2013-08-01T00:00:00"/>
    <s v="Sanjit Chand"/>
    <s v="United States"/>
    <s v="Costa Mesa"/>
    <x v="0"/>
    <x v="10"/>
    <s v="DMI Arturo Collection Mission-style Design Wood Chair"/>
    <x v="149"/>
    <n v="2"/>
    <x v="149"/>
    <x v="0"/>
    <n v="7"/>
    <n v="26"/>
  </r>
  <r>
    <s v="CA-2013-126158"/>
    <d v="2013-07-26T00:00:00"/>
    <d v="2013-08-01T00:00:00"/>
    <s v="Sanjit Chand"/>
    <s v="United States"/>
    <s v="Costa Mesa"/>
    <x v="0"/>
    <x v="1"/>
    <s v="Deflect-O Glasstique Clear Desk Accessories"/>
    <x v="150"/>
    <n v="9"/>
    <x v="150"/>
    <x v="0"/>
    <n v="7"/>
    <n v="26"/>
  </r>
  <r>
    <s v="US-2013-105578"/>
    <d v="2013-05-31T00:00:00"/>
    <d v="2013-06-05T00:00:00"/>
    <s v="Maribeth Yedwab"/>
    <s v="United States"/>
    <s v="Parker"/>
    <x v="5"/>
    <x v="4"/>
    <s v="Vinyl Sectional Post Binders"/>
    <x v="151"/>
    <n v="2"/>
    <x v="151"/>
    <x v="0"/>
    <n v="5"/>
    <n v="31"/>
  </r>
  <r>
    <s v="US-2013-105578"/>
    <d v="2013-05-31T00:00:00"/>
    <d v="2013-06-05T00:00:00"/>
    <s v="Maribeth Yedwab"/>
    <s v="United States"/>
    <s v="Parker"/>
    <x v="5"/>
    <x v="4"/>
    <s v="GBC Standard Therm-A-Bind Covers"/>
    <x v="152"/>
    <n v="2"/>
    <x v="152"/>
    <x v="0"/>
    <n v="5"/>
    <n v="31"/>
  </r>
  <r>
    <s v="US-2013-105578"/>
    <d v="2013-05-31T00:00:00"/>
    <d v="2013-06-05T00:00:00"/>
    <s v="Maribeth Yedwab"/>
    <s v="United States"/>
    <s v="Parker"/>
    <x v="5"/>
    <x v="10"/>
    <s v="Global Troy Executive Leather Low-Back Tilter"/>
    <x v="153"/>
    <n v="2"/>
    <x v="153"/>
    <x v="0"/>
    <n v="5"/>
    <n v="31"/>
  </r>
  <r>
    <s v="US-2013-105578"/>
    <d v="2013-05-31T00:00:00"/>
    <d v="2013-06-05T00:00:00"/>
    <s v="Maribeth Yedwab"/>
    <s v="United States"/>
    <s v="Parker"/>
    <x v="5"/>
    <x v="4"/>
    <s v="Storex Flexible Poly Binders with Double Pockets"/>
    <x v="154"/>
    <n v="3"/>
    <x v="154"/>
    <x v="0"/>
    <n v="5"/>
    <n v="31"/>
  </r>
  <r>
    <s v="US-2013-105578"/>
    <d v="2013-05-31T00:00:00"/>
    <d v="2013-06-05T00:00:00"/>
    <s v="Maribeth Yedwab"/>
    <s v="United States"/>
    <s v="Parker"/>
    <x v="5"/>
    <x v="9"/>
    <s v="White Dual Perf Computer Printout Paper, 2700 Sheets, 1 Part, Heavyweight, 20 lbs., 14 7/8 x 11"/>
    <x v="155"/>
    <n v="1"/>
    <x v="155"/>
    <x v="0"/>
    <n v="5"/>
    <n v="31"/>
  </r>
  <r>
    <s v="CA-2014-163405"/>
    <d v="2014-12-22T00:00:00"/>
    <d v="2014-12-26T00:00:00"/>
    <s v="Bradley Nguyen"/>
    <s v="United States"/>
    <s v="Los Angeles"/>
    <x v="0"/>
    <x v="2"/>
    <s v="Newell 327"/>
    <x v="54"/>
    <n v="3"/>
    <x v="53"/>
    <x v="3"/>
    <n v="12"/>
    <n v="22"/>
  </r>
  <r>
    <s v="CA-2014-163405"/>
    <d v="2014-12-22T00:00:00"/>
    <d v="2014-12-26T00:00:00"/>
    <s v="Bradley Nguyen"/>
    <s v="United States"/>
    <s v="Los Angeles"/>
    <x v="0"/>
    <x v="2"/>
    <s v="Newell 317"/>
    <x v="156"/>
    <n v="2"/>
    <x v="89"/>
    <x v="3"/>
    <n v="12"/>
    <n v="22"/>
  </r>
  <r>
    <s v="CA-2014-127432"/>
    <d v="2014-01-23T00:00:00"/>
    <d v="2014-01-28T00:00:00"/>
    <s v="Alan Dominguez"/>
    <s v="United States"/>
    <s v="Great Falls"/>
    <x v="8"/>
    <x v="14"/>
    <s v="Canon Image Class D660 Copier"/>
    <x v="157"/>
    <n v="5"/>
    <x v="156"/>
    <x v="3"/>
    <n v="1"/>
    <n v="23"/>
  </r>
  <r>
    <s v="CA-2014-127432"/>
    <d v="2014-01-23T00:00:00"/>
    <d v="2014-01-28T00:00:00"/>
    <s v="Alan Dominguez"/>
    <s v="United States"/>
    <s v="Great Falls"/>
    <x v="8"/>
    <x v="7"/>
    <s v="Advantus Rolling Storage Box"/>
    <x v="158"/>
    <n v="3"/>
    <x v="157"/>
    <x v="3"/>
    <n v="1"/>
    <n v="23"/>
  </r>
  <r>
    <s v="CA-2014-127432"/>
    <d v="2014-01-23T00:00:00"/>
    <d v="2014-01-28T00:00:00"/>
    <s v="Alan Dominguez"/>
    <s v="United States"/>
    <s v="Great Falls"/>
    <x v="8"/>
    <x v="9"/>
    <s v="Great White Multi-Use Recycled Paper (20Lb. and 84 Bright)"/>
    <x v="159"/>
    <n v="2"/>
    <x v="158"/>
    <x v="3"/>
    <n v="1"/>
    <n v="23"/>
  </r>
  <r>
    <s v="CA-2014-127432"/>
    <d v="2014-01-23T00:00:00"/>
    <d v="2014-01-28T00:00:00"/>
    <s v="Alan Dominguez"/>
    <s v="United States"/>
    <s v="Great Falls"/>
    <x v="8"/>
    <x v="7"/>
    <s v="Tennsco Single-Tier Lockers"/>
    <x v="160"/>
    <n v="3"/>
    <x v="159"/>
    <x v="3"/>
    <n v="1"/>
    <n v="23"/>
  </r>
  <r>
    <s v="US-2013-139486"/>
    <d v="2013-05-22T00:00:00"/>
    <d v="2013-05-24T00:00:00"/>
    <s v="Logan Haushalter"/>
    <s v="United States"/>
    <s v="Los Angeles"/>
    <x v="0"/>
    <x v="3"/>
    <s v="Motorola HK250 Universal Bluetooth Headset"/>
    <x v="161"/>
    <n v="3"/>
    <x v="160"/>
    <x v="0"/>
    <n v="5"/>
    <n v="22"/>
  </r>
  <r>
    <s v="US-2013-139486"/>
    <d v="2013-05-22T00:00:00"/>
    <d v="2013-05-24T00:00:00"/>
    <s v="Logan Haushalter"/>
    <s v="United States"/>
    <s v="Los Angeles"/>
    <x v="0"/>
    <x v="8"/>
    <s v="ImationÂ 16GB Mini TravelDrive USB 2.0Â Flash Drive"/>
    <x v="162"/>
    <n v="2"/>
    <x v="161"/>
    <x v="0"/>
    <n v="5"/>
    <n v="22"/>
  </r>
  <r>
    <s v="CA-2012-102848"/>
    <d v="2012-11-07T00:00:00"/>
    <d v="2012-11-09T00:00:00"/>
    <s v="Karen Bern"/>
    <s v="United States"/>
    <s v="Los Angeles"/>
    <x v="0"/>
    <x v="10"/>
    <s v="Safco Contoured Stacking Chairs"/>
    <x v="163"/>
    <n v="1"/>
    <x v="162"/>
    <x v="2"/>
    <n v="11"/>
    <n v="7"/>
  </r>
  <r>
    <s v="US-2014-129441"/>
    <d v="2014-09-08T00:00:00"/>
    <d v="2014-09-12T00:00:00"/>
    <s v="Jasper Cacioppo"/>
    <s v="United States"/>
    <s v="Los Angeles"/>
    <x v="0"/>
    <x v="1"/>
    <s v="Tenex Chairmats For Use With Carpeted Floors"/>
    <x v="164"/>
    <n v="3"/>
    <x v="163"/>
    <x v="3"/>
    <n v="9"/>
    <n v="8"/>
  </r>
  <r>
    <s v="CA-2013-126613"/>
    <d v="2013-07-11T00:00:00"/>
    <d v="2013-07-17T00:00:00"/>
    <s v="Allen Armold"/>
    <s v="United States"/>
    <s v="Mesa"/>
    <x v="3"/>
    <x v="7"/>
    <s v="Sterilite Officeware Hinged File Box"/>
    <x v="165"/>
    <n v="2"/>
    <x v="164"/>
    <x v="0"/>
    <n v="7"/>
    <n v="11"/>
  </r>
  <r>
    <s v="CA-2013-136924"/>
    <d v="2013-07-15T00:00:00"/>
    <d v="2013-07-18T00:00:00"/>
    <s v="Erin Smith"/>
    <s v="United States"/>
    <s v="Tucson"/>
    <x v="3"/>
    <x v="3"/>
    <s v="LG Electronics Tone+ HBS-730 Bluetooth Headset"/>
    <x v="166"/>
    <n v="8"/>
    <x v="165"/>
    <x v="0"/>
    <n v="7"/>
    <n v="15"/>
  </r>
  <r>
    <s v="CA-2013-136406"/>
    <d v="2013-04-16T00:00:00"/>
    <d v="2013-04-18T00:00:00"/>
    <s v="Bill Donatelli"/>
    <s v="United States"/>
    <s v="San Francisco"/>
    <x v="0"/>
    <x v="10"/>
    <s v="HON 5400 Series Task Chairs for Big and Tall"/>
    <x v="167"/>
    <n v="2"/>
    <x v="166"/>
    <x v="0"/>
    <n v="4"/>
    <n v="16"/>
  </r>
  <r>
    <s v="CA-2014-100650"/>
    <d v="2014-06-30T00:00:00"/>
    <d v="2014-07-04T00:00:00"/>
    <s v="Dean Katz"/>
    <s v="United States"/>
    <s v="Anaheim"/>
    <x v="0"/>
    <x v="7"/>
    <s v="Tennsco 16-Compartment Lockers with Coat Rack"/>
    <x v="168"/>
    <n v="2"/>
    <x v="167"/>
    <x v="3"/>
    <n v="6"/>
    <n v="30"/>
  </r>
  <r>
    <s v="CA-2013-113243"/>
    <d v="2013-06-11T00:00:00"/>
    <d v="2013-06-16T00:00:00"/>
    <s v="Olvera Toch"/>
    <s v="United States"/>
    <s v="Los Angeles"/>
    <x v="0"/>
    <x v="0"/>
    <s v="Avery 473"/>
    <x v="169"/>
    <n v="2"/>
    <x v="168"/>
    <x v="0"/>
    <n v="6"/>
    <n v="11"/>
  </r>
  <r>
    <s v="CA-2013-113243"/>
    <d v="2013-06-11T00:00:00"/>
    <d v="2013-06-16T00:00:00"/>
    <s v="Olvera Toch"/>
    <s v="United States"/>
    <s v="Los Angeles"/>
    <x v="0"/>
    <x v="6"/>
    <s v="Bretford Â“Just In TimeÂ” Height-Adjustable Multi-Task Work Tables"/>
    <x v="170"/>
    <n v="4"/>
    <x v="169"/>
    <x v="0"/>
    <n v="6"/>
    <n v="11"/>
  </r>
  <r>
    <s v="CA-2013-113243"/>
    <d v="2013-06-11T00:00:00"/>
    <d v="2013-06-16T00:00:00"/>
    <s v="Olvera Toch"/>
    <s v="United States"/>
    <s v="Los Angeles"/>
    <x v="0"/>
    <x v="9"/>
    <s v="Xerox 226"/>
    <x v="171"/>
    <n v="5"/>
    <x v="170"/>
    <x v="0"/>
    <n v="6"/>
    <n v="11"/>
  </r>
  <r>
    <s v="CA-2014-118731"/>
    <d v="2014-11-21T00:00:00"/>
    <d v="2014-11-23T00:00:00"/>
    <s v="Liz Pelletier"/>
    <s v="United States"/>
    <s v="San Francisco"/>
    <x v="0"/>
    <x v="1"/>
    <s v="Coloredge Poster Frame"/>
    <x v="172"/>
    <n v="3"/>
    <x v="171"/>
    <x v="3"/>
    <n v="11"/>
    <n v="21"/>
  </r>
  <r>
    <s v="CA-2014-118731"/>
    <d v="2014-11-21T00:00:00"/>
    <d v="2014-11-23T00:00:00"/>
    <s v="Liz Pelletier"/>
    <s v="United States"/>
    <s v="San Francisco"/>
    <x v="0"/>
    <x v="4"/>
    <s v="GBC Prepunched Paper, 19-Hole, for Binding Systems, 24-lb"/>
    <x v="173"/>
    <n v="7"/>
    <x v="172"/>
    <x v="3"/>
    <n v="11"/>
    <n v="21"/>
  </r>
  <r>
    <s v="CA-2012-130736"/>
    <d v="2012-12-07T00:00:00"/>
    <d v="2012-12-09T00:00:00"/>
    <s v="Jeremy Farry"/>
    <s v="United States"/>
    <s v="Seattle"/>
    <x v="1"/>
    <x v="11"/>
    <s v="Alliance Big Bands Rubber Bands, 12/Pack"/>
    <x v="174"/>
    <n v="2"/>
    <x v="166"/>
    <x v="2"/>
    <n v="12"/>
    <n v="7"/>
  </r>
  <r>
    <s v="CA-2012-130736"/>
    <d v="2012-12-07T00:00:00"/>
    <d v="2012-12-09T00:00:00"/>
    <s v="Jeremy Farry"/>
    <s v="United States"/>
    <s v="Seattle"/>
    <x v="1"/>
    <x v="0"/>
    <s v="Avery 509"/>
    <x v="175"/>
    <n v="1"/>
    <x v="173"/>
    <x v="2"/>
    <n v="12"/>
    <n v="7"/>
  </r>
  <r>
    <s v="CA-2014-137099"/>
    <d v="2014-12-08T00:00:00"/>
    <d v="2014-12-11T00:00:00"/>
    <s v="Frank Preis"/>
    <s v="United States"/>
    <s v="Los Angeles"/>
    <x v="0"/>
    <x v="3"/>
    <s v="Cisco SPA301"/>
    <x v="176"/>
    <n v="3"/>
    <x v="174"/>
    <x v="3"/>
    <n v="12"/>
    <n v="8"/>
  </r>
  <r>
    <s v="CA-2014-156951"/>
    <d v="2014-10-02T00:00:00"/>
    <d v="2014-10-09T00:00:00"/>
    <s v="Ellis Ballard"/>
    <s v="United States"/>
    <s v="Seattle"/>
    <x v="1"/>
    <x v="9"/>
    <s v="Personal Creations Ink Jet Cards and Labels"/>
    <x v="177"/>
    <n v="8"/>
    <x v="175"/>
    <x v="3"/>
    <n v="10"/>
    <n v="2"/>
  </r>
  <r>
    <s v="CA-2014-156951"/>
    <d v="2014-10-02T00:00:00"/>
    <d v="2014-10-09T00:00:00"/>
    <s v="Ellis Ballard"/>
    <s v="United States"/>
    <s v="Seattle"/>
    <x v="1"/>
    <x v="4"/>
    <s v="GBC White Gloss Covers, Plain Front"/>
    <x v="178"/>
    <n v="7"/>
    <x v="176"/>
    <x v="3"/>
    <n v="10"/>
    <n v="2"/>
  </r>
  <r>
    <s v="CA-2014-156951"/>
    <d v="2014-10-02T00:00:00"/>
    <d v="2014-10-09T00:00:00"/>
    <s v="Ellis Ballard"/>
    <s v="United States"/>
    <s v="Seattle"/>
    <x v="1"/>
    <x v="9"/>
    <s v="Xerox 222"/>
    <x v="179"/>
    <n v="3"/>
    <x v="177"/>
    <x v="3"/>
    <n v="10"/>
    <n v="2"/>
  </r>
  <r>
    <s v="CA-2014-156951"/>
    <d v="2014-10-02T00:00:00"/>
    <d v="2014-10-09T00:00:00"/>
    <s v="Ellis Ballard"/>
    <s v="United States"/>
    <s v="Seattle"/>
    <x v="1"/>
    <x v="10"/>
    <s v="Hon Every-Day Series Multi-Task Chairs"/>
    <x v="180"/>
    <n v="3"/>
    <x v="166"/>
    <x v="3"/>
    <n v="10"/>
    <n v="2"/>
  </r>
  <r>
    <s v="CA-2013-127250"/>
    <d v="2013-11-04T00:00:00"/>
    <d v="2013-11-08T00:00:00"/>
    <s v="Sarah Foster"/>
    <s v="United States"/>
    <s v="Marysville"/>
    <x v="1"/>
    <x v="2"/>
    <s v="Newell 332"/>
    <x v="45"/>
    <n v="3"/>
    <x v="44"/>
    <x v="0"/>
    <n v="11"/>
    <n v="4"/>
  </r>
  <r>
    <s v="CA-2012-149713"/>
    <d v="2012-09-18T00:00:00"/>
    <d v="2012-09-22T00:00:00"/>
    <s v="Trudy Glocke"/>
    <s v="United States"/>
    <s v="Long Beach"/>
    <x v="0"/>
    <x v="9"/>
    <s v="Personal Creations Ink Jet Cards and Labels"/>
    <x v="181"/>
    <n v="14"/>
    <x v="178"/>
    <x v="2"/>
    <n v="9"/>
    <n v="18"/>
  </r>
  <r>
    <s v="CA-2012-149713"/>
    <d v="2012-09-18T00:00:00"/>
    <d v="2012-09-22T00:00:00"/>
    <s v="Trudy Glocke"/>
    <s v="United States"/>
    <s v="Long Beach"/>
    <x v="0"/>
    <x v="9"/>
    <s v="Rediform S.O.S. Phone Message Books"/>
    <x v="182"/>
    <n v="4"/>
    <x v="179"/>
    <x v="2"/>
    <n v="9"/>
    <n v="18"/>
  </r>
  <r>
    <s v="CA-2012-149713"/>
    <d v="2012-09-18T00:00:00"/>
    <d v="2012-09-22T00:00:00"/>
    <s v="Trudy Glocke"/>
    <s v="United States"/>
    <s v="Long Beach"/>
    <x v="0"/>
    <x v="12"/>
    <s v="Acme Value Line Scissors"/>
    <x v="183"/>
    <n v="2"/>
    <x v="180"/>
    <x v="2"/>
    <n v="9"/>
    <n v="18"/>
  </r>
  <r>
    <s v="CA-2012-132906"/>
    <d v="2012-09-10T00:00:00"/>
    <d v="2012-09-14T00:00:00"/>
    <s v="Charles Crestani"/>
    <s v="United States"/>
    <s v="Los Angeles"/>
    <x v="0"/>
    <x v="12"/>
    <s v="Martin-Yale Premier Letter Opener"/>
    <x v="184"/>
    <n v="4"/>
    <x v="78"/>
    <x v="2"/>
    <n v="9"/>
    <n v="10"/>
  </r>
  <r>
    <s v="CA-2014-145233"/>
    <d v="2014-12-02T00:00:00"/>
    <d v="2014-12-06T00:00:00"/>
    <s v="Dianna Vittorini"/>
    <s v="United States"/>
    <s v="Denver"/>
    <x v="5"/>
    <x v="3"/>
    <s v="GE 30524EE4"/>
    <x v="185"/>
    <n v="3"/>
    <x v="181"/>
    <x v="3"/>
    <n v="12"/>
    <n v="2"/>
  </r>
  <r>
    <s v="CA-2014-145233"/>
    <d v="2014-12-02T00:00:00"/>
    <d v="2014-12-06T00:00:00"/>
    <s v="Dianna Vittorini"/>
    <s v="United States"/>
    <s v="Denver"/>
    <x v="5"/>
    <x v="3"/>
    <s v="AT&amp;T SB67148 SynJ"/>
    <x v="186"/>
    <n v="2"/>
    <x v="182"/>
    <x v="3"/>
    <n v="12"/>
    <n v="2"/>
  </r>
  <r>
    <s v="CA-2014-145233"/>
    <d v="2014-12-02T00:00:00"/>
    <d v="2014-12-06T00:00:00"/>
    <s v="Dianna Vittorini"/>
    <s v="United States"/>
    <s v="Denver"/>
    <x v="5"/>
    <x v="5"/>
    <s v="Fellowes Basic Home/Office Series Surge Protectors"/>
    <x v="187"/>
    <n v="3"/>
    <x v="183"/>
    <x v="3"/>
    <n v="12"/>
    <n v="2"/>
  </r>
  <r>
    <s v="CA-2014-145233"/>
    <d v="2014-12-02T00:00:00"/>
    <d v="2014-12-06T00:00:00"/>
    <s v="Dianna Vittorini"/>
    <s v="United States"/>
    <s v="Denver"/>
    <x v="5"/>
    <x v="4"/>
    <s v="Recycled Pressboard Report Cover with Reinforced Top Hinge"/>
    <x v="188"/>
    <n v="7"/>
    <x v="184"/>
    <x v="3"/>
    <n v="12"/>
    <n v="2"/>
  </r>
  <r>
    <s v="CA-2014-145233"/>
    <d v="2014-12-02T00:00:00"/>
    <d v="2014-12-06T00:00:00"/>
    <s v="Dianna Vittorini"/>
    <s v="United States"/>
    <s v="Denver"/>
    <x v="5"/>
    <x v="3"/>
    <s v="Jabra BIZ 2300 Duo QD Duo CordedÂ Headset"/>
    <x v="189"/>
    <n v="4"/>
    <x v="185"/>
    <x v="3"/>
    <n v="12"/>
    <n v="2"/>
  </r>
  <r>
    <s v="US-2013-156986"/>
    <d v="2013-03-21T00:00:00"/>
    <d v="2013-03-25T00:00:00"/>
    <s v="Zuschuss Carroll"/>
    <s v="United States"/>
    <s v="Salem"/>
    <x v="4"/>
    <x v="3"/>
    <s v="i.Sound Portable Power - 8000 mAh"/>
    <x v="190"/>
    <n v="2"/>
    <x v="186"/>
    <x v="0"/>
    <n v="3"/>
    <n v="21"/>
  </r>
  <r>
    <s v="US-2013-156986"/>
    <d v="2013-03-21T00:00:00"/>
    <d v="2013-03-25T00:00:00"/>
    <s v="Zuschuss Carroll"/>
    <s v="United States"/>
    <s v="Salem"/>
    <x v="4"/>
    <x v="9"/>
    <s v="Xerox 225"/>
    <x v="191"/>
    <n v="4"/>
    <x v="187"/>
    <x v="0"/>
    <n v="3"/>
    <n v="21"/>
  </r>
  <r>
    <s v="US-2013-156986"/>
    <d v="2013-03-21T00:00:00"/>
    <d v="2013-03-25T00:00:00"/>
    <s v="Zuschuss Carroll"/>
    <s v="United States"/>
    <s v="Salem"/>
    <x v="4"/>
    <x v="4"/>
    <s v="Clear Mylar Reinforcing Strips"/>
    <x v="192"/>
    <n v="3"/>
    <x v="188"/>
    <x v="0"/>
    <n v="3"/>
    <n v="21"/>
  </r>
  <r>
    <s v="US-2013-156986"/>
    <d v="2013-03-21T00:00:00"/>
    <d v="2013-03-25T00:00:00"/>
    <s v="Zuschuss Carroll"/>
    <s v="United States"/>
    <s v="Salem"/>
    <x v="4"/>
    <x v="9"/>
    <s v="Xerox 1894"/>
    <x v="193"/>
    <n v="2"/>
    <x v="189"/>
    <x v="0"/>
    <n v="3"/>
    <n v="21"/>
  </r>
  <r>
    <s v="CA-2011-131450"/>
    <d v="2011-08-08T00:00:00"/>
    <d v="2011-08-15T00:00:00"/>
    <s v="Lena Radford"/>
    <s v="United States"/>
    <s v="San Diego"/>
    <x v="0"/>
    <x v="5"/>
    <s v="Fellowes Superior 10 Outlet Split Surge Protector"/>
    <x v="194"/>
    <n v="2"/>
    <x v="190"/>
    <x v="1"/>
    <n v="8"/>
    <n v="8"/>
  </r>
  <r>
    <s v="CA-2011-131450"/>
    <d v="2011-08-08T00:00:00"/>
    <d v="2011-08-15T00:00:00"/>
    <s v="Lena Radford"/>
    <s v="United States"/>
    <s v="San Diego"/>
    <x v="0"/>
    <x v="14"/>
    <s v="Sharp AL-1530CS Digital Copier"/>
    <x v="112"/>
    <n v="3"/>
    <x v="111"/>
    <x v="1"/>
    <n v="8"/>
    <n v="8"/>
  </r>
  <r>
    <s v="CA-2011-131450"/>
    <d v="2011-08-08T00:00:00"/>
    <d v="2011-08-15T00:00:00"/>
    <s v="Lena Radford"/>
    <s v="United States"/>
    <s v="San Diego"/>
    <x v="0"/>
    <x v="3"/>
    <s v="AT&amp;T 1070 Corded Phone"/>
    <x v="195"/>
    <n v="5"/>
    <x v="191"/>
    <x v="1"/>
    <n v="8"/>
    <n v="8"/>
  </r>
  <r>
    <s v="CA-2011-131450"/>
    <d v="2011-08-08T00:00:00"/>
    <d v="2011-08-15T00:00:00"/>
    <s v="Lena Radford"/>
    <s v="United States"/>
    <s v="San Diego"/>
    <x v="0"/>
    <x v="1"/>
    <s v="Dana Halogen Swing-Arm Architect Lamp"/>
    <x v="196"/>
    <n v="8"/>
    <x v="192"/>
    <x v="1"/>
    <n v="8"/>
    <n v="8"/>
  </r>
  <r>
    <s v="CA-2014-153787"/>
    <d v="2014-05-20T00:00:00"/>
    <d v="2014-05-24T00:00:00"/>
    <s v="Annie Thurman"/>
    <s v="United States"/>
    <s v="Seattle"/>
    <x v="1"/>
    <x v="5"/>
    <s v="Belkin Premiere Surge Master II 8-outlet surge protector"/>
    <x v="197"/>
    <n v="2"/>
    <x v="193"/>
    <x v="3"/>
    <n v="5"/>
    <n v="20"/>
  </r>
  <r>
    <s v="CA-2014-133431"/>
    <d v="2014-12-18T00:00:00"/>
    <d v="2014-12-22T00:00:00"/>
    <s v="Logan Currie"/>
    <s v="United States"/>
    <s v="San Francisco"/>
    <x v="0"/>
    <x v="4"/>
    <s v="Acco Pressboard Covers with Storage Hooks, 9 1/2&quot; x 11&quot;, Executive Red"/>
    <x v="198"/>
    <n v="5"/>
    <x v="194"/>
    <x v="3"/>
    <n v="12"/>
    <n v="18"/>
  </r>
  <r>
    <s v="CA-2014-133431"/>
    <d v="2014-12-18T00:00:00"/>
    <d v="2014-12-22T00:00:00"/>
    <s v="Logan Currie"/>
    <s v="United States"/>
    <s v="San Francisco"/>
    <x v="0"/>
    <x v="9"/>
    <s v="Ampad Gold Fibre Wirebound Steno Books, 6&quot; x 9&quot;, Gregg Ruled"/>
    <x v="199"/>
    <n v="3"/>
    <x v="195"/>
    <x v="3"/>
    <n v="12"/>
    <n v="18"/>
  </r>
  <r>
    <s v="US-2013-135720"/>
    <d v="2013-12-12T00:00:00"/>
    <d v="2013-12-14T00:00:00"/>
    <s v="Fred McMath"/>
    <s v="United States"/>
    <s v="Aurora"/>
    <x v="5"/>
    <x v="7"/>
    <s v="Tennsco Regal Shelving Units"/>
    <x v="200"/>
    <n v="3"/>
    <x v="196"/>
    <x v="0"/>
    <n v="12"/>
    <n v="12"/>
  </r>
  <r>
    <s v="US-2013-135720"/>
    <d v="2013-12-12T00:00:00"/>
    <d v="2013-12-14T00:00:00"/>
    <s v="Fred McMath"/>
    <s v="United States"/>
    <s v="Aurora"/>
    <x v="5"/>
    <x v="8"/>
    <s v="ImationÂ 32GB Pocket Pro USB 3.0Â Flash DriveÂ - 32 GB - Black - 1 P ..."/>
    <x v="201"/>
    <n v="5"/>
    <x v="197"/>
    <x v="0"/>
    <n v="12"/>
    <n v="12"/>
  </r>
  <r>
    <s v="US-2013-135720"/>
    <d v="2013-12-12T00:00:00"/>
    <d v="2013-12-14T00:00:00"/>
    <s v="Fred McMath"/>
    <s v="United States"/>
    <s v="Aurora"/>
    <x v="5"/>
    <x v="3"/>
    <s v="Jabra SPEAK 410"/>
    <x v="202"/>
    <n v="4"/>
    <x v="198"/>
    <x v="0"/>
    <n v="12"/>
    <n v="12"/>
  </r>
  <r>
    <s v="US-2013-123470"/>
    <d v="2013-08-16T00:00:00"/>
    <d v="2013-08-22T00:00:00"/>
    <s v="Max Engle"/>
    <s v="United States"/>
    <s v="Aurora"/>
    <x v="5"/>
    <x v="4"/>
    <s v="Premium Transparent Presentation Covers by GBC"/>
    <x v="203"/>
    <n v="3"/>
    <x v="199"/>
    <x v="0"/>
    <n v="8"/>
    <n v="16"/>
  </r>
  <r>
    <s v="US-2013-123470"/>
    <d v="2013-08-16T00:00:00"/>
    <d v="2013-08-22T00:00:00"/>
    <s v="Max Engle"/>
    <s v="United States"/>
    <s v="Aurora"/>
    <x v="5"/>
    <x v="5"/>
    <s v="Tripp Lite TLP810NET Broadband Surge for Modem/Fax"/>
    <x v="204"/>
    <n v="3"/>
    <x v="200"/>
    <x v="0"/>
    <n v="8"/>
    <n v="16"/>
  </r>
  <r>
    <s v="CA-2013-115917"/>
    <d v="2013-05-21T00:00:00"/>
    <d v="2013-05-26T00:00:00"/>
    <s v="Rick Bensley"/>
    <s v="United States"/>
    <s v="Vallejo"/>
    <x v="0"/>
    <x v="1"/>
    <s v="Luxo Professional Fluorescent Magnifier Lamp with Clamp-Mount Base"/>
    <x v="205"/>
    <n v="5"/>
    <x v="201"/>
    <x v="0"/>
    <n v="5"/>
    <n v="21"/>
  </r>
  <r>
    <s v="CA-2013-115917"/>
    <d v="2013-05-21T00:00:00"/>
    <d v="2013-05-26T00:00:00"/>
    <s v="Rick Bensley"/>
    <s v="United States"/>
    <s v="Vallejo"/>
    <x v="0"/>
    <x v="4"/>
    <s v="Wilson Jones Turn Tabs Binder Tool for Ring Binders"/>
    <x v="206"/>
    <n v="4"/>
    <x v="202"/>
    <x v="0"/>
    <n v="5"/>
    <n v="21"/>
  </r>
  <r>
    <s v="CA-2014-167913"/>
    <d v="2014-07-31T00:00:00"/>
    <d v="2014-08-04T00:00:00"/>
    <s v="John Lee"/>
    <s v="United States"/>
    <s v="Mission Viejo"/>
    <x v="0"/>
    <x v="7"/>
    <s v="Economy Rollaway Files"/>
    <x v="207"/>
    <n v="2"/>
    <x v="203"/>
    <x v="3"/>
    <n v="7"/>
    <n v="31"/>
  </r>
  <r>
    <s v="CA-2014-167913"/>
    <d v="2014-07-31T00:00:00"/>
    <d v="2014-08-04T00:00:00"/>
    <s v="John Lee"/>
    <s v="United States"/>
    <s v="Mission Viejo"/>
    <x v="0"/>
    <x v="0"/>
    <s v="Avery 480"/>
    <x v="208"/>
    <n v="7"/>
    <x v="204"/>
    <x v="3"/>
    <n v="7"/>
    <n v="31"/>
  </r>
  <r>
    <s v="CA-2013-103947"/>
    <d v="2013-04-02T00:00:00"/>
    <d v="2013-04-09T00:00:00"/>
    <s v="Barry Blumstein"/>
    <s v="United States"/>
    <s v="Sierra Vista"/>
    <x v="3"/>
    <x v="11"/>
    <s v="Staples"/>
    <x v="209"/>
    <n v="5"/>
    <x v="205"/>
    <x v="0"/>
    <n v="4"/>
    <n v="2"/>
  </r>
  <r>
    <s v="CA-2013-103947"/>
    <d v="2013-04-02T00:00:00"/>
    <d v="2013-04-09T00:00:00"/>
    <s v="Barry Blumstein"/>
    <s v="United States"/>
    <s v="Sierra Vista"/>
    <x v="3"/>
    <x v="5"/>
    <s v="Belkin F9H710-06 7 Outlet SurgeMaster Surge Protector"/>
    <x v="210"/>
    <n v="2"/>
    <x v="206"/>
    <x v="0"/>
    <n v="4"/>
    <n v="2"/>
  </r>
  <r>
    <s v="CA-2013-160745"/>
    <d v="2013-12-12T00:00:00"/>
    <d v="2013-12-17T00:00:00"/>
    <s v="Anthony Rawles"/>
    <s v="United States"/>
    <s v="Vancouver"/>
    <x v="1"/>
    <x v="1"/>
    <s v="3M Hangers With Command Adhesive"/>
    <x v="211"/>
    <n v="4"/>
    <x v="207"/>
    <x v="0"/>
    <n v="12"/>
    <n v="12"/>
  </r>
  <r>
    <s v="CA-2013-160745"/>
    <d v="2013-12-12T00:00:00"/>
    <d v="2013-12-17T00:00:00"/>
    <s v="Anthony Rawles"/>
    <s v="United States"/>
    <s v="Vancouver"/>
    <x v="1"/>
    <x v="3"/>
    <s v="AT&amp;T TR1909W"/>
    <x v="68"/>
    <n v="3"/>
    <x v="67"/>
    <x v="0"/>
    <n v="12"/>
    <n v="12"/>
  </r>
  <r>
    <s v="CA-2013-160745"/>
    <d v="2013-12-12T00:00:00"/>
    <d v="2013-12-17T00:00:00"/>
    <s v="Anthony Rawles"/>
    <s v="United States"/>
    <s v="Vancouver"/>
    <x v="1"/>
    <x v="8"/>
    <s v="First Data FD10 PIN Pad"/>
    <x v="212"/>
    <n v="4"/>
    <x v="208"/>
    <x v="0"/>
    <n v="12"/>
    <n v="12"/>
  </r>
  <r>
    <s v="CA-2012-131534"/>
    <d v="2012-03-28T00:00:00"/>
    <d v="2012-04-02T00:00:00"/>
    <s v="Alan Barnes"/>
    <s v="United States"/>
    <s v="Los Angeles"/>
    <x v="0"/>
    <x v="8"/>
    <s v="Imation Bio 8GB USBÂ Flash Drive ImationÂ Corp"/>
    <x v="213"/>
    <n v="1"/>
    <x v="209"/>
    <x v="2"/>
    <n v="3"/>
    <n v="28"/>
  </r>
  <r>
    <s v="CA-2012-131534"/>
    <d v="2012-03-28T00:00:00"/>
    <d v="2012-04-02T00:00:00"/>
    <s v="Alan Barnes"/>
    <s v="United States"/>
    <s v="Los Angeles"/>
    <x v="0"/>
    <x v="9"/>
    <s v="Xerox 1977"/>
    <x v="214"/>
    <n v="5"/>
    <x v="210"/>
    <x v="2"/>
    <n v="3"/>
    <n v="28"/>
  </r>
  <r>
    <s v="CA-2013-163755"/>
    <d v="2013-11-05T00:00:00"/>
    <d v="2013-11-09T00:00:00"/>
    <s v="Alejandro Savely"/>
    <s v="United States"/>
    <s v="Seattle"/>
    <x v="1"/>
    <x v="1"/>
    <s v="Tenex &quot;The Solids&quot; Textured Chair Mats"/>
    <x v="215"/>
    <n v="3"/>
    <x v="211"/>
    <x v="0"/>
    <n v="11"/>
    <n v="5"/>
  </r>
  <r>
    <s v="CA-2012-142027"/>
    <d v="2012-04-09T00:00:00"/>
    <d v="2012-04-14T00:00:00"/>
    <s v="Jay Kimmel"/>
    <s v="United States"/>
    <s v="Long Beach"/>
    <x v="0"/>
    <x v="6"/>
    <s v="Laminate Occasional Tables"/>
    <x v="216"/>
    <n v="3"/>
    <x v="212"/>
    <x v="2"/>
    <n v="4"/>
    <n v="9"/>
  </r>
  <r>
    <s v="CA-2011-153150"/>
    <d v="2011-07-01T00:00:00"/>
    <d v="2011-07-06T00:00:00"/>
    <s v="Dorris liebe"/>
    <s v="United States"/>
    <s v="Seattle"/>
    <x v="1"/>
    <x v="4"/>
    <s v="Cardinal Holdit Business Card Pockets"/>
    <x v="182"/>
    <n v="5"/>
    <x v="213"/>
    <x v="1"/>
    <n v="7"/>
    <n v="1"/>
  </r>
  <r>
    <s v="CA-2011-104472"/>
    <d v="2011-06-02T00:00:00"/>
    <d v="2011-06-07T00:00:00"/>
    <s v="Christine Kargatis"/>
    <s v="United States"/>
    <s v="Orem"/>
    <x v="2"/>
    <x v="4"/>
    <s v="GBC Standard Therm-A-Bind Covers"/>
    <x v="217"/>
    <n v="3"/>
    <x v="214"/>
    <x v="1"/>
    <n v="6"/>
    <n v="2"/>
  </r>
  <r>
    <s v="CA-2011-104472"/>
    <d v="2011-06-02T00:00:00"/>
    <d v="2011-06-07T00:00:00"/>
    <s v="Christine Kargatis"/>
    <s v="United States"/>
    <s v="Orem"/>
    <x v="2"/>
    <x v="1"/>
    <s v="Aluminum Document Frame"/>
    <x v="218"/>
    <n v="6"/>
    <x v="215"/>
    <x v="1"/>
    <n v="6"/>
    <n v="2"/>
  </r>
  <r>
    <s v="CA-2013-112942"/>
    <d v="2013-02-13T00:00:00"/>
    <d v="2013-02-18T00:00:00"/>
    <s v="Ross DeVincentis"/>
    <s v="United States"/>
    <s v="Los Angeles"/>
    <x v="0"/>
    <x v="9"/>
    <s v="Tops Green Bar Computer Printout Paper"/>
    <x v="219"/>
    <n v="3"/>
    <x v="216"/>
    <x v="0"/>
    <n v="2"/>
    <n v="13"/>
  </r>
  <r>
    <s v="CA-2014-131954"/>
    <d v="2014-01-22T00:00:00"/>
    <d v="2014-01-26T00:00:00"/>
    <s v="Darrin Sayre"/>
    <s v="United States"/>
    <s v="Seattle"/>
    <x v="1"/>
    <x v="7"/>
    <s v="Carina Double Wide Media Storage Towers in Natural &amp; Black"/>
    <x v="220"/>
    <n v="3"/>
    <x v="217"/>
    <x v="3"/>
    <n v="1"/>
    <n v="22"/>
  </r>
  <r>
    <s v="CA-2014-131954"/>
    <d v="2014-01-22T00:00:00"/>
    <d v="2014-01-26T00:00:00"/>
    <s v="Darrin Sayre"/>
    <s v="United States"/>
    <s v="Seattle"/>
    <x v="1"/>
    <x v="8"/>
    <s v="LogitechÂ Illuminated - Keyboard"/>
    <x v="221"/>
    <n v="3"/>
    <x v="218"/>
    <x v="3"/>
    <n v="1"/>
    <n v="22"/>
  </r>
  <r>
    <s v="CA-2014-131954"/>
    <d v="2014-01-22T00:00:00"/>
    <d v="2014-01-26T00:00:00"/>
    <s v="Darrin Sayre"/>
    <s v="United States"/>
    <s v="Seattle"/>
    <x v="1"/>
    <x v="4"/>
    <s v="Wilson Jones Century Plastic Molded Ring Binders"/>
    <x v="222"/>
    <n v="6"/>
    <x v="219"/>
    <x v="3"/>
    <n v="1"/>
    <n v="22"/>
  </r>
  <r>
    <s v="CA-2014-131954"/>
    <d v="2014-01-22T00:00:00"/>
    <d v="2014-01-26T00:00:00"/>
    <s v="Darrin Sayre"/>
    <s v="United States"/>
    <s v="Seattle"/>
    <x v="1"/>
    <x v="4"/>
    <s v="Wilson Jones Leather-Like Binders with DublLock Round Rings"/>
    <x v="223"/>
    <n v="4"/>
    <x v="220"/>
    <x v="3"/>
    <n v="1"/>
    <n v="22"/>
  </r>
  <r>
    <s v="CA-2014-131954"/>
    <d v="2014-01-22T00:00:00"/>
    <d v="2014-01-26T00:00:00"/>
    <s v="Darrin Sayre"/>
    <s v="United States"/>
    <s v="Seattle"/>
    <x v="1"/>
    <x v="15"/>
    <s v="O'Sullivan Cherrywood Estates Traditional Bookcase"/>
    <x v="224"/>
    <n v="1"/>
    <x v="221"/>
    <x v="3"/>
    <n v="1"/>
    <n v="22"/>
  </r>
  <r>
    <s v="CA-2014-131954"/>
    <d v="2014-01-22T00:00:00"/>
    <d v="2014-01-26T00:00:00"/>
    <s v="Darrin Sayre"/>
    <s v="United States"/>
    <s v="Seattle"/>
    <x v="1"/>
    <x v="4"/>
    <s v="Acco Translucent Poly Ring Binders"/>
    <x v="225"/>
    <n v="5"/>
    <x v="222"/>
    <x v="3"/>
    <n v="1"/>
    <n v="22"/>
  </r>
  <r>
    <s v="CA-2011-132500"/>
    <d v="2011-09-08T00:00:00"/>
    <d v="2011-09-12T00:00:00"/>
    <s v="Gary Zandusky"/>
    <s v="United States"/>
    <s v="San Francisco"/>
    <x v="0"/>
    <x v="8"/>
    <s v="Logitech Wireless Touch Keyboard K400"/>
    <x v="226"/>
    <n v="2"/>
    <x v="223"/>
    <x v="1"/>
    <n v="9"/>
    <n v="8"/>
  </r>
  <r>
    <s v="CA-2011-124429"/>
    <d v="2011-05-27T00:00:00"/>
    <d v="2011-05-27T00:00:00"/>
    <s v="Maya Herman"/>
    <s v="United States"/>
    <s v="San Diego"/>
    <x v="0"/>
    <x v="6"/>
    <s v="KI Conference Tables"/>
    <x v="227"/>
    <n v="10"/>
    <x v="224"/>
    <x v="1"/>
    <n v="5"/>
    <n v="27"/>
  </r>
  <r>
    <s v="CA-2011-124429"/>
    <d v="2011-05-27T00:00:00"/>
    <d v="2011-05-27T00:00:00"/>
    <s v="Maya Herman"/>
    <s v="United States"/>
    <s v="San Diego"/>
    <x v="0"/>
    <x v="7"/>
    <s v="Fellowes Officeware Wire Shelving"/>
    <x v="228"/>
    <n v="4"/>
    <x v="225"/>
    <x v="1"/>
    <n v="5"/>
    <n v="27"/>
  </r>
  <r>
    <s v="CA-2013-110499"/>
    <d v="2013-04-08T00:00:00"/>
    <d v="2013-04-10T00:00:00"/>
    <s v="Yoseph Carroll"/>
    <s v="United States"/>
    <s v="San Francisco"/>
    <x v="0"/>
    <x v="14"/>
    <s v="Hewlett Packard 610 Color Digital Copier / Printer"/>
    <x v="112"/>
    <n v="3"/>
    <x v="226"/>
    <x v="0"/>
    <n v="4"/>
    <n v="8"/>
  </r>
  <r>
    <s v="CA-2012-135272"/>
    <d v="2012-12-07T00:00:00"/>
    <d v="2012-12-12T00:00:00"/>
    <s v="Melanie Seite"/>
    <s v="United States"/>
    <s v="Los Angeles"/>
    <x v="0"/>
    <x v="1"/>
    <s v="12-1/2 Diameter Round Wall Clock"/>
    <x v="229"/>
    <n v="4"/>
    <x v="227"/>
    <x v="2"/>
    <n v="12"/>
    <n v="7"/>
  </r>
  <r>
    <s v="CA-2012-112319"/>
    <d v="2012-08-31T00:00:00"/>
    <d v="2012-09-05T00:00:00"/>
    <s v="Andrew Roberts"/>
    <s v="United States"/>
    <s v="Los Angeles"/>
    <x v="0"/>
    <x v="9"/>
    <s v="Xerox 226"/>
    <x v="230"/>
    <n v="9"/>
    <x v="228"/>
    <x v="2"/>
    <n v="8"/>
    <n v="31"/>
  </r>
  <r>
    <s v="CA-2012-144267"/>
    <d v="2012-08-21T00:00:00"/>
    <d v="2012-08-23T00:00:00"/>
    <s v="Nick Zandusky"/>
    <s v="United States"/>
    <s v="San Francisco"/>
    <x v="0"/>
    <x v="10"/>
    <s v="Hon GuestStacker Chair"/>
    <x v="231"/>
    <n v="3"/>
    <x v="229"/>
    <x v="2"/>
    <n v="8"/>
    <n v="21"/>
  </r>
  <r>
    <s v="CA-2012-144267"/>
    <d v="2012-08-21T00:00:00"/>
    <d v="2012-08-23T00:00:00"/>
    <s v="Nick Zandusky"/>
    <s v="United States"/>
    <s v="San Francisco"/>
    <x v="0"/>
    <x v="9"/>
    <s v="Xerox 191"/>
    <x v="232"/>
    <n v="3"/>
    <x v="230"/>
    <x v="2"/>
    <n v="8"/>
    <n v="21"/>
  </r>
  <r>
    <s v="CA-2012-144267"/>
    <d v="2012-08-21T00:00:00"/>
    <d v="2012-08-23T00:00:00"/>
    <s v="Nick Zandusky"/>
    <s v="United States"/>
    <s v="San Francisco"/>
    <x v="0"/>
    <x v="9"/>
    <s v="Xerox 1974"/>
    <x v="233"/>
    <n v="4"/>
    <x v="231"/>
    <x v="2"/>
    <n v="8"/>
    <n v="21"/>
  </r>
  <r>
    <s v="CA-2012-144267"/>
    <d v="2012-08-21T00:00:00"/>
    <d v="2012-08-23T00:00:00"/>
    <s v="Nick Zandusky"/>
    <s v="United States"/>
    <s v="San Francisco"/>
    <x v="0"/>
    <x v="9"/>
    <s v="Xerox 1927"/>
    <x v="234"/>
    <n v="1"/>
    <x v="232"/>
    <x v="2"/>
    <n v="8"/>
    <n v="21"/>
  </r>
  <r>
    <s v="CA-2014-129567"/>
    <d v="2014-03-18T00:00:00"/>
    <d v="2014-03-22T00:00:00"/>
    <s v="Clay Ludtke"/>
    <s v="United States"/>
    <s v="Lancaster"/>
    <x v="0"/>
    <x v="4"/>
    <s v="Heavy-Duty E-Z-D Binders"/>
    <x v="235"/>
    <n v="2"/>
    <x v="233"/>
    <x v="3"/>
    <n v="3"/>
    <n v="18"/>
  </r>
  <r>
    <s v="CA-2012-154620"/>
    <d v="2012-12-12T00:00:00"/>
    <d v="2012-12-16T00:00:00"/>
    <s v="Liz Thompson"/>
    <s v="United States"/>
    <s v="Lancaster"/>
    <x v="0"/>
    <x v="10"/>
    <s v="Lifetime Advantage Folding Chairs, 4/Carton"/>
    <x v="236"/>
    <n v="2"/>
    <x v="234"/>
    <x v="2"/>
    <n v="12"/>
    <n v="12"/>
  </r>
  <r>
    <s v="CA-2011-156433"/>
    <d v="2011-09-20T00:00:00"/>
    <d v="2011-09-26T00:00:00"/>
    <s v="Erica Smith"/>
    <s v="United States"/>
    <s v="San Francisco"/>
    <x v="0"/>
    <x v="0"/>
    <s v="Avery 499"/>
    <x v="237"/>
    <n v="2"/>
    <x v="235"/>
    <x v="1"/>
    <n v="9"/>
    <n v="20"/>
  </r>
  <r>
    <s v="CA-2011-156433"/>
    <d v="2011-09-20T00:00:00"/>
    <d v="2011-09-26T00:00:00"/>
    <s v="Erica Smith"/>
    <s v="United States"/>
    <s v="San Francisco"/>
    <x v="0"/>
    <x v="9"/>
    <s v="Wirebound Message Book, 4 per Page"/>
    <x v="238"/>
    <n v="4"/>
    <x v="236"/>
    <x v="1"/>
    <n v="9"/>
    <n v="20"/>
  </r>
  <r>
    <s v="CA-2012-101910"/>
    <d v="2012-11-27T00:00:00"/>
    <d v="2012-12-03T00:00:00"/>
    <s v="Carlos Daly"/>
    <s v="United States"/>
    <s v="Lake Elsinore"/>
    <x v="0"/>
    <x v="10"/>
    <s v="Situations Contoured Folding Chairs, 4/Set"/>
    <x v="239"/>
    <n v="5"/>
    <x v="237"/>
    <x v="2"/>
    <n v="11"/>
    <n v="27"/>
  </r>
  <r>
    <s v="CA-2014-105809"/>
    <d v="2014-02-21T00:00:00"/>
    <d v="2014-02-24T00:00:00"/>
    <s v="Helen Wasserman"/>
    <s v="United States"/>
    <s v="San Diego"/>
    <x v="0"/>
    <x v="1"/>
    <s v="Executive Impressions 14&quot; Contract Wall Clock"/>
    <x v="240"/>
    <n v="1"/>
    <x v="238"/>
    <x v="3"/>
    <n v="2"/>
    <n v="21"/>
  </r>
  <r>
    <s v="CA-2014-105809"/>
    <d v="2014-02-21T00:00:00"/>
    <d v="2014-02-24T00:00:00"/>
    <s v="Helen Wasserman"/>
    <s v="United States"/>
    <s v="San Diego"/>
    <x v="0"/>
    <x v="3"/>
    <s v="Logitech Mobile Speakerphone P710e -Â speaker phone"/>
    <x v="241"/>
    <n v="2"/>
    <x v="239"/>
    <x v="3"/>
    <n v="2"/>
    <n v="21"/>
  </r>
  <r>
    <s v="CA-2014-135783"/>
    <d v="2014-04-23T00:00:00"/>
    <d v="2014-04-25T00:00:00"/>
    <s v="Gary McGarr"/>
    <s v="United States"/>
    <s v="San Francisco"/>
    <x v="0"/>
    <x v="1"/>
    <s v="Eldon Stackable Tray, Side-Load, Legal, Smoke"/>
    <x v="242"/>
    <n v="2"/>
    <x v="240"/>
    <x v="3"/>
    <n v="4"/>
    <n v="23"/>
  </r>
  <r>
    <s v="CA-2011-134313"/>
    <d v="2011-11-01T00:00:00"/>
    <d v="2011-11-07T00:00:00"/>
    <s v="Russell Applegate"/>
    <s v="United States"/>
    <s v="Denver"/>
    <x v="5"/>
    <x v="2"/>
    <s v="Model L Table or Wall-Mount Pencil Sharpener"/>
    <x v="243"/>
    <n v="3"/>
    <x v="241"/>
    <x v="1"/>
    <n v="11"/>
    <n v="1"/>
  </r>
  <r>
    <s v="CA-2011-134313"/>
    <d v="2011-11-01T00:00:00"/>
    <d v="2011-11-07T00:00:00"/>
    <s v="Russell Applegate"/>
    <s v="United States"/>
    <s v="Denver"/>
    <x v="5"/>
    <x v="3"/>
    <s v="ClearOne CHATAttach 160 -Â speaker phone"/>
    <x v="244"/>
    <n v="4"/>
    <x v="242"/>
    <x v="1"/>
    <n v="11"/>
    <n v="1"/>
  </r>
  <r>
    <s v="CA-2011-151995"/>
    <d v="2011-10-13T00:00:00"/>
    <d v="2011-10-15T00:00:00"/>
    <s v="Zuschuss Carroll"/>
    <s v="United States"/>
    <s v="Edmonds"/>
    <x v="1"/>
    <x v="2"/>
    <s v="Newell 32"/>
    <x v="40"/>
    <n v="4"/>
    <x v="243"/>
    <x v="1"/>
    <n v="10"/>
    <n v="13"/>
  </r>
  <r>
    <s v="CA-2011-151995"/>
    <d v="2011-10-13T00:00:00"/>
    <d v="2011-10-15T00:00:00"/>
    <s v="Zuschuss Carroll"/>
    <s v="United States"/>
    <s v="Edmonds"/>
    <x v="1"/>
    <x v="6"/>
    <s v="Bevis Round Bullnose 29&quot; High Table Top"/>
    <x v="245"/>
    <n v="5"/>
    <x v="244"/>
    <x v="1"/>
    <n v="10"/>
    <n v="13"/>
  </r>
  <r>
    <s v="CA-2011-151995"/>
    <d v="2011-10-13T00:00:00"/>
    <d v="2011-10-15T00:00:00"/>
    <s v="Zuschuss Carroll"/>
    <s v="United States"/>
    <s v="Edmonds"/>
    <x v="1"/>
    <x v="5"/>
    <s v="Belkin F9G930V10-GRY 9 Outlet Surge"/>
    <x v="246"/>
    <n v="4"/>
    <x v="245"/>
    <x v="1"/>
    <n v="10"/>
    <n v="13"/>
  </r>
  <r>
    <s v="CA-2011-151995"/>
    <d v="2011-10-13T00:00:00"/>
    <d v="2011-10-15T00:00:00"/>
    <s v="Zuschuss Carroll"/>
    <s v="United States"/>
    <s v="Edmonds"/>
    <x v="1"/>
    <x v="8"/>
    <s v="Sony 16GB Class 10 Micro SDHC R40 Memory Card"/>
    <x v="247"/>
    <n v="2"/>
    <x v="246"/>
    <x v="1"/>
    <n v="10"/>
    <n v="13"/>
  </r>
  <r>
    <s v="CA-2014-143686"/>
    <d v="2014-05-15T00:00:00"/>
    <d v="2014-05-15T00:00:00"/>
    <s v="Pauline Johnson"/>
    <s v="United States"/>
    <s v="Santa Ana"/>
    <x v="0"/>
    <x v="1"/>
    <s v="Eldon Stackable Tray, Side-Load, Legal, Smoke"/>
    <x v="242"/>
    <n v="2"/>
    <x v="240"/>
    <x v="3"/>
    <n v="5"/>
    <n v="15"/>
  </r>
  <r>
    <s v="CA-2014-143686"/>
    <d v="2014-05-15T00:00:00"/>
    <d v="2014-05-15T00:00:00"/>
    <s v="Pauline Johnson"/>
    <s v="United States"/>
    <s v="Santa Ana"/>
    <x v="0"/>
    <x v="8"/>
    <s v="Razer Tiamat Over Ear 7.1 Surround Sound PC Gaming Headset"/>
    <x v="248"/>
    <n v="7"/>
    <x v="247"/>
    <x v="3"/>
    <n v="5"/>
    <n v="15"/>
  </r>
  <r>
    <s v="US-2011-102071"/>
    <d v="2011-05-09T00:00:00"/>
    <d v="2011-05-15T00:00:00"/>
    <s v="Patrick Gardner"/>
    <s v="United States"/>
    <s v="San Francisco"/>
    <x v="0"/>
    <x v="8"/>
    <s v="Kingston Digital DataTraveler 32GB USB 2.0"/>
    <x v="249"/>
    <n v="4"/>
    <x v="248"/>
    <x v="1"/>
    <n v="5"/>
    <n v="9"/>
  </r>
  <r>
    <s v="US-2011-102071"/>
    <d v="2011-05-09T00:00:00"/>
    <d v="2011-05-15T00:00:00"/>
    <s v="Patrick Gardner"/>
    <s v="United States"/>
    <s v="San Francisco"/>
    <x v="0"/>
    <x v="8"/>
    <s v="Sony Micro Vault Click 16 GB USB 2.0 Flash Drive"/>
    <x v="22"/>
    <n v="3"/>
    <x v="249"/>
    <x v="1"/>
    <n v="5"/>
    <n v="9"/>
  </r>
  <r>
    <s v="CA-2013-161669"/>
    <d v="2013-11-08T00:00:00"/>
    <d v="2013-11-10T00:00:00"/>
    <s v="Eudokia Martin"/>
    <s v="United States"/>
    <s v="Los Angeles"/>
    <x v="0"/>
    <x v="4"/>
    <s v="Fellowes Binding Cases"/>
    <x v="250"/>
    <n v="4"/>
    <x v="250"/>
    <x v="0"/>
    <n v="11"/>
    <n v="8"/>
  </r>
  <r>
    <s v="CA-2013-161669"/>
    <d v="2013-11-08T00:00:00"/>
    <d v="2013-11-10T00:00:00"/>
    <s v="Eudokia Martin"/>
    <s v="United States"/>
    <s v="Los Angeles"/>
    <x v="0"/>
    <x v="4"/>
    <s v="Ibico Plastic and Wire Spiral Binding Combs"/>
    <x v="251"/>
    <n v="4"/>
    <x v="251"/>
    <x v="0"/>
    <n v="11"/>
    <n v="8"/>
  </r>
  <r>
    <s v="CA-2013-161669"/>
    <d v="2013-11-08T00:00:00"/>
    <d v="2013-11-10T00:00:00"/>
    <s v="Eudokia Martin"/>
    <s v="United States"/>
    <s v="Los Angeles"/>
    <x v="0"/>
    <x v="12"/>
    <s v="Acme Preferred Stainless Steel Scissors"/>
    <x v="252"/>
    <n v="2"/>
    <x v="252"/>
    <x v="0"/>
    <n v="11"/>
    <n v="8"/>
  </r>
  <r>
    <s v="CA-2013-161669"/>
    <d v="2013-11-08T00:00:00"/>
    <d v="2013-11-10T00:00:00"/>
    <s v="Eudokia Martin"/>
    <s v="United States"/>
    <s v="Los Angeles"/>
    <x v="0"/>
    <x v="0"/>
    <s v="Avery 486"/>
    <x v="0"/>
    <n v="2"/>
    <x v="0"/>
    <x v="0"/>
    <n v="11"/>
    <n v="8"/>
  </r>
  <r>
    <s v="CA-2013-152534"/>
    <d v="2013-06-21T00:00:00"/>
    <d v="2013-06-26T00:00:00"/>
    <s v="Dave Poirier"/>
    <s v="United States"/>
    <s v="Salinas"/>
    <x v="0"/>
    <x v="2"/>
    <s v="DIXON Oriole Pencils"/>
    <x v="253"/>
    <n v="2"/>
    <x v="253"/>
    <x v="0"/>
    <n v="6"/>
    <n v="21"/>
  </r>
  <r>
    <s v="CA-2013-152534"/>
    <d v="2013-06-21T00:00:00"/>
    <d v="2013-06-26T00:00:00"/>
    <s v="Dave Poirier"/>
    <s v="United States"/>
    <s v="Salinas"/>
    <x v="0"/>
    <x v="9"/>
    <s v="Xerox 202"/>
    <x v="254"/>
    <n v="6"/>
    <x v="254"/>
    <x v="0"/>
    <n v="6"/>
    <n v="21"/>
  </r>
  <r>
    <s v="CA-2011-133851"/>
    <d v="2011-06-09T00:00:00"/>
    <d v="2011-06-16T00:00:00"/>
    <s v="Chuck Magee"/>
    <s v="United States"/>
    <s v="San Francisco"/>
    <x v="0"/>
    <x v="12"/>
    <s v="Staples"/>
    <x v="255"/>
    <n v="2"/>
    <x v="255"/>
    <x v="1"/>
    <n v="6"/>
    <n v="9"/>
  </r>
  <r>
    <s v="CA-2011-133851"/>
    <d v="2011-06-09T00:00:00"/>
    <d v="2011-06-16T00:00:00"/>
    <s v="Chuck Magee"/>
    <s v="United States"/>
    <s v="San Francisco"/>
    <x v="0"/>
    <x v="2"/>
    <s v="Deluxe Chalkboard Eraser Cleaner"/>
    <x v="256"/>
    <n v="2"/>
    <x v="256"/>
    <x v="1"/>
    <n v="6"/>
    <n v="9"/>
  </r>
  <r>
    <s v="US-2014-123463"/>
    <d v="2014-12-24T00:00:00"/>
    <d v="2014-12-24T00:00:00"/>
    <s v="Gary Zandusky"/>
    <s v="United States"/>
    <s v="San Francisco"/>
    <x v="0"/>
    <x v="2"/>
    <s v="Binney &amp; Smith Crayola Metallic Crayons, 16-Color Pack"/>
    <x v="257"/>
    <n v="4"/>
    <x v="257"/>
    <x v="3"/>
    <n v="12"/>
    <n v="24"/>
  </r>
  <r>
    <s v="CA-2012-143602"/>
    <d v="2012-04-25T00:00:00"/>
    <d v="2012-04-28T00:00:00"/>
    <s v="Jill Stevenson"/>
    <s v="United States"/>
    <s v="Los Angeles"/>
    <x v="0"/>
    <x v="4"/>
    <s v="Fellowes Black Plastic Comb Bindings"/>
    <x v="258"/>
    <n v="3"/>
    <x v="258"/>
    <x v="2"/>
    <n v="4"/>
    <n v="25"/>
  </r>
  <r>
    <s v="CA-2014-115364"/>
    <d v="2014-06-27T00:00:00"/>
    <d v="2014-07-03T00:00:00"/>
    <s v="Olvera Toch"/>
    <s v="United States"/>
    <s v="San Diego"/>
    <x v="0"/>
    <x v="7"/>
    <s v="Eldon Shelf Savers Cubes and Bins"/>
    <x v="259"/>
    <n v="12"/>
    <x v="259"/>
    <x v="3"/>
    <n v="6"/>
    <n v="27"/>
  </r>
  <r>
    <s v="CA-2011-104976"/>
    <d v="2011-12-09T00:00:00"/>
    <d v="2011-12-16T00:00:00"/>
    <s v="Cyma Kinney"/>
    <s v="United States"/>
    <s v="San Francisco"/>
    <x v="0"/>
    <x v="9"/>
    <s v="Xerox 1987"/>
    <x v="260"/>
    <n v="6"/>
    <x v="260"/>
    <x v="1"/>
    <n v="12"/>
    <n v="9"/>
  </r>
  <r>
    <s v="CA-2013-105494"/>
    <d v="2013-11-11T00:00:00"/>
    <d v="2013-11-13T00:00:00"/>
    <s v="Pamela Coakley"/>
    <s v="United States"/>
    <s v="San Francisco"/>
    <x v="0"/>
    <x v="7"/>
    <s v="File Shuttle I and Handi-File"/>
    <x v="261"/>
    <n v="7"/>
    <x v="261"/>
    <x v="0"/>
    <n v="11"/>
    <n v="11"/>
  </r>
  <r>
    <s v="CA-2013-105494"/>
    <d v="2013-11-11T00:00:00"/>
    <d v="2013-11-13T00:00:00"/>
    <s v="Pamela Coakley"/>
    <s v="United States"/>
    <s v="San Francisco"/>
    <x v="0"/>
    <x v="4"/>
    <s v="Binding Machine Supplies"/>
    <x v="262"/>
    <n v="3"/>
    <x v="262"/>
    <x v="0"/>
    <n v="11"/>
    <n v="11"/>
  </r>
  <r>
    <s v="CA-2013-130477"/>
    <d v="2013-04-09T00:00:00"/>
    <d v="2013-04-13T00:00:00"/>
    <s v="Logan Currie"/>
    <s v="United States"/>
    <s v="Los Angeles"/>
    <x v="0"/>
    <x v="9"/>
    <s v="Xerox 1923"/>
    <x v="38"/>
    <n v="3"/>
    <x v="38"/>
    <x v="0"/>
    <n v="4"/>
    <n v="9"/>
  </r>
  <r>
    <s v="CA-2013-130477"/>
    <d v="2013-04-09T00:00:00"/>
    <d v="2013-04-13T00:00:00"/>
    <s v="Logan Currie"/>
    <s v="United States"/>
    <s v="Los Angeles"/>
    <x v="0"/>
    <x v="7"/>
    <s v="Fellowes Neat Ideas Storage Cubes"/>
    <x v="263"/>
    <n v="2"/>
    <x v="263"/>
    <x v="0"/>
    <n v="4"/>
    <n v="9"/>
  </r>
  <r>
    <s v="CA-2013-130477"/>
    <d v="2013-04-09T00:00:00"/>
    <d v="2013-04-13T00:00:00"/>
    <s v="Logan Currie"/>
    <s v="United States"/>
    <s v="Los Angeles"/>
    <x v="0"/>
    <x v="9"/>
    <s v="Xerox 1931"/>
    <x v="264"/>
    <n v="2"/>
    <x v="240"/>
    <x v="0"/>
    <n v="4"/>
    <n v="9"/>
  </r>
  <r>
    <s v="US-2014-111745"/>
    <d v="2014-11-06T00:00:00"/>
    <d v="2014-11-07T00:00:00"/>
    <s v="Ruben Ausman"/>
    <s v="United States"/>
    <s v="Farmington"/>
    <x v="6"/>
    <x v="8"/>
    <s v="NETGEAR AC1750 Dual Band GigabitÂ Smart WiFi Router"/>
    <x v="265"/>
    <n v="1"/>
    <x v="264"/>
    <x v="3"/>
    <n v="11"/>
    <n v="6"/>
  </r>
  <r>
    <s v="CA-2012-148250"/>
    <d v="2012-12-13T00:00:00"/>
    <d v="2012-12-17T00:00:00"/>
    <s v="Rachel Payne"/>
    <s v="United States"/>
    <s v="Riverside"/>
    <x v="0"/>
    <x v="9"/>
    <s v="Xerox 213"/>
    <x v="264"/>
    <n v="2"/>
    <x v="240"/>
    <x v="2"/>
    <n v="12"/>
    <n v="13"/>
  </r>
  <r>
    <s v="CA-2012-148250"/>
    <d v="2012-12-13T00:00:00"/>
    <d v="2012-12-17T00:00:00"/>
    <s v="Rachel Payne"/>
    <s v="United States"/>
    <s v="Riverside"/>
    <x v="0"/>
    <x v="5"/>
    <s v="Fellowes 8 Outlet Superior Workstation Surge Protector w/o Phone/Fax/Modem Protection"/>
    <x v="266"/>
    <n v="4"/>
    <x v="265"/>
    <x v="2"/>
    <n v="12"/>
    <n v="13"/>
  </r>
  <r>
    <s v="CA-2013-105760"/>
    <d v="2013-06-20T00:00:00"/>
    <d v="2013-06-21T00:00:00"/>
    <s v="Karen Carlisle"/>
    <s v="United States"/>
    <s v="San Francisco"/>
    <x v="0"/>
    <x v="9"/>
    <s v="Message Book, Standard Line &quot;While You Were Out&quot;, 5 1/2&quot; X 4&quot;, 200 Sets/Book"/>
    <x v="267"/>
    <n v="2"/>
    <x v="266"/>
    <x v="0"/>
    <n v="6"/>
    <n v="20"/>
  </r>
  <r>
    <s v="CA-2013-142958"/>
    <d v="2013-12-14T00:00:00"/>
    <d v="2013-12-21T00:00:00"/>
    <s v="Rob Williams"/>
    <s v="United States"/>
    <s v="Torrance"/>
    <x v="0"/>
    <x v="4"/>
    <s v="Acco Pressboard Covers with Storage Hooks, 14 7/8&quot; x 11&quot;, Dark Blue"/>
    <x v="268"/>
    <n v="2"/>
    <x v="267"/>
    <x v="0"/>
    <n v="12"/>
    <n v="14"/>
  </r>
  <r>
    <s v="CA-2013-142958"/>
    <d v="2013-12-14T00:00:00"/>
    <d v="2013-12-21T00:00:00"/>
    <s v="Rob Williams"/>
    <s v="United States"/>
    <s v="Torrance"/>
    <x v="0"/>
    <x v="6"/>
    <s v="Bretford CR4500 Series Slim Rectangular Table"/>
    <x v="269"/>
    <n v="4"/>
    <x v="268"/>
    <x v="0"/>
    <n v="12"/>
    <n v="14"/>
  </r>
  <r>
    <s v="CA-2012-120880"/>
    <d v="2012-05-29T00:00:00"/>
    <d v="2012-06-03T00:00:00"/>
    <s v="John Lucas"/>
    <s v="United States"/>
    <s v="Seattle"/>
    <x v="1"/>
    <x v="9"/>
    <s v="Xerox 1894"/>
    <x v="171"/>
    <n v="5"/>
    <x v="170"/>
    <x v="2"/>
    <n v="5"/>
    <n v="29"/>
  </r>
  <r>
    <s v="CA-2012-120880"/>
    <d v="2012-05-29T00:00:00"/>
    <d v="2012-06-03T00:00:00"/>
    <s v="John Lucas"/>
    <s v="United States"/>
    <s v="Seattle"/>
    <x v="1"/>
    <x v="7"/>
    <s v="Standard Rollaway File with Lock"/>
    <x v="270"/>
    <n v="3"/>
    <x v="269"/>
    <x v="2"/>
    <n v="5"/>
    <n v="29"/>
  </r>
  <r>
    <s v="CA-2012-120880"/>
    <d v="2012-05-29T00:00:00"/>
    <d v="2012-06-03T00:00:00"/>
    <s v="John Lucas"/>
    <s v="United States"/>
    <s v="Seattle"/>
    <x v="1"/>
    <x v="4"/>
    <s v="Avery Trapezoid Extra Heavy Duty 4&quot; Binders"/>
    <x v="271"/>
    <n v="5"/>
    <x v="270"/>
    <x v="2"/>
    <n v="5"/>
    <n v="29"/>
  </r>
  <r>
    <s v="US-2012-140200"/>
    <d v="2012-07-26T00:00:00"/>
    <d v="2012-07-28T00:00:00"/>
    <s v="Cynthia Arntzen"/>
    <s v="United States"/>
    <s v="Mesa"/>
    <x v="3"/>
    <x v="6"/>
    <s v="Bevis Boat-Shaped Conference Table"/>
    <x v="272"/>
    <n v="3"/>
    <x v="271"/>
    <x v="2"/>
    <n v="7"/>
    <n v="26"/>
  </r>
  <r>
    <s v="CA-2014-102414"/>
    <d v="2014-05-16T00:00:00"/>
    <d v="2014-05-19T00:00:00"/>
    <s v="Joseph Airdo"/>
    <s v="United States"/>
    <s v="Phoenix"/>
    <x v="3"/>
    <x v="3"/>
    <s v="Logitech B530 USBÂ HeadsetÂ -Â headsetÂ - Full size, Binaural"/>
    <x v="273"/>
    <n v="1"/>
    <x v="272"/>
    <x v="3"/>
    <n v="5"/>
    <n v="16"/>
  </r>
  <r>
    <s v="CA-2014-102414"/>
    <d v="2014-05-16T00:00:00"/>
    <d v="2014-05-19T00:00:00"/>
    <s v="Joseph Airdo"/>
    <s v="United States"/>
    <s v="Phoenix"/>
    <x v="3"/>
    <x v="4"/>
    <s v="Avery Durable Slant Ring Binders"/>
    <x v="94"/>
    <n v="2"/>
    <x v="273"/>
    <x v="3"/>
    <n v="5"/>
    <n v="16"/>
  </r>
  <r>
    <s v="CA-2014-102414"/>
    <d v="2014-05-16T00:00:00"/>
    <d v="2014-05-19T00:00:00"/>
    <s v="Joseph Airdo"/>
    <s v="United States"/>
    <s v="Phoenix"/>
    <x v="3"/>
    <x v="9"/>
    <s v="Universal Ultra Bright White Copier/Laser Paper, 8 1/2&quot; x 11&quot;, Ream"/>
    <x v="274"/>
    <n v="3"/>
    <x v="274"/>
    <x v="3"/>
    <n v="5"/>
    <n v="16"/>
  </r>
  <r>
    <s v="CA-2012-112571"/>
    <d v="2012-09-22T00:00:00"/>
    <d v="2012-09-22T00:00:00"/>
    <s v="Daniel Lacy"/>
    <s v="United States"/>
    <s v="Oceanside"/>
    <x v="0"/>
    <x v="1"/>
    <s v="Luxo Professional Combination Clamp-On Lamps"/>
    <x v="275"/>
    <n v="2"/>
    <x v="275"/>
    <x v="2"/>
    <n v="9"/>
    <n v="22"/>
  </r>
  <r>
    <s v="CA-2014-152142"/>
    <d v="2014-11-15T00:00:00"/>
    <d v="2014-11-20T00:00:00"/>
    <s v="Lindsay Williams"/>
    <s v="United States"/>
    <s v="San Francisco"/>
    <x v="0"/>
    <x v="10"/>
    <s v="Global Leather Highback Executive Chair with Pneumatic Height Adjustment, Black"/>
    <x v="70"/>
    <n v="2"/>
    <x v="69"/>
    <x v="3"/>
    <n v="11"/>
    <n v="15"/>
  </r>
  <r>
    <s v="CA-2013-120859"/>
    <d v="2013-09-02T00:00:00"/>
    <d v="2013-09-05T00:00:00"/>
    <s v="Cynthia Voltz"/>
    <s v="United States"/>
    <s v="San Francisco"/>
    <x v="0"/>
    <x v="13"/>
    <s v="White Business Envelopes with Contemporary Seam, Recycled White Business Envelopes"/>
    <x v="276"/>
    <n v="2"/>
    <x v="276"/>
    <x v="0"/>
    <n v="9"/>
    <n v="2"/>
  </r>
  <r>
    <s v="US-2014-100209"/>
    <d v="2014-07-10T00:00:00"/>
    <d v="2014-07-16T00:00:00"/>
    <s v="Tamara Dahlen"/>
    <s v="United States"/>
    <s v="Portland"/>
    <x v="4"/>
    <x v="4"/>
    <s v="Wilson Jones Easy Flow II Sheet Lifters"/>
    <x v="277"/>
    <n v="2"/>
    <x v="277"/>
    <x v="3"/>
    <n v="7"/>
    <n v="10"/>
  </r>
  <r>
    <s v="CA-2011-163419"/>
    <d v="2011-11-11T00:00:00"/>
    <d v="2011-11-14T00:00:00"/>
    <s v="Tracy Zic"/>
    <s v="United States"/>
    <s v="Louisville"/>
    <x v="5"/>
    <x v="2"/>
    <s v="BIC Brite Liner Grip Highlighters, Assorted, 5/Pack"/>
    <x v="278"/>
    <n v="1"/>
    <x v="278"/>
    <x v="1"/>
    <n v="11"/>
    <n v="11"/>
  </r>
  <r>
    <s v="CA-2011-163419"/>
    <d v="2011-11-11T00:00:00"/>
    <d v="2011-11-14T00:00:00"/>
    <s v="Tracy Zic"/>
    <s v="United States"/>
    <s v="Louisville"/>
    <x v="5"/>
    <x v="3"/>
    <s v="Samsung Galaxy S III - 16GB - pebble blue (T-Mobile)"/>
    <x v="279"/>
    <n v="2"/>
    <x v="279"/>
    <x v="1"/>
    <n v="11"/>
    <n v="11"/>
  </r>
  <r>
    <s v="CA-2011-163419"/>
    <d v="2011-11-11T00:00:00"/>
    <d v="2011-11-14T00:00:00"/>
    <s v="Tracy Zic"/>
    <s v="United States"/>
    <s v="Louisville"/>
    <x v="5"/>
    <x v="10"/>
    <s v="Global Airflow Leather Mesh Back Chair, Black"/>
    <x v="280"/>
    <n v="5"/>
    <x v="280"/>
    <x v="1"/>
    <n v="11"/>
    <n v="11"/>
  </r>
  <r>
    <s v="CA-2013-105585"/>
    <d v="2013-08-27T00:00:00"/>
    <d v="2013-08-28T00:00:00"/>
    <s v="Roland Fjeld"/>
    <s v="United States"/>
    <s v="San Jose"/>
    <x v="0"/>
    <x v="11"/>
    <s v="Advantus SlideClip Paper Clips"/>
    <x v="281"/>
    <n v="3"/>
    <x v="281"/>
    <x v="0"/>
    <n v="8"/>
    <n v="27"/>
  </r>
  <r>
    <s v="CA-2013-105585"/>
    <d v="2013-08-27T00:00:00"/>
    <d v="2013-08-28T00:00:00"/>
    <s v="Roland Fjeld"/>
    <s v="United States"/>
    <s v="San Jose"/>
    <x v="0"/>
    <x v="9"/>
    <s v="Xerox 1979"/>
    <x v="282"/>
    <n v="5"/>
    <x v="282"/>
    <x v="0"/>
    <n v="8"/>
    <n v="27"/>
  </r>
  <r>
    <s v="CA-2013-155488"/>
    <d v="2013-11-14T00:00:00"/>
    <d v="2013-11-18T00:00:00"/>
    <s v="Frank Merwin"/>
    <s v="United States"/>
    <s v="Vancouver"/>
    <x v="1"/>
    <x v="2"/>
    <s v="Boston 16801 Nautilus Battery Pencil Sharpener"/>
    <x v="283"/>
    <n v="2"/>
    <x v="283"/>
    <x v="0"/>
    <n v="11"/>
    <n v="14"/>
  </r>
  <r>
    <s v="CA-2012-126445"/>
    <d v="2012-08-27T00:00:00"/>
    <d v="2012-08-31T00:00:00"/>
    <s v="Ryan Akin"/>
    <s v="United States"/>
    <s v="Murrieta"/>
    <x v="0"/>
    <x v="7"/>
    <s v="Fellowes Super Stor/Drawer Files"/>
    <x v="284"/>
    <n v="3"/>
    <x v="284"/>
    <x v="2"/>
    <n v="8"/>
    <n v="27"/>
  </r>
  <r>
    <s v="CA-2012-105312"/>
    <d v="2012-11-06T00:00:00"/>
    <d v="2012-11-09T00:00:00"/>
    <s v="Meg Tillman"/>
    <s v="United States"/>
    <s v="Scottsdale"/>
    <x v="3"/>
    <x v="13"/>
    <s v="Redi-Strip #10 Envelopes, 4 1/8 x 9 1/2"/>
    <x v="285"/>
    <n v="3"/>
    <x v="10"/>
    <x v="2"/>
    <n v="11"/>
    <n v="6"/>
  </r>
  <r>
    <s v="CA-2012-105312"/>
    <d v="2012-11-06T00:00:00"/>
    <d v="2012-11-09T00:00:00"/>
    <s v="Meg Tillman"/>
    <s v="United States"/>
    <s v="Scottsdale"/>
    <x v="3"/>
    <x v="4"/>
    <s v="UniKeep View Case Binders"/>
    <x v="286"/>
    <n v="3"/>
    <x v="285"/>
    <x v="2"/>
    <n v="11"/>
    <n v="6"/>
  </r>
  <r>
    <s v="CA-2011-158540"/>
    <d v="2011-11-24T00:00:00"/>
    <d v="2011-11-26T00:00:00"/>
    <s v="Vivek Gonzalez"/>
    <s v="United States"/>
    <s v="San Diego"/>
    <x v="0"/>
    <x v="1"/>
    <s v="Eldon Delta Triangular Chair Mat, 52&quot; x 58&quot;, Clear"/>
    <x v="287"/>
    <n v="4"/>
    <x v="286"/>
    <x v="1"/>
    <n v="11"/>
    <n v="24"/>
  </r>
  <r>
    <s v="CA-2014-118437"/>
    <d v="2014-06-18T00:00:00"/>
    <d v="2014-06-22T00:00:00"/>
    <s v="Philip Fox"/>
    <s v="United States"/>
    <s v="Olympia"/>
    <x v="1"/>
    <x v="1"/>
    <s v="Howard Miller 13-3/4&quot; Diameter Brushed Chrome Round Wall Clock"/>
    <x v="288"/>
    <n v="3"/>
    <x v="287"/>
    <x v="3"/>
    <n v="6"/>
    <n v="18"/>
  </r>
  <r>
    <s v="CA-2014-118437"/>
    <d v="2014-06-18T00:00:00"/>
    <d v="2014-06-22T00:00:00"/>
    <s v="Philip Fox"/>
    <s v="United States"/>
    <s v="Olympia"/>
    <x v="1"/>
    <x v="7"/>
    <s v="Project Tote Personal File"/>
    <x v="289"/>
    <n v="1"/>
    <x v="248"/>
    <x v="3"/>
    <n v="6"/>
    <n v="18"/>
  </r>
  <r>
    <s v="US-2012-126214"/>
    <d v="2012-12-21T00:00:00"/>
    <d v="2012-12-24T00:00:00"/>
    <s v="John Stevenson"/>
    <s v="United States"/>
    <s v="Seattle"/>
    <x v="1"/>
    <x v="6"/>
    <s v="Bevis 36 x 72 Conference Tables"/>
    <x v="290"/>
    <n v="13"/>
    <x v="288"/>
    <x v="2"/>
    <n v="12"/>
    <n v="21"/>
  </r>
  <r>
    <s v="US-2012-126214"/>
    <d v="2012-12-21T00:00:00"/>
    <d v="2012-12-24T00:00:00"/>
    <s v="John Stevenson"/>
    <s v="United States"/>
    <s v="Seattle"/>
    <x v="1"/>
    <x v="8"/>
    <s v="Enermax Acrylux Wireless Keyboard"/>
    <x v="291"/>
    <n v="1"/>
    <x v="289"/>
    <x v="2"/>
    <n v="12"/>
    <n v="21"/>
  </r>
  <r>
    <s v="CA-2012-133025"/>
    <d v="2012-09-17T00:00:00"/>
    <d v="2012-09-19T00:00:00"/>
    <s v="Meg O'Connel"/>
    <s v="United States"/>
    <s v="Los Angeles"/>
    <x v="0"/>
    <x v="9"/>
    <s v="Xerox 216"/>
    <x v="171"/>
    <n v="5"/>
    <x v="170"/>
    <x v="2"/>
    <n v="9"/>
    <n v="17"/>
  </r>
  <r>
    <s v="CA-2014-106964"/>
    <d v="2014-12-18T00:00:00"/>
    <d v="2014-12-21T00:00:00"/>
    <s v="Hallie Redmond"/>
    <s v="United States"/>
    <s v="Los Angeles"/>
    <x v="0"/>
    <x v="4"/>
    <s v="GBC Plastic Binding Combs"/>
    <x v="292"/>
    <n v="2"/>
    <x v="290"/>
    <x v="3"/>
    <n v="12"/>
    <n v="18"/>
  </r>
  <r>
    <s v="CA-2012-127418"/>
    <d v="2012-06-13T00:00:00"/>
    <d v="2012-06-14T00:00:00"/>
    <s v="Jennifer Jackson"/>
    <s v="United States"/>
    <s v="Los Angeles"/>
    <x v="0"/>
    <x v="4"/>
    <s v="Aluminum Screw Posts"/>
    <x v="293"/>
    <n v="3"/>
    <x v="291"/>
    <x v="2"/>
    <n v="6"/>
    <n v="13"/>
  </r>
  <r>
    <s v="CA-2011-139192"/>
    <d v="2011-05-27T00:00:00"/>
    <d v="2011-06-01T00:00:00"/>
    <s v="Lena Creighton"/>
    <s v="United States"/>
    <s v="San Francisco"/>
    <x v="0"/>
    <x v="3"/>
    <s v="Plantronics HL10 Handset Lifter"/>
    <x v="294"/>
    <n v="12"/>
    <x v="292"/>
    <x v="1"/>
    <n v="5"/>
    <n v="27"/>
  </r>
  <r>
    <s v="CA-2011-139192"/>
    <d v="2011-05-27T00:00:00"/>
    <d v="2011-06-01T00:00:00"/>
    <s v="Lena Creighton"/>
    <s v="United States"/>
    <s v="San Francisco"/>
    <x v="0"/>
    <x v="8"/>
    <s v="Logitech Wireless Performance Mouse MX for PC and Mac"/>
    <x v="93"/>
    <n v="1"/>
    <x v="293"/>
    <x v="1"/>
    <n v="5"/>
    <n v="27"/>
  </r>
  <r>
    <s v="CA-2014-167150"/>
    <d v="2014-12-11T00:00:00"/>
    <d v="2014-12-18T00:00:00"/>
    <s v="Ben Peterman"/>
    <s v="United States"/>
    <s v="San Diego"/>
    <x v="0"/>
    <x v="4"/>
    <s v="Avery Hole Reinforcements"/>
    <x v="295"/>
    <n v="4"/>
    <x v="294"/>
    <x v="3"/>
    <n v="12"/>
    <n v="11"/>
  </r>
  <r>
    <s v="CA-2014-167150"/>
    <d v="2014-12-11T00:00:00"/>
    <d v="2014-12-18T00:00:00"/>
    <s v="Ben Peterman"/>
    <s v="United States"/>
    <s v="San Diego"/>
    <x v="0"/>
    <x v="4"/>
    <s v="Wilson Jones Ledger-Size, Piano-Hinge Binder, 2&quot;, Blue"/>
    <x v="296"/>
    <n v="2"/>
    <x v="295"/>
    <x v="3"/>
    <n v="12"/>
    <n v="11"/>
  </r>
  <r>
    <s v="CA-2013-157686"/>
    <d v="2013-10-02T00:00:00"/>
    <d v="2013-10-03T00:00:00"/>
    <s v="Brian DeCherney"/>
    <s v="United States"/>
    <s v="San Francisco"/>
    <x v="0"/>
    <x v="10"/>
    <s v="Global Value Mid-Back Manager's Chair, Gray"/>
    <x v="297"/>
    <n v="4"/>
    <x v="296"/>
    <x v="0"/>
    <n v="10"/>
    <n v="2"/>
  </r>
  <r>
    <s v="CA-2012-144652"/>
    <d v="2012-11-20T00:00:00"/>
    <d v="2012-11-26T00:00:00"/>
    <s v="Skye Norling"/>
    <s v="United States"/>
    <s v="Los Angeles"/>
    <x v="0"/>
    <x v="2"/>
    <s v="Newell 333"/>
    <x v="298"/>
    <n v="7"/>
    <x v="297"/>
    <x v="2"/>
    <n v="11"/>
    <n v="20"/>
  </r>
  <r>
    <s v="CA-2013-152814"/>
    <d v="2013-04-29T00:00:00"/>
    <d v="2013-05-03T00:00:00"/>
    <s v="Erica Hernandez"/>
    <s v="United States"/>
    <s v="Denver"/>
    <x v="5"/>
    <x v="9"/>
    <s v="Xerox 1881"/>
    <x v="299"/>
    <n v="3"/>
    <x v="298"/>
    <x v="0"/>
    <n v="4"/>
    <n v="29"/>
  </r>
  <r>
    <s v="CA-2013-134348"/>
    <d v="2013-11-13T00:00:00"/>
    <d v="2013-11-20T00:00:00"/>
    <s v="Maurice Satty"/>
    <s v="United States"/>
    <s v="Mesa"/>
    <x v="3"/>
    <x v="4"/>
    <s v="Avery Durable Slant Ring Binders With Label Holder"/>
    <x v="300"/>
    <n v="5"/>
    <x v="299"/>
    <x v="0"/>
    <n v="11"/>
    <n v="13"/>
  </r>
  <r>
    <s v="CA-2013-134348"/>
    <d v="2013-11-13T00:00:00"/>
    <d v="2013-11-20T00:00:00"/>
    <s v="Maurice Satty"/>
    <s v="United States"/>
    <s v="Mesa"/>
    <x v="3"/>
    <x v="4"/>
    <s v="Round Ring Binders"/>
    <x v="301"/>
    <n v="7"/>
    <x v="300"/>
    <x v="0"/>
    <n v="11"/>
    <n v="13"/>
  </r>
  <r>
    <s v="CA-2013-134348"/>
    <d v="2013-11-13T00:00:00"/>
    <d v="2013-11-20T00:00:00"/>
    <s v="Maurice Satty"/>
    <s v="United States"/>
    <s v="Mesa"/>
    <x v="3"/>
    <x v="8"/>
    <s v="Micropad Numeric Keypads"/>
    <x v="302"/>
    <n v="2"/>
    <x v="301"/>
    <x v="0"/>
    <n v="11"/>
    <n v="13"/>
  </r>
  <r>
    <s v="CA-2014-132521"/>
    <d v="2014-09-24T00:00:00"/>
    <d v="2014-09-26T00:00:00"/>
    <s v="Don Weiss"/>
    <s v="United States"/>
    <s v="Seattle"/>
    <x v="1"/>
    <x v="5"/>
    <s v="Belkin 8 Outlet SurgeMaster II Gold Surge Protector"/>
    <x v="303"/>
    <n v="2"/>
    <x v="302"/>
    <x v="3"/>
    <n v="9"/>
    <n v="24"/>
  </r>
  <r>
    <s v="CA-2014-132521"/>
    <d v="2014-09-24T00:00:00"/>
    <d v="2014-09-26T00:00:00"/>
    <s v="Don Weiss"/>
    <s v="United States"/>
    <s v="Seattle"/>
    <x v="1"/>
    <x v="7"/>
    <s v="Sterilite Officeware Hinged File Box"/>
    <x v="304"/>
    <n v="3"/>
    <x v="303"/>
    <x v="3"/>
    <n v="9"/>
    <n v="24"/>
  </r>
  <r>
    <s v="CA-2014-132521"/>
    <d v="2014-09-24T00:00:00"/>
    <d v="2014-09-26T00:00:00"/>
    <s v="Don Weiss"/>
    <s v="United States"/>
    <s v="Seattle"/>
    <x v="1"/>
    <x v="4"/>
    <s v="Avery Printable Repositionable Plastic Tabs"/>
    <x v="305"/>
    <n v="1"/>
    <x v="75"/>
    <x v="3"/>
    <n v="9"/>
    <n v="24"/>
  </r>
  <r>
    <s v="CA-2013-166163"/>
    <d v="2013-08-16T00:00:00"/>
    <d v="2013-08-21T00:00:00"/>
    <s v="Craig Yedwab"/>
    <s v="United States"/>
    <s v="Oakland"/>
    <x v="0"/>
    <x v="3"/>
    <s v="Nokia Lumia 521 (T-Mobile)"/>
    <x v="306"/>
    <n v="3"/>
    <x v="304"/>
    <x v="0"/>
    <n v="8"/>
    <n v="16"/>
  </r>
  <r>
    <s v="CA-2013-166163"/>
    <d v="2013-08-16T00:00:00"/>
    <d v="2013-08-21T00:00:00"/>
    <s v="Craig Yedwab"/>
    <s v="United States"/>
    <s v="Oakland"/>
    <x v="0"/>
    <x v="0"/>
    <s v="Avery 488"/>
    <x v="307"/>
    <n v="1"/>
    <x v="305"/>
    <x v="0"/>
    <n v="8"/>
    <n v="16"/>
  </r>
  <r>
    <s v="CA-2012-143490"/>
    <d v="2012-12-06T00:00:00"/>
    <d v="2012-12-13T00:00:00"/>
    <s v="Naresj Patel"/>
    <s v="United States"/>
    <s v="San Diego"/>
    <x v="0"/>
    <x v="2"/>
    <s v="Stanley Contemporary Battery Pencil Sharpeners"/>
    <x v="308"/>
    <n v="9"/>
    <x v="306"/>
    <x v="2"/>
    <n v="12"/>
    <n v="6"/>
  </r>
  <r>
    <s v="CA-2012-143490"/>
    <d v="2012-12-06T00:00:00"/>
    <d v="2012-12-13T00:00:00"/>
    <s v="Naresj Patel"/>
    <s v="United States"/>
    <s v="San Diego"/>
    <x v="0"/>
    <x v="3"/>
    <s v="AT&amp;T 1080 Corded phone"/>
    <x v="309"/>
    <n v="2"/>
    <x v="307"/>
    <x v="2"/>
    <n v="12"/>
    <n v="6"/>
  </r>
  <r>
    <s v="CA-2011-159338"/>
    <d v="2011-06-25T00:00:00"/>
    <d v="2011-06-28T00:00:00"/>
    <s v="Noel Staavos"/>
    <s v="United States"/>
    <s v="Los Angeles"/>
    <x v="0"/>
    <x v="6"/>
    <s v="Hon 4060 Series Tables"/>
    <x v="310"/>
    <n v="5"/>
    <x v="308"/>
    <x v="1"/>
    <n v="6"/>
    <n v="25"/>
  </r>
  <r>
    <s v="CA-2013-107216"/>
    <d v="2013-06-15T00:00:00"/>
    <d v="2013-06-18T00:00:00"/>
    <s v="Paul Van Hugh"/>
    <s v="United States"/>
    <s v="San Francisco"/>
    <x v="0"/>
    <x v="2"/>
    <s v="Newell 326"/>
    <x v="311"/>
    <n v="4"/>
    <x v="90"/>
    <x v="0"/>
    <n v="6"/>
    <n v="15"/>
  </r>
  <r>
    <s v="CA-2013-107216"/>
    <d v="2013-06-15T00:00:00"/>
    <d v="2013-06-18T00:00:00"/>
    <s v="Paul Van Hugh"/>
    <s v="United States"/>
    <s v="San Francisco"/>
    <x v="0"/>
    <x v="1"/>
    <s v="GE General Purpose, Extra Long Life, Showcase &amp; Floodlight Incandescent Bulbs"/>
    <x v="312"/>
    <n v="3"/>
    <x v="76"/>
    <x v="0"/>
    <n v="6"/>
    <n v="15"/>
  </r>
  <r>
    <s v="CA-2013-107216"/>
    <d v="2013-06-15T00:00:00"/>
    <d v="2013-06-18T00:00:00"/>
    <s v="Paul Van Hugh"/>
    <s v="United States"/>
    <s v="San Francisco"/>
    <x v="0"/>
    <x v="8"/>
    <s v="Logitech ClearChat Comfort/USB Headset H390"/>
    <x v="313"/>
    <n v="1"/>
    <x v="309"/>
    <x v="0"/>
    <n v="6"/>
    <n v="15"/>
  </r>
  <r>
    <s v="CA-2013-107216"/>
    <d v="2013-06-15T00:00:00"/>
    <d v="2013-06-18T00:00:00"/>
    <s v="Paul Van Hugh"/>
    <s v="United States"/>
    <s v="San Francisco"/>
    <x v="0"/>
    <x v="2"/>
    <s v="Newell 346"/>
    <x v="314"/>
    <n v="3"/>
    <x v="310"/>
    <x v="0"/>
    <n v="6"/>
    <n v="15"/>
  </r>
  <r>
    <s v="CA-2013-112340"/>
    <d v="2013-10-22T00:00:00"/>
    <d v="2013-10-28T00:00:00"/>
    <s v="Neoma Murray"/>
    <s v="United States"/>
    <s v="Riverside"/>
    <x v="0"/>
    <x v="9"/>
    <s v="Rediform Wirebound &quot;Phone Memo&quot; Message Book, 11 x 5-3/4"/>
    <x v="315"/>
    <n v="3"/>
    <x v="311"/>
    <x v="0"/>
    <n v="10"/>
    <n v="22"/>
  </r>
  <r>
    <s v="CA-2014-140585"/>
    <d v="2014-12-19T00:00:00"/>
    <d v="2014-12-24T00:00:00"/>
    <s v="Russell Applegate"/>
    <s v="United States"/>
    <s v="Encinitas"/>
    <x v="0"/>
    <x v="4"/>
    <s v="Binding Machine Supplies"/>
    <x v="316"/>
    <n v="2"/>
    <x v="312"/>
    <x v="3"/>
    <n v="12"/>
    <n v="19"/>
  </r>
  <r>
    <s v="CA-2014-140585"/>
    <d v="2014-12-19T00:00:00"/>
    <d v="2014-12-24T00:00:00"/>
    <s v="Russell Applegate"/>
    <s v="United States"/>
    <s v="Encinitas"/>
    <x v="0"/>
    <x v="15"/>
    <s v="Bush Saratoga Collection 5-Shelf Bookcase, Hanover Cherry, *Special Order"/>
    <x v="317"/>
    <n v="1"/>
    <x v="313"/>
    <x v="3"/>
    <n v="12"/>
    <n v="19"/>
  </r>
  <r>
    <s v="CA-2014-140585"/>
    <d v="2014-12-19T00:00:00"/>
    <d v="2014-12-24T00:00:00"/>
    <s v="Russell Applegate"/>
    <s v="United States"/>
    <s v="Encinitas"/>
    <x v="0"/>
    <x v="8"/>
    <s v="LogitechÂ Illuminated - Keyboard"/>
    <x v="318"/>
    <n v="2"/>
    <x v="314"/>
    <x v="3"/>
    <n v="12"/>
    <n v="19"/>
  </r>
  <r>
    <s v="CA-2013-144855"/>
    <d v="2013-07-23T00:00:00"/>
    <d v="2013-07-25T00:00:00"/>
    <s v="Dionis Lloyd"/>
    <s v="United States"/>
    <s v="San Francisco"/>
    <x v="0"/>
    <x v="0"/>
    <s v="Self-Adhesive Removable Labels"/>
    <x v="319"/>
    <n v="2"/>
    <x v="315"/>
    <x v="0"/>
    <n v="7"/>
    <n v="23"/>
  </r>
  <r>
    <s v="US-2013-114776"/>
    <d v="2013-12-07T00:00:00"/>
    <d v="2013-12-08T00:00:00"/>
    <s v="Greg Guthrie"/>
    <s v="United States"/>
    <s v="Antioch"/>
    <x v="0"/>
    <x v="9"/>
    <s v="Xerox 216"/>
    <x v="179"/>
    <n v="3"/>
    <x v="177"/>
    <x v="0"/>
    <n v="12"/>
    <n v="7"/>
  </r>
  <r>
    <s v="CA-2011-146969"/>
    <d v="2011-09-29T00:00:00"/>
    <d v="2011-10-03T00:00:00"/>
    <s v="Arthur Prichep"/>
    <s v="United States"/>
    <s v="Los Angeles"/>
    <x v="0"/>
    <x v="1"/>
    <s v="Luxo Professional Combination Clamp-On Lamps"/>
    <x v="275"/>
    <n v="2"/>
    <x v="275"/>
    <x v="1"/>
    <n v="9"/>
    <n v="29"/>
  </r>
  <r>
    <s v="CA-2011-146969"/>
    <d v="2011-09-29T00:00:00"/>
    <d v="2011-10-03T00:00:00"/>
    <s v="Arthur Prichep"/>
    <s v="United States"/>
    <s v="Los Angeles"/>
    <x v="0"/>
    <x v="11"/>
    <s v="Stockwell Push Pins"/>
    <x v="320"/>
    <n v="4"/>
    <x v="316"/>
    <x v="1"/>
    <n v="9"/>
    <n v="29"/>
  </r>
  <r>
    <s v="CA-2011-146969"/>
    <d v="2011-09-29T00:00:00"/>
    <d v="2011-10-03T00:00:00"/>
    <s v="Arthur Prichep"/>
    <s v="United States"/>
    <s v="Los Angeles"/>
    <x v="0"/>
    <x v="9"/>
    <s v="Xerox 223"/>
    <x v="27"/>
    <n v="1"/>
    <x v="27"/>
    <x v="1"/>
    <n v="9"/>
    <n v="29"/>
  </r>
  <r>
    <s v="CA-2011-146969"/>
    <d v="2011-09-29T00:00:00"/>
    <d v="2011-10-03T00:00:00"/>
    <s v="Arthur Prichep"/>
    <s v="United States"/>
    <s v="Los Angeles"/>
    <x v="0"/>
    <x v="16"/>
    <s v="Star Micronics TSP800 TSP847IIU Receipt Printer"/>
    <x v="321"/>
    <n v="2"/>
    <x v="317"/>
    <x v="1"/>
    <n v="9"/>
    <n v="29"/>
  </r>
  <r>
    <s v="CA-2011-146969"/>
    <d v="2011-09-29T00:00:00"/>
    <d v="2011-10-03T00:00:00"/>
    <s v="Arthur Prichep"/>
    <s v="United States"/>
    <s v="Los Angeles"/>
    <x v="0"/>
    <x v="7"/>
    <s v="Fellowes Mobile File Cart, Black"/>
    <x v="322"/>
    <n v="1"/>
    <x v="318"/>
    <x v="1"/>
    <n v="9"/>
    <n v="29"/>
  </r>
  <r>
    <s v="CA-2014-160395"/>
    <d v="2014-01-01T00:00:00"/>
    <d v="2014-01-07T00:00:00"/>
    <s v="Kelly Lampkin"/>
    <s v="United States"/>
    <s v="Reno"/>
    <x v="7"/>
    <x v="2"/>
    <s v="Crayola Anti Dust Chalk, 12/Pack"/>
    <x v="323"/>
    <n v="2"/>
    <x v="319"/>
    <x v="3"/>
    <n v="1"/>
    <n v="1"/>
  </r>
  <r>
    <s v="CA-2014-160395"/>
    <d v="2014-01-01T00:00:00"/>
    <d v="2014-01-07T00:00:00"/>
    <s v="Kelly Lampkin"/>
    <s v="United States"/>
    <s v="Reno"/>
    <x v="7"/>
    <x v="4"/>
    <s v="Lock-Up Easel 'Spel-Binder'"/>
    <x v="324"/>
    <n v="7"/>
    <x v="320"/>
    <x v="3"/>
    <n v="1"/>
    <n v="1"/>
  </r>
  <r>
    <s v="CA-2013-149314"/>
    <d v="2013-07-03T00:00:00"/>
    <d v="2013-07-08T00:00:00"/>
    <s v="George Bell"/>
    <s v="United States"/>
    <s v="Los Angeles"/>
    <x v="0"/>
    <x v="10"/>
    <s v="Hon Deluxe Fabric Upholstered Stacking Chairs"/>
    <x v="325"/>
    <n v="1"/>
    <x v="321"/>
    <x v="0"/>
    <n v="7"/>
    <n v="3"/>
  </r>
  <r>
    <s v="CA-2011-126522"/>
    <d v="2011-09-01T00:00:00"/>
    <d v="2011-09-05T00:00:00"/>
    <s v="Larry Tron"/>
    <s v="United States"/>
    <s v="Escondido"/>
    <x v="0"/>
    <x v="2"/>
    <s v="BOSTON Model 1800 Electric Pencil Sharpeners, Putty/Woodgrain"/>
    <x v="326"/>
    <n v="3"/>
    <x v="322"/>
    <x v="1"/>
    <n v="9"/>
    <n v="1"/>
  </r>
  <r>
    <s v="CA-2012-125416"/>
    <d v="2012-11-02T00:00:00"/>
    <d v="2012-11-02T00:00:00"/>
    <s v="Kelly Collister"/>
    <s v="United States"/>
    <s v="Seattle"/>
    <x v="1"/>
    <x v="8"/>
    <s v="Logitech K350 2.4Ghz Wireless Keyboard"/>
    <x v="327"/>
    <n v="9"/>
    <x v="323"/>
    <x v="2"/>
    <n v="11"/>
    <n v="2"/>
  </r>
  <r>
    <s v="CA-2011-158064"/>
    <d v="2011-04-21T00:00:00"/>
    <d v="2011-04-25T00:00:00"/>
    <s v="Allen Armold"/>
    <s v="United States"/>
    <s v="Los Angeles"/>
    <x v="0"/>
    <x v="4"/>
    <s v="ACCOHIDE Binder by Acco"/>
    <x v="328"/>
    <n v="5"/>
    <x v="324"/>
    <x v="1"/>
    <n v="4"/>
    <n v="21"/>
  </r>
  <r>
    <s v="CA-2011-120243"/>
    <d v="2011-12-27T00:00:00"/>
    <d v="2011-12-30T00:00:00"/>
    <s v="Alyssa Tate"/>
    <s v="United States"/>
    <s v="Los Angeles"/>
    <x v="0"/>
    <x v="0"/>
    <s v="Staples"/>
    <x v="329"/>
    <n v="4"/>
    <x v="325"/>
    <x v="1"/>
    <n v="12"/>
    <n v="27"/>
  </r>
  <r>
    <s v="CA-2011-127131"/>
    <d v="2011-11-24T00:00:00"/>
    <d v="2011-11-30T00:00:00"/>
    <s v="Harold Ryan"/>
    <s v="United States"/>
    <s v="Seattle"/>
    <x v="1"/>
    <x v="4"/>
    <s v="Peel &amp; Stick Add-On Corner Pockets"/>
    <x v="330"/>
    <n v="7"/>
    <x v="326"/>
    <x v="1"/>
    <n v="11"/>
    <n v="24"/>
  </r>
  <r>
    <s v="CA-2011-127131"/>
    <d v="2011-11-24T00:00:00"/>
    <d v="2011-11-30T00:00:00"/>
    <s v="Harold Ryan"/>
    <s v="United States"/>
    <s v="Seattle"/>
    <x v="1"/>
    <x v="7"/>
    <s v="Carina 42&quot;Hx23 3/4&quot;W Media Storage Unit"/>
    <x v="331"/>
    <n v="6"/>
    <x v="217"/>
    <x v="1"/>
    <n v="11"/>
    <n v="24"/>
  </r>
  <r>
    <s v="CA-2011-127131"/>
    <d v="2011-11-24T00:00:00"/>
    <d v="2011-11-30T00:00:00"/>
    <s v="Harold Ryan"/>
    <s v="United States"/>
    <s v="Seattle"/>
    <x v="1"/>
    <x v="9"/>
    <s v="Xerox 220"/>
    <x v="332"/>
    <n v="4"/>
    <x v="327"/>
    <x v="1"/>
    <n v="11"/>
    <n v="24"/>
  </r>
  <r>
    <s v="CA-2011-127131"/>
    <d v="2011-11-24T00:00:00"/>
    <d v="2011-11-30T00:00:00"/>
    <s v="Harold Ryan"/>
    <s v="United States"/>
    <s v="Seattle"/>
    <x v="1"/>
    <x v="7"/>
    <s v="Recycled Data-Pak for Archival Bound Computer Printouts, 12-1/2 x 12-1/2 x 16"/>
    <x v="333"/>
    <n v="2"/>
    <x v="328"/>
    <x v="1"/>
    <n v="11"/>
    <n v="24"/>
  </r>
  <r>
    <s v="CA-2014-117212"/>
    <d v="2014-02-27T00:00:00"/>
    <d v="2014-03-01T00:00:00"/>
    <s v="Bradley Talbott"/>
    <s v="United States"/>
    <s v="Los Angeles"/>
    <x v="0"/>
    <x v="5"/>
    <s v="Kensington 6 Outlet Guardian Standard Surge Protector"/>
    <x v="334"/>
    <n v="4"/>
    <x v="329"/>
    <x v="3"/>
    <n v="2"/>
    <n v="27"/>
  </r>
  <r>
    <s v="CA-2014-117212"/>
    <d v="2014-02-27T00:00:00"/>
    <d v="2014-03-01T00:00:00"/>
    <s v="Bradley Talbott"/>
    <s v="United States"/>
    <s v="Los Angeles"/>
    <x v="0"/>
    <x v="3"/>
    <s v="Toshiba IPT2010-SD IPÂ Telephone"/>
    <x v="335"/>
    <n v="8"/>
    <x v="330"/>
    <x v="3"/>
    <n v="2"/>
    <n v="27"/>
  </r>
  <r>
    <s v="CA-2014-117212"/>
    <d v="2014-02-27T00:00:00"/>
    <d v="2014-03-01T00:00:00"/>
    <s v="Bradley Talbott"/>
    <s v="United States"/>
    <s v="Los Angeles"/>
    <x v="0"/>
    <x v="10"/>
    <s v="GuestStacker Chair with Chrome Finish Legs"/>
    <x v="336"/>
    <n v="3"/>
    <x v="331"/>
    <x v="3"/>
    <n v="2"/>
    <n v="27"/>
  </r>
  <r>
    <s v="CA-2014-117212"/>
    <d v="2014-02-27T00:00:00"/>
    <d v="2014-03-01T00:00:00"/>
    <s v="Bradley Talbott"/>
    <s v="United States"/>
    <s v="Los Angeles"/>
    <x v="0"/>
    <x v="9"/>
    <s v="Xerox 1908"/>
    <x v="337"/>
    <n v="4"/>
    <x v="332"/>
    <x v="3"/>
    <n v="2"/>
    <n v="27"/>
  </r>
  <r>
    <s v="CA-2014-117212"/>
    <d v="2014-02-27T00:00:00"/>
    <d v="2014-03-01T00:00:00"/>
    <s v="Bradley Talbott"/>
    <s v="United States"/>
    <s v="Los Angeles"/>
    <x v="0"/>
    <x v="9"/>
    <s v="Xerox 1924"/>
    <x v="338"/>
    <n v="4"/>
    <x v="333"/>
    <x v="3"/>
    <n v="2"/>
    <n v="27"/>
  </r>
  <r>
    <s v="CA-2013-114727"/>
    <d v="2013-07-19T00:00:00"/>
    <d v="2013-07-25T00:00:00"/>
    <s v="Linda Southworth"/>
    <s v="United States"/>
    <s v="Denver"/>
    <x v="5"/>
    <x v="10"/>
    <s v="Hon GuestStacker Chair"/>
    <x v="231"/>
    <n v="3"/>
    <x v="229"/>
    <x v="0"/>
    <n v="7"/>
    <n v="19"/>
  </r>
  <r>
    <s v="CA-2013-114727"/>
    <d v="2013-07-19T00:00:00"/>
    <d v="2013-07-25T00:00:00"/>
    <s v="Linda Southworth"/>
    <s v="United States"/>
    <s v="Denver"/>
    <x v="5"/>
    <x v="4"/>
    <s v="Round Ring Binders"/>
    <x v="339"/>
    <n v="3"/>
    <x v="334"/>
    <x v="0"/>
    <n v="7"/>
    <n v="19"/>
  </r>
  <r>
    <s v="CA-2013-114727"/>
    <d v="2013-07-19T00:00:00"/>
    <d v="2013-07-25T00:00:00"/>
    <s v="Linda Southworth"/>
    <s v="United States"/>
    <s v="Denver"/>
    <x v="5"/>
    <x v="10"/>
    <s v="Hon 4700 Series Mobuis Mid-Back Task Chairs with Adjustable Arms"/>
    <x v="340"/>
    <n v="3"/>
    <x v="335"/>
    <x v="0"/>
    <n v="7"/>
    <n v="19"/>
  </r>
  <r>
    <s v="CA-2013-114727"/>
    <d v="2013-07-19T00:00:00"/>
    <d v="2013-07-25T00:00:00"/>
    <s v="Linda Southworth"/>
    <s v="United States"/>
    <s v="Denver"/>
    <x v="5"/>
    <x v="7"/>
    <s v="Sauder Facets Collection Locker/File Cabinet, Sky Alder Finish"/>
    <x v="341"/>
    <n v="2"/>
    <x v="166"/>
    <x v="0"/>
    <n v="7"/>
    <n v="19"/>
  </r>
  <r>
    <s v="CA-2013-114727"/>
    <d v="2013-07-19T00:00:00"/>
    <d v="2013-07-25T00:00:00"/>
    <s v="Linda Southworth"/>
    <s v="United States"/>
    <s v="Denver"/>
    <x v="5"/>
    <x v="7"/>
    <s v="Fellowes Strictly Business Drawer File, Letter/Legal Size"/>
    <x v="342"/>
    <n v="3"/>
    <x v="336"/>
    <x v="0"/>
    <n v="7"/>
    <n v="19"/>
  </r>
  <r>
    <s v="CA-2011-110184"/>
    <d v="2011-07-12T00:00:00"/>
    <d v="2011-07-16T00:00:00"/>
    <s v="Ben Ferrer"/>
    <s v="United States"/>
    <s v="Los Angeles"/>
    <x v="0"/>
    <x v="7"/>
    <s v="Fellowes Super Stor/Drawer"/>
    <x v="343"/>
    <n v="9"/>
    <x v="337"/>
    <x v="1"/>
    <n v="7"/>
    <n v="12"/>
  </r>
  <r>
    <s v="CA-2011-110184"/>
    <d v="2011-07-12T00:00:00"/>
    <d v="2011-07-16T00:00:00"/>
    <s v="Ben Ferrer"/>
    <s v="United States"/>
    <s v="Los Angeles"/>
    <x v="0"/>
    <x v="3"/>
    <s v="GE DSL Phone Line Filter"/>
    <x v="344"/>
    <n v="8"/>
    <x v="338"/>
    <x v="1"/>
    <n v="7"/>
    <n v="12"/>
  </r>
  <r>
    <s v="CA-2014-100013"/>
    <d v="2014-11-07T00:00:00"/>
    <d v="2014-11-12T00:00:00"/>
    <s v="Zuschuss Carroll"/>
    <s v="United States"/>
    <s v="Los Angeles"/>
    <x v="0"/>
    <x v="13"/>
    <s v="#10- 4 1/8&quot; x 9 1/2&quot; Security-Tint Envelopes"/>
    <x v="345"/>
    <n v="2"/>
    <x v="339"/>
    <x v="3"/>
    <n v="11"/>
    <n v="7"/>
  </r>
  <r>
    <s v="CA-2014-100013"/>
    <d v="2014-11-07T00:00:00"/>
    <d v="2014-11-12T00:00:00"/>
    <s v="Zuschuss Carroll"/>
    <s v="United States"/>
    <s v="Los Angeles"/>
    <x v="0"/>
    <x v="1"/>
    <s v="Dax Clear Box Frame"/>
    <x v="312"/>
    <n v="1"/>
    <x v="340"/>
    <x v="3"/>
    <n v="11"/>
    <n v="7"/>
  </r>
  <r>
    <s v="CA-2014-100013"/>
    <d v="2014-11-07T00:00:00"/>
    <d v="2014-11-12T00:00:00"/>
    <s v="Zuschuss Carroll"/>
    <s v="United States"/>
    <s v="Los Angeles"/>
    <x v="0"/>
    <x v="2"/>
    <s v="SANFORD Liquid Accent Tank-Style Highlighters"/>
    <x v="28"/>
    <n v="2"/>
    <x v="341"/>
    <x v="3"/>
    <n v="11"/>
    <n v="7"/>
  </r>
  <r>
    <s v="CA-2011-127012"/>
    <d v="2011-08-11T00:00:00"/>
    <d v="2011-08-15T00:00:00"/>
    <s v="Greg Matthias"/>
    <s v="United States"/>
    <s v="Seattle"/>
    <x v="1"/>
    <x v="1"/>
    <s v="Eldon Image Series Desk Accessories, Ebony"/>
    <x v="346"/>
    <n v="1"/>
    <x v="325"/>
    <x v="1"/>
    <n v="8"/>
    <n v="11"/>
  </r>
  <r>
    <s v="CA-2011-127012"/>
    <d v="2011-08-11T00:00:00"/>
    <d v="2011-08-15T00:00:00"/>
    <s v="Greg Matthias"/>
    <s v="United States"/>
    <s v="Seattle"/>
    <x v="1"/>
    <x v="2"/>
    <s v="Sanford 52201 APSCO Electric Pencil Sharpener"/>
    <x v="347"/>
    <n v="1"/>
    <x v="342"/>
    <x v="1"/>
    <n v="8"/>
    <n v="11"/>
  </r>
  <r>
    <s v="CA-2011-127012"/>
    <d v="2011-08-11T00:00:00"/>
    <d v="2011-08-15T00:00:00"/>
    <s v="Greg Matthias"/>
    <s v="United States"/>
    <s v="Seattle"/>
    <x v="1"/>
    <x v="11"/>
    <s v="Vinyl Coated Wire Paper Clips in Organizer Box, 800/Box"/>
    <x v="348"/>
    <n v="2"/>
    <x v="343"/>
    <x v="1"/>
    <n v="8"/>
    <n v="11"/>
  </r>
  <r>
    <s v="CA-2011-168494"/>
    <d v="2011-12-12T00:00:00"/>
    <d v="2011-12-14T00:00:00"/>
    <s v="Nora Preis"/>
    <s v="United States"/>
    <s v="Fresno"/>
    <x v="0"/>
    <x v="6"/>
    <s v="Hon Non-Folding Utility Tables"/>
    <x v="349"/>
    <n v="6"/>
    <x v="344"/>
    <x v="1"/>
    <n v="12"/>
    <n v="12"/>
  </r>
  <r>
    <s v="CA-2011-168494"/>
    <d v="2011-12-12T00:00:00"/>
    <d v="2011-12-14T00:00:00"/>
    <s v="Nora Preis"/>
    <s v="United States"/>
    <s v="Fresno"/>
    <x v="0"/>
    <x v="6"/>
    <s v="Bretford Rectangular Conference Table Tops"/>
    <x v="350"/>
    <n v="12"/>
    <x v="345"/>
    <x v="1"/>
    <n v="12"/>
    <n v="12"/>
  </r>
  <r>
    <s v="CA-2011-168494"/>
    <d v="2011-12-12T00:00:00"/>
    <d v="2011-12-14T00:00:00"/>
    <s v="Nora Preis"/>
    <s v="United States"/>
    <s v="Fresno"/>
    <x v="0"/>
    <x v="15"/>
    <s v="Bestar Classic Bookcase"/>
    <x v="351"/>
    <n v="3"/>
    <x v="346"/>
    <x v="1"/>
    <n v="12"/>
    <n v="12"/>
  </r>
  <r>
    <s v="CA-2014-110380"/>
    <d v="2014-09-03T00:00:00"/>
    <d v="2014-09-08T00:00:00"/>
    <s v="Phillip Flathmann"/>
    <s v="United States"/>
    <s v="San Francisco"/>
    <x v="0"/>
    <x v="2"/>
    <s v="Pencil and Crayon Sharpener"/>
    <x v="352"/>
    <n v="3"/>
    <x v="347"/>
    <x v="3"/>
    <n v="9"/>
    <n v="3"/>
  </r>
  <r>
    <s v="US-2011-167738"/>
    <d v="2011-12-24T00:00:00"/>
    <d v="2011-12-29T00:00:00"/>
    <s v="Julie Creighton"/>
    <s v="United States"/>
    <s v="Los Angeles"/>
    <x v="0"/>
    <x v="7"/>
    <s v="Letter Size Cart"/>
    <x v="353"/>
    <n v="1"/>
    <x v="348"/>
    <x v="1"/>
    <n v="12"/>
    <n v="24"/>
  </r>
  <r>
    <s v="US-2011-167738"/>
    <d v="2011-12-24T00:00:00"/>
    <d v="2011-12-29T00:00:00"/>
    <s v="Julie Creighton"/>
    <s v="United States"/>
    <s v="Los Angeles"/>
    <x v="0"/>
    <x v="10"/>
    <s v="Global Value Mid-Back Manager's Chair, Gray"/>
    <x v="354"/>
    <n v="6"/>
    <x v="349"/>
    <x v="1"/>
    <n v="12"/>
    <n v="24"/>
  </r>
  <r>
    <s v="CA-2014-121412"/>
    <d v="2014-09-24T00:00:00"/>
    <d v="2014-09-28T00:00:00"/>
    <s v="Brooke Gillingham"/>
    <s v="United States"/>
    <s v="Louisville"/>
    <x v="5"/>
    <x v="1"/>
    <s v="Aluminum Document Frame"/>
    <x v="355"/>
    <n v="3"/>
    <x v="350"/>
    <x v="3"/>
    <n v="9"/>
    <n v="24"/>
  </r>
  <r>
    <s v="CA-2013-163384"/>
    <d v="2013-11-11T00:00:00"/>
    <d v="2013-11-13T00:00:00"/>
    <s v="Chuck Clark"/>
    <s v="United States"/>
    <s v="San Francisco"/>
    <x v="0"/>
    <x v="4"/>
    <s v="ACCOHIDE 3-Ring Binder, Blue, 1&quot;"/>
    <x v="356"/>
    <n v="4"/>
    <x v="351"/>
    <x v="0"/>
    <n v="11"/>
    <n v="11"/>
  </r>
  <r>
    <s v="CA-2013-163384"/>
    <d v="2013-11-11T00:00:00"/>
    <d v="2013-11-13T00:00:00"/>
    <s v="Chuck Clark"/>
    <s v="United States"/>
    <s v="San Francisco"/>
    <x v="0"/>
    <x v="9"/>
    <s v="Xerox 1996"/>
    <x v="171"/>
    <n v="5"/>
    <x v="170"/>
    <x v="0"/>
    <n v="11"/>
    <n v="11"/>
  </r>
  <r>
    <s v="CA-2012-101707"/>
    <d v="2012-08-27T00:00:00"/>
    <d v="2012-09-01T00:00:00"/>
    <s v="Philip Fox"/>
    <s v="United States"/>
    <s v="San Diego"/>
    <x v="0"/>
    <x v="12"/>
    <s v="Fiskars Softgrip Scissors"/>
    <x v="357"/>
    <n v="3"/>
    <x v="352"/>
    <x v="2"/>
    <n v="8"/>
    <n v="27"/>
  </r>
  <r>
    <s v="CA-2012-101707"/>
    <d v="2012-08-27T00:00:00"/>
    <d v="2012-09-01T00:00:00"/>
    <s v="Philip Fox"/>
    <s v="United States"/>
    <s v="San Diego"/>
    <x v="0"/>
    <x v="9"/>
    <s v="Xerox 1973"/>
    <x v="358"/>
    <n v="5"/>
    <x v="353"/>
    <x v="2"/>
    <n v="8"/>
    <n v="27"/>
  </r>
  <r>
    <s v="CA-2012-101707"/>
    <d v="2012-08-27T00:00:00"/>
    <d v="2012-09-01T00:00:00"/>
    <s v="Philip Fox"/>
    <s v="United States"/>
    <s v="San Diego"/>
    <x v="0"/>
    <x v="0"/>
    <s v="Avery 511"/>
    <x v="359"/>
    <n v="1"/>
    <x v="354"/>
    <x v="2"/>
    <n v="8"/>
    <n v="27"/>
  </r>
  <r>
    <s v="CA-2012-138898"/>
    <d v="2012-05-25T00:00:00"/>
    <d v="2012-05-29T00:00:00"/>
    <s v="Justin Hirsh"/>
    <s v="United States"/>
    <s v="Pueblo"/>
    <x v="5"/>
    <x v="5"/>
    <s v="Kensington 4 Outlet MasterPiece Compact Power Control Center"/>
    <x v="360"/>
    <n v="13"/>
    <x v="355"/>
    <x v="2"/>
    <n v="5"/>
    <n v="25"/>
  </r>
  <r>
    <s v="CA-2014-115427"/>
    <d v="2014-12-31T00:00:00"/>
    <d v="2015-01-04T00:00:00"/>
    <s v="Erica Bern"/>
    <s v="United States"/>
    <s v="Fairfield"/>
    <x v="0"/>
    <x v="4"/>
    <s v="Cardinal Slant-D Ring Binder, Heavy Gauge Vinyl"/>
    <x v="361"/>
    <n v="2"/>
    <x v="356"/>
    <x v="3"/>
    <n v="12"/>
    <n v="31"/>
  </r>
  <r>
    <s v="CA-2014-115427"/>
    <d v="2014-12-31T00:00:00"/>
    <d v="2015-01-04T00:00:00"/>
    <s v="Erica Bern"/>
    <s v="United States"/>
    <s v="Fairfield"/>
    <x v="0"/>
    <x v="4"/>
    <s v="GBC Binding covers"/>
    <x v="362"/>
    <n v="2"/>
    <x v="357"/>
    <x v="3"/>
    <n v="12"/>
    <n v="31"/>
  </r>
  <r>
    <s v="CA-2012-121391"/>
    <d v="2012-10-04T00:00:00"/>
    <d v="2012-10-07T00:00:00"/>
    <s v="Alex Avila"/>
    <s v="United States"/>
    <s v="San Francisco"/>
    <x v="0"/>
    <x v="7"/>
    <s v="Tenex Personal Project File with Scoop Front Design, Black"/>
    <x v="363"/>
    <n v="2"/>
    <x v="358"/>
    <x v="2"/>
    <n v="10"/>
    <n v="4"/>
  </r>
  <r>
    <s v="CA-2013-141397"/>
    <d v="2013-06-21T00:00:00"/>
    <d v="2013-06-22T00:00:00"/>
    <s v="Roy Collins"/>
    <s v="United States"/>
    <s v="Pasadena"/>
    <x v="0"/>
    <x v="9"/>
    <s v="Xerox 1898"/>
    <x v="364"/>
    <n v="7"/>
    <x v="359"/>
    <x v="0"/>
    <n v="6"/>
    <n v="21"/>
  </r>
  <r>
    <s v="CA-2013-141397"/>
    <d v="2013-06-21T00:00:00"/>
    <d v="2013-06-22T00:00:00"/>
    <s v="Roy Collins"/>
    <s v="United States"/>
    <s v="Pasadena"/>
    <x v="0"/>
    <x v="4"/>
    <s v="GBC Plastic Binding Combs"/>
    <x v="365"/>
    <n v="3"/>
    <x v="360"/>
    <x v="0"/>
    <n v="6"/>
    <n v="21"/>
  </r>
  <r>
    <s v="CA-2013-141397"/>
    <d v="2013-06-21T00:00:00"/>
    <d v="2013-06-22T00:00:00"/>
    <s v="Roy Collins"/>
    <s v="United States"/>
    <s v="Pasadena"/>
    <x v="0"/>
    <x v="5"/>
    <s v="Belkin 6 Outlet Metallic Surge Strip"/>
    <x v="366"/>
    <n v="2"/>
    <x v="361"/>
    <x v="0"/>
    <n v="6"/>
    <n v="21"/>
  </r>
  <r>
    <s v="CA-2013-141397"/>
    <d v="2013-06-21T00:00:00"/>
    <d v="2013-06-22T00:00:00"/>
    <s v="Roy Collins"/>
    <s v="United States"/>
    <s v="Pasadena"/>
    <x v="0"/>
    <x v="7"/>
    <s v="Fellowes Bankers Box Recycled Super Stor/Drawer"/>
    <x v="367"/>
    <n v="3"/>
    <x v="217"/>
    <x v="0"/>
    <n v="6"/>
    <n v="21"/>
  </r>
  <r>
    <s v="CA-2013-141397"/>
    <d v="2013-06-21T00:00:00"/>
    <d v="2013-06-22T00:00:00"/>
    <s v="Roy Collins"/>
    <s v="United States"/>
    <s v="Pasadena"/>
    <x v="0"/>
    <x v="10"/>
    <s v="Hon Valutask Swivel Chairs"/>
    <x v="368"/>
    <n v="2"/>
    <x v="362"/>
    <x v="0"/>
    <n v="6"/>
    <n v="21"/>
  </r>
  <r>
    <s v="CA-2013-145919"/>
    <d v="2013-12-19T00:00:00"/>
    <d v="2013-12-24T00:00:00"/>
    <s v="Henry Goldwyn"/>
    <s v="United States"/>
    <s v="Los Angeles"/>
    <x v="0"/>
    <x v="9"/>
    <s v="Eureka Recycled Copy Paper 8 1/2&quot; x 11&quot;, Ream"/>
    <x v="254"/>
    <n v="6"/>
    <x v="254"/>
    <x v="0"/>
    <n v="12"/>
    <n v="19"/>
  </r>
  <r>
    <s v="CA-2013-145919"/>
    <d v="2013-12-19T00:00:00"/>
    <d v="2013-12-24T00:00:00"/>
    <s v="Henry Goldwyn"/>
    <s v="United States"/>
    <s v="Los Angeles"/>
    <x v="0"/>
    <x v="1"/>
    <s v="Seth Thomas 12&quot; Clock w/ Goldtone Case"/>
    <x v="369"/>
    <n v="8"/>
    <x v="363"/>
    <x v="0"/>
    <n v="12"/>
    <n v="19"/>
  </r>
  <r>
    <s v="CA-2013-145919"/>
    <d v="2013-12-19T00:00:00"/>
    <d v="2013-12-24T00:00:00"/>
    <s v="Henry Goldwyn"/>
    <s v="United States"/>
    <s v="Los Angeles"/>
    <x v="0"/>
    <x v="12"/>
    <s v="Premier Electric Letter Opener"/>
    <x v="370"/>
    <n v="5"/>
    <x v="364"/>
    <x v="0"/>
    <n v="12"/>
    <n v="19"/>
  </r>
  <r>
    <s v="CA-2014-106033"/>
    <d v="2014-10-16T00:00:00"/>
    <d v="2014-10-19T00:00:00"/>
    <s v="Frank Gastineau"/>
    <s v="United States"/>
    <s v="San Francisco"/>
    <x v="0"/>
    <x v="2"/>
    <s v="Panasonic KP-310 Heavy-Duty Electric Pencil Sharpener"/>
    <x v="371"/>
    <n v="4"/>
    <x v="365"/>
    <x v="3"/>
    <n v="10"/>
    <n v="16"/>
  </r>
  <r>
    <s v="CA-2013-142762"/>
    <d v="2013-05-24T00:00:00"/>
    <d v="2013-05-28T00:00:00"/>
    <s v="Lisa DeCherney"/>
    <s v="United States"/>
    <s v="San Francisco"/>
    <x v="0"/>
    <x v="1"/>
    <s v="Eldon Image Series Desk Accessories, Ebony"/>
    <x v="372"/>
    <n v="3"/>
    <x v="366"/>
    <x v="0"/>
    <n v="5"/>
    <n v="24"/>
  </r>
  <r>
    <s v="CA-2011-121664"/>
    <d v="2011-05-06T00:00:00"/>
    <d v="2011-05-10T00:00:00"/>
    <s v="Harold Pawlan"/>
    <s v="United States"/>
    <s v="Los Angeles"/>
    <x v="0"/>
    <x v="4"/>
    <s v="Wilson Jones Legal Size Ring Binders"/>
    <x v="373"/>
    <n v="8"/>
    <x v="367"/>
    <x v="1"/>
    <n v="5"/>
    <n v="6"/>
  </r>
  <r>
    <s v="US-2014-123281"/>
    <d v="2014-04-03T00:00:00"/>
    <d v="2014-04-08T00:00:00"/>
    <s v="Jamie Frazer"/>
    <s v="United States"/>
    <s v="Los Angeles"/>
    <x v="0"/>
    <x v="1"/>
    <s v="Westinghouse Clip-On Gooseneck Lamps"/>
    <x v="374"/>
    <n v="3"/>
    <x v="368"/>
    <x v="3"/>
    <n v="4"/>
    <n v="3"/>
  </r>
  <r>
    <s v="CA-2014-162978"/>
    <d v="2014-05-05T00:00:00"/>
    <d v="2014-05-10T00:00:00"/>
    <s v="Lindsay Williams"/>
    <s v="United States"/>
    <s v="San Francisco"/>
    <x v="0"/>
    <x v="3"/>
    <s v="Motorola L804"/>
    <x v="375"/>
    <n v="5"/>
    <x v="43"/>
    <x v="3"/>
    <n v="5"/>
    <n v="5"/>
  </r>
  <r>
    <s v="CA-2014-162978"/>
    <d v="2014-05-05T00:00:00"/>
    <d v="2014-05-10T00:00:00"/>
    <s v="Lindsay Williams"/>
    <s v="United States"/>
    <s v="San Francisco"/>
    <x v="0"/>
    <x v="9"/>
    <s v="Things To Do Today Pad"/>
    <x v="376"/>
    <n v="3"/>
    <x v="369"/>
    <x v="3"/>
    <n v="5"/>
    <n v="5"/>
  </r>
  <r>
    <s v="CA-2014-162978"/>
    <d v="2014-05-05T00:00:00"/>
    <d v="2014-05-10T00:00:00"/>
    <s v="Lindsay Williams"/>
    <s v="United States"/>
    <s v="San Francisco"/>
    <x v="0"/>
    <x v="6"/>
    <s v="Bretford Rectangular Conference Table Tops"/>
    <x v="377"/>
    <n v="1"/>
    <x v="370"/>
    <x v="3"/>
    <n v="5"/>
    <n v="5"/>
  </r>
  <r>
    <s v="US-2011-151925"/>
    <d v="2011-09-26T00:00:00"/>
    <d v="2011-10-01T00:00:00"/>
    <s v="Kean Takahito"/>
    <s v="United States"/>
    <s v="Los Angeles"/>
    <x v="0"/>
    <x v="10"/>
    <s v="Leather Task Chair, Black"/>
    <x v="378"/>
    <n v="2"/>
    <x v="166"/>
    <x v="1"/>
    <n v="9"/>
    <n v="26"/>
  </r>
  <r>
    <s v="US-2014-155425"/>
    <d v="2014-11-11T00:00:00"/>
    <d v="2014-11-12T00:00:00"/>
    <s v="Ann Blume"/>
    <s v="United States"/>
    <s v="Tucson"/>
    <x v="3"/>
    <x v="4"/>
    <s v="Cardinal EasyOpen D-Ring Binders"/>
    <x v="379"/>
    <n v="14"/>
    <x v="371"/>
    <x v="3"/>
    <n v="11"/>
    <n v="11"/>
  </r>
  <r>
    <s v="US-2014-155425"/>
    <d v="2014-11-11T00:00:00"/>
    <d v="2014-11-12T00:00:00"/>
    <s v="Ann Blume"/>
    <s v="United States"/>
    <s v="Tucson"/>
    <x v="3"/>
    <x v="16"/>
    <s v="DYMO CardScan Personal V9 Business Card Scanner"/>
    <x v="380"/>
    <n v="2"/>
    <x v="372"/>
    <x v="3"/>
    <n v="11"/>
    <n v="11"/>
  </r>
  <r>
    <s v="US-2014-155425"/>
    <d v="2014-11-11T00:00:00"/>
    <d v="2014-11-12T00:00:00"/>
    <s v="Ann Blume"/>
    <s v="United States"/>
    <s v="Tucson"/>
    <x v="3"/>
    <x v="8"/>
    <s v="Case Logic 2.4GHz Wireless Keyboard"/>
    <x v="381"/>
    <n v="6"/>
    <x v="373"/>
    <x v="3"/>
    <n v="11"/>
    <n v="11"/>
  </r>
  <r>
    <s v="US-2014-155425"/>
    <d v="2014-11-11T00:00:00"/>
    <d v="2014-11-12T00:00:00"/>
    <s v="Ann Blume"/>
    <s v="United States"/>
    <s v="Tucson"/>
    <x v="3"/>
    <x v="3"/>
    <s v="Adtran 1202752G1"/>
    <x v="382"/>
    <n v="2"/>
    <x v="374"/>
    <x v="3"/>
    <n v="11"/>
    <n v="11"/>
  </r>
  <r>
    <s v="US-2014-155425"/>
    <d v="2014-11-11T00:00:00"/>
    <d v="2014-11-12T00:00:00"/>
    <s v="Ann Blume"/>
    <s v="United States"/>
    <s v="Tucson"/>
    <x v="3"/>
    <x v="10"/>
    <s v="Hon 2090 Â“Pillow SoftÂ” Series Mid Back Swivel/Tilt Chairs"/>
    <x v="383"/>
    <n v="4"/>
    <x v="375"/>
    <x v="3"/>
    <n v="11"/>
    <n v="11"/>
  </r>
  <r>
    <s v="CA-2014-133249"/>
    <d v="2014-07-09T00:00:00"/>
    <d v="2014-07-12T00:00:00"/>
    <s v="Sam Zeldin"/>
    <s v="United States"/>
    <s v="Pico Rivera"/>
    <x v="0"/>
    <x v="1"/>
    <s v="Deflect-o SuperTray Unbreakable Stackable Tray, Letter, Black"/>
    <x v="384"/>
    <n v="5"/>
    <x v="376"/>
    <x v="3"/>
    <n v="7"/>
    <n v="9"/>
  </r>
  <r>
    <s v="US-2012-103471"/>
    <d v="2012-12-24T00:00:00"/>
    <d v="2012-12-28T00:00:00"/>
    <s v="Jim Radford"/>
    <s v="United States"/>
    <s v="Colorado Springs"/>
    <x v="5"/>
    <x v="15"/>
    <s v="Atlantic Metals Mobile 4-Shelf Bookcases, Custom Colors"/>
    <x v="385"/>
    <n v="7"/>
    <x v="377"/>
    <x v="2"/>
    <n v="12"/>
    <n v="24"/>
  </r>
  <r>
    <s v="US-2012-103471"/>
    <d v="2012-12-24T00:00:00"/>
    <d v="2012-12-28T00:00:00"/>
    <s v="Jim Radford"/>
    <s v="United States"/>
    <s v="Colorado Springs"/>
    <x v="5"/>
    <x v="2"/>
    <s v="Dixon My First Ticonderoga Pencil, #2"/>
    <x v="386"/>
    <n v="3"/>
    <x v="378"/>
    <x v="2"/>
    <n v="12"/>
    <n v="24"/>
  </r>
  <r>
    <s v="US-2011-157021"/>
    <d v="2011-04-01T00:00:00"/>
    <d v="2011-04-06T00:00:00"/>
    <s v="Kunst Miller"/>
    <s v="United States"/>
    <s v="Vallejo"/>
    <x v="0"/>
    <x v="0"/>
    <s v="Avery 490"/>
    <x v="143"/>
    <n v="2"/>
    <x v="143"/>
    <x v="1"/>
    <n v="4"/>
    <n v="1"/>
  </r>
  <r>
    <s v="US-2011-157021"/>
    <d v="2011-04-01T00:00:00"/>
    <d v="2011-04-06T00:00:00"/>
    <s v="Kunst Miller"/>
    <s v="United States"/>
    <s v="Vallejo"/>
    <x v="0"/>
    <x v="4"/>
    <s v="Pressboard Data Binder, Crimson, 12&quot; X 8 1/2&quot;"/>
    <x v="387"/>
    <n v="4"/>
    <x v="379"/>
    <x v="1"/>
    <n v="4"/>
    <n v="1"/>
  </r>
  <r>
    <s v="CA-2012-120362"/>
    <d v="2012-09-14T00:00:00"/>
    <d v="2012-09-19T00:00:00"/>
    <s v="Christina Anderson"/>
    <s v="United States"/>
    <s v="Provo"/>
    <x v="2"/>
    <x v="6"/>
    <s v="Lesro Round Back Collection Coffee Table, End Table"/>
    <x v="388"/>
    <n v="5"/>
    <x v="380"/>
    <x v="2"/>
    <n v="9"/>
    <n v="14"/>
  </r>
  <r>
    <s v="CA-2011-126361"/>
    <d v="2011-08-04T00:00:00"/>
    <d v="2011-08-09T00:00:00"/>
    <s v="Valerie Dominguez"/>
    <s v="United States"/>
    <s v="Pleasant Grove"/>
    <x v="2"/>
    <x v="5"/>
    <s v="Hoover WindTunnel Plus Canister Vacuum"/>
    <x v="389"/>
    <n v="3"/>
    <x v="381"/>
    <x v="1"/>
    <n v="8"/>
    <n v="4"/>
  </r>
  <r>
    <s v="CA-2011-126361"/>
    <d v="2011-08-04T00:00:00"/>
    <d v="2011-08-09T00:00:00"/>
    <s v="Valerie Dominguez"/>
    <s v="United States"/>
    <s v="Pleasant Grove"/>
    <x v="2"/>
    <x v="9"/>
    <s v="Xerox 1934"/>
    <x v="310"/>
    <n v="8"/>
    <x v="382"/>
    <x v="1"/>
    <n v="8"/>
    <n v="4"/>
  </r>
  <r>
    <s v="CA-2011-126361"/>
    <d v="2011-08-04T00:00:00"/>
    <d v="2011-08-09T00:00:00"/>
    <s v="Valerie Dominguez"/>
    <s v="United States"/>
    <s v="Pleasant Grove"/>
    <x v="2"/>
    <x v="2"/>
    <s v="Newell 329"/>
    <x v="390"/>
    <n v="5"/>
    <x v="383"/>
    <x v="1"/>
    <n v="8"/>
    <n v="4"/>
  </r>
  <r>
    <s v="CA-2011-126361"/>
    <d v="2011-08-04T00:00:00"/>
    <d v="2011-08-09T00:00:00"/>
    <s v="Valerie Dominguez"/>
    <s v="United States"/>
    <s v="Pleasant Grove"/>
    <x v="2"/>
    <x v="3"/>
    <s v="Panasonic KX T7731-B Digital phone"/>
    <x v="391"/>
    <n v="5"/>
    <x v="92"/>
    <x v="1"/>
    <n v="8"/>
    <n v="4"/>
  </r>
  <r>
    <s v="CA-2011-126361"/>
    <d v="2011-08-04T00:00:00"/>
    <d v="2011-08-09T00:00:00"/>
    <s v="Valerie Dominguez"/>
    <s v="United States"/>
    <s v="Pleasant Grove"/>
    <x v="2"/>
    <x v="7"/>
    <s v="Safco Wire Cube Shelving System, For Use as 4 or 5 14&quot; Cubes, Black"/>
    <x v="392"/>
    <n v="5"/>
    <x v="384"/>
    <x v="1"/>
    <n v="8"/>
    <n v="4"/>
  </r>
  <r>
    <s v="CA-2011-126361"/>
    <d v="2011-08-04T00:00:00"/>
    <d v="2011-08-09T00:00:00"/>
    <s v="Valerie Dominguez"/>
    <s v="United States"/>
    <s v="Pleasant Grove"/>
    <x v="2"/>
    <x v="4"/>
    <s v="Ibico Standard Transparent Covers"/>
    <x v="393"/>
    <n v="1"/>
    <x v="385"/>
    <x v="1"/>
    <n v="8"/>
    <n v="4"/>
  </r>
  <r>
    <s v="US-2013-122245"/>
    <d v="2013-09-26T00:00:00"/>
    <d v="2013-10-01T00:00:00"/>
    <s v="Adrian Barton"/>
    <s v="United States"/>
    <s v="Phoenix"/>
    <x v="3"/>
    <x v="6"/>
    <s v="Bevis Boat-Shaped Conference Table"/>
    <x v="272"/>
    <n v="3"/>
    <x v="271"/>
    <x v="0"/>
    <n v="9"/>
    <n v="26"/>
  </r>
  <r>
    <s v="CA-2014-115994"/>
    <d v="2014-01-29T00:00:00"/>
    <d v="2014-02-01T00:00:00"/>
    <s v="Beth Thompson"/>
    <s v="United States"/>
    <s v="Costa Mesa"/>
    <x v="0"/>
    <x v="8"/>
    <s v="Logitech G13 Programmable Gameboard with LCD Display"/>
    <x v="394"/>
    <n v="3"/>
    <x v="386"/>
    <x v="3"/>
    <n v="1"/>
    <n v="29"/>
  </r>
  <r>
    <s v="CA-2014-115994"/>
    <d v="2014-01-29T00:00:00"/>
    <d v="2014-02-01T00:00:00"/>
    <s v="Beth Thompson"/>
    <s v="United States"/>
    <s v="Costa Mesa"/>
    <x v="0"/>
    <x v="1"/>
    <s v="DAX Executive Solid Wood Document Frame, Desktop or Hang, Mahogany, 5 x 7"/>
    <x v="395"/>
    <n v="3"/>
    <x v="387"/>
    <x v="3"/>
    <n v="1"/>
    <n v="29"/>
  </r>
  <r>
    <s v="CA-2012-124800"/>
    <d v="2012-09-26T00:00:00"/>
    <d v="2012-09-30T00:00:00"/>
    <s v="Rick Wilson"/>
    <s v="United States"/>
    <s v="Mesa"/>
    <x v="3"/>
    <x v="9"/>
    <s v="Petty Cash Envelope"/>
    <x v="396"/>
    <n v="4"/>
    <x v="388"/>
    <x v="2"/>
    <n v="9"/>
    <n v="26"/>
  </r>
  <r>
    <s v="CA-2012-124800"/>
    <d v="2012-09-26T00:00:00"/>
    <d v="2012-09-30T00:00:00"/>
    <s v="Rick Wilson"/>
    <s v="United States"/>
    <s v="Mesa"/>
    <x v="3"/>
    <x v="4"/>
    <s v="GBC VeloBinder Electric Binding Machine"/>
    <x v="397"/>
    <n v="2"/>
    <x v="389"/>
    <x v="2"/>
    <n v="9"/>
    <n v="26"/>
  </r>
  <r>
    <s v="CA-2012-124800"/>
    <d v="2012-09-26T00:00:00"/>
    <d v="2012-09-30T00:00:00"/>
    <s v="Rick Wilson"/>
    <s v="United States"/>
    <s v="Mesa"/>
    <x v="3"/>
    <x v="5"/>
    <s v="3M Replacement Filter for Office Air Cleaner for 20' x 33' Room"/>
    <x v="398"/>
    <n v="2"/>
    <x v="390"/>
    <x v="2"/>
    <n v="9"/>
    <n v="26"/>
  </r>
  <r>
    <s v="CA-2012-124800"/>
    <d v="2012-09-26T00:00:00"/>
    <d v="2012-09-30T00:00:00"/>
    <s v="Rick Wilson"/>
    <s v="United States"/>
    <s v="Mesa"/>
    <x v="3"/>
    <x v="4"/>
    <s v="Lock-Up Easel 'Spel-Binder'"/>
    <x v="399"/>
    <n v="9"/>
    <x v="391"/>
    <x v="2"/>
    <n v="9"/>
    <n v="26"/>
  </r>
  <r>
    <s v="CA-2012-124800"/>
    <d v="2012-09-26T00:00:00"/>
    <d v="2012-09-30T00:00:00"/>
    <s v="Rick Wilson"/>
    <s v="United States"/>
    <s v="Mesa"/>
    <x v="3"/>
    <x v="7"/>
    <s v="2300 Heavy-Duty Transfer File Systems by Perma"/>
    <x v="400"/>
    <n v="6"/>
    <x v="392"/>
    <x v="2"/>
    <n v="9"/>
    <n v="26"/>
  </r>
  <r>
    <s v="CA-2012-124800"/>
    <d v="2012-09-26T00:00:00"/>
    <d v="2012-09-30T00:00:00"/>
    <s v="Rick Wilson"/>
    <s v="United States"/>
    <s v="Mesa"/>
    <x v="3"/>
    <x v="3"/>
    <s v="Samsung Rugby III"/>
    <x v="401"/>
    <n v="5"/>
    <x v="393"/>
    <x v="2"/>
    <n v="9"/>
    <n v="26"/>
  </r>
  <r>
    <s v="CA-2012-124800"/>
    <d v="2012-09-26T00:00:00"/>
    <d v="2012-09-30T00:00:00"/>
    <s v="Rick Wilson"/>
    <s v="United States"/>
    <s v="Mesa"/>
    <x v="3"/>
    <x v="7"/>
    <s v="SAFCO Boltless Steel Shelving"/>
    <x v="402"/>
    <n v="4"/>
    <x v="394"/>
    <x v="2"/>
    <n v="9"/>
    <n v="26"/>
  </r>
  <r>
    <s v="US-2012-164448"/>
    <d v="2012-10-31T00:00:00"/>
    <d v="2012-11-04T00:00:00"/>
    <s v="Damala Kotsonis"/>
    <s v="United States"/>
    <s v="Salinas"/>
    <x v="0"/>
    <x v="4"/>
    <s v="Prestige Round Ring Binders"/>
    <x v="403"/>
    <n v="2"/>
    <x v="395"/>
    <x v="2"/>
    <n v="10"/>
    <n v="31"/>
  </r>
  <r>
    <s v="US-2012-164448"/>
    <d v="2012-10-31T00:00:00"/>
    <d v="2012-11-04T00:00:00"/>
    <s v="Damala Kotsonis"/>
    <s v="United States"/>
    <s v="Salinas"/>
    <x v="0"/>
    <x v="13"/>
    <s v="Redi-Strip #10 Envelopes, 4 1/8 x 9 1/2"/>
    <x v="404"/>
    <n v="5"/>
    <x v="396"/>
    <x v="2"/>
    <n v="10"/>
    <n v="31"/>
  </r>
  <r>
    <s v="US-2012-164448"/>
    <d v="2012-10-31T00:00:00"/>
    <d v="2012-11-04T00:00:00"/>
    <s v="Damala Kotsonis"/>
    <s v="United States"/>
    <s v="Salinas"/>
    <x v="0"/>
    <x v="4"/>
    <s v="Acco Four Pocket Poly Ring Binder with Label Holder, Smoke, 1&quot;"/>
    <x v="405"/>
    <n v="5"/>
    <x v="397"/>
    <x v="2"/>
    <n v="10"/>
    <n v="31"/>
  </r>
  <r>
    <s v="US-2012-164448"/>
    <d v="2012-10-31T00:00:00"/>
    <d v="2012-11-04T00:00:00"/>
    <s v="Damala Kotsonis"/>
    <s v="United States"/>
    <s v="Salinas"/>
    <x v="0"/>
    <x v="0"/>
    <s v="Avery 4027 File Folder Labels for Dot Matrix Printers, 5000 Labels per Box, White"/>
    <x v="406"/>
    <n v="14"/>
    <x v="398"/>
    <x v="2"/>
    <n v="10"/>
    <n v="31"/>
  </r>
  <r>
    <s v="US-2013-153129"/>
    <d v="2013-12-27T00:00:00"/>
    <d v="2013-12-31T00:00:00"/>
    <s v="Frank Preis"/>
    <s v="United States"/>
    <s v="Seattle"/>
    <x v="1"/>
    <x v="9"/>
    <s v="Strathmore Photo Mount Cards"/>
    <x v="407"/>
    <n v="5"/>
    <x v="399"/>
    <x v="0"/>
    <n v="12"/>
    <n v="27"/>
  </r>
  <r>
    <s v="CA-2014-128160"/>
    <d v="2014-12-20T00:00:00"/>
    <d v="2014-12-25T00:00:00"/>
    <s v="Michael Moore"/>
    <s v="United States"/>
    <s v="San Francisco"/>
    <x v="0"/>
    <x v="4"/>
    <s v="Deluxe Heavy-Duty Vinyl Round Ring Binder"/>
    <x v="408"/>
    <n v="2"/>
    <x v="400"/>
    <x v="3"/>
    <n v="12"/>
    <n v="20"/>
  </r>
  <r>
    <s v="CA-2012-166135"/>
    <d v="2012-10-01T00:00:00"/>
    <d v="2012-10-06T00:00:00"/>
    <s v="Shaun Chance"/>
    <s v="United States"/>
    <s v="Aurora"/>
    <x v="5"/>
    <x v="7"/>
    <s v="Trav-L-File Heavy-Duty Shuttle II, Black"/>
    <x v="409"/>
    <n v="4"/>
    <x v="401"/>
    <x v="2"/>
    <n v="10"/>
    <n v="1"/>
  </r>
  <r>
    <s v="CA-2012-145821"/>
    <d v="2012-05-01T00:00:00"/>
    <d v="2012-05-07T00:00:00"/>
    <s v="Jennifer Braxton"/>
    <s v="United States"/>
    <s v="Los Angeles"/>
    <x v="0"/>
    <x v="3"/>
    <s v="OtterBox Defender Series Case - iPhone 5c"/>
    <x v="410"/>
    <n v="3"/>
    <x v="402"/>
    <x v="2"/>
    <n v="5"/>
    <n v="1"/>
  </r>
  <r>
    <s v="US-2012-160150"/>
    <d v="2012-07-19T00:00:00"/>
    <d v="2012-07-20T00:00:00"/>
    <s v="Thais Sissman"/>
    <s v="United States"/>
    <s v="Phoenix"/>
    <x v="3"/>
    <x v="4"/>
    <s v="Wilson Jones DublLock D-Ring Binders"/>
    <x v="411"/>
    <n v="1"/>
    <x v="403"/>
    <x v="2"/>
    <n v="7"/>
    <n v="19"/>
  </r>
  <r>
    <s v="CA-2012-119907"/>
    <d v="2012-12-01T00:00:00"/>
    <d v="2012-12-08T00:00:00"/>
    <s v="Logan Currie"/>
    <s v="United States"/>
    <s v="Seattle"/>
    <x v="1"/>
    <x v="4"/>
    <s v="Wilson Jones Heavy-Duty Casebound Ring Binders with Metal Hinges"/>
    <x v="412"/>
    <n v="2"/>
    <x v="404"/>
    <x v="2"/>
    <n v="12"/>
    <n v="1"/>
  </r>
  <r>
    <s v="CA-2011-151708"/>
    <d v="2011-08-08T00:00:00"/>
    <d v="2011-08-14T00:00:00"/>
    <s v="Maria Bertelson"/>
    <s v="United States"/>
    <s v="Glendale"/>
    <x v="3"/>
    <x v="1"/>
    <s v="Eldon Delta Triangular Chair Mat, 52&quot; x 58&quot;, Clear"/>
    <x v="413"/>
    <n v="4"/>
    <x v="405"/>
    <x v="1"/>
    <n v="8"/>
    <n v="8"/>
  </r>
  <r>
    <s v="CA-2011-151708"/>
    <d v="2011-08-08T00:00:00"/>
    <d v="2011-08-14T00:00:00"/>
    <s v="Maria Bertelson"/>
    <s v="United States"/>
    <s v="Glendale"/>
    <x v="3"/>
    <x v="8"/>
    <s v="SanDisk Ultra 64 GB MicroSDHC Class 10 Memory Card"/>
    <x v="414"/>
    <n v="3"/>
    <x v="406"/>
    <x v="1"/>
    <n v="8"/>
    <n v="8"/>
  </r>
  <r>
    <s v="CA-2014-164959"/>
    <d v="2014-07-12T00:00:00"/>
    <d v="2014-07-16T00:00:00"/>
    <s v="Katherine Nockton"/>
    <s v="United States"/>
    <s v="Los Angeles"/>
    <x v="0"/>
    <x v="0"/>
    <s v="Avery 482"/>
    <x v="415"/>
    <n v="3"/>
    <x v="248"/>
    <x v="3"/>
    <n v="7"/>
    <n v="12"/>
  </r>
  <r>
    <s v="CA-2014-121468"/>
    <d v="2014-11-20T00:00:00"/>
    <d v="2014-11-21T00:00:00"/>
    <s v="Katherine Ducich"/>
    <s v="United States"/>
    <s v="Westminster"/>
    <x v="0"/>
    <x v="3"/>
    <s v="Square Credit Card Reader"/>
    <x v="416"/>
    <n v="4"/>
    <x v="163"/>
    <x v="3"/>
    <n v="11"/>
    <n v="20"/>
  </r>
  <r>
    <s v="US-2013-108455"/>
    <d v="2013-12-03T00:00:00"/>
    <d v="2013-12-09T00:00:00"/>
    <s v="Mike Kennedy"/>
    <s v="United States"/>
    <s v="San Francisco"/>
    <x v="0"/>
    <x v="9"/>
    <s v="Xerox 192"/>
    <x v="332"/>
    <n v="4"/>
    <x v="327"/>
    <x v="0"/>
    <n v="12"/>
    <n v="3"/>
  </r>
  <r>
    <s v="US-2013-108455"/>
    <d v="2013-12-03T00:00:00"/>
    <d v="2013-12-09T00:00:00"/>
    <s v="Mike Kennedy"/>
    <s v="United States"/>
    <s v="San Francisco"/>
    <x v="0"/>
    <x v="9"/>
    <s v="HP Office Recycled Paper (20Lb. and 87 Bright)"/>
    <x v="417"/>
    <n v="7"/>
    <x v="407"/>
    <x v="0"/>
    <n v="12"/>
    <n v="3"/>
  </r>
  <r>
    <s v="US-2013-108455"/>
    <d v="2013-12-03T00:00:00"/>
    <d v="2013-12-09T00:00:00"/>
    <s v="Mike Kennedy"/>
    <s v="United States"/>
    <s v="San Francisco"/>
    <x v="0"/>
    <x v="7"/>
    <s v="X-Rack File for Hanging Folders"/>
    <x v="418"/>
    <n v="3"/>
    <x v="408"/>
    <x v="0"/>
    <n v="12"/>
    <n v="3"/>
  </r>
  <r>
    <s v="US-2013-108098"/>
    <d v="2013-10-15T00:00:00"/>
    <d v="2013-10-19T00:00:00"/>
    <s v="Christine Phan"/>
    <s v="United States"/>
    <s v="Seattle"/>
    <x v="1"/>
    <x v="8"/>
    <s v="WD My Passport Ultra 500GB Portable External Hard Drive"/>
    <x v="419"/>
    <n v="3"/>
    <x v="409"/>
    <x v="0"/>
    <n v="10"/>
    <n v="15"/>
  </r>
  <r>
    <s v="CA-2012-140410"/>
    <d v="2012-11-03T00:00:00"/>
    <d v="2012-11-07T00:00:00"/>
    <s v="Corinna Mitchell"/>
    <s v="United States"/>
    <s v="Los Angeles"/>
    <x v="0"/>
    <x v="3"/>
    <s v="Cisco IP Phone 7961G-GE VoIP phone"/>
    <x v="420"/>
    <n v="7"/>
    <x v="410"/>
    <x v="2"/>
    <n v="11"/>
    <n v="3"/>
  </r>
  <r>
    <s v="CA-2012-140410"/>
    <d v="2012-11-03T00:00:00"/>
    <d v="2012-11-07T00:00:00"/>
    <s v="Corinna Mitchell"/>
    <s v="United States"/>
    <s v="Los Angeles"/>
    <x v="0"/>
    <x v="8"/>
    <s v="Logitech Trackman Marble Mouse"/>
    <x v="421"/>
    <n v="3"/>
    <x v="110"/>
    <x v="2"/>
    <n v="11"/>
    <n v="3"/>
  </r>
  <r>
    <s v="CA-2012-140410"/>
    <d v="2012-11-03T00:00:00"/>
    <d v="2012-11-07T00:00:00"/>
    <s v="Corinna Mitchell"/>
    <s v="United States"/>
    <s v="Los Angeles"/>
    <x v="0"/>
    <x v="1"/>
    <s v="Coloredge Poster Frame"/>
    <x v="172"/>
    <n v="3"/>
    <x v="171"/>
    <x v="2"/>
    <n v="11"/>
    <n v="3"/>
  </r>
  <r>
    <s v="CA-2014-139661"/>
    <d v="2014-10-31T00:00:00"/>
    <d v="2014-11-04T00:00:00"/>
    <s v="Jane Waco"/>
    <s v="United States"/>
    <s v="Vancouver"/>
    <x v="1"/>
    <x v="1"/>
    <s v="Magna Visual Magnetic Picture Hangers"/>
    <x v="422"/>
    <n v="2"/>
    <x v="411"/>
    <x v="3"/>
    <n v="10"/>
    <n v="31"/>
  </r>
  <r>
    <s v="CA-2013-141586"/>
    <d v="2013-10-18T00:00:00"/>
    <d v="2013-10-21T00:00:00"/>
    <s v="Neil Knudson"/>
    <s v="United States"/>
    <s v="San Francisco"/>
    <x v="0"/>
    <x v="4"/>
    <s v="Avery Durable Plastic 1&quot; Binders"/>
    <x v="423"/>
    <n v="5"/>
    <x v="412"/>
    <x v="0"/>
    <n v="10"/>
    <n v="18"/>
  </r>
  <r>
    <s v="CA-2013-100468"/>
    <d v="2013-11-25T00:00:00"/>
    <d v="2013-12-02T00:00:00"/>
    <s v="Alyssa Tate"/>
    <s v="United States"/>
    <s v="Los Angeles"/>
    <x v="0"/>
    <x v="3"/>
    <s v="iKross Bluetooth Portable Keyboard + Cell Phone Stand Holder + Brush for Apple iPhone 5S 5C 5, 4S 4"/>
    <x v="424"/>
    <n v="2"/>
    <x v="413"/>
    <x v="0"/>
    <n v="11"/>
    <n v="25"/>
  </r>
  <r>
    <s v="CA-2013-100468"/>
    <d v="2013-11-25T00:00:00"/>
    <d v="2013-12-02T00:00:00"/>
    <s v="Alyssa Tate"/>
    <s v="United States"/>
    <s v="Los Angeles"/>
    <x v="0"/>
    <x v="1"/>
    <s v="DAX Value U-Channel Document Frames, Easel Back"/>
    <x v="425"/>
    <n v="2"/>
    <x v="414"/>
    <x v="0"/>
    <n v="11"/>
    <n v="25"/>
  </r>
  <r>
    <s v="CA-2012-153388"/>
    <d v="2012-08-01T00:00:00"/>
    <d v="2012-08-07T00:00:00"/>
    <s v="Pauline Chand"/>
    <s v="United States"/>
    <s v="Los Angeles"/>
    <x v="0"/>
    <x v="2"/>
    <s v="Prang Dustless Chalk Sticks"/>
    <x v="426"/>
    <n v="4"/>
    <x v="415"/>
    <x v="2"/>
    <n v="8"/>
    <n v="1"/>
  </r>
  <r>
    <s v="CA-2012-153388"/>
    <d v="2012-08-01T00:00:00"/>
    <d v="2012-08-07T00:00:00"/>
    <s v="Pauline Chand"/>
    <s v="United States"/>
    <s v="Los Angeles"/>
    <x v="0"/>
    <x v="6"/>
    <s v="Hon 2111 Invitation Series Corner Table"/>
    <x v="427"/>
    <n v="6"/>
    <x v="416"/>
    <x v="2"/>
    <n v="8"/>
    <n v="1"/>
  </r>
  <r>
    <s v="CA-2014-103611"/>
    <d v="2014-09-13T00:00:00"/>
    <d v="2014-09-16T00:00:00"/>
    <s v="Jessica Myrick"/>
    <s v="United States"/>
    <s v="Los Angeles"/>
    <x v="0"/>
    <x v="1"/>
    <s v="Eldon Image Series Desk Accessories, Burgundy"/>
    <x v="428"/>
    <n v="2"/>
    <x v="206"/>
    <x v="3"/>
    <n v="9"/>
    <n v="13"/>
  </r>
  <r>
    <s v="CA-2014-100384"/>
    <d v="2014-06-25T00:00:00"/>
    <d v="2014-07-02T00:00:00"/>
    <s v="Nicole Hansen"/>
    <s v="United States"/>
    <s v="Pomona"/>
    <x v="0"/>
    <x v="2"/>
    <s v="Boston Heavy-Duty Trimline Electric Pencil Sharpeners"/>
    <x v="429"/>
    <n v="8"/>
    <x v="417"/>
    <x v="3"/>
    <n v="6"/>
    <n v="25"/>
  </r>
  <r>
    <s v="CA-2014-100384"/>
    <d v="2014-06-25T00:00:00"/>
    <d v="2014-07-02T00:00:00"/>
    <s v="Nicole Hansen"/>
    <s v="United States"/>
    <s v="Pomona"/>
    <x v="0"/>
    <x v="2"/>
    <s v="4009 Highlighters by Sanford"/>
    <x v="430"/>
    <n v="9"/>
    <x v="418"/>
    <x v="3"/>
    <n v="6"/>
    <n v="25"/>
  </r>
  <r>
    <s v="CA-2014-148446"/>
    <d v="2014-12-11T00:00:00"/>
    <d v="2014-12-15T00:00:00"/>
    <s v="Michael Chen"/>
    <s v="United States"/>
    <s v="North Las Vegas"/>
    <x v="7"/>
    <x v="6"/>
    <s v="Bretford Â“Just In TimeÂ” Height-Adjustable Multi-Task Work Tables"/>
    <x v="431"/>
    <n v="4"/>
    <x v="419"/>
    <x v="3"/>
    <n v="12"/>
    <n v="11"/>
  </r>
  <r>
    <s v="CA-2011-111059"/>
    <d v="2011-02-04T00:00:00"/>
    <d v="2011-02-07T00:00:00"/>
    <s v="Tom Boeckenhauer"/>
    <s v="United States"/>
    <s v="Seattle"/>
    <x v="1"/>
    <x v="4"/>
    <s v="Ibico Laser Imprintable Binding System Covers"/>
    <x v="432"/>
    <n v="2"/>
    <x v="420"/>
    <x v="1"/>
    <n v="2"/>
    <n v="4"/>
  </r>
  <r>
    <s v="CA-2011-111059"/>
    <d v="2011-02-04T00:00:00"/>
    <d v="2011-02-07T00:00:00"/>
    <s v="Tom Boeckenhauer"/>
    <s v="United States"/>
    <s v="Seattle"/>
    <x v="1"/>
    <x v="4"/>
    <s v="Avery Durable Poly Binders"/>
    <x v="433"/>
    <n v="3"/>
    <x v="421"/>
    <x v="1"/>
    <n v="2"/>
    <n v="4"/>
  </r>
  <r>
    <s v="CA-2014-116204"/>
    <d v="2014-02-12T00:00:00"/>
    <d v="2014-02-15T00:00:00"/>
    <s v="Victoria Wilson"/>
    <s v="United States"/>
    <s v="San Francisco"/>
    <x v="0"/>
    <x v="4"/>
    <s v="Acco Pressboard Covers with Storage Hooks, 14 7/8&quot; x 11&quot;, Dark Blue"/>
    <x v="434"/>
    <n v="7"/>
    <x v="422"/>
    <x v="3"/>
    <n v="2"/>
    <n v="12"/>
  </r>
  <r>
    <s v="CA-2012-144806"/>
    <d v="2012-12-06T00:00:00"/>
    <d v="2012-12-11T00:00:00"/>
    <s v="Gary Hwang"/>
    <s v="United States"/>
    <s v="Tucson"/>
    <x v="3"/>
    <x v="1"/>
    <s v="Howard Miller 13&quot; Diameter Pewter Finish Round Wall Clock"/>
    <x v="435"/>
    <n v="6"/>
    <x v="423"/>
    <x v="2"/>
    <n v="12"/>
    <n v="6"/>
  </r>
  <r>
    <s v="CA-2012-144806"/>
    <d v="2012-12-06T00:00:00"/>
    <d v="2012-12-11T00:00:00"/>
    <s v="Gary Hwang"/>
    <s v="United States"/>
    <s v="Tucson"/>
    <x v="3"/>
    <x v="9"/>
    <s v="Xerox 1970"/>
    <x v="182"/>
    <n v="5"/>
    <x v="424"/>
    <x v="2"/>
    <n v="12"/>
    <n v="6"/>
  </r>
  <r>
    <s v="CA-2012-144806"/>
    <d v="2012-12-06T00:00:00"/>
    <d v="2012-12-11T00:00:00"/>
    <s v="Gary Hwang"/>
    <s v="United States"/>
    <s v="Tucson"/>
    <x v="3"/>
    <x v="9"/>
    <s v="Xerox 1960"/>
    <x v="436"/>
    <n v="8"/>
    <x v="425"/>
    <x v="2"/>
    <n v="12"/>
    <n v="6"/>
  </r>
  <r>
    <s v="CA-2012-144806"/>
    <d v="2012-12-06T00:00:00"/>
    <d v="2012-12-11T00:00:00"/>
    <s v="Gary Hwang"/>
    <s v="United States"/>
    <s v="Tucson"/>
    <x v="3"/>
    <x v="7"/>
    <s v="Belkin 19&quot; Vented Equipment Shelf, Black"/>
    <x v="437"/>
    <n v="6"/>
    <x v="426"/>
    <x v="2"/>
    <n v="12"/>
    <n v="6"/>
  </r>
  <r>
    <s v="CA-2012-144806"/>
    <d v="2012-12-06T00:00:00"/>
    <d v="2012-12-11T00:00:00"/>
    <s v="Gary Hwang"/>
    <s v="United States"/>
    <s v="Tucson"/>
    <x v="3"/>
    <x v="2"/>
    <s v="BOSTON Model 1800 Electric Pencil Sharpeners, Putty/Woodgrain"/>
    <x v="438"/>
    <n v="6"/>
    <x v="427"/>
    <x v="2"/>
    <n v="12"/>
    <n v="6"/>
  </r>
  <r>
    <s v="CA-2014-159884"/>
    <d v="2014-09-01T00:00:00"/>
    <d v="2014-09-06T00:00:00"/>
    <s v="Jeremy Farry"/>
    <s v="United States"/>
    <s v="Tempe"/>
    <x v="3"/>
    <x v="7"/>
    <s v="Neat Ideas Personal Hanging Folder Files, Black"/>
    <x v="439"/>
    <n v="1"/>
    <x v="278"/>
    <x v="3"/>
    <n v="9"/>
    <n v="1"/>
  </r>
  <r>
    <s v="CA-2014-159884"/>
    <d v="2014-09-01T00:00:00"/>
    <d v="2014-09-06T00:00:00"/>
    <s v="Jeremy Farry"/>
    <s v="United States"/>
    <s v="Tempe"/>
    <x v="3"/>
    <x v="11"/>
    <s v="OIC Bulk Pack Metal Binder Clips"/>
    <x v="440"/>
    <n v="3"/>
    <x v="428"/>
    <x v="3"/>
    <n v="9"/>
    <n v="1"/>
  </r>
  <r>
    <s v="CA-2014-124086"/>
    <d v="2014-02-11T00:00:00"/>
    <d v="2014-02-15T00:00:00"/>
    <s v="Mike Pelletier"/>
    <s v="United States"/>
    <s v="Laguna Niguel"/>
    <x v="0"/>
    <x v="15"/>
    <s v="Bush Andora Bookcase, Maple/Graphite Gray Finish"/>
    <x v="441"/>
    <n v="2"/>
    <x v="429"/>
    <x v="3"/>
    <n v="2"/>
    <n v="11"/>
  </r>
  <r>
    <s v="CA-2011-107181"/>
    <d v="2011-02-05T00:00:00"/>
    <d v="2011-02-09T00:00:00"/>
    <s v="Deborah Brumfield"/>
    <s v="United States"/>
    <s v="San Diego"/>
    <x v="0"/>
    <x v="4"/>
    <s v="GBC Recycled Grain Textured Covers"/>
    <x v="442"/>
    <n v="3"/>
    <x v="430"/>
    <x v="1"/>
    <n v="2"/>
    <n v="5"/>
  </r>
  <r>
    <s v="CA-2011-107181"/>
    <d v="2011-02-05T00:00:00"/>
    <d v="2011-02-09T00:00:00"/>
    <s v="Deborah Brumfield"/>
    <s v="United States"/>
    <s v="San Diego"/>
    <x v="0"/>
    <x v="9"/>
    <s v="Message Book, Standard Line &quot;While You Were Out&quot;, 5 1/2&quot; X 4&quot;, 200 Sets/Book"/>
    <x v="443"/>
    <n v="4"/>
    <x v="431"/>
    <x v="1"/>
    <n v="2"/>
    <n v="5"/>
  </r>
  <r>
    <s v="CA-2013-159345"/>
    <d v="2013-06-18T00:00:00"/>
    <d v="2013-06-23T00:00:00"/>
    <s v="Ivan Gibson"/>
    <s v="United States"/>
    <s v="San Diego"/>
    <x v="0"/>
    <x v="9"/>
    <s v="Xerox 1934"/>
    <x v="444"/>
    <n v="2"/>
    <x v="432"/>
    <x v="0"/>
    <n v="6"/>
    <n v="18"/>
  </r>
  <r>
    <s v="CA-2012-111507"/>
    <d v="2012-02-06T00:00:00"/>
    <d v="2012-02-13T00:00:00"/>
    <s v="Victoria Wilson"/>
    <s v="United States"/>
    <s v="Bellevue"/>
    <x v="1"/>
    <x v="2"/>
    <s v="Newell 310"/>
    <x v="76"/>
    <n v="3"/>
    <x v="433"/>
    <x v="2"/>
    <n v="2"/>
    <n v="6"/>
  </r>
  <r>
    <s v="CA-2012-112116"/>
    <d v="2012-03-16T00:00:00"/>
    <d v="2012-03-18T00:00:00"/>
    <s v="Jeremy Ellison"/>
    <s v="United States"/>
    <s v="Seattle"/>
    <x v="1"/>
    <x v="6"/>
    <s v="KI Adjustable-Height Table"/>
    <x v="445"/>
    <n v="2"/>
    <x v="434"/>
    <x v="2"/>
    <n v="3"/>
    <n v="16"/>
  </r>
  <r>
    <s v="CA-2013-126809"/>
    <d v="2013-04-10T00:00:00"/>
    <d v="2013-04-14T00:00:00"/>
    <s v="Edward Becker"/>
    <s v="United States"/>
    <s v="Seattle"/>
    <x v="1"/>
    <x v="4"/>
    <s v="Acco Pressboard Covers with Storage Hooks, 14 7/8&quot; x 11&quot;, Light Blue"/>
    <x v="446"/>
    <n v="9"/>
    <x v="435"/>
    <x v="0"/>
    <n v="4"/>
    <n v="10"/>
  </r>
  <r>
    <s v="CA-2011-105172"/>
    <d v="2011-04-04T00:00:00"/>
    <d v="2011-04-09T00:00:00"/>
    <s v="Paul Knutson"/>
    <s v="United States"/>
    <s v="San Francisco"/>
    <x v="0"/>
    <x v="0"/>
    <s v="Avery 518"/>
    <x v="447"/>
    <n v="6"/>
    <x v="436"/>
    <x v="1"/>
    <n v="4"/>
    <n v="4"/>
  </r>
  <r>
    <s v="CA-2014-107293"/>
    <d v="2014-09-06T00:00:00"/>
    <d v="2014-09-07T00:00:00"/>
    <s v="Christopher Schild"/>
    <s v="United States"/>
    <s v="Seattle"/>
    <x v="1"/>
    <x v="2"/>
    <s v="Newell 333"/>
    <x v="448"/>
    <n v="1"/>
    <x v="437"/>
    <x v="3"/>
    <n v="9"/>
    <n v="6"/>
  </r>
  <r>
    <s v="CA-2012-132101"/>
    <d v="2012-03-19T00:00:00"/>
    <d v="2012-03-25T00:00:00"/>
    <s v="Jesus Ocampo"/>
    <s v="United States"/>
    <s v="Seattle"/>
    <x v="1"/>
    <x v="3"/>
    <s v="Wireless Extenders zBoost YX545 SOHO Signal Booster"/>
    <x v="449"/>
    <n v="3"/>
    <x v="438"/>
    <x v="2"/>
    <n v="3"/>
    <n v="19"/>
  </r>
  <r>
    <s v="US-2014-152002"/>
    <d v="2014-06-12T00:00:00"/>
    <d v="2014-06-12T00:00:00"/>
    <s v="Dianna Vittorini"/>
    <s v="United States"/>
    <s v="Los Angeles"/>
    <x v="0"/>
    <x v="9"/>
    <s v="White Dual Perf Computer Printout Paper, 2700 Sheets, 1 Part, Heavyweight, 20 lbs., 14 7/8 x 11"/>
    <x v="450"/>
    <n v="3"/>
    <x v="439"/>
    <x v="3"/>
    <n v="6"/>
    <n v="12"/>
  </r>
  <r>
    <s v="US-2011-157385"/>
    <d v="2011-11-23T00:00:00"/>
    <d v="2011-11-25T00:00:00"/>
    <s v="Sanjit Chand"/>
    <s v="United States"/>
    <s v="Los Angeles"/>
    <x v="0"/>
    <x v="10"/>
    <s v="Novimex Swivel Fabric Task Chair"/>
    <x v="280"/>
    <n v="5"/>
    <x v="440"/>
    <x v="1"/>
    <n v="11"/>
    <n v="23"/>
  </r>
  <r>
    <s v="US-2011-157385"/>
    <d v="2011-11-23T00:00:00"/>
    <d v="2011-11-25T00:00:00"/>
    <s v="Sanjit Chand"/>
    <s v="United States"/>
    <s v="Los Angeles"/>
    <x v="0"/>
    <x v="13"/>
    <s v="Pastel Pink Envelopes"/>
    <x v="451"/>
    <n v="3"/>
    <x v="136"/>
    <x v="1"/>
    <n v="11"/>
    <n v="23"/>
  </r>
  <r>
    <s v="US-2011-157385"/>
    <d v="2011-11-23T00:00:00"/>
    <d v="2011-11-25T00:00:00"/>
    <s v="Sanjit Chand"/>
    <s v="United States"/>
    <s v="Los Angeles"/>
    <x v="0"/>
    <x v="8"/>
    <s v="Belkin F8E887 USB Wired Ergonomic Keyboard"/>
    <x v="452"/>
    <n v="1"/>
    <x v="441"/>
    <x v="1"/>
    <n v="11"/>
    <n v="23"/>
  </r>
  <r>
    <s v="US-2011-157385"/>
    <d v="2011-11-23T00:00:00"/>
    <d v="2011-11-25T00:00:00"/>
    <s v="Sanjit Chand"/>
    <s v="United States"/>
    <s v="Los Angeles"/>
    <x v="0"/>
    <x v="10"/>
    <s v="Safco Contoured Stacking Chairs"/>
    <x v="453"/>
    <n v="2"/>
    <x v="442"/>
    <x v="1"/>
    <n v="11"/>
    <n v="23"/>
  </r>
  <r>
    <s v="CA-2012-122826"/>
    <d v="2012-06-23T00:00:00"/>
    <d v="2012-06-25T00:00:00"/>
    <s v="Rick Duston"/>
    <s v="United States"/>
    <s v="Olympia"/>
    <x v="1"/>
    <x v="3"/>
    <s v="Pyle PRT45 Retro HomeÂ Telephone"/>
    <x v="454"/>
    <n v="4"/>
    <x v="67"/>
    <x v="2"/>
    <n v="6"/>
    <n v="23"/>
  </r>
  <r>
    <s v="CA-2011-117317"/>
    <d v="2011-10-19T00:00:00"/>
    <d v="2011-10-19T00:00:00"/>
    <s v="Jeremy Farry"/>
    <s v="United States"/>
    <s v="Los Angeles"/>
    <x v="0"/>
    <x v="9"/>
    <s v="Spiral Phone Message Books with Labels by Adams"/>
    <x v="455"/>
    <n v="3"/>
    <x v="443"/>
    <x v="1"/>
    <n v="10"/>
    <n v="19"/>
  </r>
  <r>
    <s v="US-2013-115819"/>
    <d v="2013-04-20T00:00:00"/>
    <d v="2013-04-25T00:00:00"/>
    <s v="Jas O'Carroll"/>
    <s v="United States"/>
    <s v="Los Angeles"/>
    <x v="0"/>
    <x v="3"/>
    <s v="PowerGen Dual USB Car Charger"/>
    <x v="456"/>
    <n v="5"/>
    <x v="444"/>
    <x v="0"/>
    <n v="4"/>
    <n v="20"/>
  </r>
  <r>
    <s v="US-2013-115819"/>
    <d v="2013-04-20T00:00:00"/>
    <d v="2013-04-25T00:00:00"/>
    <s v="Jas O'Carroll"/>
    <s v="United States"/>
    <s v="Los Angeles"/>
    <x v="0"/>
    <x v="2"/>
    <s v="Newell 307"/>
    <x v="457"/>
    <n v="3"/>
    <x v="433"/>
    <x v="0"/>
    <n v="4"/>
    <n v="20"/>
  </r>
  <r>
    <s v="US-2013-115819"/>
    <d v="2013-04-20T00:00:00"/>
    <d v="2013-04-25T00:00:00"/>
    <s v="Jas O'Carroll"/>
    <s v="United States"/>
    <s v="Los Angeles"/>
    <x v="0"/>
    <x v="2"/>
    <s v="Panasonic KP-4ABK Battery-Operated Pencil Sharpener"/>
    <x v="458"/>
    <n v="5"/>
    <x v="445"/>
    <x v="0"/>
    <n v="4"/>
    <n v="20"/>
  </r>
  <r>
    <s v="US-2013-115819"/>
    <d v="2013-04-20T00:00:00"/>
    <d v="2013-04-25T00:00:00"/>
    <s v="Jas O'Carroll"/>
    <s v="United States"/>
    <s v="Los Angeles"/>
    <x v="0"/>
    <x v="4"/>
    <s v="Angle-D Binders with Locking Rings, Label Holders"/>
    <x v="459"/>
    <n v="1"/>
    <x v="2"/>
    <x v="0"/>
    <n v="4"/>
    <n v="20"/>
  </r>
  <r>
    <s v="US-2013-115819"/>
    <d v="2013-04-20T00:00:00"/>
    <d v="2013-04-25T00:00:00"/>
    <s v="Jas O'Carroll"/>
    <s v="United States"/>
    <s v="Los Angeles"/>
    <x v="0"/>
    <x v="9"/>
    <s v="Adams Telephone Message Book W/Dividers/Space For Phone Numbers, 5 1/4&quot;X8 1/2&quot;, 200/Messages"/>
    <x v="12"/>
    <n v="4"/>
    <x v="446"/>
    <x v="0"/>
    <n v="4"/>
    <n v="20"/>
  </r>
  <r>
    <s v="US-2013-115819"/>
    <d v="2013-04-20T00:00:00"/>
    <d v="2013-04-25T00:00:00"/>
    <s v="Jas O'Carroll"/>
    <s v="United States"/>
    <s v="Los Angeles"/>
    <x v="0"/>
    <x v="4"/>
    <s v="Avery Binder Labels"/>
    <x v="460"/>
    <n v="3"/>
    <x v="447"/>
    <x v="0"/>
    <n v="4"/>
    <n v="20"/>
  </r>
  <r>
    <s v="CA-2011-156349"/>
    <d v="2011-05-26T00:00:00"/>
    <d v="2011-05-30T00:00:00"/>
    <s v="Marina Lichtenstein"/>
    <s v="United States"/>
    <s v="Los Angeles"/>
    <x v="0"/>
    <x v="15"/>
    <s v="Sauder Inglewood Library Bookcases"/>
    <x v="461"/>
    <n v="2"/>
    <x v="448"/>
    <x v="1"/>
    <n v="5"/>
    <n v="26"/>
  </r>
  <r>
    <s v="CA-2011-156349"/>
    <d v="2011-05-26T00:00:00"/>
    <d v="2011-05-30T00:00:00"/>
    <s v="Marina Lichtenstein"/>
    <s v="United States"/>
    <s v="Los Angeles"/>
    <x v="0"/>
    <x v="3"/>
    <s v="VTech DS6151"/>
    <x v="382"/>
    <n v="2"/>
    <x v="47"/>
    <x v="1"/>
    <n v="5"/>
    <n v="26"/>
  </r>
  <r>
    <s v="CA-2011-156349"/>
    <d v="2011-05-26T00:00:00"/>
    <d v="2011-05-30T00:00:00"/>
    <s v="Marina Lichtenstein"/>
    <s v="United States"/>
    <s v="Los Angeles"/>
    <x v="0"/>
    <x v="3"/>
    <s v="netTALK DUO VoIP Telephone Service"/>
    <x v="462"/>
    <n v="2"/>
    <x v="449"/>
    <x v="1"/>
    <n v="5"/>
    <n v="26"/>
  </r>
  <r>
    <s v="CA-2014-138380"/>
    <d v="2014-12-22T00:00:00"/>
    <d v="2014-12-26T00:00:00"/>
    <s v="Yana Sorensen"/>
    <s v="United States"/>
    <s v="Oakland"/>
    <x v="0"/>
    <x v="7"/>
    <s v="Letter Size Cart"/>
    <x v="463"/>
    <n v="7"/>
    <x v="450"/>
    <x v="3"/>
    <n v="12"/>
    <n v="22"/>
  </r>
  <r>
    <s v="CA-2014-108560"/>
    <d v="2014-07-09T00:00:00"/>
    <d v="2014-07-16T00:00:00"/>
    <s v="Jenna Caffey"/>
    <s v="United States"/>
    <s v="Kent"/>
    <x v="1"/>
    <x v="1"/>
    <s v="GE 48&quot; Fluorescent Tube, Cool White Energy Saver, 34 Watts, 30/Box"/>
    <x v="464"/>
    <n v="2"/>
    <x v="451"/>
    <x v="3"/>
    <n v="7"/>
    <n v="9"/>
  </r>
  <r>
    <s v="CA-2014-108560"/>
    <d v="2014-07-09T00:00:00"/>
    <d v="2014-07-16T00:00:00"/>
    <s v="Jenna Caffey"/>
    <s v="United States"/>
    <s v="Kent"/>
    <x v="1"/>
    <x v="0"/>
    <s v="Dot Matrix Printer Tape Reel Labels, White, 5000/Box"/>
    <x v="465"/>
    <n v="8"/>
    <x v="452"/>
    <x v="3"/>
    <n v="7"/>
    <n v="9"/>
  </r>
  <r>
    <s v="CA-2014-108560"/>
    <d v="2014-07-09T00:00:00"/>
    <d v="2014-07-16T00:00:00"/>
    <s v="Jenna Caffey"/>
    <s v="United States"/>
    <s v="Kent"/>
    <x v="1"/>
    <x v="4"/>
    <s v="GBC White Gloss Covers, Plain Front"/>
    <x v="466"/>
    <n v="2"/>
    <x v="453"/>
    <x v="3"/>
    <n v="7"/>
    <n v="9"/>
  </r>
  <r>
    <s v="CA-2014-108560"/>
    <d v="2014-07-09T00:00:00"/>
    <d v="2014-07-16T00:00:00"/>
    <s v="Jenna Caffey"/>
    <s v="United States"/>
    <s v="Kent"/>
    <x v="1"/>
    <x v="8"/>
    <s v="Micro Innovations USB RF Wireless Keyboard with Mouse"/>
    <x v="467"/>
    <n v="2"/>
    <x v="454"/>
    <x v="3"/>
    <n v="7"/>
    <n v="9"/>
  </r>
  <r>
    <s v="CA-2012-157084"/>
    <d v="2012-12-19T00:00:00"/>
    <d v="2012-12-24T00:00:00"/>
    <s v="James Galang"/>
    <s v="United States"/>
    <s v="Los Angeles"/>
    <x v="0"/>
    <x v="3"/>
    <s v="ShoreTel ShorePhone IP 230 VoIP phone"/>
    <x v="468"/>
    <n v="5"/>
    <x v="455"/>
    <x v="2"/>
    <n v="12"/>
    <n v="19"/>
  </r>
  <r>
    <s v="CA-2012-157084"/>
    <d v="2012-12-19T00:00:00"/>
    <d v="2012-12-24T00:00:00"/>
    <s v="James Galang"/>
    <s v="United States"/>
    <s v="Los Angeles"/>
    <x v="0"/>
    <x v="8"/>
    <s v="Plantronics Savi W720 Multi-Device Wireless Headset System"/>
    <x v="469"/>
    <n v="3"/>
    <x v="456"/>
    <x v="2"/>
    <n v="12"/>
    <n v="19"/>
  </r>
  <r>
    <s v="CA-2011-168984"/>
    <d v="2011-11-26T00:00:00"/>
    <d v="2011-12-02T00:00:00"/>
    <s v="Natalie Webber"/>
    <s v="United States"/>
    <s v="Tigard"/>
    <x v="4"/>
    <x v="9"/>
    <s v="Xerox 2"/>
    <x v="274"/>
    <n v="3"/>
    <x v="457"/>
    <x v="1"/>
    <n v="11"/>
    <n v="26"/>
  </r>
  <r>
    <s v="CA-2011-168984"/>
    <d v="2011-11-26T00:00:00"/>
    <d v="2011-12-02T00:00:00"/>
    <s v="Natalie Webber"/>
    <s v="United States"/>
    <s v="Tigard"/>
    <x v="4"/>
    <x v="7"/>
    <s v="Office Impressions Heavy Duty Welded Shelving &amp; Multimedia Storage Drawers"/>
    <x v="470"/>
    <n v="5"/>
    <x v="458"/>
    <x v="1"/>
    <n v="11"/>
    <n v="26"/>
  </r>
  <r>
    <s v="CA-2011-168984"/>
    <d v="2011-11-26T00:00:00"/>
    <d v="2011-12-02T00:00:00"/>
    <s v="Natalie Webber"/>
    <s v="United States"/>
    <s v="Tigard"/>
    <x v="4"/>
    <x v="3"/>
    <s v="Jawbone MINI JAMBOX Wireless Bluetooth Speaker"/>
    <x v="471"/>
    <n v="4"/>
    <x v="459"/>
    <x v="1"/>
    <n v="11"/>
    <n v="26"/>
  </r>
  <r>
    <s v="CA-2012-111829"/>
    <d v="2012-03-19T00:00:00"/>
    <d v="2012-03-20T00:00:00"/>
    <s v="Fred Hopkins"/>
    <s v="United States"/>
    <s v="Seattle"/>
    <x v="1"/>
    <x v="7"/>
    <s v="Deluxe Rollaway Locking File with Drawer"/>
    <x v="472"/>
    <n v="3"/>
    <x v="460"/>
    <x v="2"/>
    <n v="3"/>
    <n v="19"/>
  </r>
  <r>
    <s v="CA-2012-111829"/>
    <d v="2012-03-19T00:00:00"/>
    <d v="2012-03-20T00:00:00"/>
    <s v="Fred Hopkins"/>
    <s v="United States"/>
    <s v="Seattle"/>
    <x v="1"/>
    <x v="14"/>
    <s v="Canon PC940 Copier"/>
    <x v="473"/>
    <n v="7"/>
    <x v="461"/>
    <x v="2"/>
    <n v="3"/>
    <n v="19"/>
  </r>
  <r>
    <s v="CA-2012-111829"/>
    <d v="2012-03-19T00:00:00"/>
    <d v="2012-03-20T00:00:00"/>
    <s v="Fred Hopkins"/>
    <s v="United States"/>
    <s v="Seattle"/>
    <x v="1"/>
    <x v="9"/>
    <s v="Multicolor Computer Printout Paper"/>
    <x v="474"/>
    <n v="2"/>
    <x v="462"/>
    <x v="2"/>
    <n v="3"/>
    <n v="19"/>
  </r>
  <r>
    <s v="CA-2011-135699"/>
    <d v="2011-08-29T00:00:00"/>
    <d v="2011-08-29T00:00:00"/>
    <s v="Hilary Holden"/>
    <s v="United States"/>
    <s v="San Francisco"/>
    <x v="0"/>
    <x v="9"/>
    <s v="Xerox 1940"/>
    <x v="475"/>
    <n v="2"/>
    <x v="463"/>
    <x v="1"/>
    <n v="8"/>
    <n v="29"/>
  </r>
  <r>
    <s v="CA-2011-135699"/>
    <d v="2011-08-29T00:00:00"/>
    <d v="2011-08-29T00:00:00"/>
    <s v="Hilary Holden"/>
    <s v="United States"/>
    <s v="San Francisco"/>
    <x v="0"/>
    <x v="9"/>
    <s v="Xerox 1986"/>
    <x v="476"/>
    <n v="2"/>
    <x v="464"/>
    <x v="1"/>
    <n v="8"/>
    <n v="29"/>
  </r>
  <r>
    <s v="US-2014-132444"/>
    <d v="2014-11-19T00:00:00"/>
    <d v="2014-11-22T00:00:00"/>
    <s v="Christina DeMoss"/>
    <s v="United States"/>
    <s v="Seattle"/>
    <x v="1"/>
    <x v="7"/>
    <s v="Eldon Portable Mobile Manager"/>
    <x v="477"/>
    <n v="6"/>
    <x v="465"/>
    <x v="3"/>
    <n v="11"/>
    <n v="19"/>
  </r>
  <r>
    <s v="US-2014-132444"/>
    <d v="2014-11-19T00:00:00"/>
    <d v="2014-11-22T00:00:00"/>
    <s v="Christina DeMoss"/>
    <s v="United States"/>
    <s v="Seattle"/>
    <x v="1"/>
    <x v="8"/>
    <s v="ImationÂ 16GB Mini TravelDrive USB 2.0Â Flash Drive"/>
    <x v="478"/>
    <n v="4"/>
    <x v="466"/>
    <x v="3"/>
    <n v="11"/>
    <n v="19"/>
  </r>
  <r>
    <s v="US-2014-132444"/>
    <d v="2014-11-19T00:00:00"/>
    <d v="2014-11-22T00:00:00"/>
    <s v="Christina DeMoss"/>
    <s v="United States"/>
    <s v="Seattle"/>
    <x v="1"/>
    <x v="11"/>
    <s v="Binder Clips by OIC"/>
    <x v="479"/>
    <n v="2"/>
    <x v="467"/>
    <x v="3"/>
    <n v="11"/>
    <n v="19"/>
  </r>
  <r>
    <s v="US-2014-132444"/>
    <d v="2014-11-19T00:00:00"/>
    <d v="2014-11-22T00:00:00"/>
    <s v="Christina DeMoss"/>
    <s v="United States"/>
    <s v="Seattle"/>
    <x v="1"/>
    <x v="4"/>
    <s v="Wilson Jones 1&quot; Hanging DublLock Ring Binders"/>
    <x v="480"/>
    <n v="2"/>
    <x v="468"/>
    <x v="3"/>
    <n v="11"/>
    <n v="19"/>
  </r>
  <r>
    <s v="US-2014-132444"/>
    <d v="2014-11-19T00:00:00"/>
    <d v="2014-11-22T00:00:00"/>
    <s v="Christina DeMoss"/>
    <s v="United States"/>
    <s v="Seattle"/>
    <x v="1"/>
    <x v="7"/>
    <s v="Fellowes Bankers Box Stor/Drawer Steel Plus"/>
    <x v="481"/>
    <n v="3"/>
    <x v="469"/>
    <x v="3"/>
    <n v="11"/>
    <n v="19"/>
  </r>
  <r>
    <s v="CA-2014-161809"/>
    <d v="2014-01-21T00:00:00"/>
    <d v="2014-01-27T00:00:00"/>
    <s v="Thea Hendricks"/>
    <s v="United States"/>
    <s v="Los Angeles"/>
    <x v="0"/>
    <x v="3"/>
    <s v="RCA Visys Integrated PBX 8-Line Router"/>
    <x v="482"/>
    <n v="3"/>
    <x v="470"/>
    <x v="3"/>
    <n v="1"/>
    <n v="21"/>
  </r>
  <r>
    <s v="CA-2014-127285"/>
    <d v="2014-10-31T00:00:00"/>
    <d v="2014-11-07T00:00:00"/>
    <s v="Michelle Moray"/>
    <s v="United States"/>
    <s v="Seattle"/>
    <x v="1"/>
    <x v="4"/>
    <s v="GBC Velobind Prepunched Cover Sets, Regency Series"/>
    <x v="410"/>
    <n v="3"/>
    <x v="471"/>
    <x v="3"/>
    <n v="10"/>
    <n v="31"/>
  </r>
  <r>
    <s v="CA-2014-127285"/>
    <d v="2014-10-31T00:00:00"/>
    <d v="2014-11-07T00:00:00"/>
    <s v="Michelle Moray"/>
    <s v="United States"/>
    <s v="Seattle"/>
    <x v="1"/>
    <x v="4"/>
    <s v="Cardinal Slant-D Ring Binders"/>
    <x v="361"/>
    <n v="2"/>
    <x v="472"/>
    <x v="3"/>
    <n v="10"/>
    <n v="31"/>
  </r>
  <r>
    <s v="CA-2013-107615"/>
    <d v="2013-03-23T00:00:00"/>
    <d v="2013-03-26T00:00:00"/>
    <s v="Robert Barroso"/>
    <s v="United States"/>
    <s v="North Las Vegas"/>
    <x v="7"/>
    <x v="8"/>
    <s v="Logitech ClearChat Comfort/USB Headset H390"/>
    <x v="483"/>
    <n v="2"/>
    <x v="473"/>
    <x v="0"/>
    <n v="3"/>
    <n v="23"/>
  </r>
  <r>
    <s v="CA-2013-122728"/>
    <d v="2013-05-19T00:00:00"/>
    <d v="2013-05-25T00:00:00"/>
    <s v="Eric Barreto"/>
    <s v="United States"/>
    <s v="San Francisco"/>
    <x v="0"/>
    <x v="7"/>
    <s v="Home/Office Personal File Carts"/>
    <x v="484"/>
    <n v="3"/>
    <x v="474"/>
    <x v="0"/>
    <n v="5"/>
    <n v="19"/>
  </r>
  <r>
    <s v="CA-2013-122728"/>
    <d v="2013-05-19T00:00:00"/>
    <d v="2013-05-25T00:00:00"/>
    <s v="Eric Barreto"/>
    <s v="United States"/>
    <s v="San Francisco"/>
    <x v="0"/>
    <x v="9"/>
    <s v="Universal Premium White Copier/Laser Paper (20Lb. and 87 Bright)"/>
    <x v="485"/>
    <n v="3"/>
    <x v="475"/>
    <x v="0"/>
    <n v="5"/>
    <n v="19"/>
  </r>
  <r>
    <s v="US-2013-101497"/>
    <d v="2013-09-30T00:00:00"/>
    <d v="2013-10-02T00:00:00"/>
    <s v="Pamela Stobb"/>
    <s v="United States"/>
    <s v="Los Angeles"/>
    <x v="0"/>
    <x v="9"/>
    <s v="Xerox 1887"/>
    <x v="486"/>
    <n v="1"/>
    <x v="476"/>
    <x v="0"/>
    <n v="9"/>
    <n v="30"/>
  </r>
  <r>
    <s v="CA-2013-147585"/>
    <d v="2013-11-08T00:00:00"/>
    <d v="2013-11-13T00:00:00"/>
    <s v="Claudia Bergmann"/>
    <s v="United States"/>
    <s v="San Francisco"/>
    <x v="0"/>
    <x v="1"/>
    <s v="C-Line Magnetic Cubicle Keepers, Clear Polypropylene"/>
    <x v="487"/>
    <n v="3"/>
    <x v="240"/>
    <x v="0"/>
    <n v="11"/>
    <n v="8"/>
  </r>
  <r>
    <s v="CA-2012-148376"/>
    <d v="2012-12-27T00:00:00"/>
    <d v="2012-12-31T00:00:00"/>
    <s v="Arthur Gainer"/>
    <s v="United States"/>
    <s v="Los Angeles"/>
    <x v="0"/>
    <x v="5"/>
    <s v="Belkin F9G930V10-GRY 9 Outlet Surge"/>
    <x v="488"/>
    <n v="2"/>
    <x v="477"/>
    <x v="2"/>
    <n v="12"/>
    <n v="27"/>
  </r>
  <r>
    <s v="CA-2012-148376"/>
    <d v="2012-12-27T00:00:00"/>
    <d v="2012-12-31T00:00:00"/>
    <s v="Arthur Gainer"/>
    <s v="United States"/>
    <s v="Los Angeles"/>
    <x v="0"/>
    <x v="0"/>
    <s v="Avery 497"/>
    <x v="489"/>
    <n v="7"/>
    <x v="478"/>
    <x v="2"/>
    <n v="12"/>
    <n v="27"/>
  </r>
  <r>
    <s v="CA-2011-135657"/>
    <d v="2011-06-03T00:00:00"/>
    <d v="2011-06-07T00:00:00"/>
    <s v="Steven Cartwright"/>
    <s v="United States"/>
    <s v="Seattle"/>
    <x v="1"/>
    <x v="6"/>
    <s v="KI Adjustable-Height Table"/>
    <x v="490"/>
    <n v="6"/>
    <x v="479"/>
    <x v="1"/>
    <n v="6"/>
    <n v="3"/>
  </r>
  <r>
    <s v="CA-2011-139857"/>
    <d v="2011-02-03T00:00:00"/>
    <d v="2011-02-07T00:00:00"/>
    <s v="Cynthia Delaney"/>
    <s v="United States"/>
    <s v="San Diego"/>
    <x v="0"/>
    <x v="11"/>
    <s v="Staples"/>
    <x v="346"/>
    <n v="5"/>
    <x v="480"/>
    <x v="1"/>
    <n v="2"/>
    <n v="3"/>
  </r>
  <r>
    <s v="CA-2013-106306"/>
    <d v="2013-03-09T00:00:00"/>
    <d v="2013-03-09T00:00:00"/>
    <s v="Patrick Gardner"/>
    <s v="United States"/>
    <s v="Glendale"/>
    <x v="3"/>
    <x v="4"/>
    <s v="GBC Standard Recycled Report Covers, Clear Plastic Sheets"/>
    <x v="491"/>
    <n v="3"/>
    <x v="481"/>
    <x v="0"/>
    <n v="3"/>
    <n v="9"/>
  </r>
  <r>
    <s v="CA-2014-123491"/>
    <d v="2014-10-31T00:00:00"/>
    <d v="2014-11-06T00:00:00"/>
    <s v="Jamie Kunitz"/>
    <s v="United States"/>
    <s v="San Francisco"/>
    <x v="0"/>
    <x v="0"/>
    <s v="Avery 500"/>
    <x v="492"/>
    <n v="6"/>
    <x v="482"/>
    <x v="3"/>
    <n v="10"/>
    <n v="31"/>
  </r>
  <r>
    <s v="CA-2014-123491"/>
    <d v="2014-10-31T00:00:00"/>
    <d v="2014-11-06T00:00:00"/>
    <s v="Jamie Kunitz"/>
    <s v="United States"/>
    <s v="San Francisco"/>
    <x v="0"/>
    <x v="3"/>
    <s v="Geemarc AmpliPOWER60"/>
    <x v="493"/>
    <n v="2"/>
    <x v="483"/>
    <x v="3"/>
    <n v="10"/>
    <n v="31"/>
  </r>
  <r>
    <s v="CA-2014-123491"/>
    <d v="2014-10-31T00:00:00"/>
    <d v="2014-11-06T00:00:00"/>
    <s v="Jamie Kunitz"/>
    <s v="United States"/>
    <s v="San Francisco"/>
    <x v="0"/>
    <x v="9"/>
    <s v="&quot;While you Were Out&quot; Message Book, One Form per Page"/>
    <x v="494"/>
    <n v="2"/>
    <x v="484"/>
    <x v="3"/>
    <n v="10"/>
    <n v="31"/>
  </r>
  <r>
    <s v="CA-2014-123491"/>
    <d v="2014-10-31T00:00:00"/>
    <d v="2014-11-06T00:00:00"/>
    <s v="Jamie Kunitz"/>
    <s v="United States"/>
    <s v="San Francisco"/>
    <x v="0"/>
    <x v="10"/>
    <s v="Global Leather Task Chair, Black"/>
    <x v="495"/>
    <n v="1"/>
    <x v="485"/>
    <x v="3"/>
    <n v="10"/>
    <n v="31"/>
  </r>
  <r>
    <s v="CA-2014-123491"/>
    <d v="2014-10-31T00:00:00"/>
    <d v="2014-11-06T00:00:00"/>
    <s v="Jamie Kunitz"/>
    <s v="United States"/>
    <s v="San Francisco"/>
    <x v="0"/>
    <x v="2"/>
    <s v="4009 Highlighters by Sanford"/>
    <x v="496"/>
    <n v="5"/>
    <x v="486"/>
    <x v="3"/>
    <n v="10"/>
    <n v="31"/>
  </r>
  <r>
    <s v="CA-2014-123491"/>
    <d v="2014-10-31T00:00:00"/>
    <d v="2014-11-06T00:00:00"/>
    <s v="Jamie Kunitz"/>
    <s v="United States"/>
    <s v="San Francisco"/>
    <x v="0"/>
    <x v="5"/>
    <s v="Acco 7-Outlet Masterpiece Power Center, Wihtout Fax/Phone Line Protection"/>
    <x v="497"/>
    <n v="14"/>
    <x v="487"/>
    <x v="3"/>
    <n v="10"/>
    <n v="31"/>
  </r>
  <r>
    <s v="CA-2014-104003"/>
    <d v="2014-10-08T00:00:00"/>
    <d v="2014-10-14T00:00:00"/>
    <s v="Debra Catini"/>
    <s v="United States"/>
    <s v="San Francisco"/>
    <x v="0"/>
    <x v="15"/>
    <s v="O'Sullivan Manor Hill 2-Door Library in Brianna Oak"/>
    <x v="498"/>
    <n v="2"/>
    <x v="488"/>
    <x v="3"/>
    <n v="10"/>
    <n v="8"/>
  </r>
  <r>
    <s v="CA-2012-130204"/>
    <d v="2012-09-03T00:00:00"/>
    <d v="2012-09-09T00:00:00"/>
    <s v="David Bremer"/>
    <s v="United States"/>
    <s v="San Francisco"/>
    <x v="0"/>
    <x v="7"/>
    <s v="Sterilite Officeware Hinged File Box"/>
    <x v="304"/>
    <n v="3"/>
    <x v="303"/>
    <x v="2"/>
    <n v="9"/>
    <n v="3"/>
  </r>
  <r>
    <s v="CA-2012-130204"/>
    <d v="2012-09-03T00:00:00"/>
    <d v="2012-09-09T00:00:00"/>
    <s v="David Bremer"/>
    <s v="United States"/>
    <s v="San Francisco"/>
    <x v="0"/>
    <x v="8"/>
    <s v="Kingston Digital DataTraveler 16GB USB 2.0"/>
    <x v="499"/>
    <n v="2"/>
    <x v="489"/>
    <x v="2"/>
    <n v="9"/>
    <n v="3"/>
  </r>
  <r>
    <s v="CA-2012-130204"/>
    <d v="2012-09-03T00:00:00"/>
    <d v="2012-09-09T00:00:00"/>
    <s v="David Bremer"/>
    <s v="United States"/>
    <s v="San Francisco"/>
    <x v="0"/>
    <x v="8"/>
    <s v="TRENDnet 56K USB 2.0 Phone, Internet and Fax Modem"/>
    <x v="500"/>
    <n v="5"/>
    <x v="490"/>
    <x v="2"/>
    <n v="9"/>
    <n v="3"/>
  </r>
  <r>
    <s v="CA-2011-110527"/>
    <d v="2011-08-09T00:00:00"/>
    <d v="2011-08-16T00:00:00"/>
    <s v="Emily Ducich"/>
    <s v="United States"/>
    <s v="San Diego"/>
    <x v="0"/>
    <x v="0"/>
    <s v="Avery 494"/>
    <x v="501"/>
    <n v="8"/>
    <x v="491"/>
    <x v="1"/>
    <n v="8"/>
    <n v="9"/>
  </r>
  <r>
    <s v="CA-2014-168837"/>
    <d v="2014-10-15T00:00:00"/>
    <d v="2014-10-18T00:00:00"/>
    <s v="Joni Wasserman"/>
    <s v="United States"/>
    <s v="Oakland"/>
    <x v="0"/>
    <x v="1"/>
    <s v="C-Line Cubicle Keepers Polyproplyene Holder With Velcro Backings"/>
    <x v="502"/>
    <n v="2"/>
    <x v="492"/>
    <x v="3"/>
    <n v="10"/>
    <n v="15"/>
  </r>
  <r>
    <s v="CA-2014-116715"/>
    <d v="2014-12-03T00:00:00"/>
    <d v="2014-12-06T00:00:00"/>
    <s v="Victoria Wilson"/>
    <s v="United States"/>
    <s v="San Francisco"/>
    <x v="0"/>
    <x v="7"/>
    <s v="Fellowes Mobile File Cart, Black"/>
    <x v="503"/>
    <n v="9"/>
    <x v="493"/>
    <x v="3"/>
    <n v="12"/>
    <n v="3"/>
  </r>
  <r>
    <s v="CA-2014-116715"/>
    <d v="2014-12-03T00:00:00"/>
    <d v="2014-12-06T00:00:00"/>
    <s v="Victoria Wilson"/>
    <s v="United States"/>
    <s v="San Francisco"/>
    <x v="0"/>
    <x v="9"/>
    <s v="Xerox 1940"/>
    <x v="475"/>
    <n v="2"/>
    <x v="463"/>
    <x v="3"/>
    <n v="12"/>
    <n v="3"/>
  </r>
  <r>
    <s v="CA-2014-116715"/>
    <d v="2014-12-03T00:00:00"/>
    <d v="2014-12-06T00:00:00"/>
    <s v="Victoria Wilson"/>
    <s v="United States"/>
    <s v="San Francisco"/>
    <x v="0"/>
    <x v="9"/>
    <s v="Xerox 1962"/>
    <x v="10"/>
    <n v="2"/>
    <x v="494"/>
    <x v="3"/>
    <n v="12"/>
    <n v="3"/>
  </r>
  <r>
    <s v="CA-2012-130785"/>
    <d v="2012-09-05T00:00:00"/>
    <d v="2012-09-09T00:00:00"/>
    <s v="Arthur Gainer"/>
    <s v="United States"/>
    <s v="San Diego"/>
    <x v="0"/>
    <x v="15"/>
    <s v="Sauder Camden County Barrister Bookcase, Planked Cherry Finish"/>
    <x v="504"/>
    <n v="4"/>
    <x v="495"/>
    <x v="2"/>
    <n v="9"/>
    <n v="5"/>
  </r>
  <r>
    <s v="CA-2012-130785"/>
    <d v="2012-09-05T00:00:00"/>
    <d v="2012-09-09T00:00:00"/>
    <s v="Arthur Gainer"/>
    <s v="United States"/>
    <s v="San Diego"/>
    <x v="0"/>
    <x v="4"/>
    <s v="DXL Angle-View Binders with Locking Rings, Black"/>
    <x v="505"/>
    <n v="6"/>
    <x v="496"/>
    <x v="2"/>
    <n v="9"/>
    <n v="5"/>
  </r>
  <r>
    <s v="CA-2012-130785"/>
    <d v="2012-09-05T00:00:00"/>
    <d v="2012-09-09T00:00:00"/>
    <s v="Arthur Gainer"/>
    <s v="United States"/>
    <s v="San Diego"/>
    <x v="0"/>
    <x v="15"/>
    <s v="Sauder Camden County Collection Libraries, Planked Cherry Finish"/>
    <x v="506"/>
    <n v="3"/>
    <x v="497"/>
    <x v="2"/>
    <n v="9"/>
    <n v="5"/>
  </r>
  <r>
    <s v="CA-2012-105347"/>
    <d v="2012-11-24T00:00:00"/>
    <d v="2012-11-28T00:00:00"/>
    <s v="Darren Powers"/>
    <s v="United States"/>
    <s v="Los Angeles"/>
    <x v="0"/>
    <x v="9"/>
    <s v="Xerox 1919"/>
    <x v="507"/>
    <n v="9"/>
    <x v="498"/>
    <x v="2"/>
    <n v="11"/>
    <n v="24"/>
  </r>
  <r>
    <s v="CA-2012-105347"/>
    <d v="2012-11-24T00:00:00"/>
    <d v="2012-11-28T00:00:00"/>
    <s v="Darren Powers"/>
    <s v="United States"/>
    <s v="Los Angeles"/>
    <x v="0"/>
    <x v="2"/>
    <s v="Prang Colored Pencils"/>
    <x v="508"/>
    <n v="5"/>
    <x v="499"/>
    <x v="2"/>
    <n v="11"/>
    <n v="24"/>
  </r>
  <r>
    <s v="CA-2013-100965"/>
    <d v="2013-07-08T00:00:00"/>
    <d v="2013-07-12T00:00:00"/>
    <s v="Raymond Messe"/>
    <s v="United States"/>
    <s v="San Jose"/>
    <x v="0"/>
    <x v="1"/>
    <s v="Howard Miller 11-1/2&quot; Diameter Grantwood Wall Clock"/>
    <x v="509"/>
    <n v="5"/>
    <x v="500"/>
    <x v="0"/>
    <n v="7"/>
    <n v="8"/>
  </r>
  <r>
    <s v="CA-2013-149461"/>
    <d v="2013-11-14T00:00:00"/>
    <d v="2013-11-20T00:00:00"/>
    <s v="Adrian Shami"/>
    <s v="United States"/>
    <s v="Auburn"/>
    <x v="1"/>
    <x v="1"/>
    <s v="Eldon Image Series Desk Accessories, Burgundy"/>
    <x v="510"/>
    <n v="1"/>
    <x v="501"/>
    <x v="0"/>
    <n v="11"/>
    <n v="14"/>
  </r>
  <r>
    <s v="US-2013-116729"/>
    <d v="2013-12-26T00:00:00"/>
    <d v="2013-12-29T00:00:00"/>
    <s v="Grace Kelly"/>
    <s v="United States"/>
    <s v="Los Angeles"/>
    <x v="0"/>
    <x v="3"/>
    <s v="Samsung Galaxy Note 2"/>
    <x v="511"/>
    <n v="7"/>
    <x v="502"/>
    <x v="0"/>
    <n v="12"/>
    <n v="26"/>
  </r>
  <r>
    <s v="US-2013-116729"/>
    <d v="2013-12-26T00:00:00"/>
    <d v="2013-12-29T00:00:00"/>
    <s v="Grace Kelly"/>
    <s v="United States"/>
    <s v="Los Angeles"/>
    <x v="0"/>
    <x v="9"/>
    <s v="Xerox 225"/>
    <x v="512"/>
    <n v="7"/>
    <x v="503"/>
    <x v="0"/>
    <n v="12"/>
    <n v="26"/>
  </r>
  <r>
    <s v="US-2013-116729"/>
    <d v="2013-12-26T00:00:00"/>
    <d v="2013-12-29T00:00:00"/>
    <s v="Grace Kelly"/>
    <s v="United States"/>
    <s v="Los Angeles"/>
    <x v="0"/>
    <x v="8"/>
    <s v="SanDisk Cruzer 64 GB USB Flash Drive"/>
    <x v="513"/>
    <n v="7"/>
    <x v="504"/>
    <x v="0"/>
    <n v="12"/>
    <n v="26"/>
  </r>
  <r>
    <s v="CA-2012-131597"/>
    <d v="2012-09-14T00:00:00"/>
    <d v="2012-09-18T00:00:00"/>
    <s v="Stefania Perrino"/>
    <s v="United States"/>
    <s v="Los Angeles"/>
    <x v="0"/>
    <x v="6"/>
    <s v="KI Conference Tables"/>
    <x v="514"/>
    <n v="3"/>
    <x v="505"/>
    <x v="2"/>
    <n v="9"/>
    <n v="14"/>
  </r>
  <r>
    <s v="CA-2012-164833"/>
    <d v="2012-06-04T00:00:00"/>
    <d v="2012-06-04T00:00:00"/>
    <s v="Lauren Leatherbury"/>
    <s v="United States"/>
    <s v="Seattle"/>
    <x v="1"/>
    <x v="0"/>
    <s v="Avery 501"/>
    <x v="515"/>
    <n v="2"/>
    <x v="506"/>
    <x v="2"/>
    <n v="6"/>
    <n v="4"/>
  </r>
  <r>
    <s v="CA-2012-164833"/>
    <d v="2012-06-04T00:00:00"/>
    <d v="2012-06-04T00:00:00"/>
    <s v="Lauren Leatherbury"/>
    <s v="United States"/>
    <s v="Seattle"/>
    <x v="1"/>
    <x v="2"/>
    <s v="Binney &amp; Smith Crayola Metallic Colored Pencils, 8-Color Set"/>
    <x v="516"/>
    <n v="2"/>
    <x v="507"/>
    <x v="2"/>
    <n v="6"/>
    <n v="4"/>
  </r>
  <r>
    <s v="CA-2012-125423"/>
    <d v="2012-12-13T00:00:00"/>
    <d v="2012-12-15T00:00:00"/>
    <s v="Matt Collins"/>
    <s v="United States"/>
    <s v="Los Angeles"/>
    <x v="0"/>
    <x v="0"/>
    <s v="Avery 513"/>
    <x v="237"/>
    <n v="2"/>
    <x v="235"/>
    <x v="2"/>
    <n v="12"/>
    <n v="13"/>
  </r>
  <r>
    <s v="CA-2013-167507"/>
    <d v="2013-12-23T00:00:00"/>
    <d v="2013-12-29T00:00:00"/>
    <s v="Sue Ann Reed"/>
    <s v="United States"/>
    <s v="Redmond"/>
    <x v="4"/>
    <x v="4"/>
    <s v="Avery 3 1/2&quot; Diskette Storage Pages, 10/Pack"/>
    <x v="517"/>
    <n v="10"/>
    <x v="508"/>
    <x v="0"/>
    <n v="12"/>
    <n v="23"/>
  </r>
  <r>
    <s v="CA-2013-167507"/>
    <d v="2013-12-23T00:00:00"/>
    <d v="2013-12-29T00:00:00"/>
    <s v="Sue Ann Reed"/>
    <s v="United States"/>
    <s v="Redmond"/>
    <x v="4"/>
    <x v="1"/>
    <s v="3M Hangers With Command Adhesive"/>
    <x v="518"/>
    <n v="4"/>
    <x v="27"/>
    <x v="0"/>
    <n v="12"/>
    <n v="23"/>
  </r>
  <r>
    <s v="CA-2013-167507"/>
    <d v="2013-12-23T00:00:00"/>
    <d v="2013-12-29T00:00:00"/>
    <s v="Sue Ann Reed"/>
    <s v="United States"/>
    <s v="Redmond"/>
    <x v="4"/>
    <x v="1"/>
    <s v="Seth Thomas 14&quot; Day/Date Wall Clock"/>
    <x v="519"/>
    <n v="1"/>
    <x v="509"/>
    <x v="0"/>
    <n v="12"/>
    <n v="23"/>
  </r>
  <r>
    <s v="US-2014-113852"/>
    <d v="2014-07-30T00:00:00"/>
    <d v="2014-08-03T00:00:00"/>
    <s v="Giulietta Weimer"/>
    <s v="United States"/>
    <s v="Seattle"/>
    <x v="1"/>
    <x v="8"/>
    <s v="ImationÂ 8GB Mini TravelDrive USB 2.0Â Flash Drive"/>
    <x v="15"/>
    <n v="3"/>
    <x v="15"/>
    <x v="3"/>
    <n v="7"/>
    <n v="30"/>
  </r>
  <r>
    <s v="CA-2014-128370"/>
    <d v="2014-09-11T00:00:00"/>
    <d v="2014-09-11T00:00:00"/>
    <s v="Frank Hawley"/>
    <s v="United States"/>
    <s v="Los Angeles"/>
    <x v="0"/>
    <x v="10"/>
    <s v="DMI Arturo Collection Mission-style Design Wood Chair"/>
    <x v="520"/>
    <n v="3"/>
    <x v="510"/>
    <x v="3"/>
    <n v="9"/>
    <n v="11"/>
  </r>
  <r>
    <s v="CA-2014-128370"/>
    <d v="2014-09-11T00:00:00"/>
    <d v="2014-09-11T00:00:00"/>
    <s v="Frank Hawley"/>
    <s v="United States"/>
    <s v="Los Angeles"/>
    <x v="0"/>
    <x v="4"/>
    <s v="Avery Non-Stick Binders"/>
    <x v="521"/>
    <n v="2"/>
    <x v="511"/>
    <x v="3"/>
    <n v="9"/>
    <n v="11"/>
  </r>
  <r>
    <s v="CA-2011-114643"/>
    <d v="2011-06-13T00:00:00"/>
    <d v="2011-06-17T00:00:00"/>
    <s v="Filia McAdams"/>
    <s v="United States"/>
    <s v="Los Angeles"/>
    <x v="0"/>
    <x v="2"/>
    <s v="Staples"/>
    <x v="522"/>
    <n v="3"/>
    <x v="512"/>
    <x v="1"/>
    <n v="6"/>
    <n v="13"/>
  </r>
  <r>
    <s v="US-2013-100839"/>
    <d v="2013-10-14T00:00:00"/>
    <d v="2013-10-18T00:00:00"/>
    <s v="Noah Childs"/>
    <s v="United States"/>
    <s v="Aurora"/>
    <x v="5"/>
    <x v="6"/>
    <s v="Hon 5100 Series Wood Tables"/>
    <x v="523"/>
    <n v="5"/>
    <x v="513"/>
    <x v="0"/>
    <n v="10"/>
    <n v="14"/>
  </r>
  <r>
    <s v="US-2013-100839"/>
    <d v="2013-10-14T00:00:00"/>
    <d v="2013-10-18T00:00:00"/>
    <s v="Noah Childs"/>
    <s v="United States"/>
    <s v="Aurora"/>
    <x v="5"/>
    <x v="1"/>
    <s v="Executive Impressions 8-1/2&quot; Career Panel/Partition Cubicle Clock"/>
    <x v="524"/>
    <n v="3"/>
    <x v="514"/>
    <x v="0"/>
    <n v="10"/>
    <n v="14"/>
  </r>
  <r>
    <s v="CA-2014-118857"/>
    <d v="2014-04-16T00:00:00"/>
    <d v="2014-04-19T00:00:00"/>
    <s v="Adam Hart"/>
    <s v="United States"/>
    <s v="Henderson"/>
    <x v="7"/>
    <x v="1"/>
    <s v="Howard Miller 12&quot; Round Wall Clock"/>
    <x v="525"/>
    <n v="5"/>
    <x v="515"/>
    <x v="3"/>
    <n v="4"/>
    <n v="16"/>
  </r>
  <r>
    <s v="CA-2013-148201"/>
    <d v="2013-08-27T00:00:00"/>
    <d v="2013-08-30T00:00:00"/>
    <s v="Charles Crestani"/>
    <s v="United States"/>
    <s v="Seattle"/>
    <x v="1"/>
    <x v="9"/>
    <s v="Xerox 1931"/>
    <x v="27"/>
    <n v="1"/>
    <x v="27"/>
    <x v="0"/>
    <n v="8"/>
    <n v="27"/>
  </r>
  <r>
    <s v="CA-2011-116932"/>
    <d v="2011-07-21T00:00:00"/>
    <d v="2011-07-25T00:00:00"/>
    <s v="Michelle Ellison"/>
    <s v="United States"/>
    <s v="San Francisco"/>
    <x v="0"/>
    <x v="2"/>
    <s v="Newell 334"/>
    <x v="526"/>
    <n v="5"/>
    <x v="516"/>
    <x v="1"/>
    <n v="7"/>
    <n v="21"/>
  </r>
  <r>
    <s v="CA-2011-116932"/>
    <d v="2011-07-21T00:00:00"/>
    <d v="2011-07-25T00:00:00"/>
    <s v="Michelle Ellison"/>
    <s v="United States"/>
    <s v="San Francisco"/>
    <x v="0"/>
    <x v="10"/>
    <s v="Global Troy Executive Leather Low-Back Tilter"/>
    <x v="153"/>
    <n v="2"/>
    <x v="153"/>
    <x v="1"/>
    <n v="7"/>
    <n v="21"/>
  </r>
  <r>
    <s v="CA-2011-116932"/>
    <d v="2011-07-21T00:00:00"/>
    <d v="2011-07-25T00:00:00"/>
    <s v="Michelle Ellison"/>
    <s v="United States"/>
    <s v="San Francisco"/>
    <x v="0"/>
    <x v="6"/>
    <s v="Hon 30&quot; x 60&quot; Table with Locking Drawer"/>
    <x v="527"/>
    <n v="1"/>
    <x v="517"/>
    <x v="1"/>
    <n v="7"/>
    <n v="21"/>
  </r>
  <r>
    <s v="CA-2014-142888"/>
    <d v="2014-11-22T00:00:00"/>
    <d v="2014-11-26T00:00:00"/>
    <s v="Benjamin Patterson"/>
    <s v="United States"/>
    <s v="Spokane"/>
    <x v="1"/>
    <x v="6"/>
    <s v="Safco Drafting Table"/>
    <x v="528"/>
    <n v="1"/>
    <x v="518"/>
    <x v="3"/>
    <n v="11"/>
    <n v="22"/>
  </r>
  <r>
    <s v="CA-2014-118885"/>
    <d v="2014-12-30T00:00:00"/>
    <d v="2015-01-03T00:00:00"/>
    <s v="James Galang"/>
    <s v="United States"/>
    <s v="Los Angeles"/>
    <x v="0"/>
    <x v="10"/>
    <s v="Global High-Back Leather Tilter, Burgundy"/>
    <x v="529"/>
    <n v="4"/>
    <x v="519"/>
    <x v="3"/>
    <n v="12"/>
    <n v="30"/>
  </r>
  <r>
    <s v="CA-2014-118885"/>
    <d v="2014-12-30T00:00:00"/>
    <d v="2015-01-03T00:00:00"/>
    <s v="James Galang"/>
    <s v="United States"/>
    <s v="Los Angeles"/>
    <x v="0"/>
    <x v="3"/>
    <s v="Adtran 1202752G1"/>
    <x v="68"/>
    <n v="3"/>
    <x v="67"/>
    <x v="3"/>
    <n v="12"/>
    <n v="30"/>
  </r>
  <r>
    <s v="CA-2013-147578"/>
    <d v="2013-04-23T00:00:00"/>
    <d v="2013-04-27T00:00:00"/>
    <s v="Paul Gonzalez"/>
    <s v="United States"/>
    <s v="San Francisco"/>
    <x v="0"/>
    <x v="1"/>
    <s v="Ultra Door Pull Handle"/>
    <x v="209"/>
    <n v="3"/>
    <x v="520"/>
    <x v="0"/>
    <n v="4"/>
    <n v="23"/>
  </r>
  <r>
    <s v="CA-2011-157623"/>
    <d v="2011-03-14T00:00:00"/>
    <d v="2011-03-18T00:00:00"/>
    <s v="Dean Katz"/>
    <s v="United States"/>
    <s v="Huntington Beach"/>
    <x v="0"/>
    <x v="9"/>
    <s v="Xerox 1972"/>
    <x v="69"/>
    <n v="2"/>
    <x v="68"/>
    <x v="1"/>
    <n v="3"/>
    <n v="14"/>
  </r>
  <r>
    <s v="CA-2011-157623"/>
    <d v="2011-03-14T00:00:00"/>
    <d v="2011-03-18T00:00:00"/>
    <s v="Dean Katz"/>
    <s v="United States"/>
    <s v="Huntington Beach"/>
    <x v="0"/>
    <x v="2"/>
    <s v="Avery Hi-Liter Fluorescent Desk Style Markers"/>
    <x v="530"/>
    <n v="1"/>
    <x v="521"/>
    <x v="1"/>
    <n v="3"/>
    <n v="14"/>
  </r>
  <r>
    <s v="CA-2013-100083"/>
    <d v="2013-11-25T00:00:00"/>
    <d v="2013-11-30T00:00:00"/>
    <s v="Carol Darley"/>
    <s v="United States"/>
    <s v="Medford"/>
    <x v="4"/>
    <x v="9"/>
    <s v="IBM Multi-Purpose Copy Paper, 8 1/2 x 11&quot;, Case"/>
    <x v="531"/>
    <n v="1"/>
    <x v="522"/>
    <x v="0"/>
    <n v="11"/>
    <n v="25"/>
  </r>
  <r>
    <s v="CA-2012-109197"/>
    <d v="2012-12-31T00:00:00"/>
    <d v="2013-01-04T00:00:00"/>
    <s v="Jas O'Carroll"/>
    <s v="United States"/>
    <s v="Missoula"/>
    <x v="8"/>
    <x v="4"/>
    <s v="Ibico Hi-Tech Manual Binding System"/>
    <x v="532"/>
    <n v="2"/>
    <x v="523"/>
    <x v="2"/>
    <n v="12"/>
    <n v="31"/>
  </r>
  <r>
    <s v="CA-2014-167094"/>
    <d v="2014-10-22T00:00:00"/>
    <d v="2014-10-23T00:00:00"/>
    <s v="Damala Kotsonis"/>
    <s v="United States"/>
    <s v="Springfield"/>
    <x v="4"/>
    <x v="9"/>
    <s v="Xerox 218"/>
    <x v="533"/>
    <n v="1"/>
    <x v="524"/>
    <x v="3"/>
    <n v="10"/>
    <n v="22"/>
  </r>
  <r>
    <s v="CA-2014-167094"/>
    <d v="2014-10-22T00:00:00"/>
    <d v="2014-10-23T00:00:00"/>
    <s v="Damala Kotsonis"/>
    <s v="United States"/>
    <s v="Springfield"/>
    <x v="4"/>
    <x v="10"/>
    <s v="Global Comet Stacking Armless Chair"/>
    <x v="534"/>
    <n v="2"/>
    <x v="525"/>
    <x v="3"/>
    <n v="10"/>
    <n v="22"/>
  </r>
  <r>
    <s v="CA-2014-167094"/>
    <d v="2014-10-22T00:00:00"/>
    <d v="2014-10-23T00:00:00"/>
    <s v="Damala Kotsonis"/>
    <s v="United States"/>
    <s v="Springfield"/>
    <x v="4"/>
    <x v="8"/>
    <s v="Memorex Froggy Flash Drive 8 GB"/>
    <x v="57"/>
    <n v="2"/>
    <x v="526"/>
    <x v="3"/>
    <n v="10"/>
    <n v="22"/>
  </r>
  <r>
    <s v="CA-2012-157959"/>
    <d v="2012-02-03T00:00:00"/>
    <d v="2012-02-04T00:00:00"/>
    <s v="Rick Wilson"/>
    <s v="United States"/>
    <s v="Los Angeles"/>
    <x v="0"/>
    <x v="1"/>
    <s v="Hand-Finished Solid Wood Document Frame"/>
    <x v="535"/>
    <n v="4"/>
    <x v="527"/>
    <x v="2"/>
    <n v="2"/>
    <n v="3"/>
  </r>
  <r>
    <s v="CA-2013-105963"/>
    <d v="2013-11-16T00:00:00"/>
    <d v="2013-11-23T00:00:00"/>
    <s v="Stewart Carmichael"/>
    <s v="United States"/>
    <s v="Los Angeles"/>
    <x v="0"/>
    <x v="8"/>
    <s v="ImationÂ 16GB Mini TravelDrive USB 2.0Â Flash Drive"/>
    <x v="536"/>
    <n v="3"/>
    <x v="528"/>
    <x v="0"/>
    <n v="11"/>
    <n v="16"/>
  </r>
  <r>
    <s v="CA-2014-126865"/>
    <d v="2014-12-06T00:00:00"/>
    <d v="2014-12-08T00:00:00"/>
    <s v="Naresj Patel"/>
    <s v="United States"/>
    <s v="San Diego"/>
    <x v="0"/>
    <x v="9"/>
    <s v="Xerox 1960"/>
    <x v="537"/>
    <n v="3"/>
    <x v="529"/>
    <x v="3"/>
    <n v="12"/>
    <n v="6"/>
  </r>
  <r>
    <s v="CA-2014-102834"/>
    <d v="2014-03-10T00:00:00"/>
    <d v="2014-03-14T00:00:00"/>
    <s v="Lindsay Williams"/>
    <s v="United States"/>
    <s v="San Francisco"/>
    <x v="0"/>
    <x v="8"/>
    <s v="Logitech Wireless Headset h800"/>
    <x v="538"/>
    <n v="2"/>
    <x v="530"/>
    <x v="3"/>
    <n v="3"/>
    <n v="10"/>
  </r>
  <r>
    <s v="US-2013-139710"/>
    <d v="2013-06-10T00:00:00"/>
    <d v="2013-06-16T00:00:00"/>
    <s v="Greg Matthias"/>
    <s v="United States"/>
    <s v="Los Angeles"/>
    <x v="0"/>
    <x v="3"/>
    <s v="Avaya 4621SW VoIP phone"/>
    <x v="539"/>
    <n v="3"/>
    <x v="531"/>
    <x v="0"/>
    <n v="6"/>
    <n v="10"/>
  </r>
  <r>
    <s v="CA-2014-121538"/>
    <d v="2014-11-29T00:00:00"/>
    <d v="2014-12-02T00:00:00"/>
    <s v="Rick Hansen"/>
    <s v="United States"/>
    <s v="Denver"/>
    <x v="5"/>
    <x v="9"/>
    <s v="Eaton Premium Continuous-Feed Paper, 25% Cotton, Letter Size, White, 1000 Shts/Box"/>
    <x v="540"/>
    <n v="2"/>
    <x v="532"/>
    <x v="3"/>
    <n v="11"/>
    <n v="29"/>
  </r>
  <r>
    <s v="US-2014-101539"/>
    <d v="2014-03-17T00:00:00"/>
    <d v="2014-03-19T00:00:00"/>
    <s v="Valerie Mitchum"/>
    <s v="United States"/>
    <s v="Seattle"/>
    <x v="1"/>
    <x v="9"/>
    <s v="Xerox 214"/>
    <x v="27"/>
    <n v="1"/>
    <x v="27"/>
    <x v="3"/>
    <n v="3"/>
    <n v="17"/>
  </r>
  <r>
    <s v="US-2014-101539"/>
    <d v="2014-03-17T00:00:00"/>
    <d v="2014-03-19T00:00:00"/>
    <s v="Valerie Mitchum"/>
    <s v="United States"/>
    <s v="Seattle"/>
    <x v="1"/>
    <x v="7"/>
    <s v="Safco Commercial Shelving"/>
    <x v="541"/>
    <n v="1"/>
    <x v="533"/>
    <x v="3"/>
    <n v="3"/>
    <n v="17"/>
  </r>
  <r>
    <s v="US-2014-101539"/>
    <d v="2014-03-17T00:00:00"/>
    <d v="2014-03-19T00:00:00"/>
    <s v="Valerie Mitchum"/>
    <s v="United States"/>
    <s v="Seattle"/>
    <x v="1"/>
    <x v="3"/>
    <s v="Mitel MiVoice 5330e IP Phone"/>
    <x v="542"/>
    <n v="3"/>
    <x v="534"/>
    <x v="3"/>
    <n v="3"/>
    <n v="17"/>
  </r>
  <r>
    <s v="CA-2013-152121"/>
    <d v="2013-11-28T00:00:00"/>
    <d v="2013-11-30T00:00:00"/>
    <s v="Craig Carreira"/>
    <s v="United States"/>
    <s v="Scottsdale"/>
    <x v="3"/>
    <x v="3"/>
    <s v="Motorola Moto X"/>
    <x v="543"/>
    <n v="1"/>
    <x v="535"/>
    <x v="0"/>
    <n v="11"/>
    <n v="28"/>
  </r>
  <r>
    <s v="CA-2014-101245"/>
    <d v="2014-11-28T00:00:00"/>
    <d v="2014-12-04T00:00:00"/>
    <s v="Lindsay Williams"/>
    <s v="United States"/>
    <s v="San Francisco"/>
    <x v="0"/>
    <x v="9"/>
    <s v="Tops White Computer Printout Paper"/>
    <x v="544"/>
    <n v="5"/>
    <x v="536"/>
    <x v="3"/>
    <n v="11"/>
    <n v="28"/>
  </r>
  <r>
    <s v="CA-2014-101245"/>
    <d v="2014-11-28T00:00:00"/>
    <d v="2014-12-04T00:00:00"/>
    <s v="Lindsay Williams"/>
    <s v="United States"/>
    <s v="San Francisco"/>
    <x v="0"/>
    <x v="8"/>
    <s v="Enermax Briskie RF Wireless Keyboard and Mouse Combo"/>
    <x v="545"/>
    <n v="8"/>
    <x v="537"/>
    <x v="3"/>
    <n v="11"/>
    <n v="28"/>
  </r>
  <r>
    <s v="CA-2012-141768"/>
    <d v="2012-05-25T00:00:00"/>
    <d v="2012-05-27T00:00:00"/>
    <s v="Nora Pelletier"/>
    <s v="United States"/>
    <s v="San Francisco"/>
    <x v="0"/>
    <x v="1"/>
    <s v="Ultra Door Push Plate"/>
    <x v="546"/>
    <n v="3"/>
    <x v="538"/>
    <x v="2"/>
    <n v="5"/>
    <n v="25"/>
  </r>
  <r>
    <s v="CA-2013-112109"/>
    <d v="2013-07-09T00:00:00"/>
    <d v="2013-07-13T00:00:00"/>
    <s v="Joe Elijah"/>
    <s v="United States"/>
    <s v="Broomfield"/>
    <x v="5"/>
    <x v="4"/>
    <s v="GBC Twin Loop Wire Binding Elements"/>
    <x v="547"/>
    <n v="2"/>
    <x v="539"/>
    <x v="0"/>
    <n v="7"/>
    <n v="9"/>
  </r>
  <r>
    <s v="CA-2013-112109"/>
    <d v="2013-07-09T00:00:00"/>
    <d v="2013-07-13T00:00:00"/>
    <s v="Joe Elijah"/>
    <s v="United States"/>
    <s v="Broomfield"/>
    <x v="5"/>
    <x v="7"/>
    <s v="Perma STOR-ALL Hanging File Box, 13 1/8&quot;W x 12 1/4&quot;D x 10 1/2&quot;H"/>
    <x v="548"/>
    <n v="7"/>
    <x v="540"/>
    <x v="0"/>
    <n v="7"/>
    <n v="9"/>
  </r>
  <r>
    <s v="CA-2013-112109"/>
    <d v="2013-07-09T00:00:00"/>
    <d v="2013-07-13T00:00:00"/>
    <s v="Joe Elijah"/>
    <s v="United States"/>
    <s v="Broomfield"/>
    <x v="5"/>
    <x v="4"/>
    <s v="Wilson Jones Active Use Binders"/>
    <x v="549"/>
    <n v="4"/>
    <x v="541"/>
    <x v="0"/>
    <n v="7"/>
    <n v="9"/>
  </r>
  <r>
    <s v="CA-2013-112109"/>
    <d v="2013-07-09T00:00:00"/>
    <d v="2013-07-13T00:00:00"/>
    <s v="Joe Elijah"/>
    <s v="United States"/>
    <s v="Broomfield"/>
    <x v="5"/>
    <x v="10"/>
    <s v="SAFCO Arco Folding Chair"/>
    <x v="550"/>
    <n v="3"/>
    <x v="542"/>
    <x v="0"/>
    <n v="7"/>
    <n v="9"/>
  </r>
  <r>
    <s v="CA-2012-109939"/>
    <d v="2012-05-08T00:00:00"/>
    <d v="2012-05-12T00:00:00"/>
    <s v="Allen Armold"/>
    <s v="United States"/>
    <s v="Salem"/>
    <x v="4"/>
    <x v="2"/>
    <s v="Newell 321"/>
    <x v="551"/>
    <n v="2"/>
    <x v="543"/>
    <x v="2"/>
    <n v="5"/>
    <n v="8"/>
  </r>
  <r>
    <s v="CA-2013-112669"/>
    <d v="2013-04-15T00:00:00"/>
    <d v="2013-04-15T00:00:00"/>
    <s v="Kean Takahito"/>
    <s v="United States"/>
    <s v="Glendale"/>
    <x v="3"/>
    <x v="10"/>
    <s v="Hon 4070 Series Pagoda Armless Upholstered Stacking Chairs"/>
    <x v="552"/>
    <n v="4"/>
    <x v="544"/>
    <x v="0"/>
    <n v="4"/>
    <n v="15"/>
  </r>
  <r>
    <s v="CA-2013-112669"/>
    <d v="2013-04-15T00:00:00"/>
    <d v="2013-04-15T00:00:00"/>
    <s v="Kean Takahito"/>
    <s v="United States"/>
    <s v="Glendale"/>
    <x v="3"/>
    <x v="7"/>
    <s v="Fellowes Personal Hanging Folder Files, Navy"/>
    <x v="553"/>
    <n v="4"/>
    <x v="545"/>
    <x v="0"/>
    <n v="4"/>
    <n v="15"/>
  </r>
  <r>
    <s v="CA-2011-164721"/>
    <d v="2011-11-25T00:00:00"/>
    <d v="2011-11-27T00:00:00"/>
    <s v="Laurel Workman"/>
    <s v="United States"/>
    <s v="Brentwood"/>
    <x v="0"/>
    <x v="5"/>
    <s v="Belkin F9G930V10-GRY 9 Outlet Surge"/>
    <x v="554"/>
    <n v="6"/>
    <x v="546"/>
    <x v="1"/>
    <n v="11"/>
    <n v="25"/>
  </r>
  <r>
    <s v="CA-2011-164721"/>
    <d v="2011-11-25T00:00:00"/>
    <d v="2011-11-27T00:00:00"/>
    <s v="Laurel Workman"/>
    <s v="United States"/>
    <s v="Brentwood"/>
    <x v="0"/>
    <x v="1"/>
    <s v="Staples"/>
    <x v="555"/>
    <n v="3"/>
    <x v="547"/>
    <x v="1"/>
    <n v="11"/>
    <n v="25"/>
  </r>
  <r>
    <s v="CA-2011-164721"/>
    <d v="2011-11-25T00:00:00"/>
    <d v="2011-11-27T00:00:00"/>
    <s v="Laurel Workman"/>
    <s v="United States"/>
    <s v="Brentwood"/>
    <x v="0"/>
    <x v="9"/>
    <s v="Wirebound Message Books, Four 2 3/4 x 5 White Forms per Page"/>
    <x v="556"/>
    <n v="4"/>
    <x v="548"/>
    <x v="1"/>
    <n v="11"/>
    <n v="25"/>
  </r>
  <r>
    <s v="CA-2014-133648"/>
    <d v="2014-06-26T00:00:00"/>
    <d v="2014-07-03T00:00:00"/>
    <s v="Max Ludwig"/>
    <s v="United States"/>
    <s v="Springfield"/>
    <x v="4"/>
    <x v="0"/>
    <s v="Alphabetical Labels for Top Tab Filing"/>
    <x v="557"/>
    <n v="6"/>
    <x v="549"/>
    <x v="3"/>
    <n v="6"/>
    <n v="26"/>
  </r>
  <r>
    <s v="CA-2014-133648"/>
    <d v="2014-06-26T00:00:00"/>
    <d v="2014-07-03T00:00:00"/>
    <s v="Max Ludwig"/>
    <s v="United States"/>
    <s v="Springfield"/>
    <x v="4"/>
    <x v="2"/>
    <s v="Eldon Spacemaker Box, Quick-Snap Lid, Clear"/>
    <x v="558"/>
    <n v="2"/>
    <x v="550"/>
    <x v="3"/>
    <n v="6"/>
    <n v="26"/>
  </r>
  <r>
    <s v="CA-2014-133648"/>
    <d v="2014-06-26T00:00:00"/>
    <d v="2014-07-03T00:00:00"/>
    <s v="Max Ludwig"/>
    <s v="United States"/>
    <s v="Springfield"/>
    <x v="4"/>
    <x v="11"/>
    <s v="Plymouth Boxed Rubber Bands by Plymouth"/>
    <x v="559"/>
    <n v="3"/>
    <x v="551"/>
    <x v="3"/>
    <n v="6"/>
    <n v="26"/>
  </r>
  <r>
    <s v="CA-2014-166128"/>
    <d v="2014-04-12T00:00:00"/>
    <d v="2014-04-19T00:00:00"/>
    <s v="Luke Weiss"/>
    <s v="United States"/>
    <s v="Pasadena"/>
    <x v="0"/>
    <x v="8"/>
    <s v="SanDisk Ultra 64 GB MicroSDHC Class 10 Memory Card"/>
    <x v="560"/>
    <n v="5"/>
    <x v="552"/>
    <x v="3"/>
    <n v="4"/>
    <n v="12"/>
  </r>
  <r>
    <s v="CA-2014-166128"/>
    <d v="2014-04-12T00:00:00"/>
    <d v="2014-04-19T00:00:00"/>
    <s v="Luke Weiss"/>
    <s v="United States"/>
    <s v="Pasadena"/>
    <x v="0"/>
    <x v="2"/>
    <s v="Dixon Ticonderoga Erasable Colored Pencil Set, 12-Color"/>
    <x v="561"/>
    <n v="7"/>
    <x v="553"/>
    <x v="3"/>
    <n v="4"/>
    <n v="12"/>
  </r>
  <r>
    <s v="CA-2012-113110"/>
    <d v="2012-03-19T00:00:00"/>
    <d v="2012-03-23T00:00:00"/>
    <s v="Berenike Kampe"/>
    <s v="United States"/>
    <s v="San Bernardino"/>
    <x v="0"/>
    <x v="4"/>
    <s v="GBC Imprintable Covers"/>
    <x v="562"/>
    <n v="2"/>
    <x v="554"/>
    <x v="2"/>
    <n v="3"/>
    <n v="19"/>
  </r>
  <r>
    <s v="CA-2012-113110"/>
    <d v="2012-03-19T00:00:00"/>
    <d v="2012-03-23T00:00:00"/>
    <s v="Berenike Kampe"/>
    <s v="United States"/>
    <s v="San Bernardino"/>
    <x v="0"/>
    <x v="0"/>
    <s v="Self-Adhesive Address Labels for Typewriters by Universal"/>
    <x v="0"/>
    <n v="2"/>
    <x v="0"/>
    <x v="2"/>
    <n v="3"/>
    <n v="19"/>
  </r>
  <r>
    <s v="CA-2012-113110"/>
    <d v="2012-03-19T00:00:00"/>
    <d v="2012-03-23T00:00:00"/>
    <s v="Berenike Kampe"/>
    <s v="United States"/>
    <s v="San Bernardino"/>
    <x v="0"/>
    <x v="12"/>
    <s v="Acme Elite Stainless Steel Scissors"/>
    <x v="563"/>
    <n v="4"/>
    <x v="555"/>
    <x v="2"/>
    <n v="3"/>
    <n v="19"/>
  </r>
  <r>
    <s v="CA-2012-113110"/>
    <d v="2012-03-19T00:00:00"/>
    <d v="2012-03-23T00:00:00"/>
    <s v="Berenike Kampe"/>
    <s v="United States"/>
    <s v="San Bernardino"/>
    <x v="0"/>
    <x v="9"/>
    <s v="Wirebound Message Books, 5-1/2 x 4 Forms, 2 or 4 Forms per Page"/>
    <x v="564"/>
    <n v="6"/>
    <x v="556"/>
    <x v="2"/>
    <n v="3"/>
    <n v="19"/>
  </r>
  <r>
    <s v="US-2014-111241"/>
    <d v="2014-08-21T00:00:00"/>
    <d v="2014-08-23T00:00:00"/>
    <s v="Gene McClure"/>
    <s v="United States"/>
    <s v="Fresno"/>
    <x v="0"/>
    <x v="4"/>
    <s v="GBC Recycled Regency Composition Covers"/>
    <x v="565"/>
    <n v="5"/>
    <x v="557"/>
    <x v="3"/>
    <n v="8"/>
    <n v="21"/>
  </r>
  <r>
    <s v="CA-2012-114237"/>
    <d v="2012-03-13T00:00:00"/>
    <d v="2012-03-15T00:00:00"/>
    <s v="Marc Crier"/>
    <s v="United States"/>
    <s v="Seattle"/>
    <x v="1"/>
    <x v="15"/>
    <s v="Safco Value Mate Series Steel Bookcases, Baked Enamel Finish on Steel, Gray"/>
    <x v="566"/>
    <n v="2"/>
    <x v="558"/>
    <x v="2"/>
    <n v="3"/>
    <n v="13"/>
  </r>
  <r>
    <s v="CA-2013-113516"/>
    <d v="2013-09-09T00:00:00"/>
    <d v="2013-09-11T00:00:00"/>
    <s v="Valerie Mitchum"/>
    <s v="United States"/>
    <s v="Lancaster"/>
    <x v="0"/>
    <x v="4"/>
    <s v="Square Ring Data Binders, Rigid 75 Pt. Covers, 11&quot; x 14-7/8&quot;"/>
    <x v="567"/>
    <n v="2"/>
    <x v="559"/>
    <x v="0"/>
    <n v="9"/>
    <n v="9"/>
  </r>
  <r>
    <s v="CA-2013-113516"/>
    <d v="2013-09-09T00:00:00"/>
    <d v="2013-09-11T00:00:00"/>
    <s v="Valerie Mitchum"/>
    <s v="United States"/>
    <s v="Lancaster"/>
    <x v="0"/>
    <x v="4"/>
    <s v="Premium Transparent Presentation Covers by GBC"/>
    <x v="568"/>
    <n v="4"/>
    <x v="560"/>
    <x v="0"/>
    <n v="9"/>
    <n v="9"/>
  </r>
  <r>
    <s v="CA-2012-119214"/>
    <d v="2012-01-23T00:00:00"/>
    <d v="2012-01-27T00:00:00"/>
    <s v="Carl Weiss"/>
    <s v="United States"/>
    <s v="Bozeman"/>
    <x v="8"/>
    <x v="9"/>
    <s v="Wirebound Service Call Books, 5 1/2&quot; x 4&quot;"/>
    <x v="569"/>
    <n v="3"/>
    <x v="561"/>
    <x v="2"/>
    <n v="1"/>
    <n v="23"/>
  </r>
  <r>
    <s v="CA-2012-119214"/>
    <d v="2012-01-23T00:00:00"/>
    <d v="2012-01-27T00:00:00"/>
    <s v="Carl Weiss"/>
    <s v="United States"/>
    <s v="Bozeman"/>
    <x v="8"/>
    <x v="0"/>
    <s v="Avery 500"/>
    <x v="0"/>
    <n v="2"/>
    <x v="0"/>
    <x v="2"/>
    <n v="1"/>
    <n v="23"/>
  </r>
  <r>
    <s v="CA-2012-122287"/>
    <d v="2012-06-18T00:00:00"/>
    <d v="2012-06-23T00:00:00"/>
    <s v="Skye Norling"/>
    <s v="United States"/>
    <s v="Peoria"/>
    <x v="3"/>
    <x v="9"/>
    <s v="Xerox 1922"/>
    <x v="570"/>
    <n v="3"/>
    <x v="562"/>
    <x v="2"/>
    <n v="6"/>
    <n v="18"/>
  </r>
  <r>
    <s v="CA-2012-122287"/>
    <d v="2012-06-18T00:00:00"/>
    <d v="2012-06-23T00:00:00"/>
    <s v="Skye Norling"/>
    <s v="United States"/>
    <s v="Peoria"/>
    <x v="3"/>
    <x v="4"/>
    <s v="Peel &amp; Stick Add-On Corner Pockets"/>
    <x v="571"/>
    <n v="7"/>
    <x v="563"/>
    <x v="2"/>
    <n v="6"/>
    <n v="18"/>
  </r>
  <r>
    <s v="CA-2012-122287"/>
    <d v="2012-06-18T00:00:00"/>
    <d v="2012-06-23T00:00:00"/>
    <s v="Skye Norling"/>
    <s v="United States"/>
    <s v="Peoria"/>
    <x v="3"/>
    <x v="4"/>
    <s v="Aluminum Screw Posts"/>
    <x v="572"/>
    <n v="2"/>
    <x v="564"/>
    <x v="2"/>
    <n v="6"/>
    <n v="18"/>
  </r>
  <r>
    <s v="CA-2012-122287"/>
    <d v="2012-06-18T00:00:00"/>
    <d v="2012-06-23T00:00:00"/>
    <s v="Skye Norling"/>
    <s v="United States"/>
    <s v="Peoria"/>
    <x v="3"/>
    <x v="1"/>
    <s v="Flat Face Poster Frame"/>
    <x v="573"/>
    <n v="5"/>
    <x v="565"/>
    <x v="2"/>
    <n v="6"/>
    <n v="18"/>
  </r>
  <r>
    <s v="CA-2012-104493"/>
    <d v="2012-10-02T00:00:00"/>
    <d v="2012-10-08T00:00:00"/>
    <s v="Ed Braxton"/>
    <s v="United States"/>
    <s v="San Diego"/>
    <x v="0"/>
    <x v="4"/>
    <s v="GBC Personal VeloBind Strips"/>
    <x v="574"/>
    <n v="6"/>
    <x v="566"/>
    <x v="2"/>
    <n v="10"/>
    <n v="2"/>
  </r>
  <r>
    <s v="CA-2011-106439"/>
    <d v="2011-10-31T00:00:00"/>
    <d v="2011-11-04T00:00:00"/>
    <s v="Greg Guthrie"/>
    <s v="United States"/>
    <s v="Los Angeles"/>
    <x v="0"/>
    <x v="11"/>
    <s v="Staples"/>
    <x v="575"/>
    <n v="3"/>
    <x v="567"/>
    <x v="1"/>
    <n v="10"/>
    <n v="31"/>
  </r>
  <r>
    <s v="CA-2011-106439"/>
    <d v="2011-10-31T00:00:00"/>
    <d v="2011-11-04T00:00:00"/>
    <s v="Greg Guthrie"/>
    <s v="United States"/>
    <s v="Los Angeles"/>
    <x v="0"/>
    <x v="7"/>
    <s v="Letter/Legal File Tote with Clear Snap-On Lid, Black Granite"/>
    <x v="576"/>
    <n v="5"/>
    <x v="568"/>
    <x v="1"/>
    <n v="10"/>
    <n v="31"/>
  </r>
  <r>
    <s v="CA-2011-106439"/>
    <d v="2011-10-31T00:00:00"/>
    <d v="2011-11-04T00:00:00"/>
    <s v="Greg Guthrie"/>
    <s v="United States"/>
    <s v="Los Angeles"/>
    <x v="0"/>
    <x v="4"/>
    <s v="Avery Framed View Binder, EZD Ring (Locking), Navy, 1 1/2&quot;"/>
    <x v="577"/>
    <n v="2"/>
    <x v="569"/>
    <x v="1"/>
    <n v="10"/>
    <n v="31"/>
  </r>
  <r>
    <s v="CA-2011-106439"/>
    <d v="2011-10-31T00:00:00"/>
    <d v="2011-11-04T00:00:00"/>
    <s v="Greg Guthrie"/>
    <s v="United States"/>
    <s v="Los Angeles"/>
    <x v="0"/>
    <x v="9"/>
    <s v="Xerox 1952"/>
    <x v="578"/>
    <n v="13"/>
    <x v="570"/>
    <x v="1"/>
    <n v="10"/>
    <n v="31"/>
  </r>
  <r>
    <s v="CA-2011-106439"/>
    <d v="2011-10-31T00:00:00"/>
    <d v="2011-11-04T00:00:00"/>
    <s v="Greg Guthrie"/>
    <s v="United States"/>
    <s v="Los Angeles"/>
    <x v="0"/>
    <x v="4"/>
    <s v="Fellowes Twister Kit, Gray/Clear, 3/pkg"/>
    <x v="579"/>
    <n v="3"/>
    <x v="571"/>
    <x v="1"/>
    <n v="10"/>
    <n v="31"/>
  </r>
  <r>
    <s v="CA-2011-106439"/>
    <d v="2011-10-31T00:00:00"/>
    <d v="2011-11-04T00:00:00"/>
    <s v="Greg Guthrie"/>
    <s v="United States"/>
    <s v="Los Angeles"/>
    <x v="0"/>
    <x v="7"/>
    <s v="Tennsco Regal Shelving Units"/>
    <x v="580"/>
    <n v="4"/>
    <x v="572"/>
    <x v="1"/>
    <n v="10"/>
    <n v="31"/>
  </r>
  <r>
    <s v="CA-2011-106439"/>
    <d v="2011-10-31T00:00:00"/>
    <d v="2011-11-04T00:00:00"/>
    <s v="Greg Guthrie"/>
    <s v="United States"/>
    <s v="Los Angeles"/>
    <x v="0"/>
    <x v="10"/>
    <s v="Novimex Fabric Task Chair"/>
    <x v="581"/>
    <n v="3"/>
    <x v="573"/>
    <x v="1"/>
    <n v="10"/>
    <n v="31"/>
  </r>
  <r>
    <s v="CA-2011-106439"/>
    <d v="2011-10-31T00:00:00"/>
    <d v="2011-11-04T00:00:00"/>
    <s v="Greg Guthrie"/>
    <s v="United States"/>
    <s v="Los Angeles"/>
    <x v="0"/>
    <x v="8"/>
    <s v="MaxellÂ LTO Ultrium - 800 GB"/>
    <x v="582"/>
    <n v="9"/>
    <x v="574"/>
    <x v="1"/>
    <n v="10"/>
    <n v="31"/>
  </r>
  <r>
    <s v="CA-2011-106439"/>
    <d v="2011-10-31T00:00:00"/>
    <d v="2011-11-04T00:00:00"/>
    <s v="Greg Guthrie"/>
    <s v="United States"/>
    <s v="Los Angeles"/>
    <x v="0"/>
    <x v="2"/>
    <s v="Newell 325"/>
    <x v="583"/>
    <n v="3"/>
    <x v="575"/>
    <x v="1"/>
    <n v="10"/>
    <n v="31"/>
  </r>
  <r>
    <s v="CA-2012-133452"/>
    <d v="2012-04-13T00:00:00"/>
    <d v="2012-04-19T00:00:00"/>
    <s v="Zuschuss Carroll"/>
    <s v="United States"/>
    <s v="Pomona"/>
    <x v="0"/>
    <x v="8"/>
    <s v="Plantronics Audio 478 Stereo USB Headset"/>
    <x v="584"/>
    <n v="4"/>
    <x v="530"/>
    <x v="2"/>
    <n v="4"/>
    <n v="13"/>
  </r>
  <r>
    <s v="CA-2012-133452"/>
    <d v="2012-04-13T00:00:00"/>
    <d v="2012-04-19T00:00:00"/>
    <s v="Zuschuss Carroll"/>
    <s v="United States"/>
    <s v="Pomona"/>
    <x v="0"/>
    <x v="6"/>
    <s v="Hon 94000 Series Round Tables"/>
    <x v="585"/>
    <n v="3"/>
    <x v="576"/>
    <x v="2"/>
    <n v="4"/>
    <n v="13"/>
  </r>
  <r>
    <s v="US-2014-110996"/>
    <d v="2014-11-21T00:00:00"/>
    <d v="2014-11-26T00:00:00"/>
    <s v="Kelly Andreada"/>
    <s v="United States"/>
    <s v="Ontario"/>
    <x v="0"/>
    <x v="10"/>
    <s v="Novimex High-Tech Fabric Mesh Task Chair"/>
    <x v="239"/>
    <n v="5"/>
    <x v="577"/>
    <x v="3"/>
    <n v="11"/>
    <n v="21"/>
  </r>
  <r>
    <s v="CA-2013-129693"/>
    <d v="2013-11-27T00:00:00"/>
    <d v="2013-12-03T00:00:00"/>
    <s v="Tamara Chand"/>
    <s v="United States"/>
    <s v="Seattle"/>
    <x v="1"/>
    <x v="4"/>
    <s v="Newell 3-Hole Punched Plastic Slotted Magazine Holders for Binders"/>
    <x v="586"/>
    <n v="2"/>
    <x v="578"/>
    <x v="0"/>
    <n v="11"/>
    <n v="27"/>
  </r>
  <r>
    <s v="CA-2014-122504"/>
    <d v="2014-11-08T00:00:00"/>
    <d v="2014-11-13T00:00:00"/>
    <s v="Deborah Brumfield"/>
    <s v="United States"/>
    <s v="Brentwood"/>
    <x v="0"/>
    <x v="8"/>
    <s v="Anker Ultra-Slim Mini Bluetooth 3.0 Wireless Keyboard"/>
    <x v="587"/>
    <n v="3"/>
    <x v="579"/>
    <x v="3"/>
    <n v="11"/>
    <n v="8"/>
  </r>
  <r>
    <s v="CA-2014-122504"/>
    <d v="2014-11-08T00:00:00"/>
    <d v="2014-11-13T00:00:00"/>
    <s v="Deborah Brumfield"/>
    <s v="United States"/>
    <s v="Brentwood"/>
    <x v="0"/>
    <x v="3"/>
    <s v="Plantronics CS 50-USB -Â headsetÂ - Convertible, Monaural"/>
    <x v="588"/>
    <n v="7"/>
    <x v="580"/>
    <x v="3"/>
    <n v="11"/>
    <n v="8"/>
  </r>
  <r>
    <s v="CA-2011-131051"/>
    <d v="2011-12-01T00:00:00"/>
    <d v="2011-12-05T00:00:00"/>
    <s v="Toby Ritter"/>
    <s v="United States"/>
    <s v="San Francisco"/>
    <x v="0"/>
    <x v="1"/>
    <s v="Floodlight Indoor Halogen Bulbs, 1 Bulb per Pack, 60 Watts"/>
    <x v="589"/>
    <n v="3"/>
    <x v="581"/>
    <x v="1"/>
    <n v="12"/>
    <n v="1"/>
  </r>
  <r>
    <s v="CA-2012-120103"/>
    <d v="2012-12-24T00:00:00"/>
    <d v="2012-12-29T00:00:00"/>
    <s v="Maribeth Schnelling"/>
    <s v="United States"/>
    <s v="Phoenix"/>
    <x v="3"/>
    <x v="9"/>
    <s v="Computer Printout Paper with Letter-Trim Perforations"/>
    <x v="590"/>
    <n v="7"/>
    <x v="582"/>
    <x v="2"/>
    <n v="12"/>
    <n v="24"/>
  </r>
  <r>
    <s v="CA-2012-120103"/>
    <d v="2012-12-24T00:00:00"/>
    <d v="2012-12-29T00:00:00"/>
    <s v="Maribeth Schnelling"/>
    <s v="United States"/>
    <s v="Phoenix"/>
    <x v="3"/>
    <x v="3"/>
    <s v="ClearSounds CSC500 Amplified Spirit Phone Corded phone"/>
    <x v="591"/>
    <n v="2"/>
    <x v="308"/>
    <x v="2"/>
    <n v="12"/>
    <n v="24"/>
  </r>
  <r>
    <s v="CA-2012-120103"/>
    <d v="2012-12-24T00:00:00"/>
    <d v="2012-12-29T00:00:00"/>
    <s v="Maribeth Schnelling"/>
    <s v="United States"/>
    <s v="Phoenix"/>
    <x v="3"/>
    <x v="1"/>
    <s v="Magna Visual Magnetic Picture Hangers"/>
    <x v="97"/>
    <n v="2"/>
    <x v="583"/>
    <x v="2"/>
    <n v="12"/>
    <n v="24"/>
  </r>
  <r>
    <s v="CA-2014-104647"/>
    <d v="2014-02-24T00:00:00"/>
    <d v="2014-03-02T00:00:00"/>
    <s v="Clytie Kelty"/>
    <s v="United States"/>
    <s v="Los Angeles"/>
    <x v="0"/>
    <x v="9"/>
    <s v="Ampad Phone Message Book, Recycled, 400 Message Capacity, 5 Â¾Â” x 11Â”"/>
    <x v="250"/>
    <n v="6"/>
    <x v="584"/>
    <x v="3"/>
    <n v="2"/>
    <n v="24"/>
  </r>
  <r>
    <s v="CA-2012-139290"/>
    <d v="2012-10-26T00:00:00"/>
    <d v="2012-10-30T00:00:00"/>
    <s v="Maribeth Yedwab"/>
    <s v="United States"/>
    <s v="Rancho Cucamonga"/>
    <x v="0"/>
    <x v="0"/>
    <s v="Avery 507"/>
    <x v="592"/>
    <n v="2"/>
    <x v="585"/>
    <x v="2"/>
    <n v="10"/>
    <n v="26"/>
  </r>
  <r>
    <s v="CA-2012-149678"/>
    <d v="2012-04-13T00:00:00"/>
    <d v="2012-04-15T00:00:00"/>
    <s v="Anthony Witt"/>
    <s v="United States"/>
    <s v="Farmington"/>
    <x v="6"/>
    <x v="12"/>
    <s v="Martin-Yale Premier Letter Opener"/>
    <x v="593"/>
    <n v="1"/>
    <x v="586"/>
    <x v="2"/>
    <n v="4"/>
    <n v="13"/>
  </r>
  <r>
    <s v="CA-2014-124401"/>
    <d v="2014-09-08T00:00:00"/>
    <d v="2014-09-13T00:00:00"/>
    <s v="Ruben Dartt"/>
    <s v="United States"/>
    <s v="Portland"/>
    <x v="4"/>
    <x v="7"/>
    <s v="Hanging Personal Folder File"/>
    <x v="594"/>
    <n v="3"/>
    <x v="587"/>
    <x v="3"/>
    <n v="9"/>
    <n v="8"/>
  </r>
  <r>
    <s v="CA-2014-124401"/>
    <d v="2014-09-08T00:00:00"/>
    <d v="2014-09-13T00:00:00"/>
    <s v="Ruben Dartt"/>
    <s v="United States"/>
    <s v="Portland"/>
    <x v="4"/>
    <x v="8"/>
    <s v="Logitech Wireless Marathon Mouse M705"/>
    <x v="595"/>
    <n v="7"/>
    <x v="588"/>
    <x v="3"/>
    <n v="9"/>
    <n v="8"/>
  </r>
  <r>
    <s v="US-2011-140116"/>
    <d v="2011-03-10T00:00:00"/>
    <d v="2011-03-17T00:00:00"/>
    <s v="Kean Thornton"/>
    <s v="United States"/>
    <s v="Denver"/>
    <x v="5"/>
    <x v="7"/>
    <s v="Tennsco 6- and 18-Compartment Lockers"/>
    <x v="596"/>
    <n v="3"/>
    <x v="589"/>
    <x v="1"/>
    <n v="3"/>
    <n v="10"/>
  </r>
  <r>
    <s v="US-2011-140116"/>
    <d v="2011-03-10T00:00:00"/>
    <d v="2011-03-17T00:00:00"/>
    <s v="Kean Thornton"/>
    <s v="United States"/>
    <s v="Denver"/>
    <x v="5"/>
    <x v="2"/>
    <s v="BOSTON Ranger #55 Pencil Sharpener, Black"/>
    <x v="597"/>
    <n v="4"/>
    <x v="18"/>
    <x v="1"/>
    <n v="3"/>
    <n v="10"/>
  </r>
  <r>
    <s v="CA-2011-123295"/>
    <d v="2011-07-18T00:00:00"/>
    <d v="2011-07-18T00:00:00"/>
    <s v="Adrian Hane"/>
    <s v="United States"/>
    <s v="Tucson"/>
    <x v="3"/>
    <x v="10"/>
    <s v="Office Star - Ergonomically Designed Knee Chair"/>
    <x v="598"/>
    <n v="4"/>
    <x v="590"/>
    <x v="1"/>
    <n v="7"/>
    <n v="18"/>
  </r>
  <r>
    <s v="CA-2012-164882"/>
    <d v="2012-10-31T00:00:00"/>
    <d v="2012-10-31T00:00:00"/>
    <s v="Sandra Glassco"/>
    <s v="United States"/>
    <s v="Redlands"/>
    <x v="0"/>
    <x v="9"/>
    <s v="Xerox 191"/>
    <x v="599"/>
    <n v="1"/>
    <x v="591"/>
    <x v="2"/>
    <n v="10"/>
    <n v="31"/>
  </r>
  <r>
    <s v="CA-2012-164882"/>
    <d v="2012-10-31T00:00:00"/>
    <d v="2012-10-31T00:00:00"/>
    <s v="Sandra Glassco"/>
    <s v="United States"/>
    <s v="Redlands"/>
    <x v="0"/>
    <x v="4"/>
    <s v="GBC DocuBind P100 Manual Binding Machine"/>
    <x v="600"/>
    <n v="3"/>
    <x v="592"/>
    <x v="2"/>
    <n v="10"/>
    <n v="31"/>
  </r>
  <r>
    <s v="CA-2012-164882"/>
    <d v="2012-10-31T00:00:00"/>
    <d v="2012-10-31T00:00:00"/>
    <s v="Sandra Glassco"/>
    <s v="United States"/>
    <s v="Redlands"/>
    <x v="0"/>
    <x v="2"/>
    <s v="Newell 308"/>
    <x v="601"/>
    <n v="3"/>
    <x v="593"/>
    <x v="2"/>
    <n v="10"/>
    <n v="31"/>
  </r>
  <r>
    <s v="CA-2012-164882"/>
    <d v="2012-10-31T00:00:00"/>
    <d v="2012-10-31T00:00:00"/>
    <s v="Sandra Glassco"/>
    <s v="United States"/>
    <s v="Redlands"/>
    <x v="0"/>
    <x v="11"/>
    <s v="OIC Bulk Pack Metal Binder Clips"/>
    <x v="602"/>
    <n v="5"/>
    <x v="594"/>
    <x v="2"/>
    <n v="10"/>
    <n v="31"/>
  </r>
  <r>
    <s v="CA-2012-164882"/>
    <d v="2012-10-31T00:00:00"/>
    <d v="2012-10-31T00:00:00"/>
    <s v="Sandra Glassco"/>
    <s v="United States"/>
    <s v="Redlands"/>
    <x v="0"/>
    <x v="10"/>
    <s v="Global Fabric Manager's Chair, Dark Gray"/>
    <x v="603"/>
    <n v="4"/>
    <x v="595"/>
    <x v="2"/>
    <n v="10"/>
    <n v="31"/>
  </r>
  <r>
    <s v="CA-2012-164882"/>
    <d v="2012-10-31T00:00:00"/>
    <d v="2012-10-31T00:00:00"/>
    <s v="Sandra Glassco"/>
    <s v="United States"/>
    <s v="Redlands"/>
    <x v="0"/>
    <x v="12"/>
    <s v="Acme Tagit Stainless Steel Antibacterial Scissors"/>
    <x v="604"/>
    <n v="3"/>
    <x v="596"/>
    <x v="2"/>
    <n v="10"/>
    <n v="31"/>
  </r>
  <r>
    <s v="CA-2012-164882"/>
    <d v="2012-10-31T00:00:00"/>
    <d v="2012-10-31T00:00:00"/>
    <s v="Sandra Glassco"/>
    <s v="United States"/>
    <s v="Redlands"/>
    <x v="0"/>
    <x v="3"/>
    <s v="Polycom SoundStation2 EX ConferenceÂ phone"/>
    <x v="605"/>
    <n v="4"/>
    <x v="597"/>
    <x v="2"/>
    <n v="10"/>
    <n v="31"/>
  </r>
  <r>
    <s v="CA-2012-164882"/>
    <d v="2012-10-31T00:00:00"/>
    <d v="2012-10-31T00:00:00"/>
    <s v="Sandra Glassco"/>
    <s v="United States"/>
    <s v="Redlands"/>
    <x v="0"/>
    <x v="7"/>
    <s v="Mobile Personal File Cube"/>
    <x v="606"/>
    <n v="2"/>
    <x v="598"/>
    <x v="2"/>
    <n v="10"/>
    <n v="31"/>
  </r>
  <r>
    <s v="CA-2012-164882"/>
    <d v="2012-10-31T00:00:00"/>
    <d v="2012-10-31T00:00:00"/>
    <s v="Sandra Glassco"/>
    <s v="United States"/>
    <s v="Redlands"/>
    <x v="0"/>
    <x v="15"/>
    <s v="DMI Eclipse Executive Suite Bookcases"/>
    <x v="607"/>
    <n v="1"/>
    <x v="599"/>
    <x v="2"/>
    <n v="10"/>
    <n v="31"/>
  </r>
  <r>
    <s v="CA-2013-130267"/>
    <d v="2013-09-20T00:00:00"/>
    <d v="2013-09-24T00:00:00"/>
    <s v="Scot Wooten"/>
    <s v="United States"/>
    <s v="Stockton"/>
    <x v="0"/>
    <x v="9"/>
    <s v="Xerox Color Copier Paper, 11&quot; x 17&quot;, Ream"/>
    <x v="608"/>
    <n v="7"/>
    <x v="600"/>
    <x v="0"/>
    <n v="9"/>
    <n v="20"/>
  </r>
  <r>
    <s v="CA-2014-155460"/>
    <d v="2014-04-14T00:00:00"/>
    <d v="2014-04-16T00:00:00"/>
    <s v="Rob Williams"/>
    <s v="United States"/>
    <s v="Seattle"/>
    <x v="1"/>
    <x v="9"/>
    <s v="Xerox 4200 Series MultiUse Premium Copy Paper (20Lb. and 84 Bright)"/>
    <x v="76"/>
    <n v="1"/>
    <x v="44"/>
    <x v="3"/>
    <n v="4"/>
    <n v="14"/>
  </r>
  <r>
    <s v="CA-2014-155460"/>
    <d v="2014-04-14T00:00:00"/>
    <d v="2014-04-16T00:00:00"/>
    <s v="Rob Williams"/>
    <s v="United States"/>
    <s v="Seattle"/>
    <x v="1"/>
    <x v="4"/>
    <s v="GBC DocuBind TL200 Manual Binding Machine"/>
    <x v="609"/>
    <n v="5"/>
    <x v="601"/>
    <x v="3"/>
    <n v="4"/>
    <n v="14"/>
  </r>
  <r>
    <s v="CA-2014-158246"/>
    <d v="2014-11-10T00:00:00"/>
    <d v="2014-11-12T00:00:00"/>
    <s v="Jennifer Braxton"/>
    <s v="United States"/>
    <s v="Sunnyvale"/>
    <x v="0"/>
    <x v="10"/>
    <s v="Global Leather Task Chair, Black"/>
    <x v="610"/>
    <n v="3"/>
    <x v="602"/>
    <x v="3"/>
    <n v="11"/>
    <n v="10"/>
  </r>
  <r>
    <s v="CA-2011-141607"/>
    <d v="2011-12-12T00:00:00"/>
    <d v="2011-12-17T00:00:00"/>
    <s v="William Brown"/>
    <s v="United States"/>
    <s v="Concord"/>
    <x v="0"/>
    <x v="1"/>
    <s v="Eldon Advantage Chair Mats for Low to Medium Pile Carpets"/>
    <x v="611"/>
    <n v="1"/>
    <x v="562"/>
    <x v="1"/>
    <n v="12"/>
    <n v="12"/>
  </r>
  <r>
    <s v="CA-2013-111115"/>
    <d v="2013-07-26T00:00:00"/>
    <d v="2013-07-28T00:00:00"/>
    <s v="Larry Blacks"/>
    <s v="United States"/>
    <s v="Los Angeles"/>
    <x v="0"/>
    <x v="11"/>
    <s v="OIC Binder Clips"/>
    <x v="612"/>
    <n v="6"/>
    <x v="603"/>
    <x v="0"/>
    <n v="7"/>
    <n v="26"/>
  </r>
  <r>
    <s v="CA-2013-101938"/>
    <d v="2013-01-07T00:00:00"/>
    <d v="2013-01-12T00:00:00"/>
    <s v="Dianna Wilson"/>
    <s v="United States"/>
    <s v="Oakland"/>
    <x v="0"/>
    <x v="2"/>
    <s v="Panasonic KP-350BK Electric Pencil Sharpener with Auto Stop"/>
    <x v="613"/>
    <n v="1"/>
    <x v="604"/>
    <x v="0"/>
    <n v="1"/>
    <n v="7"/>
  </r>
  <r>
    <s v="CA-2014-166296"/>
    <d v="2014-03-14T00:00:00"/>
    <d v="2014-03-20T00:00:00"/>
    <s v="Karen Ferguson"/>
    <s v="United States"/>
    <s v="Manteca"/>
    <x v="0"/>
    <x v="9"/>
    <s v="Multicolor Computer Printout Paper"/>
    <x v="614"/>
    <n v="3"/>
    <x v="605"/>
    <x v="3"/>
    <n v="3"/>
    <n v="14"/>
  </r>
  <r>
    <s v="CA-2011-152296"/>
    <d v="2011-08-01T00:00:00"/>
    <d v="2011-08-03T00:00:00"/>
    <s v="Ivan Liston"/>
    <s v="United States"/>
    <s v="San Francisco"/>
    <x v="0"/>
    <x v="4"/>
    <s v="Wilson Jones data.warehouse D-Ring Binders with DublLock"/>
    <x v="615"/>
    <n v="3"/>
    <x v="606"/>
    <x v="1"/>
    <n v="8"/>
    <n v="1"/>
  </r>
  <r>
    <s v="CA-2013-125738"/>
    <d v="2013-10-16T00:00:00"/>
    <d v="2013-10-22T00:00:00"/>
    <s v="Patrick Bzostek"/>
    <s v="United States"/>
    <s v="Salt Lake City"/>
    <x v="2"/>
    <x v="9"/>
    <s v="Xerox 1982"/>
    <x v="616"/>
    <n v="2"/>
    <x v="607"/>
    <x v="0"/>
    <n v="10"/>
    <n v="16"/>
  </r>
  <r>
    <s v="CA-2013-125738"/>
    <d v="2013-10-16T00:00:00"/>
    <d v="2013-10-22T00:00:00"/>
    <s v="Patrick Bzostek"/>
    <s v="United States"/>
    <s v="Salt Lake City"/>
    <x v="2"/>
    <x v="9"/>
    <s v="Xerox 1986"/>
    <x v="617"/>
    <n v="9"/>
    <x v="608"/>
    <x v="0"/>
    <n v="10"/>
    <n v="16"/>
  </r>
  <r>
    <s v="CA-2013-125738"/>
    <d v="2013-10-16T00:00:00"/>
    <d v="2013-10-22T00:00:00"/>
    <s v="Patrick Bzostek"/>
    <s v="United States"/>
    <s v="Salt Lake City"/>
    <x v="2"/>
    <x v="4"/>
    <s v="Acco Data Flex Cable Posts For Top &amp; Bottom Load Binders, 6&quot; Capacity"/>
    <x v="618"/>
    <n v="5"/>
    <x v="609"/>
    <x v="0"/>
    <n v="10"/>
    <n v="16"/>
  </r>
  <r>
    <s v="CA-2013-125738"/>
    <d v="2013-10-16T00:00:00"/>
    <d v="2013-10-22T00:00:00"/>
    <s v="Patrick Bzostek"/>
    <s v="United States"/>
    <s v="Salt Lake City"/>
    <x v="2"/>
    <x v="9"/>
    <s v="Recycled Desk Saver Line &quot;While You Were Out&quot; Book, 5 1/2&quot; X 4&quot;"/>
    <x v="619"/>
    <n v="8"/>
    <x v="610"/>
    <x v="0"/>
    <n v="10"/>
    <n v="16"/>
  </r>
  <r>
    <s v="CA-2014-124576"/>
    <d v="2014-08-02T00:00:00"/>
    <d v="2014-08-05T00:00:00"/>
    <s v="Heather Kirkland"/>
    <s v="United States"/>
    <s v="Salinas"/>
    <x v="0"/>
    <x v="4"/>
    <s v="GBC Prestige Therm-A-Bind Covers"/>
    <x v="620"/>
    <n v="2"/>
    <x v="611"/>
    <x v="3"/>
    <n v="8"/>
    <n v="2"/>
  </r>
  <r>
    <s v="CA-2013-118913"/>
    <d v="2013-06-26T00:00:00"/>
    <d v="2013-06-30T00:00:00"/>
    <s v="Alan Shonely"/>
    <s v="United States"/>
    <s v="Los Angeles"/>
    <x v="0"/>
    <x v="5"/>
    <s v="Fellowes Mighty 8 Compact Surge Protector"/>
    <x v="621"/>
    <n v="3"/>
    <x v="612"/>
    <x v="0"/>
    <n v="6"/>
    <n v="26"/>
  </r>
  <r>
    <s v="CA-2013-128412"/>
    <d v="2013-12-11T00:00:00"/>
    <d v="2013-12-18T00:00:00"/>
    <s v="Arthur Prichep"/>
    <s v="United States"/>
    <s v="Seattle"/>
    <x v="1"/>
    <x v="4"/>
    <s v="GBC DocuBind P50 Personal Binding Machine"/>
    <x v="622"/>
    <n v="3"/>
    <x v="613"/>
    <x v="0"/>
    <n v="12"/>
    <n v="11"/>
  </r>
  <r>
    <s v="CA-2013-128412"/>
    <d v="2013-12-11T00:00:00"/>
    <d v="2013-12-18T00:00:00"/>
    <s v="Arthur Prichep"/>
    <s v="United States"/>
    <s v="Seattle"/>
    <x v="1"/>
    <x v="5"/>
    <s v="Holmes HEPA Air Purifier"/>
    <x v="623"/>
    <n v="3"/>
    <x v="150"/>
    <x v="0"/>
    <n v="12"/>
    <n v="11"/>
  </r>
  <r>
    <s v="CA-2013-128412"/>
    <d v="2013-12-11T00:00:00"/>
    <d v="2013-12-18T00:00:00"/>
    <s v="Arthur Prichep"/>
    <s v="United States"/>
    <s v="Seattle"/>
    <x v="1"/>
    <x v="9"/>
    <s v="Xerox 1988"/>
    <x v="624"/>
    <n v="4"/>
    <x v="614"/>
    <x v="0"/>
    <n v="12"/>
    <n v="11"/>
  </r>
  <r>
    <s v="CA-2013-128412"/>
    <d v="2013-12-11T00:00:00"/>
    <d v="2013-12-18T00:00:00"/>
    <s v="Arthur Prichep"/>
    <s v="United States"/>
    <s v="Seattle"/>
    <x v="1"/>
    <x v="5"/>
    <s v="Harmony HEPA Quiet Air Purifiers"/>
    <x v="625"/>
    <n v="3"/>
    <x v="615"/>
    <x v="0"/>
    <n v="12"/>
    <n v="11"/>
  </r>
  <r>
    <s v="CA-2013-128412"/>
    <d v="2013-12-11T00:00:00"/>
    <d v="2013-12-18T00:00:00"/>
    <s v="Arthur Prichep"/>
    <s v="United States"/>
    <s v="Seattle"/>
    <x v="1"/>
    <x v="8"/>
    <s v="Kingston Digital DataTraveler 16GB USB 2.0"/>
    <x v="626"/>
    <n v="5"/>
    <x v="223"/>
    <x v="0"/>
    <n v="12"/>
    <n v="11"/>
  </r>
  <r>
    <s v="CA-2012-138002"/>
    <d v="2012-09-06T00:00:00"/>
    <d v="2012-09-12T00:00:00"/>
    <s v="Beth Thompson"/>
    <s v="United States"/>
    <s v="Seattle"/>
    <x v="1"/>
    <x v="4"/>
    <s v="Acco Hanging Data Binders"/>
    <x v="268"/>
    <n v="2"/>
    <x v="616"/>
    <x v="2"/>
    <n v="9"/>
    <n v="6"/>
  </r>
  <r>
    <s v="CA-2012-138002"/>
    <d v="2012-09-06T00:00:00"/>
    <d v="2012-09-12T00:00:00"/>
    <s v="Beth Thompson"/>
    <s v="United States"/>
    <s v="Seattle"/>
    <x v="1"/>
    <x v="1"/>
    <s v="Howard Miller 16&quot; Diameter Gallery Wall Clock"/>
    <x v="627"/>
    <n v="3"/>
    <x v="617"/>
    <x v="2"/>
    <n v="9"/>
    <n v="6"/>
  </r>
  <r>
    <s v="CA-2014-129378"/>
    <d v="2014-10-02T00:00:00"/>
    <d v="2014-10-03T00:00:00"/>
    <s v="Neola Schneider"/>
    <s v="United States"/>
    <s v="San Jose"/>
    <x v="0"/>
    <x v="4"/>
    <s v="Wilson Jones Easy Flow II Sheet Lifters"/>
    <x v="628"/>
    <n v="1"/>
    <x v="618"/>
    <x v="3"/>
    <n v="10"/>
    <n v="2"/>
  </r>
  <r>
    <s v="CA-2014-129378"/>
    <d v="2014-10-02T00:00:00"/>
    <d v="2014-10-03T00:00:00"/>
    <s v="Neola Schneider"/>
    <s v="United States"/>
    <s v="San Jose"/>
    <x v="0"/>
    <x v="4"/>
    <s v="Storex Dura Pro Binders"/>
    <x v="629"/>
    <n v="13"/>
    <x v="619"/>
    <x v="3"/>
    <n v="10"/>
    <n v="2"/>
  </r>
  <r>
    <s v="CA-2014-129378"/>
    <d v="2014-10-02T00:00:00"/>
    <d v="2014-10-03T00:00:00"/>
    <s v="Neola Schneider"/>
    <s v="United States"/>
    <s v="San Jose"/>
    <x v="0"/>
    <x v="5"/>
    <s v="Belkin 325VA UPS Surge Protector, 6'"/>
    <x v="630"/>
    <n v="2"/>
    <x v="620"/>
    <x v="3"/>
    <n v="10"/>
    <n v="2"/>
  </r>
  <r>
    <s v="CA-2014-129378"/>
    <d v="2014-10-02T00:00:00"/>
    <d v="2014-10-03T00:00:00"/>
    <s v="Neola Schneider"/>
    <s v="United States"/>
    <s v="San Jose"/>
    <x v="0"/>
    <x v="10"/>
    <s v="Metal Folding Chairs, Beige, 4/Carton"/>
    <x v="631"/>
    <n v="4"/>
    <x v="621"/>
    <x v="3"/>
    <n v="10"/>
    <n v="2"/>
  </r>
  <r>
    <s v="CA-2014-130841"/>
    <d v="2014-07-29T00:00:00"/>
    <d v="2014-08-02T00:00:00"/>
    <s v="Matt Hagelstein"/>
    <s v="United States"/>
    <s v="San Francisco"/>
    <x v="0"/>
    <x v="4"/>
    <s v="Zipper Ring Binder Pockets"/>
    <x v="632"/>
    <n v="4"/>
    <x v="622"/>
    <x v="3"/>
    <n v="7"/>
    <n v="29"/>
  </r>
  <r>
    <s v="CA-2014-130841"/>
    <d v="2014-07-29T00:00:00"/>
    <d v="2014-08-02T00:00:00"/>
    <s v="Matt Hagelstein"/>
    <s v="United States"/>
    <s v="San Francisco"/>
    <x v="0"/>
    <x v="7"/>
    <s v="Super Decoflex Portable Personal File"/>
    <x v="633"/>
    <n v="1"/>
    <x v="623"/>
    <x v="3"/>
    <n v="7"/>
    <n v="29"/>
  </r>
  <r>
    <s v="CA-2014-130841"/>
    <d v="2014-07-29T00:00:00"/>
    <d v="2014-08-02T00:00:00"/>
    <s v="Matt Hagelstein"/>
    <s v="United States"/>
    <s v="San Francisco"/>
    <x v="0"/>
    <x v="3"/>
    <s v="Wilson Electronics DB Pro Signal Booster"/>
    <x v="634"/>
    <n v="4"/>
    <x v="624"/>
    <x v="3"/>
    <n v="7"/>
    <n v="29"/>
  </r>
  <r>
    <s v="CA-2013-106383"/>
    <d v="2013-03-20T00:00:00"/>
    <d v="2013-03-22T00:00:00"/>
    <s v="Bobby Trafton"/>
    <s v="United States"/>
    <s v="Littleton"/>
    <x v="5"/>
    <x v="15"/>
    <s v="Atlantic Metals Mobile 2-Shelf Bookcases, Custom Colors"/>
    <x v="635"/>
    <n v="1"/>
    <x v="625"/>
    <x v="0"/>
    <n v="3"/>
    <n v="20"/>
  </r>
  <r>
    <s v="CA-2011-128055"/>
    <d v="2011-03-31T00:00:00"/>
    <d v="2011-04-05T00:00:00"/>
    <s v="Alex Avila"/>
    <s v="United States"/>
    <s v="San Francisco"/>
    <x v="0"/>
    <x v="4"/>
    <s v="GBC DocuBind 200 Manual Binding Machine"/>
    <x v="636"/>
    <n v="2"/>
    <x v="626"/>
    <x v="1"/>
    <n v="3"/>
    <n v="31"/>
  </r>
  <r>
    <s v="CA-2011-128055"/>
    <d v="2011-03-31T00:00:00"/>
    <d v="2011-04-05T00:00:00"/>
    <s v="Alex Avila"/>
    <s v="United States"/>
    <s v="San Francisco"/>
    <x v="0"/>
    <x v="5"/>
    <s v="Fellowes Advanced Computer Series Surge Protectors"/>
    <x v="637"/>
    <n v="2"/>
    <x v="627"/>
    <x v="1"/>
    <n v="3"/>
    <n v="31"/>
  </r>
  <r>
    <s v="CA-2012-123232"/>
    <d v="2012-12-14T00:00:00"/>
    <d v="2012-12-16T00:00:00"/>
    <s v="Doug Jacobs"/>
    <s v="United States"/>
    <s v="Portland"/>
    <x v="4"/>
    <x v="3"/>
    <s v="HTC One"/>
    <x v="638"/>
    <n v="4"/>
    <x v="628"/>
    <x v="2"/>
    <n v="12"/>
    <n v="14"/>
  </r>
  <r>
    <s v="CA-2013-122322"/>
    <d v="2013-07-16T00:00:00"/>
    <d v="2013-07-22T00:00:00"/>
    <s v="Rick Huthwaite"/>
    <s v="United States"/>
    <s v="Provo"/>
    <x v="2"/>
    <x v="12"/>
    <s v="Fiskars Home &amp; Office Scissors"/>
    <x v="639"/>
    <n v="5"/>
    <x v="629"/>
    <x v="0"/>
    <n v="7"/>
    <n v="16"/>
  </r>
  <r>
    <s v="CA-2013-146633"/>
    <d v="2013-11-16T00:00:00"/>
    <d v="2013-11-18T00:00:00"/>
    <s v="Toby Gnade"/>
    <s v="United States"/>
    <s v="Los Angeles"/>
    <x v="0"/>
    <x v="4"/>
    <s v="Fellowes PB500 Electric Punch Plastic Comb Binding Machine with Manual Bind"/>
    <x v="640"/>
    <n v="1"/>
    <x v="630"/>
    <x v="0"/>
    <n v="11"/>
    <n v="16"/>
  </r>
  <r>
    <s v="CA-2013-146633"/>
    <d v="2013-11-16T00:00:00"/>
    <d v="2013-11-18T00:00:00"/>
    <s v="Toby Gnade"/>
    <s v="United States"/>
    <s v="Los Angeles"/>
    <x v="0"/>
    <x v="4"/>
    <s v="Avery Self-Adhesive Photo Pockets for Polaroid Photos"/>
    <x v="641"/>
    <n v="7"/>
    <x v="56"/>
    <x v="0"/>
    <n v="11"/>
    <n v="16"/>
  </r>
  <r>
    <s v="CA-2014-103380"/>
    <d v="2014-11-22T00:00:00"/>
    <d v="2014-11-26T00:00:00"/>
    <s v="Barry Franz"/>
    <s v="United States"/>
    <s v="Pasadena"/>
    <x v="0"/>
    <x v="7"/>
    <s v="Eldon Portable Mobile Manager"/>
    <x v="642"/>
    <n v="2"/>
    <x v="631"/>
    <x v="3"/>
    <n v="11"/>
    <n v="22"/>
  </r>
  <r>
    <s v="CA-2014-103380"/>
    <d v="2014-11-22T00:00:00"/>
    <d v="2014-11-26T00:00:00"/>
    <s v="Barry Franz"/>
    <s v="United States"/>
    <s v="Pasadena"/>
    <x v="0"/>
    <x v="2"/>
    <s v="Newell 344"/>
    <x v="643"/>
    <n v="2"/>
    <x v="632"/>
    <x v="3"/>
    <n v="11"/>
    <n v="22"/>
  </r>
  <r>
    <s v="CA-2014-103380"/>
    <d v="2014-11-22T00:00:00"/>
    <d v="2014-11-26T00:00:00"/>
    <s v="Barry Franz"/>
    <s v="United States"/>
    <s v="Pasadena"/>
    <x v="0"/>
    <x v="11"/>
    <s v="Advantus T-Pin Paper Clips"/>
    <x v="644"/>
    <n v="2"/>
    <x v="633"/>
    <x v="3"/>
    <n v="11"/>
    <n v="22"/>
  </r>
  <r>
    <s v="CA-2014-103380"/>
    <d v="2014-11-22T00:00:00"/>
    <d v="2014-11-26T00:00:00"/>
    <s v="Barry Franz"/>
    <s v="United States"/>
    <s v="Pasadena"/>
    <x v="0"/>
    <x v="5"/>
    <s v="Acco Six-Outlet Power Strip, 4' Cord Length"/>
    <x v="645"/>
    <n v="1"/>
    <x v="634"/>
    <x v="3"/>
    <n v="11"/>
    <n v="22"/>
  </r>
  <r>
    <s v="CA-2014-103380"/>
    <d v="2014-11-22T00:00:00"/>
    <d v="2014-11-26T00:00:00"/>
    <s v="Barry Franz"/>
    <s v="United States"/>
    <s v="Pasadena"/>
    <x v="0"/>
    <x v="3"/>
    <s v="Mitel MiVoice 5330e IP Phone"/>
    <x v="542"/>
    <n v="3"/>
    <x v="534"/>
    <x v="3"/>
    <n v="11"/>
    <n v="22"/>
  </r>
  <r>
    <s v="CA-2012-116092"/>
    <d v="2012-02-15T00:00:00"/>
    <d v="2012-02-18T00:00:00"/>
    <s v="Justin MacKendrick"/>
    <s v="United States"/>
    <s v="Los Angeles"/>
    <x v="0"/>
    <x v="9"/>
    <s v="Xerox 1959"/>
    <x v="476"/>
    <n v="2"/>
    <x v="464"/>
    <x v="2"/>
    <n v="2"/>
    <n v="15"/>
  </r>
  <r>
    <s v="CA-2012-116092"/>
    <d v="2012-02-15T00:00:00"/>
    <d v="2012-02-18T00:00:00"/>
    <s v="Justin MacKendrick"/>
    <s v="United States"/>
    <s v="Los Angeles"/>
    <x v="0"/>
    <x v="4"/>
    <s v="Acco Data Flex Cable Posts For Top &amp; Bottom Load Binders, 6&quot; Capacity"/>
    <x v="618"/>
    <n v="5"/>
    <x v="609"/>
    <x v="2"/>
    <n v="2"/>
    <n v="15"/>
  </r>
  <r>
    <s v="CA-2012-116092"/>
    <d v="2012-02-15T00:00:00"/>
    <d v="2012-02-18T00:00:00"/>
    <s v="Justin MacKendrick"/>
    <s v="United States"/>
    <s v="Los Angeles"/>
    <x v="0"/>
    <x v="4"/>
    <s v="Avery Durable Binders"/>
    <x v="40"/>
    <n v="5"/>
    <x v="635"/>
    <x v="2"/>
    <n v="2"/>
    <n v="15"/>
  </r>
  <r>
    <s v="CA-2012-116092"/>
    <d v="2012-02-15T00:00:00"/>
    <d v="2012-02-18T00:00:00"/>
    <s v="Justin MacKendrick"/>
    <s v="United States"/>
    <s v="Los Angeles"/>
    <x v="0"/>
    <x v="5"/>
    <s v="Kensington 6 Outlet MasterPiece HOMEOFFICE Power Control Center"/>
    <x v="646"/>
    <n v="6"/>
    <x v="636"/>
    <x v="2"/>
    <n v="2"/>
    <n v="15"/>
  </r>
  <r>
    <s v="CA-2012-116092"/>
    <d v="2012-02-15T00:00:00"/>
    <d v="2012-02-18T00:00:00"/>
    <s v="Justin MacKendrick"/>
    <s v="United States"/>
    <s v="Los Angeles"/>
    <x v="0"/>
    <x v="9"/>
    <s v="Xerox 22"/>
    <x v="179"/>
    <n v="3"/>
    <x v="177"/>
    <x v="2"/>
    <n v="2"/>
    <n v="15"/>
  </r>
  <r>
    <s v="CA-2013-117849"/>
    <d v="2013-04-16T00:00:00"/>
    <d v="2013-04-18T00:00:00"/>
    <s v="Julie Kriz"/>
    <s v="United States"/>
    <s v="San Diego"/>
    <x v="0"/>
    <x v="9"/>
    <s v="Xerox 1911"/>
    <x v="47"/>
    <n v="3"/>
    <x v="46"/>
    <x v="0"/>
    <n v="4"/>
    <n v="16"/>
  </r>
  <r>
    <s v="CA-2012-169201"/>
    <d v="2012-09-28T00:00:00"/>
    <d v="2012-10-01T00:00:00"/>
    <s v="Henry Goldwyn"/>
    <s v="United States"/>
    <s v="San Francisco"/>
    <x v="0"/>
    <x v="5"/>
    <s v="Holmes Odor Grabber"/>
    <x v="647"/>
    <n v="3"/>
    <x v="637"/>
    <x v="2"/>
    <n v="9"/>
    <n v="28"/>
  </r>
  <r>
    <s v="CA-2012-169201"/>
    <d v="2012-09-28T00:00:00"/>
    <d v="2012-10-01T00:00:00"/>
    <s v="Henry Goldwyn"/>
    <s v="United States"/>
    <s v="San Francisco"/>
    <x v="0"/>
    <x v="5"/>
    <s v="Holmes HEPA Air Purifier"/>
    <x v="648"/>
    <n v="2"/>
    <x v="638"/>
    <x v="2"/>
    <n v="9"/>
    <n v="28"/>
  </r>
  <r>
    <s v="CA-2014-105214"/>
    <d v="2014-06-17T00:00:00"/>
    <d v="2014-06-20T00:00:00"/>
    <s v="Troy Staebel"/>
    <s v="United States"/>
    <s v="San Francisco"/>
    <x v="0"/>
    <x v="10"/>
    <s v="Hon Multipurpose Stacking Arm Chairs"/>
    <x v="649"/>
    <n v="7"/>
    <x v="639"/>
    <x v="3"/>
    <n v="6"/>
    <n v="17"/>
  </r>
  <r>
    <s v="CA-2014-105214"/>
    <d v="2014-06-17T00:00:00"/>
    <d v="2014-06-20T00:00:00"/>
    <s v="Troy Staebel"/>
    <s v="United States"/>
    <s v="San Francisco"/>
    <x v="0"/>
    <x v="9"/>
    <s v="Wirebound Message Books, Four 2 3/4&quot; x 5&quot; Forms per Page, 600 Sets per Book"/>
    <x v="650"/>
    <n v="2"/>
    <x v="640"/>
    <x v="3"/>
    <n v="6"/>
    <n v="17"/>
  </r>
  <r>
    <s v="CA-2012-117611"/>
    <d v="2012-11-08T00:00:00"/>
    <d v="2012-11-10T00:00:00"/>
    <s v="Maria Zettner"/>
    <s v="United States"/>
    <s v="San Diego"/>
    <x v="0"/>
    <x v="11"/>
    <s v="Advantus Plastic Paper Clips"/>
    <x v="651"/>
    <n v="1"/>
    <x v="163"/>
    <x v="2"/>
    <n v="11"/>
    <n v="8"/>
  </r>
  <r>
    <s v="CA-2012-117611"/>
    <d v="2012-11-08T00:00:00"/>
    <d v="2012-11-10T00:00:00"/>
    <s v="Maria Zettner"/>
    <s v="United States"/>
    <s v="San Diego"/>
    <x v="0"/>
    <x v="8"/>
    <s v="Logitech G19 Programmable Gaming Keyboard"/>
    <x v="652"/>
    <n v="3"/>
    <x v="641"/>
    <x v="2"/>
    <n v="11"/>
    <n v="8"/>
  </r>
  <r>
    <s v="CA-2014-137470"/>
    <d v="2014-09-18T00:00:00"/>
    <d v="2014-09-18T00:00:00"/>
    <s v="Tom Prescott"/>
    <s v="United States"/>
    <s v="Seattle"/>
    <x v="1"/>
    <x v="9"/>
    <s v="Xerox 1984"/>
    <x v="264"/>
    <n v="2"/>
    <x v="642"/>
    <x v="3"/>
    <n v="9"/>
    <n v="18"/>
  </r>
  <r>
    <s v="CA-2012-102036"/>
    <d v="2012-09-21T00:00:00"/>
    <d v="2012-09-27T00:00:00"/>
    <s v="Chad Sievert"/>
    <s v="United States"/>
    <s v="Seattle"/>
    <x v="1"/>
    <x v="7"/>
    <s v="Fellowes Bases and Tops For Staxonsteel/High-Stak Systems"/>
    <x v="653"/>
    <n v="6"/>
    <x v="643"/>
    <x v="2"/>
    <n v="9"/>
    <n v="21"/>
  </r>
  <r>
    <s v="CA-2012-142944"/>
    <d v="2012-03-06T00:00:00"/>
    <d v="2012-03-11T00:00:00"/>
    <s v="John Lucas"/>
    <s v="United States"/>
    <s v="San Francisco"/>
    <x v="0"/>
    <x v="1"/>
    <s v="Deflect-o Glass Clear Studded Chair Mats"/>
    <x v="654"/>
    <n v="7"/>
    <x v="644"/>
    <x v="2"/>
    <n v="3"/>
    <n v="6"/>
  </r>
  <r>
    <s v="CA-2012-142944"/>
    <d v="2012-03-06T00:00:00"/>
    <d v="2012-03-11T00:00:00"/>
    <s v="John Lucas"/>
    <s v="United States"/>
    <s v="San Francisco"/>
    <x v="0"/>
    <x v="14"/>
    <s v="Canon PC1060 Personal Laser Copier"/>
    <x v="655"/>
    <n v="2"/>
    <x v="645"/>
    <x v="2"/>
    <n v="3"/>
    <n v="6"/>
  </r>
  <r>
    <s v="CA-2011-157882"/>
    <d v="2011-10-03T00:00:00"/>
    <d v="2011-10-08T00:00:00"/>
    <s v="Allen Rosenblatt"/>
    <s v="United States"/>
    <s v="Los Angeles"/>
    <x v="0"/>
    <x v="6"/>
    <s v="Bevis Round Conference Room Tables and Bases"/>
    <x v="656"/>
    <n v="1"/>
    <x v="87"/>
    <x v="1"/>
    <n v="10"/>
    <n v="3"/>
  </r>
  <r>
    <s v="CA-2011-157882"/>
    <d v="2011-10-03T00:00:00"/>
    <d v="2011-10-08T00:00:00"/>
    <s v="Allen Rosenblatt"/>
    <s v="United States"/>
    <s v="Los Angeles"/>
    <x v="0"/>
    <x v="10"/>
    <s v="Global Deluxe Stacking Chair, Gray"/>
    <x v="657"/>
    <n v="3"/>
    <x v="646"/>
    <x v="1"/>
    <n v="10"/>
    <n v="3"/>
  </r>
  <r>
    <s v="CA-2014-142622"/>
    <d v="2014-10-31T00:00:00"/>
    <d v="2014-11-03T00:00:00"/>
    <s v="Jim Karlsson"/>
    <s v="United States"/>
    <s v="Seattle"/>
    <x v="1"/>
    <x v="10"/>
    <s v="Novimex Fabric Task Chair"/>
    <x v="658"/>
    <n v="2"/>
    <x v="564"/>
    <x v="3"/>
    <n v="10"/>
    <n v="31"/>
  </r>
  <r>
    <s v="CA-2014-142622"/>
    <d v="2014-10-31T00:00:00"/>
    <d v="2014-11-03T00:00:00"/>
    <s v="Jim Karlsson"/>
    <s v="United States"/>
    <s v="Seattle"/>
    <x v="1"/>
    <x v="10"/>
    <s v="Global Super Steno Chair"/>
    <x v="659"/>
    <n v="8"/>
    <x v="647"/>
    <x v="3"/>
    <n v="10"/>
    <n v="31"/>
  </r>
  <r>
    <s v="CA-2014-142622"/>
    <d v="2014-10-31T00:00:00"/>
    <d v="2014-11-03T00:00:00"/>
    <s v="Jim Karlsson"/>
    <s v="United States"/>
    <s v="Seattle"/>
    <x v="1"/>
    <x v="15"/>
    <s v="Bestar Classic Bookcase"/>
    <x v="538"/>
    <n v="2"/>
    <x v="293"/>
    <x v="3"/>
    <n v="10"/>
    <n v="31"/>
  </r>
  <r>
    <s v="CA-2014-143343"/>
    <d v="2014-06-11T00:00:00"/>
    <d v="2014-06-14T00:00:00"/>
    <s v="Ben Wallace"/>
    <s v="United States"/>
    <s v="Los Angeles"/>
    <x v="0"/>
    <x v="2"/>
    <s v="Newell 351"/>
    <x v="390"/>
    <n v="5"/>
    <x v="648"/>
    <x v="3"/>
    <n v="6"/>
    <n v="11"/>
  </r>
  <r>
    <s v="CA-2014-115154"/>
    <d v="2014-01-09T00:00:00"/>
    <d v="2014-01-12T00:00:00"/>
    <s v="Ricardo Sperren"/>
    <s v="United States"/>
    <s v="Seattle"/>
    <x v="1"/>
    <x v="6"/>
    <s v="Balt Solid Wood Round Tables"/>
    <x v="660"/>
    <n v="2"/>
    <x v="649"/>
    <x v="3"/>
    <n v="1"/>
    <n v="9"/>
  </r>
  <r>
    <s v="US-2014-120418"/>
    <d v="2014-06-12T00:00:00"/>
    <d v="2014-06-13T00:00:00"/>
    <s v="Becky Castell"/>
    <s v="United States"/>
    <s v="Peoria"/>
    <x v="3"/>
    <x v="10"/>
    <s v="Global Leather Executive Chair"/>
    <x v="661"/>
    <n v="1"/>
    <x v="650"/>
    <x v="3"/>
    <n v="6"/>
    <n v="12"/>
  </r>
  <r>
    <s v="US-2014-120418"/>
    <d v="2014-06-12T00:00:00"/>
    <d v="2014-06-13T00:00:00"/>
    <s v="Becky Castell"/>
    <s v="United States"/>
    <s v="Peoria"/>
    <x v="3"/>
    <x v="7"/>
    <s v="Sortfiler Multipurpose Personal File Organizer, Black"/>
    <x v="662"/>
    <n v="4"/>
    <x v="651"/>
    <x v="3"/>
    <n v="6"/>
    <n v="12"/>
  </r>
  <r>
    <s v="US-2014-120418"/>
    <d v="2014-06-12T00:00:00"/>
    <d v="2014-06-13T00:00:00"/>
    <s v="Becky Castell"/>
    <s v="United States"/>
    <s v="Peoria"/>
    <x v="3"/>
    <x v="2"/>
    <s v="Boston 16801 Nautilus Battery Pencil Sharpener"/>
    <x v="663"/>
    <n v="5"/>
    <x v="652"/>
    <x v="3"/>
    <n v="6"/>
    <n v="12"/>
  </r>
  <r>
    <s v="US-2014-120418"/>
    <d v="2014-06-12T00:00:00"/>
    <d v="2014-06-13T00:00:00"/>
    <s v="Becky Castell"/>
    <s v="United States"/>
    <s v="Peoria"/>
    <x v="3"/>
    <x v="2"/>
    <s v="Newell 319"/>
    <x v="664"/>
    <n v="1"/>
    <x v="653"/>
    <x v="3"/>
    <n v="6"/>
    <n v="12"/>
  </r>
  <r>
    <s v="US-2014-120418"/>
    <d v="2014-06-12T00:00:00"/>
    <d v="2014-06-13T00:00:00"/>
    <s v="Becky Castell"/>
    <s v="United States"/>
    <s v="Peoria"/>
    <x v="3"/>
    <x v="7"/>
    <s v="Fellowes Officeware Wire Shelving"/>
    <x v="665"/>
    <n v="3"/>
    <x v="654"/>
    <x v="3"/>
    <n v="6"/>
    <n v="12"/>
  </r>
  <r>
    <s v="CA-2014-165491"/>
    <d v="2014-03-21T00:00:00"/>
    <d v="2014-03-25T00:00:00"/>
    <s v="Helen Wasserman"/>
    <s v="United States"/>
    <s v="Seattle"/>
    <x v="1"/>
    <x v="8"/>
    <s v="ImationÂ SecureÂ DriveÂ + Hardware Encrypted USBÂ flash driveÂ - 16 GB"/>
    <x v="666"/>
    <n v="7"/>
    <x v="655"/>
    <x v="3"/>
    <n v="3"/>
    <n v="21"/>
  </r>
  <r>
    <s v="CA-2014-138422"/>
    <d v="2014-09-24T00:00:00"/>
    <d v="2014-09-27T00:00:00"/>
    <s v="Kristina Nunn"/>
    <s v="United States"/>
    <s v="Fort Collins"/>
    <x v="5"/>
    <x v="13"/>
    <s v="Wausau Papers Astrobrights Colored Envelopes"/>
    <x v="667"/>
    <n v="3"/>
    <x v="656"/>
    <x v="3"/>
    <n v="9"/>
    <n v="24"/>
  </r>
  <r>
    <s v="CA-2013-155187"/>
    <d v="2013-09-25T00:00:00"/>
    <d v="2013-09-27T00:00:00"/>
    <s v="Laura Armstrong"/>
    <s v="United States"/>
    <s v="Los Angeles"/>
    <x v="0"/>
    <x v="7"/>
    <s v="Tennsco Lockers, Gray"/>
    <x v="668"/>
    <n v="2"/>
    <x v="657"/>
    <x v="0"/>
    <n v="9"/>
    <n v="25"/>
  </r>
  <r>
    <s v="CA-2013-155187"/>
    <d v="2013-09-25T00:00:00"/>
    <d v="2013-09-27T00:00:00"/>
    <s v="Laura Armstrong"/>
    <s v="United States"/>
    <s v="Los Angeles"/>
    <x v="0"/>
    <x v="9"/>
    <s v="REDIFORM Incoming/Outgoing Call Register, 11&quot; X 8 1/2&quot;, 100 Messages"/>
    <x v="669"/>
    <n v="5"/>
    <x v="619"/>
    <x v="0"/>
    <n v="9"/>
    <n v="25"/>
  </r>
  <r>
    <s v="CA-2014-109701"/>
    <d v="2014-12-03T00:00:00"/>
    <d v="2014-12-04T00:00:00"/>
    <s v="Alice McCarthy"/>
    <s v="United States"/>
    <s v="Los Angeles"/>
    <x v="0"/>
    <x v="4"/>
    <s v="Staples"/>
    <x v="644"/>
    <n v="6"/>
    <x v="658"/>
    <x v="3"/>
    <n v="12"/>
    <n v="3"/>
  </r>
  <r>
    <s v="CA-2014-109701"/>
    <d v="2014-12-03T00:00:00"/>
    <d v="2014-12-04T00:00:00"/>
    <s v="Alice McCarthy"/>
    <s v="United States"/>
    <s v="Los Angeles"/>
    <x v="0"/>
    <x v="4"/>
    <s v="Satellite Sectional Post Binders"/>
    <x v="670"/>
    <n v="2"/>
    <x v="659"/>
    <x v="3"/>
    <n v="12"/>
    <n v="3"/>
  </r>
  <r>
    <s v="CA-2014-109701"/>
    <d v="2014-12-03T00:00:00"/>
    <d v="2014-12-04T00:00:00"/>
    <s v="Alice McCarthy"/>
    <s v="United States"/>
    <s v="Los Angeles"/>
    <x v="0"/>
    <x v="9"/>
    <s v="Wirebound Message Book, 4 per Page"/>
    <x v="46"/>
    <n v="2"/>
    <x v="660"/>
    <x v="3"/>
    <n v="12"/>
    <n v="3"/>
  </r>
  <r>
    <s v="CA-2014-109701"/>
    <d v="2014-12-03T00:00:00"/>
    <d v="2014-12-04T00:00:00"/>
    <s v="Alice McCarthy"/>
    <s v="United States"/>
    <s v="Los Angeles"/>
    <x v="0"/>
    <x v="5"/>
    <s v="Fellowes Advanced Computer Series Surge Protectors"/>
    <x v="671"/>
    <n v="3"/>
    <x v="661"/>
    <x v="3"/>
    <n v="12"/>
    <n v="3"/>
  </r>
  <r>
    <s v="CA-2014-109701"/>
    <d v="2014-12-03T00:00:00"/>
    <d v="2014-12-04T00:00:00"/>
    <s v="Alice McCarthy"/>
    <s v="United States"/>
    <s v="Los Angeles"/>
    <x v="0"/>
    <x v="2"/>
    <s v="Prang Dustless Chalk Sticks"/>
    <x v="672"/>
    <n v="6"/>
    <x v="662"/>
    <x v="3"/>
    <n v="12"/>
    <n v="3"/>
  </r>
  <r>
    <s v="CA-2012-111514"/>
    <d v="2012-08-31T00:00:00"/>
    <d v="2012-09-02T00:00:00"/>
    <s v="Scott Cohen"/>
    <s v="United States"/>
    <s v="San Francisco"/>
    <x v="0"/>
    <x v="15"/>
    <s v="Atlantic Metals Mobile 3-Shelf Bookcases, Custom Colors"/>
    <x v="673"/>
    <n v="7"/>
    <x v="663"/>
    <x v="2"/>
    <n v="8"/>
    <n v="31"/>
  </r>
  <r>
    <s v="CA-2012-111514"/>
    <d v="2012-08-31T00:00:00"/>
    <d v="2012-09-02T00:00:00"/>
    <s v="Scott Cohen"/>
    <s v="United States"/>
    <s v="San Francisco"/>
    <x v="0"/>
    <x v="4"/>
    <s v="GBC Prestige Therm-A-Bind Covers"/>
    <x v="674"/>
    <n v="5"/>
    <x v="664"/>
    <x v="2"/>
    <n v="8"/>
    <n v="31"/>
  </r>
  <r>
    <s v="CA-2012-111514"/>
    <d v="2012-08-31T00:00:00"/>
    <d v="2012-09-02T00:00:00"/>
    <s v="Scott Cohen"/>
    <s v="United States"/>
    <s v="San Francisco"/>
    <x v="0"/>
    <x v="8"/>
    <s v="Memorex Micro Travel Drive 32 GB"/>
    <x v="675"/>
    <n v="1"/>
    <x v="665"/>
    <x v="2"/>
    <n v="8"/>
    <n v="31"/>
  </r>
  <r>
    <s v="CA-2012-111514"/>
    <d v="2012-08-31T00:00:00"/>
    <d v="2012-09-02T00:00:00"/>
    <s v="Scott Cohen"/>
    <s v="United States"/>
    <s v="San Francisco"/>
    <x v="0"/>
    <x v="16"/>
    <s v="Lexmark S315 Color Inkjet Printer"/>
    <x v="676"/>
    <n v="3"/>
    <x v="666"/>
    <x v="2"/>
    <n v="8"/>
    <n v="31"/>
  </r>
  <r>
    <s v="CA-2011-102295"/>
    <d v="2011-11-24T00:00:00"/>
    <d v="2011-11-26T00:00:00"/>
    <s v="Erica Hackney"/>
    <s v="United States"/>
    <s v="Sacramento"/>
    <x v="0"/>
    <x v="10"/>
    <s v="Global Leather &amp; Oak Executive Chair, Burgundy"/>
    <x v="677"/>
    <n v="1"/>
    <x v="667"/>
    <x v="1"/>
    <n v="11"/>
    <n v="24"/>
  </r>
  <r>
    <s v="CA-2012-148628"/>
    <d v="2012-12-06T00:00:00"/>
    <d v="2012-12-11T00:00:00"/>
    <s v="Katherine Murray"/>
    <s v="United States"/>
    <s v="Thousand Oaks"/>
    <x v="0"/>
    <x v="9"/>
    <s v="Message Book, Phone, Wirebound Standard Line Memo, 2 3/4&quot; X 5&quot;"/>
    <x v="678"/>
    <n v="5"/>
    <x v="668"/>
    <x v="2"/>
    <n v="12"/>
    <n v="6"/>
  </r>
  <r>
    <s v="US-2014-117534"/>
    <d v="2014-03-26T00:00:00"/>
    <d v="2014-03-27T00:00:00"/>
    <s v="Christina VanderZanden"/>
    <s v="United States"/>
    <s v="Fresno"/>
    <x v="0"/>
    <x v="5"/>
    <s v="Acco Smartsocket Color-Coded Six-Outlet AC Adapter Model Surge Protectors"/>
    <x v="679"/>
    <n v="4"/>
    <x v="669"/>
    <x v="3"/>
    <n v="3"/>
    <n v="26"/>
  </r>
  <r>
    <s v="US-2014-117534"/>
    <d v="2014-03-26T00:00:00"/>
    <d v="2014-03-27T00:00:00"/>
    <s v="Christina VanderZanden"/>
    <s v="United States"/>
    <s v="Fresno"/>
    <x v="0"/>
    <x v="2"/>
    <s v="Staples"/>
    <x v="680"/>
    <n v="9"/>
    <x v="95"/>
    <x v="3"/>
    <n v="3"/>
    <n v="26"/>
  </r>
  <r>
    <s v="US-2014-117534"/>
    <d v="2014-03-26T00:00:00"/>
    <d v="2014-03-27T00:00:00"/>
    <s v="Christina VanderZanden"/>
    <s v="United States"/>
    <s v="Fresno"/>
    <x v="0"/>
    <x v="4"/>
    <s v="Avery Arch Ring Binders"/>
    <x v="681"/>
    <n v="4"/>
    <x v="670"/>
    <x v="3"/>
    <n v="3"/>
    <n v="26"/>
  </r>
  <r>
    <s v="US-2014-117534"/>
    <d v="2014-03-26T00:00:00"/>
    <d v="2014-03-27T00:00:00"/>
    <s v="Christina VanderZanden"/>
    <s v="United States"/>
    <s v="Fresno"/>
    <x v="0"/>
    <x v="3"/>
    <s v="Clearsounds A400"/>
    <x v="682"/>
    <n v="4"/>
    <x v="671"/>
    <x v="3"/>
    <n v="3"/>
    <n v="26"/>
  </r>
  <r>
    <s v="US-2014-117534"/>
    <d v="2014-03-26T00:00:00"/>
    <d v="2014-03-27T00:00:00"/>
    <s v="Christina VanderZanden"/>
    <s v="United States"/>
    <s v="Fresno"/>
    <x v="0"/>
    <x v="14"/>
    <s v="Hewlett Packard 310 Color Digital Copier"/>
    <x v="683"/>
    <n v="2"/>
    <x v="672"/>
    <x v="3"/>
    <n v="3"/>
    <n v="26"/>
  </r>
  <r>
    <s v="CA-2012-145065"/>
    <d v="2012-12-12T00:00:00"/>
    <d v="2012-12-15T00:00:00"/>
    <s v="Dennis Kane"/>
    <s v="United States"/>
    <s v="San Diego"/>
    <x v="0"/>
    <x v="11"/>
    <s v="Staples"/>
    <x v="684"/>
    <n v="2"/>
    <x v="622"/>
    <x v="2"/>
    <n v="12"/>
    <n v="12"/>
  </r>
  <r>
    <s v="CA-2012-145065"/>
    <d v="2012-12-12T00:00:00"/>
    <d v="2012-12-15T00:00:00"/>
    <s v="Dennis Kane"/>
    <s v="United States"/>
    <s v="San Diego"/>
    <x v="0"/>
    <x v="4"/>
    <s v="Recycled Premium Regency Composition Covers"/>
    <x v="685"/>
    <n v="2"/>
    <x v="673"/>
    <x v="2"/>
    <n v="12"/>
    <n v="12"/>
  </r>
  <r>
    <s v="CA-2014-169264"/>
    <d v="2014-08-15T00:00:00"/>
    <d v="2014-08-17T00:00:00"/>
    <s v="Nora Preis"/>
    <s v="United States"/>
    <s v="San Francisco"/>
    <x v="0"/>
    <x v="0"/>
    <s v="Avery File Folder Labels"/>
    <x v="592"/>
    <n v="2"/>
    <x v="674"/>
    <x v="3"/>
    <n v="8"/>
    <n v="15"/>
  </r>
  <r>
    <s v="CA-2014-169264"/>
    <d v="2014-08-15T00:00:00"/>
    <d v="2014-08-17T00:00:00"/>
    <s v="Nora Preis"/>
    <s v="United States"/>
    <s v="San Francisco"/>
    <x v="0"/>
    <x v="2"/>
    <s v="Newell 318"/>
    <x v="686"/>
    <n v="6"/>
    <x v="675"/>
    <x v="3"/>
    <n v="8"/>
    <n v="15"/>
  </r>
  <r>
    <s v="CA-2014-108574"/>
    <d v="2014-10-08T00:00:00"/>
    <d v="2014-10-12T00:00:00"/>
    <s v="Mike Gockenbach"/>
    <s v="United States"/>
    <s v="Los Angeles"/>
    <x v="0"/>
    <x v="8"/>
    <s v="Logitech G19 Programmable Gaming Keyboard"/>
    <x v="687"/>
    <n v="9"/>
    <x v="676"/>
    <x v="3"/>
    <n v="10"/>
    <n v="8"/>
  </r>
  <r>
    <s v="CA-2014-108574"/>
    <d v="2014-10-08T00:00:00"/>
    <d v="2014-10-12T00:00:00"/>
    <s v="Mike Gockenbach"/>
    <s v="United States"/>
    <s v="Los Angeles"/>
    <x v="0"/>
    <x v="3"/>
    <s v="Motorola HK250 Universal Bluetooth Headset"/>
    <x v="688"/>
    <n v="7"/>
    <x v="677"/>
    <x v="3"/>
    <n v="10"/>
    <n v="8"/>
  </r>
  <r>
    <s v="CA-2014-108574"/>
    <d v="2014-10-08T00:00:00"/>
    <d v="2014-10-12T00:00:00"/>
    <s v="Mike Gockenbach"/>
    <s v="United States"/>
    <s v="Los Angeles"/>
    <x v="0"/>
    <x v="3"/>
    <s v="Square Credit Card Reader, 4 1/2&quot; x 4 1/2&quot; x 1&quot;, White"/>
    <x v="229"/>
    <n v="10"/>
    <x v="678"/>
    <x v="3"/>
    <n v="10"/>
    <n v="8"/>
  </r>
  <r>
    <s v="CA-2014-144589"/>
    <d v="2014-01-21T00:00:00"/>
    <d v="2014-01-26T00:00:00"/>
    <s v="Tamara Manning"/>
    <s v="United States"/>
    <s v="San Francisco"/>
    <x v="0"/>
    <x v="2"/>
    <s v="Staples"/>
    <x v="689"/>
    <n v="5"/>
    <x v="679"/>
    <x v="3"/>
    <n v="1"/>
    <n v="21"/>
  </r>
  <r>
    <s v="CA-2014-144589"/>
    <d v="2014-01-21T00:00:00"/>
    <d v="2014-01-26T00:00:00"/>
    <s v="Tamara Manning"/>
    <s v="United States"/>
    <s v="San Francisco"/>
    <x v="0"/>
    <x v="3"/>
    <s v="Panasonic KX-TG9541B DECT 6.0 Digital 2-Line Expandable Cordless Phone With Digital Answering System"/>
    <x v="690"/>
    <n v="3"/>
    <x v="680"/>
    <x v="3"/>
    <n v="1"/>
    <n v="21"/>
  </r>
  <r>
    <s v="CA-2014-155985"/>
    <d v="2014-03-24T00:00:00"/>
    <d v="2014-03-26T00:00:00"/>
    <s v="Bill Eplett"/>
    <s v="United States"/>
    <s v="San Francisco"/>
    <x v="0"/>
    <x v="1"/>
    <s v="DAX Natural Wood-Tone Poster Frame"/>
    <x v="691"/>
    <n v="8"/>
    <x v="681"/>
    <x v="3"/>
    <n v="3"/>
    <n v="24"/>
  </r>
  <r>
    <s v="CA-2012-142041"/>
    <d v="2012-06-07T00:00:00"/>
    <d v="2012-06-09T00:00:00"/>
    <s v="Eleni McCrary"/>
    <s v="United States"/>
    <s v="Los Angeles"/>
    <x v="0"/>
    <x v="4"/>
    <s v="Staples"/>
    <x v="692"/>
    <n v="5"/>
    <x v="682"/>
    <x v="2"/>
    <n v="6"/>
    <n v="7"/>
  </r>
  <r>
    <s v="CA-2011-151295"/>
    <d v="2011-11-12T00:00:00"/>
    <d v="2011-11-16T00:00:00"/>
    <s v="Joseph Airdo"/>
    <s v="United States"/>
    <s v="Los Angeles"/>
    <x v="0"/>
    <x v="9"/>
    <s v="Xerox 1974"/>
    <x v="159"/>
    <n v="2"/>
    <x v="683"/>
    <x v="1"/>
    <n v="11"/>
    <n v="12"/>
  </r>
  <r>
    <s v="CA-2011-151295"/>
    <d v="2011-11-12T00:00:00"/>
    <d v="2011-11-16T00:00:00"/>
    <s v="Joseph Airdo"/>
    <s v="United States"/>
    <s v="Los Angeles"/>
    <x v="0"/>
    <x v="6"/>
    <s v="Bevis Boat-Shaped Conference Table"/>
    <x v="693"/>
    <n v="3"/>
    <x v="117"/>
    <x v="1"/>
    <n v="11"/>
    <n v="12"/>
  </r>
  <r>
    <s v="CA-2014-168655"/>
    <d v="2014-10-13T00:00:00"/>
    <d v="2014-10-19T00:00:00"/>
    <s v="Michelle Lonsdale"/>
    <s v="United States"/>
    <s v="Albuquerque"/>
    <x v="6"/>
    <x v="8"/>
    <s v="WD My Passport Ultra 2TB Portable External Hard Drive"/>
    <x v="694"/>
    <n v="5"/>
    <x v="684"/>
    <x v="3"/>
    <n v="10"/>
    <n v="13"/>
  </r>
  <r>
    <s v="CA-2014-168655"/>
    <d v="2014-10-13T00:00:00"/>
    <d v="2014-10-19T00:00:00"/>
    <s v="Michelle Lonsdale"/>
    <s v="United States"/>
    <s v="Albuquerque"/>
    <x v="6"/>
    <x v="4"/>
    <s v="GBC Twin Loop Wire Binding Elements"/>
    <x v="695"/>
    <n v="3"/>
    <x v="197"/>
    <x v="3"/>
    <n v="10"/>
    <n v="13"/>
  </r>
  <r>
    <s v="CA-2013-107202"/>
    <d v="2013-05-22T00:00:00"/>
    <d v="2013-05-29T00:00:00"/>
    <s v="Linda Cazamias"/>
    <s v="United States"/>
    <s v="Sparks"/>
    <x v="7"/>
    <x v="16"/>
    <s v="Panasonic KX MB2061 Multifunction Printer"/>
    <x v="696"/>
    <n v="10"/>
    <x v="685"/>
    <x v="0"/>
    <n v="5"/>
    <n v="22"/>
  </r>
  <r>
    <s v="CA-2014-159597"/>
    <d v="2014-11-10T00:00:00"/>
    <d v="2014-11-15T00:00:00"/>
    <s v="Matt Collister"/>
    <s v="United States"/>
    <s v="Coachella"/>
    <x v="0"/>
    <x v="7"/>
    <s v="Safco Wire Cube Shelving System, For Use as 4 or 5 14&quot; Cubes, Black"/>
    <x v="697"/>
    <n v="2"/>
    <x v="686"/>
    <x v="3"/>
    <n v="11"/>
    <n v="10"/>
  </r>
  <r>
    <s v="CA-2014-159597"/>
    <d v="2014-11-10T00:00:00"/>
    <d v="2014-11-15T00:00:00"/>
    <s v="Matt Collister"/>
    <s v="United States"/>
    <s v="Coachella"/>
    <x v="0"/>
    <x v="8"/>
    <s v="Razer Kraken 7.1 Surround Sound Over Ear USB Gaming Headset"/>
    <x v="93"/>
    <n v="1"/>
    <x v="687"/>
    <x v="3"/>
    <n v="11"/>
    <n v="10"/>
  </r>
  <r>
    <s v="CA-2014-100748"/>
    <d v="2014-05-14T00:00:00"/>
    <d v="2014-05-21T00:00:00"/>
    <s v="Ross Baird"/>
    <s v="United States"/>
    <s v="San Francisco"/>
    <x v="0"/>
    <x v="0"/>
    <s v="Self-Adhesive Address Labels for Typewriters by Universal"/>
    <x v="698"/>
    <n v="8"/>
    <x v="688"/>
    <x v="3"/>
    <n v="5"/>
    <n v="14"/>
  </r>
  <r>
    <s v="CA-2014-129805"/>
    <d v="2014-12-29T00:00:00"/>
    <d v="2015-01-03T00:00:00"/>
    <s v="Harry Marie"/>
    <s v="United States"/>
    <s v="Seattle"/>
    <x v="1"/>
    <x v="1"/>
    <s v="3M Hangers With Command Adhesive"/>
    <x v="699"/>
    <n v="2"/>
    <x v="689"/>
    <x v="3"/>
    <n v="12"/>
    <n v="29"/>
  </r>
  <r>
    <s v="CA-2014-140053"/>
    <d v="2014-07-04T00:00:00"/>
    <d v="2014-07-11T00:00:00"/>
    <s v="Christina Anderson"/>
    <s v="United States"/>
    <s v="Farmington"/>
    <x v="6"/>
    <x v="1"/>
    <s v="Tenex Traditional Chairmats for Medium Pile Carpet, Standard Lip, 36&quot; x 48&quot;"/>
    <x v="700"/>
    <n v="9"/>
    <x v="690"/>
    <x v="3"/>
    <n v="7"/>
    <n v="4"/>
  </r>
  <r>
    <s v="CA-2011-164210"/>
    <d v="2011-11-18T00:00:00"/>
    <d v="2011-11-20T00:00:00"/>
    <s v="Pierre Wener"/>
    <s v="United States"/>
    <s v="Louisville"/>
    <x v="5"/>
    <x v="6"/>
    <s v="Bevis Rectangular Conference Tables"/>
    <x v="701"/>
    <n v="2"/>
    <x v="691"/>
    <x v="1"/>
    <n v="11"/>
    <n v="18"/>
  </r>
  <r>
    <s v="CA-2011-164210"/>
    <d v="2011-11-18T00:00:00"/>
    <d v="2011-11-20T00:00:00"/>
    <s v="Pierre Wener"/>
    <s v="United States"/>
    <s v="Louisville"/>
    <x v="5"/>
    <x v="9"/>
    <s v="Geographics Note Cards, Blank, White, 8 1/2&quot; x 11&quot;"/>
    <x v="702"/>
    <n v="4"/>
    <x v="692"/>
    <x v="1"/>
    <n v="11"/>
    <n v="18"/>
  </r>
  <r>
    <s v="CA-2012-100573"/>
    <d v="2012-09-25T00:00:00"/>
    <d v="2012-10-01T00:00:00"/>
    <s v="Anne McFarland"/>
    <s v="United States"/>
    <s v="Los Angeles"/>
    <x v="0"/>
    <x v="13"/>
    <s v="#10- 4 1/8&quot; x 9 1/2&quot; Recycled Envelopes"/>
    <x v="703"/>
    <n v="2"/>
    <x v="693"/>
    <x v="2"/>
    <n v="9"/>
    <n v="25"/>
  </r>
  <r>
    <s v="CA-2013-140207"/>
    <d v="2013-11-06T00:00:00"/>
    <d v="2013-11-11T00:00:00"/>
    <s v="Christopher Schild"/>
    <s v="United States"/>
    <s v="San Jose"/>
    <x v="0"/>
    <x v="4"/>
    <s v="Cardinal Holdit Data Disk Pockets"/>
    <x v="704"/>
    <n v="5"/>
    <x v="694"/>
    <x v="0"/>
    <n v="11"/>
    <n v="6"/>
  </r>
  <r>
    <s v="CA-2012-142419"/>
    <d v="2012-07-11T00:00:00"/>
    <d v="2012-07-13T00:00:00"/>
    <s v="Shahid Collister"/>
    <s v="United States"/>
    <s v="Seattle"/>
    <x v="1"/>
    <x v="9"/>
    <s v="Xerox 1896"/>
    <x v="705"/>
    <n v="3"/>
    <x v="695"/>
    <x v="2"/>
    <n v="7"/>
    <n v="11"/>
  </r>
  <r>
    <s v="CA-2012-142419"/>
    <d v="2012-07-11T00:00:00"/>
    <d v="2012-07-13T00:00:00"/>
    <s v="Shahid Collister"/>
    <s v="United States"/>
    <s v="Seattle"/>
    <x v="1"/>
    <x v="4"/>
    <s v="Wilson Jones Ledger-Size, Piano-Hinge Binder, 2&quot;, Blue"/>
    <x v="706"/>
    <n v="3"/>
    <x v="696"/>
    <x v="2"/>
    <n v="7"/>
    <n v="11"/>
  </r>
  <r>
    <s v="CA-2013-114972"/>
    <d v="2013-11-04T00:00:00"/>
    <d v="2013-11-07T00:00:00"/>
    <s v="Phillip Flathmann"/>
    <s v="United States"/>
    <s v="Los Angeles"/>
    <x v="0"/>
    <x v="10"/>
    <s v="Global Deluxe High-Back Office Chair in Storm"/>
    <x v="707"/>
    <n v="2"/>
    <x v="697"/>
    <x v="0"/>
    <n v="11"/>
    <n v="4"/>
  </r>
  <r>
    <s v="CA-2013-114972"/>
    <d v="2013-11-04T00:00:00"/>
    <d v="2013-11-07T00:00:00"/>
    <s v="Phillip Flathmann"/>
    <s v="United States"/>
    <s v="Los Angeles"/>
    <x v="0"/>
    <x v="8"/>
    <s v="Kensington K72356US Mouse-in-a-Box USB Desktop Mouse"/>
    <x v="708"/>
    <n v="5"/>
    <x v="698"/>
    <x v="0"/>
    <n v="11"/>
    <n v="4"/>
  </r>
  <r>
    <s v="CA-2013-114972"/>
    <d v="2013-11-04T00:00:00"/>
    <d v="2013-11-07T00:00:00"/>
    <s v="Phillip Flathmann"/>
    <s v="United States"/>
    <s v="Los Angeles"/>
    <x v="0"/>
    <x v="0"/>
    <s v="Avery 50"/>
    <x v="709"/>
    <n v="7"/>
    <x v="699"/>
    <x v="0"/>
    <n v="11"/>
    <n v="4"/>
  </r>
  <r>
    <s v="CA-2013-114972"/>
    <d v="2013-11-04T00:00:00"/>
    <d v="2013-11-07T00:00:00"/>
    <s v="Phillip Flathmann"/>
    <s v="United States"/>
    <s v="Los Angeles"/>
    <x v="0"/>
    <x v="5"/>
    <s v="Honeywell Enviracaire Portable HEPA Air Cleaner for 16' x 20' Room"/>
    <x v="710"/>
    <n v="4"/>
    <x v="700"/>
    <x v="0"/>
    <n v="11"/>
    <n v="4"/>
  </r>
  <r>
    <s v="CA-2014-102750"/>
    <d v="2014-09-05T00:00:00"/>
    <d v="2014-09-09T00:00:00"/>
    <s v="Greg Maxwell"/>
    <s v="United States"/>
    <s v="Los Angeles"/>
    <x v="0"/>
    <x v="6"/>
    <s v="Chromcraft Bull-Nose Wood Oval Conference Tables &amp; Bases"/>
    <x v="711"/>
    <n v="3"/>
    <x v="701"/>
    <x v="3"/>
    <n v="9"/>
    <n v="5"/>
  </r>
  <r>
    <s v="CA-2014-147956"/>
    <d v="2014-12-25T00:00:00"/>
    <d v="2015-01-01T00:00:00"/>
    <s v="Alan Hwang"/>
    <s v="United States"/>
    <s v="Seattle"/>
    <x v="1"/>
    <x v="7"/>
    <s v="Office Impressions Heavy Duty Welded Shelving &amp; Multimedia Storage Drawers"/>
    <x v="712"/>
    <n v="6"/>
    <x v="166"/>
    <x v="3"/>
    <n v="12"/>
    <n v="25"/>
  </r>
  <r>
    <s v="CA-2014-126067"/>
    <d v="2014-08-29T00:00:00"/>
    <d v="2014-09-04T00:00:00"/>
    <s v="Kristina Nunn"/>
    <s v="United States"/>
    <s v="Seattle"/>
    <x v="1"/>
    <x v="3"/>
    <s v="Anker 24W Portable Micro USB Car Charger"/>
    <x v="713"/>
    <n v="4"/>
    <x v="702"/>
    <x v="3"/>
    <n v="8"/>
    <n v="29"/>
  </r>
  <r>
    <s v="CA-2014-126067"/>
    <d v="2014-08-29T00:00:00"/>
    <d v="2014-09-04T00:00:00"/>
    <s v="Kristina Nunn"/>
    <s v="United States"/>
    <s v="Seattle"/>
    <x v="1"/>
    <x v="6"/>
    <s v="Hon Practical Foundations 30 x 60 Training Table, Light Gray/Charcoal"/>
    <x v="714"/>
    <n v="5"/>
    <x v="703"/>
    <x v="3"/>
    <n v="8"/>
    <n v="29"/>
  </r>
  <r>
    <s v="CA-2014-126067"/>
    <d v="2014-08-29T00:00:00"/>
    <d v="2014-09-04T00:00:00"/>
    <s v="Kristina Nunn"/>
    <s v="United States"/>
    <s v="Seattle"/>
    <x v="1"/>
    <x v="4"/>
    <s v="GBC Standard Therm-A-Bind Covers"/>
    <x v="715"/>
    <n v="5"/>
    <x v="704"/>
    <x v="3"/>
    <n v="8"/>
    <n v="29"/>
  </r>
  <r>
    <s v="CA-2014-126067"/>
    <d v="2014-08-29T00:00:00"/>
    <d v="2014-09-04T00:00:00"/>
    <s v="Kristina Nunn"/>
    <s v="United States"/>
    <s v="Seattle"/>
    <x v="1"/>
    <x v="2"/>
    <s v="Newell 344"/>
    <x v="643"/>
    <n v="2"/>
    <x v="632"/>
    <x v="3"/>
    <n v="8"/>
    <n v="29"/>
  </r>
  <r>
    <s v="CA-2011-113579"/>
    <d v="2011-12-13T00:00:00"/>
    <d v="2011-12-15T00:00:00"/>
    <s v="Katherine Ducich"/>
    <s v="United States"/>
    <s v="Los Angeles"/>
    <x v="0"/>
    <x v="9"/>
    <s v="White GlueTop Scratch Pads"/>
    <x v="716"/>
    <n v="6"/>
    <x v="705"/>
    <x v="1"/>
    <n v="12"/>
    <n v="13"/>
  </r>
  <r>
    <s v="CA-2012-122371"/>
    <d v="2012-09-26T00:00:00"/>
    <d v="2012-10-01T00:00:00"/>
    <s v="Bryan Spruell"/>
    <s v="United States"/>
    <s v="San Diego"/>
    <x v="0"/>
    <x v="7"/>
    <s v="Sortfiler Multipurpose Personal File Organizer, Black"/>
    <x v="717"/>
    <n v="3"/>
    <x v="706"/>
    <x v="2"/>
    <n v="9"/>
    <n v="26"/>
  </r>
  <r>
    <s v="CA-2012-122371"/>
    <d v="2012-09-26T00:00:00"/>
    <d v="2012-10-01T00:00:00"/>
    <s v="Bryan Spruell"/>
    <s v="United States"/>
    <s v="San Diego"/>
    <x v="0"/>
    <x v="13"/>
    <s v="Cameo Buff Policy Envelopes"/>
    <x v="718"/>
    <n v="2"/>
    <x v="707"/>
    <x v="2"/>
    <n v="9"/>
    <n v="26"/>
  </r>
  <r>
    <s v="CA-2013-126935"/>
    <d v="2013-05-20T00:00:00"/>
    <d v="2013-05-25T00:00:00"/>
    <s v="Bill Tyler"/>
    <s v="United States"/>
    <s v="San Francisco"/>
    <x v="0"/>
    <x v="4"/>
    <s v="GBC Personal VeloBind Strips"/>
    <x v="719"/>
    <n v="1"/>
    <x v="413"/>
    <x v="0"/>
    <n v="5"/>
    <n v="20"/>
  </r>
  <r>
    <s v="CA-2013-149482"/>
    <d v="2013-11-15T00:00:00"/>
    <d v="2013-11-20T00:00:00"/>
    <s v="Ralph Ritter"/>
    <s v="United States"/>
    <s v="San Francisco"/>
    <x v="0"/>
    <x v="0"/>
    <s v="Avery 52"/>
    <x v="515"/>
    <n v="2"/>
    <x v="506"/>
    <x v="0"/>
    <n v="11"/>
    <n v="15"/>
  </r>
  <r>
    <s v="CA-2011-143917"/>
    <d v="2011-07-25T00:00:00"/>
    <d v="2011-07-27T00:00:00"/>
    <s v="Ken Lonsdale"/>
    <s v="United States"/>
    <s v="San Francisco"/>
    <x v="0"/>
    <x v="7"/>
    <s v="Fellowes Personal Hanging Folder Files, Navy"/>
    <x v="720"/>
    <n v="4"/>
    <x v="708"/>
    <x v="1"/>
    <n v="7"/>
    <n v="25"/>
  </r>
  <r>
    <s v="CA-2011-143917"/>
    <d v="2011-07-25T00:00:00"/>
    <d v="2011-07-27T00:00:00"/>
    <s v="Ken Lonsdale"/>
    <s v="United States"/>
    <s v="San Francisco"/>
    <x v="0"/>
    <x v="12"/>
    <s v="High Speed Automatic Electric Letter Opener"/>
    <x v="721"/>
    <n v="5"/>
    <x v="709"/>
    <x v="1"/>
    <n v="7"/>
    <n v="25"/>
  </r>
  <r>
    <s v="CA-2011-143917"/>
    <d v="2011-07-25T00:00:00"/>
    <d v="2011-07-27T00:00:00"/>
    <s v="Ken Lonsdale"/>
    <s v="United States"/>
    <s v="San Francisco"/>
    <x v="0"/>
    <x v="1"/>
    <s v="Staples"/>
    <x v="722"/>
    <n v="8"/>
    <x v="710"/>
    <x v="1"/>
    <n v="7"/>
    <n v="25"/>
  </r>
  <r>
    <s v="CA-2014-163902"/>
    <d v="2014-03-03T00:00:00"/>
    <d v="2014-03-09T00:00:00"/>
    <s v="Maribeth Yedwab"/>
    <s v="United States"/>
    <s v="Los Angeles"/>
    <x v="0"/>
    <x v="3"/>
    <s v="Panasonic KX TS3282B Corded phone"/>
    <x v="723"/>
    <n v="3"/>
    <x v="711"/>
    <x v="3"/>
    <n v="3"/>
    <n v="3"/>
  </r>
  <r>
    <s v="CA-2014-163902"/>
    <d v="2014-03-03T00:00:00"/>
    <d v="2014-03-09T00:00:00"/>
    <s v="Maribeth Yedwab"/>
    <s v="United States"/>
    <s v="Los Angeles"/>
    <x v="0"/>
    <x v="8"/>
    <s v="Logitech G13 Programmable Gameboard with LCD Display"/>
    <x v="724"/>
    <n v="6"/>
    <x v="712"/>
    <x v="3"/>
    <n v="3"/>
    <n v="3"/>
  </r>
  <r>
    <s v="CA-2012-143238"/>
    <d v="2012-09-06T00:00:00"/>
    <d v="2012-09-08T00:00:00"/>
    <s v="Lori Olson"/>
    <s v="United States"/>
    <s v="La Quinta"/>
    <x v="0"/>
    <x v="8"/>
    <s v="Memorex Mini Travel Drive 8 GB USB 2.0 Flash Drive"/>
    <x v="725"/>
    <n v="4"/>
    <x v="713"/>
    <x v="2"/>
    <n v="9"/>
    <n v="6"/>
  </r>
  <r>
    <s v="CA-2012-113404"/>
    <d v="2012-07-16T00:00:00"/>
    <d v="2012-07-16T00:00:00"/>
    <s v="Eleni McCrary"/>
    <s v="United States"/>
    <s v="San Francisco"/>
    <x v="0"/>
    <x v="10"/>
    <s v="Hon 2090 Â“Pillow SoftÂ” Series Mid Back Swivel/Tilt Chairs"/>
    <x v="726"/>
    <n v="6"/>
    <x v="714"/>
    <x v="2"/>
    <n v="7"/>
    <n v="16"/>
  </r>
  <r>
    <s v="CA-2012-113404"/>
    <d v="2012-07-16T00:00:00"/>
    <d v="2012-07-16T00:00:00"/>
    <s v="Eleni McCrary"/>
    <s v="United States"/>
    <s v="San Francisco"/>
    <x v="0"/>
    <x v="10"/>
    <s v="Hon 4070 Series Pagoda Armless Upholstered Stacking Chairs"/>
    <x v="727"/>
    <n v="3"/>
    <x v="715"/>
    <x v="2"/>
    <n v="7"/>
    <n v="16"/>
  </r>
  <r>
    <s v="CA-2013-144792"/>
    <d v="2013-05-01T00:00:00"/>
    <d v="2013-05-05T00:00:00"/>
    <s v="Ken Dana"/>
    <s v="United States"/>
    <s v="Scottsdale"/>
    <x v="3"/>
    <x v="1"/>
    <s v="12-1/2 Diameter Round Wall Clock"/>
    <x v="728"/>
    <n v="7"/>
    <x v="716"/>
    <x v="0"/>
    <n v="5"/>
    <n v="1"/>
  </r>
  <r>
    <s v="CA-2014-108070"/>
    <d v="2014-04-17T00:00:00"/>
    <d v="2014-04-21T00:00:00"/>
    <s v="Joel Eaton"/>
    <s v="United States"/>
    <s v="San Jose"/>
    <x v="0"/>
    <x v="7"/>
    <s v="Belkin 19&quot; Vented Equipment Shelf, Black"/>
    <x v="729"/>
    <n v="4"/>
    <x v="717"/>
    <x v="3"/>
    <n v="4"/>
    <n v="17"/>
  </r>
  <r>
    <s v="CA-2014-108070"/>
    <d v="2014-04-17T00:00:00"/>
    <d v="2014-04-21T00:00:00"/>
    <s v="Joel Eaton"/>
    <s v="United States"/>
    <s v="San Jose"/>
    <x v="0"/>
    <x v="15"/>
    <s v="O'Sullivan Living Dimensions 2-Shelf Bookcases"/>
    <x v="730"/>
    <n v="1"/>
    <x v="718"/>
    <x v="3"/>
    <n v="4"/>
    <n v="17"/>
  </r>
  <r>
    <s v="US-2012-128090"/>
    <d v="2012-08-16T00:00:00"/>
    <d v="2012-08-22T00:00:00"/>
    <s v="John Murray"/>
    <s v="United States"/>
    <s v="Phoenix"/>
    <x v="3"/>
    <x v="2"/>
    <s v="Newell 346"/>
    <x v="731"/>
    <n v="1"/>
    <x v="719"/>
    <x v="2"/>
    <n v="8"/>
    <n v="16"/>
  </r>
  <r>
    <s v="US-2012-128090"/>
    <d v="2012-08-16T00:00:00"/>
    <d v="2012-08-22T00:00:00"/>
    <s v="John Murray"/>
    <s v="United States"/>
    <s v="Phoenix"/>
    <x v="3"/>
    <x v="3"/>
    <s v="Samsung Galaxy S4 Mini"/>
    <x v="732"/>
    <n v="5"/>
    <x v="720"/>
    <x v="2"/>
    <n v="8"/>
    <n v="16"/>
  </r>
  <r>
    <s v="US-2012-128090"/>
    <d v="2012-08-16T00:00:00"/>
    <d v="2012-08-22T00:00:00"/>
    <s v="John Murray"/>
    <s v="United States"/>
    <s v="Phoenix"/>
    <x v="3"/>
    <x v="9"/>
    <s v="Xerox 1891"/>
    <x v="733"/>
    <n v="8"/>
    <x v="721"/>
    <x v="2"/>
    <n v="8"/>
    <n v="16"/>
  </r>
  <r>
    <s v="US-2012-128090"/>
    <d v="2012-08-16T00:00:00"/>
    <d v="2012-08-22T00:00:00"/>
    <s v="John Murray"/>
    <s v="United States"/>
    <s v="Phoenix"/>
    <x v="3"/>
    <x v="0"/>
    <s v="Avery 488"/>
    <x v="601"/>
    <n v="2"/>
    <x v="341"/>
    <x v="2"/>
    <n v="8"/>
    <n v="16"/>
  </r>
  <r>
    <s v="CA-2012-147788"/>
    <d v="2012-05-31T00:00:00"/>
    <d v="2012-06-04T00:00:00"/>
    <s v="Tamara Manning"/>
    <s v="United States"/>
    <s v="Orem"/>
    <x v="2"/>
    <x v="15"/>
    <s v="O'Sullivan Living Dimensions 3-Shelf Bookcases"/>
    <x v="734"/>
    <n v="7"/>
    <x v="722"/>
    <x v="2"/>
    <n v="5"/>
    <n v="31"/>
  </r>
  <r>
    <s v="CA-2012-147788"/>
    <d v="2012-05-31T00:00:00"/>
    <d v="2012-06-04T00:00:00"/>
    <s v="Tamara Manning"/>
    <s v="United States"/>
    <s v="Orem"/>
    <x v="2"/>
    <x v="0"/>
    <s v="Self-Adhesive Removable Labels"/>
    <x v="735"/>
    <n v="5"/>
    <x v="723"/>
    <x v="2"/>
    <n v="5"/>
    <n v="31"/>
  </r>
  <r>
    <s v="CA-2012-147788"/>
    <d v="2012-05-31T00:00:00"/>
    <d v="2012-06-04T00:00:00"/>
    <s v="Tamara Manning"/>
    <s v="United States"/>
    <s v="Orem"/>
    <x v="2"/>
    <x v="7"/>
    <s v="Fellowes Super Stor/Drawer Files"/>
    <x v="736"/>
    <n v="2"/>
    <x v="724"/>
    <x v="2"/>
    <n v="5"/>
    <n v="31"/>
  </r>
  <r>
    <s v="CA-2014-123967"/>
    <d v="2014-11-02T00:00:00"/>
    <d v="2014-11-04T00:00:00"/>
    <s v="Sarah Foster"/>
    <s v="United States"/>
    <s v="Bellingham"/>
    <x v="1"/>
    <x v="4"/>
    <s v="GBC Standard Plastic Binding Systems' Combs"/>
    <x v="737"/>
    <n v="5"/>
    <x v="725"/>
    <x v="3"/>
    <n v="11"/>
    <n v="2"/>
  </r>
  <r>
    <s v="CA-2014-123967"/>
    <d v="2014-11-02T00:00:00"/>
    <d v="2014-11-04T00:00:00"/>
    <s v="Sarah Foster"/>
    <s v="United States"/>
    <s v="Bellingham"/>
    <x v="1"/>
    <x v="6"/>
    <s v="Hon 94000 Series Round Tables"/>
    <x v="738"/>
    <n v="9"/>
    <x v="726"/>
    <x v="3"/>
    <n v="11"/>
    <n v="2"/>
  </r>
  <r>
    <s v="CA-2013-137729"/>
    <d v="2013-05-06T00:00:00"/>
    <d v="2013-05-10T00:00:00"/>
    <s v="Barry Franz"/>
    <s v="United States"/>
    <s v="Los Angeles"/>
    <x v="0"/>
    <x v="7"/>
    <s v="Perma STOR-ALL Hanging File Box, 13 1/8&quot;W x 12 1/4&quot;D x 10 1/2&quot;H"/>
    <x v="56"/>
    <n v="1"/>
    <x v="727"/>
    <x v="0"/>
    <n v="5"/>
    <n v="6"/>
  </r>
  <r>
    <s v="CA-2013-137729"/>
    <d v="2013-05-06T00:00:00"/>
    <d v="2013-05-10T00:00:00"/>
    <s v="Barry Franz"/>
    <s v="United States"/>
    <s v="Los Angeles"/>
    <x v="0"/>
    <x v="3"/>
    <s v="Cisco Small Business SPA 502G VoIP phone"/>
    <x v="739"/>
    <n v="3"/>
    <x v="728"/>
    <x v="0"/>
    <n v="5"/>
    <n v="6"/>
  </r>
  <r>
    <s v="CA-2013-154053"/>
    <d v="2013-03-05T00:00:00"/>
    <d v="2013-03-11T00:00:00"/>
    <s v="Michael Granlund"/>
    <s v="United States"/>
    <s v="San Diego"/>
    <x v="0"/>
    <x v="2"/>
    <s v="Berol Giant Pencil Sharpener"/>
    <x v="740"/>
    <n v="1"/>
    <x v="729"/>
    <x v="0"/>
    <n v="3"/>
    <n v="5"/>
  </r>
  <r>
    <s v="CA-2013-137204"/>
    <d v="2013-04-29T00:00:00"/>
    <d v="2013-05-06T00:00:00"/>
    <s v="Bill Overfelt"/>
    <s v="United States"/>
    <s v="Los Angeles"/>
    <x v="0"/>
    <x v="10"/>
    <s v="Global Stack Chair without Arms, Black"/>
    <x v="741"/>
    <n v="2"/>
    <x v="263"/>
    <x v="0"/>
    <n v="4"/>
    <n v="29"/>
  </r>
  <r>
    <s v="CA-2011-147298"/>
    <d v="2011-04-26T00:00:00"/>
    <d v="2011-05-03T00:00:00"/>
    <s v="Aleksandra Gannaway"/>
    <s v="United States"/>
    <s v="Los Angeles"/>
    <x v="0"/>
    <x v="10"/>
    <s v="Bevis Steel Folding Chairs"/>
    <x v="742"/>
    <n v="3"/>
    <x v="730"/>
    <x v="1"/>
    <n v="4"/>
    <n v="26"/>
  </r>
  <r>
    <s v="CA-2011-147298"/>
    <d v="2011-04-26T00:00:00"/>
    <d v="2011-05-03T00:00:00"/>
    <s v="Aleksandra Gannaway"/>
    <s v="United States"/>
    <s v="Los Angeles"/>
    <x v="0"/>
    <x v="4"/>
    <s v="Acco Pressboard Covers with Storage Hooks, 14 7/8&quot; x 11&quot;, Executive Red"/>
    <x v="743"/>
    <n v="6"/>
    <x v="731"/>
    <x v="1"/>
    <n v="4"/>
    <n v="26"/>
  </r>
  <r>
    <s v="CA-2014-147942"/>
    <d v="2014-04-02T00:00:00"/>
    <d v="2014-04-06T00:00:00"/>
    <s v="Maribeth Schnelling"/>
    <s v="United States"/>
    <s v="San Francisco"/>
    <x v="0"/>
    <x v="0"/>
    <s v="Avery 498"/>
    <x v="744"/>
    <n v="2"/>
    <x v="428"/>
    <x v="3"/>
    <n v="4"/>
    <n v="2"/>
  </r>
  <r>
    <s v="CA-2014-147942"/>
    <d v="2014-04-02T00:00:00"/>
    <d v="2014-04-06T00:00:00"/>
    <s v="Maribeth Schnelling"/>
    <s v="United States"/>
    <s v="San Francisco"/>
    <x v="0"/>
    <x v="4"/>
    <s v="Fellowes Binding Cases"/>
    <x v="745"/>
    <n v="13"/>
    <x v="732"/>
    <x v="3"/>
    <n v="4"/>
    <n v="2"/>
  </r>
  <r>
    <s v="CA-2014-115931"/>
    <d v="2014-12-23T00:00:00"/>
    <d v="2014-12-27T00:00:00"/>
    <s v="Jim Mitchum"/>
    <s v="United States"/>
    <s v="Carlsbad"/>
    <x v="6"/>
    <x v="2"/>
    <s v="Design Ebony Sketching Pencil"/>
    <x v="746"/>
    <n v="3"/>
    <x v="733"/>
    <x v="3"/>
    <n v="12"/>
    <n v="23"/>
  </r>
  <r>
    <s v="CA-2014-115931"/>
    <d v="2014-12-23T00:00:00"/>
    <d v="2014-12-27T00:00:00"/>
    <s v="Jim Mitchum"/>
    <s v="United States"/>
    <s v="Carlsbad"/>
    <x v="6"/>
    <x v="3"/>
    <s v="iKross Bluetooth Portable Keyboard + Cell Phone Stand Holder + Brush for Apple iPhone 5S 5C 5, 4S 4"/>
    <x v="747"/>
    <n v="4"/>
    <x v="734"/>
    <x v="3"/>
    <n v="12"/>
    <n v="23"/>
  </r>
  <r>
    <s v="CA-2014-115931"/>
    <d v="2014-12-23T00:00:00"/>
    <d v="2014-12-27T00:00:00"/>
    <s v="Jim Mitchum"/>
    <s v="United States"/>
    <s v="Carlsbad"/>
    <x v="6"/>
    <x v="7"/>
    <s v="Eldon Simplefile Box Office"/>
    <x v="748"/>
    <n v="3"/>
    <x v="735"/>
    <x v="3"/>
    <n v="12"/>
    <n v="23"/>
  </r>
  <r>
    <s v="CA-2014-115931"/>
    <d v="2014-12-23T00:00:00"/>
    <d v="2014-12-27T00:00:00"/>
    <s v="Jim Mitchum"/>
    <s v="United States"/>
    <s v="Carlsbad"/>
    <x v="6"/>
    <x v="0"/>
    <s v="Avery 517"/>
    <x v="749"/>
    <n v="5"/>
    <x v="555"/>
    <x v="3"/>
    <n v="12"/>
    <n v="23"/>
  </r>
  <r>
    <s v="US-2014-110604"/>
    <d v="2014-05-16T00:00:00"/>
    <d v="2014-05-21T00:00:00"/>
    <s v="Jason Fortune-"/>
    <s v="United States"/>
    <s v="Seattle"/>
    <x v="1"/>
    <x v="1"/>
    <s v="24-Hour Round Wall Clock"/>
    <x v="456"/>
    <n v="2"/>
    <x v="736"/>
    <x v="3"/>
    <n v="5"/>
    <n v="16"/>
  </r>
  <r>
    <s v="US-2014-110604"/>
    <d v="2014-05-16T00:00:00"/>
    <d v="2014-05-21T00:00:00"/>
    <s v="Jason Fortune-"/>
    <s v="United States"/>
    <s v="Seattle"/>
    <x v="1"/>
    <x v="10"/>
    <s v="SAFCO Optional Arm Kit for Workspace Cribbage Stacking Chair"/>
    <x v="750"/>
    <n v="2"/>
    <x v="383"/>
    <x v="3"/>
    <n v="5"/>
    <n v="16"/>
  </r>
  <r>
    <s v="US-2014-110604"/>
    <d v="2014-05-16T00:00:00"/>
    <d v="2014-05-21T00:00:00"/>
    <s v="Jason Fortune-"/>
    <s v="United States"/>
    <s v="Seattle"/>
    <x v="1"/>
    <x v="10"/>
    <s v="SAFCO Arco Folding Chair"/>
    <x v="751"/>
    <n v="1"/>
    <x v="737"/>
    <x v="3"/>
    <n v="5"/>
    <n v="16"/>
  </r>
  <r>
    <s v="CA-2012-162369"/>
    <d v="2012-08-15T00:00:00"/>
    <d v="2012-08-19T00:00:00"/>
    <s v="Tim Taslimi"/>
    <s v="United States"/>
    <s v="Los Angeles"/>
    <x v="0"/>
    <x v="7"/>
    <s v="Fellowes Super Stor/Drawer Files"/>
    <x v="736"/>
    <n v="2"/>
    <x v="724"/>
    <x v="2"/>
    <n v="8"/>
    <n v="15"/>
  </r>
  <r>
    <s v="US-2013-146794"/>
    <d v="2013-09-27T00:00:00"/>
    <d v="2013-10-02T00:00:00"/>
    <s v="Sally Hughsby"/>
    <s v="United States"/>
    <s v="Hesperia"/>
    <x v="0"/>
    <x v="15"/>
    <s v="Bestar Classic Bookcase"/>
    <x v="752"/>
    <n v="5"/>
    <x v="738"/>
    <x v="0"/>
    <n v="9"/>
    <n v="27"/>
  </r>
  <r>
    <s v="CA-2014-112515"/>
    <d v="2014-09-18T00:00:00"/>
    <d v="2014-09-22T00:00:00"/>
    <s v="Alan Schoenberger"/>
    <s v="United States"/>
    <s v="Provo"/>
    <x v="2"/>
    <x v="4"/>
    <s v="Avery Non-Stick Binders"/>
    <x v="753"/>
    <n v="3"/>
    <x v="183"/>
    <x v="3"/>
    <n v="9"/>
    <n v="18"/>
  </r>
  <r>
    <s v="CA-2014-112515"/>
    <d v="2014-09-18T00:00:00"/>
    <d v="2014-09-22T00:00:00"/>
    <s v="Alan Schoenberger"/>
    <s v="United States"/>
    <s v="Provo"/>
    <x v="2"/>
    <x v="4"/>
    <s v="Acco Pressboard Covers with Storage Hooks, 14 7/8&quot; x 11&quot;, Light Blue"/>
    <x v="754"/>
    <n v="3"/>
    <x v="739"/>
    <x v="3"/>
    <n v="9"/>
    <n v="18"/>
  </r>
  <r>
    <s v="CA-2014-112515"/>
    <d v="2014-09-18T00:00:00"/>
    <d v="2014-09-22T00:00:00"/>
    <s v="Alan Schoenberger"/>
    <s v="United States"/>
    <s v="Provo"/>
    <x v="2"/>
    <x v="9"/>
    <s v="Green Bar Computer Printout Paper"/>
    <x v="755"/>
    <n v="3"/>
    <x v="740"/>
    <x v="3"/>
    <n v="9"/>
    <n v="18"/>
  </r>
  <r>
    <s v="CA-2014-112515"/>
    <d v="2014-09-18T00:00:00"/>
    <d v="2014-09-22T00:00:00"/>
    <s v="Alan Schoenberger"/>
    <s v="United States"/>
    <s v="Provo"/>
    <x v="2"/>
    <x v="15"/>
    <s v="Global Adaptabilites Bookcase, Cherry/Storm Gray Finish"/>
    <x v="756"/>
    <n v="3"/>
    <x v="741"/>
    <x v="3"/>
    <n v="9"/>
    <n v="18"/>
  </r>
  <r>
    <s v="CA-2014-112515"/>
    <d v="2014-09-18T00:00:00"/>
    <d v="2014-09-22T00:00:00"/>
    <s v="Alan Schoenberger"/>
    <s v="United States"/>
    <s v="Provo"/>
    <x v="2"/>
    <x v="4"/>
    <s v="GBC Pre-Punched Binding Paper, Plastic, White, 8-1/2&quot; x 11&quot;"/>
    <x v="757"/>
    <n v="2"/>
    <x v="742"/>
    <x v="3"/>
    <n v="9"/>
    <n v="18"/>
  </r>
  <r>
    <s v="CA-2014-112515"/>
    <d v="2014-09-18T00:00:00"/>
    <d v="2014-09-22T00:00:00"/>
    <s v="Alan Schoenberger"/>
    <s v="United States"/>
    <s v="Provo"/>
    <x v="2"/>
    <x v="7"/>
    <s v="Mini 13-1/2 Capacity Data Binder Rack, Pearl"/>
    <x v="758"/>
    <n v="2"/>
    <x v="743"/>
    <x v="3"/>
    <n v="9"/>
    <n v="18"/>
  </r>
  <r>
    <s v="CA-2014-112515"/>
    <d v="2014-09-18T00:00:00"/>
    <d v="2014-09-22T00:00:00"/>
    <s v="Alan Schoenberger"/>
    <s v="United States"/>
    <s v="Provo"/>
    <x v="2"/>
    <x v="0"/>
    <s v="Avery 514"/>
    <x v="759"/>
    <n v="5"/>
    <x v="744"/>
    <x v="3"/>
    <n v="9"/>
    <n v="18"/>
  </r>
  <r>
    <s v="CA-2013-150343"/>
    <d v="2013-08-17T00:00:00"/>
    <d v="2013-08-21T00:00:00"/>
    <s v="Pete Kriz"/>
    <s v="United States"/>
    <s v="San Francisco"/>
    <x v="0"/>
    <x v="13"/>
    <s v="Convenience Packs of Business Envelopes"/>
    <x v="46"/>
    <n v="3"/>
    <x v="45"/>
    <x v="0"/>
    <n v="8"/>
    <n v="17"/>
  </r>
  <r>
    <s v="CA-2012-135538"/>
    <d v="2012-12-24T00:00:00"/>
    <d v="2012-12-28T00:00:00"/>
    <s v="Harold Ryan"/>
    <s v="United States"/>
    <s v="Gilbert"/>
    <x v="3"/>
    <x v="10"/>
    <s v="SAFCO Arco Folding Chair"/>
    <x v="760"/>
    <n v="4"/>
    <x v="745"/>
    <x v="2"/>
    <n v="12"/>
    <n v="24"/>
  </r>
  <r>
    <s v="US-2012-139759"/>
    <d v="2012-08-25T00:00:00"/>
    <d v="2012-08-30T00:00:00"/>
    <s v="Nancy Lomonaco"/>
    <s v="United States"/>
    <s v="Los Angeles"/>
    <x v="0"/>
    <x v="10"/>
    <s v="Global Deluxe Stacking Chair, Gray"/>
    <x v="761"/>
    <n v="1"/>
    <x v="746"/>
    <x v="2"/>
    <n v="8"/>
    <n v="25"/>
  </r>
  <r>
    <s v="US-2012-139759"/>
    <d v="2012-08-25T00:00:00"/>
    <d v="2012-08-30T00:00:00"/>
    <s v="Nancy Lomonaco"/>
    <s v="United States"/>
    <s v="Los Angeles"/>
    <x v="0"/>
    <x v="5"/>
    <s v="Fellowes Advanced Computer Series Surge Protectors"/>
    <x v="762"/>
    <n v="4"/>
    <x v="747"/>
    <x v="2"/>
    <n v="8"/>
    <n v="25"/>
  </r>
  <r>
    <s v="CA-2014-136875"/>
    <d v="2014-12-04T00:00:00"/>
    <d v="2014-12-04T00:00:00"/>
    <s v="Toby Carlisle"/>
    <s v="United States"/>
    <s v="San Diego"/>
    <x v="0"/>
    <x v="9"/>
    <s v="Xerox 1888"/>
    <x v="763"/>
    <n v="3"/>
    <x v="748"/>
    <x v="3"/>
    <n v="12"/>
    <n v="4"/>
  </r>
  <r>
    <s v="US-2011-160780"/>
    <d v="2011-06-21T00:00:00"/>
    <d v="2011-06-21T00:00:00"/>
    <s v="Stewart Visinsky"/>
    <s v="United States"/>
    <s v="Pueblo"/>
    <x v="5"/>
    <x v="4"/>
    <s v="Wilson Jones 1&quot; Hanging DublLock Ring Binders"/>
    <x v="764"/>
    <n v="7"/>
    <x v="749"/>
    <x v="1"/>
    <n v="6"/>
    <n v="21"/>
  </r>
  <r>
    <s v="US-2011-160780"/>
    <d v="2011-06-21T00:00:00"/>
    <d v="2011-06-21T00:00:00"/>
    <s v="Stewart Visinsky"/>
    <s v="United States"/>
    <s v="Pueblo"/>
    <x v="5"/>
    <x v="4"/>
    <s v="Avery Trapezoid Extra Heavy Duty 4&quot; Binders"/>
    <x v="765"/>
    <n v="2"/>
    <x v="750"/>
    <x v="1"/>
    <n v="6"/>
    <n v="21"/>
  </r>
  <r>
    <s v="CA-2014-137085"/>
    <d v="2014-06-30T00:00:00"/>
    <d v="2014-07-07T00:00:00"/>
    <s v="Carol Triggs"/>
    <s v="United States"/>
    <s v="Los Angeles"/>
    <x v="0"/>
    <x v="4"/>
    <s v="Satellite Sectional Post Binders"/>
    <x v="766"/>
    <n v="9"/>
    <x v="751"/>
    <x v="3"/>
    <n v="6"/>
    <n v="30"/>
  </r>
  <r>
    <s v="CA-2012-153220"/>
    <d v="2012-11-12T00:00:00"/>
    <d v="2012-11-14T00:00:00"/>
    <s v="Yoseph Carroll"/>
    <s v="United States"/>
    <s v="Los Angeles"/>
    <x v="0"/>
    <x v="9"/>
    <s v="Adams &quot;While You Were Out&quot; Message Pads"/>
    <x v="767"/>
    <n v="5"/>
    <x v="130"/>
    <x v="2"/>
    <n v="11"/>
    <n v="12"/>
  </r>
  <r>
    <s v="US-2013-144211"/>
    <d v="2013-08-29T00:00:00"/>
    <d v="2013-09-03T00:00:00"/>
    <s v="Chad Sievert"/>
    <s v="United States"/>
    <s v="Englewood"/>
    <x v="5"/>
    <x v="9"/>
    <s v="Wirebound Four 2-3/4 x 5 Forms per Page, 400 Sets per Book"/>
    <x v="768"/>
    <n v="3"/>
    <x v="752"/>
    <x v="0"/>
    <n v="8"/>
    <n v="29"/>
  </r>
  <r>
    <s v="US-2013-144211"/>
    <d v="2013-08-29T00:00:00"/>
    <d v="2013-09-03T00:00:00"/>
    <s v="Chad Sievert"/>
    <s v="United States"/>
    <s v="Englewood"/>
    <x v="5"/>
    <x v="3"/>
    <s v="AT&amp;T 17929 Lendline Telephone"/>
    <x v="769"/>
    <n v="3"/>
    <x v="753"/>
    <x v="0"/>
    <n v="8"/>
    <n v="29"/>
  </r>
  <r>
    <s v="CA-2013-138079"/>
    <d v="2013-01-22T00:00:00"/>
    <d v="2013-01-28T00:00:00"/>
    <s v="Anthony Johnson"/>
    <s v="United States"/>
    <s v="Seattle"/>
    <x v="1"/>
    <x v="1"/>
    <s v="Contract Clock, 14&quot;, Brown"/>
    <x v="770"/>
    <n v="5"/>
    <x v="754"/>
    <x v="0"/>
    <n v="1"/>
    <n v="22"/>
  </r>
  <r>
    <s v="CA-2014-155873"/>
    <d v="2014-06-17T00:00:00"/>
    <d v="2014-06-22T00:00:00"/>
    <s v="Alejandro Ballentine"/>
    <s v="United States"/>
    <s v="Carlsbad"/>
    <x v="6"/>
    <x v="12"/>
    <s v="Acme Elite Stainless Steel Scissors"/>
    <x v="686"/>
    <n v="2"/>
    <x v="675"/>
    <x v="3"/>
    <n v="6"/>
    <n v="17"/>
  </r>
  <r>
    <s v="CA-2014-155873"/>
    <d v="2014-06-17T00:00:00"/>
    <d v="2014-06-22T00:00:00"/>
    <s v="Alejandro Ballentine"/>
    <s v="United States"/>
    <s v="Carlsbad"/>
    <x v="6"/>
    <x v="9"/>
    <s v="Xerox 215"/>
    <x v="179"/>
    <n v="3"/>
    <x v="177"/>
    <x v="3"/>
    <n v="6"/>
    <n v="17"/>
  </r>
  <r>
    <s v="CA-2014-155873"/>
    <d v="2014-06-17T00:00:00"/>
    <d v="2014-06-22T00:00:00"/>
    <s v="Alejandro Ballentine"/>
    <s v="United States"/>
    <s v="Carlsbad"/>
    <x v="6"/>
    <x v="9"/>
    <s v="Xerox 1885"/>
    <x v="771"/>
    <n v="4"/>
    <x v="755"/>
    <x v="3"/>
    <n v="6"/>
    <n v="17"/>
  </r>
  <r>
    <s v="CA-2012-121797"/>
    <d v="2012-01-30T00:00:00"/>
    <d v="2012-02-06T00:00:00"/>
    <s v="Charles Crestani"/>
    <s v="United States"/>
    <s v="Los Angeles"/>
    <x v="0"/>
    <x v="1"/>
    <s v="Computer Room Manger, 14&quot;"/>
    <x v="772"/>
    <n v="7"/>
    <x v="756"/>
    <x v="2"/>
    <n v="1"/>
    <n v="30"/>
  </r>
  <r>
    <s v="CA-2012-121797"/>
    <d v="2012-01-30T00:00:00"/>
    <d v="2012-02-06T00:00:00"/>
    <s v="Charles Crestani"/>
    <s v="United States"/>
    <s v="Los Angeles"/>
    <x v="0"/>
    <x v="16"/>
    <s v="Bady BDG101FRU Card Printer"/>
    <x v="773"/>
    <n v="3"/>
    <x v="757"/>
    <x v="2"/>
    <n v="1"/>
    <n v="30"/>
  </r>
  <r>
    <s v="CA-2012-103723"/>
    <d v="2012-12-01T00:00:00"/>
    <d v="2012-12-06T00:00:00"/>
    <s v="Beth Thompson"/>
    <s v="United States"/>
    <s v="Seattle"/>
    <x v="1"/>
    <x v="2"/>
    <s v="Prang Drawing Pencil Set"/>
    <x v="361"/>
    <n v="5"/>
    <x v="758"/>
    <x v="2"/>
    <n v="12"/>
    <n v="1"/>
  </r>
  <r>
    <s v="CA-2014-144827"/>
    <d v="2014-12-22T00:00:00"/>
    <d v="2014-12-28T00:00:00"/>
    <s v="Sanjit Engle"/>
    <s v="United States"/>
    <s v="Costa Mesa"/>
    <x v="0"/>
    <x v="7"/>
    <s v="Fellowes Mobile File Cart, Black"/>
    <x v="774"/>
    <n v="2"/>
    <x v="759"/>
    <x v="3"/>
    <n v="12"/>
    <n v="22"/>
  </r>
  <r>
    <s v="CA-2011-153479"/>
    <d v="2011-10-04T00:00:00"/>
    <d v="2011-10-08T00:00:00"/>
    <s v="David Flashing"/>
    <s v="United States"/>
    <s v="Vallejo"/>
    <x v="0"/>
    <x v="0"/>
    <s v="Avery 512"/>
    <x v="775"/>
    <n v="5"/>
    <x v="760"/>
    <x v="1"/>
    <n v="10"/>
    <n v="4"/>
  </r>
  <r>
    <s v="CA-2011-153479"/>
    <d v="2011-10-04T00:00:00"/>
    <d v="2011-10-08T00:00:00"/>
    <s v="David Flashing"/>
    <s v="United States"/>
    <s v="Vallejo"/>
    <x v="0"/>
    <x v="4"/>
    <s v="GBC Recycled Regency Composition Covers"/>
    <x v="776"/>
    <n v="2"/>
    <x v="761"/>
    <x v="1"/>
    <n v="10"/>
    <n v="4"/>
  </r>
  <r>
    <s v="CA-2014-104801"/>
    <d v="2014-02-14T00:00:00"/>
    <d v="2014-02-20T00:00:00"/>
    <s v="Fred Harton"/>
    <s v="United States"/>
    <s v="Seattle"/>
    <x v="1"/>
    <x v="2"/>
    <s v="Newell 311"/>
    <x v="54"/>
    <n v="3"/>
    <x v="53"/>
    <x v="3"/>
    <n v="2"/>
    <n v="14"/>
  </r>
  <r>
    <s v="CA-2014-104801"/>
    <d v="2014-02-14T00:00:00"/>
    <d v="2014-02-20T00:00:00"/>
    <s v="Fred Harton"/>
    <s v="United States"/>
    <s v="Seattle"/>
    <x v="1"/>
    <x v="8"/>
    <s v="Razer Tiamat Over Ear 7.1 Surround Sound PC Gaming Headset"/>
    <x v="777"/>
    <n v="4"/>
    <x v="762"/>
    <x v="3"/>
    <n v="2"/>
    <n v="14"/>
  </r>
  <r>
    <s v="CA-2014-104801"/>
    <d v="2014-02-14T00:00:00"/>
    <d v="2014-02-20T00:00:00"/>
    <s v="Fred Harton"/>
    <s v="United States"/>
    <s v="Seattle"/>
    <x v="1"/>
    <x v="1"/>
    <s v="Tenex Contemporary Contur Chairmats for Low and Medium Pile Carpet, Computer, 39&quot; x 49&quot;"/>
    <x v="778"/>
    <n v="1"/>
    <x v="763"/>
    <x v="3"/>
    <n v="2"/>
    <n v="14"/>
  </r>
  <r>
    <s v="CA-2012-129770"/>
    <d v="2012-02-21T00:00:00"/>
    <d v="2012-02-23T00:00:00"/>
    <s v="Joe Elijah"/>
    <s v="United States"/>
    <s v="Las Cruces"/>
    <x v="6"/>
    <x v="9"/>
    <s v="Staples"/>
    <x v="779"/>
    <n v="4"/>
    <x v="764"/>
    <x v="2"/>
    <n v="2"/>
    <n v="21"/>
  </r>
  <r>
    <s v="CA-2011-149244"/>
    <d v="2011-11-04T00:00:00"/>
    <d v="2011-11-08T00:00:00"/>
    <s v="MaryBeth Skach"/>
    <s v="United States"/>
    <s v="San Diego"/>
    <x v="0"/>
    <x v="1"/>
    <s v="Executive Impressions 12&quot; Wall Clock"/>
    <x v="780"/>
    <n v="2"/>
    <x v="765"/>
    <x v="1"/>
    <n v="11"/>
    <n v="4"/>
  </r>
  <r>
    <s v="CA-2012-140144"/>
    <d v="2012-06-20T00:00:00"/>
    <d v="2012-06-25T00:00:00"/>
    <s v="Stewart Carmichael"/>
    <s v="United States"/>
    <s v="San Francisco"/>
    <x v="0"/>
    <x v="1"/>
    <s v="Howard Miller 13&quot; Diameter Pewter Finish Round Wall Clock"/>
    <x v="781"/>
    <n v="6"/>
    <x v="766"/>
    <x v="2"/>
    <n v="6"/>
    <n v="20"/>
  </r>
  <r>
    <s v="CA-2012-140144"/>
    <d v="2012-06-20T00:00:00"/>
    <d v="2012-06-25T00:00:00"/>
    <s v="Stewart Carmichael"/>
    <s v="United States"/>
    <s v="San Francisco"/>
    <x v="0"/>
    <x v="3"/>
    <s v="netTALK DUO VoIP Telephone Service"/>
    <x v="782"/>
    <n v="3"/>
    <x v="767"/>
    <x v="2"/>
    <n v="6"/>
    <n v="20"/>
  </r>
  <r>
    <s v="US-2011-141257"/>
    <d v="2011-06-08T00:00:00"/>
    <d v="2011-06-14T00:00:00"/>
    <s v="Carlos Soltero"/>
    <s v="United States"/>
    <s v="Seattle"/>
    <x v="1"/>
    <x v="10"/>
    <s v="Hon Deluxe Fabric Upholstered Stacking Chairs, Squared Back"/>
    <x v="783"/>
    <n v="3"/>
    <x v="768"/>
    <x v="1"/>
    <n v="6"/>
    <n v="8"/>
  </r>
  <r>
    <s v="CA-2011-154669"/>
    <d v="2011-08-08T00:00:00"/>
    <d v="2011-08-11T00:00:00"/>
    <s v="Tamara Manning"/>
    <s v="United States"/>
    <s v="Vacaville"/>
    <x v="0"/>
    <x v="7"/>
    <s v="Advantus Rolling Drawer Organizers"/>
    <x v="784"/>
    <n v="11"/>
    <x v="769"/>
    <x v="1"/>
    <n v="8"/>
    <n v="8"/>
  </r>
  <r>
    <s v="CA-2011-158029"/>
    <d v="2011-05-26T00:00:00"/>
    <d v="2011-05-30T00:00:00"/>
    <s v="Herbert Flentye"/>
    <s v="United States"/>
    <s v="Los Angeles"/>
    <x v="0"/>
    <x v="10"/>
    <s v="Hon Olson Stacker Stools"/>
    <x v="785"/>
    <n v="2"/>
    <x v="770"/>
    <x v="1"/>
    <n v="5"/>
    <n v="26"/>
  </r>
  <r>
    <s v="CA-2012-155306"/>
    <d v="2012-04-17T00:00:00"/>
    <d v="2012-04-21T00:00:00"/>
    <s v="George Ashbrook"/>
    <s v="United States"/>
    <s v="San Francisco"/>
    <x v="0"/>
    <x v="2"/>
    <s v="Prang Drawing Pencil Set"/>
    <x v="643"/>
    <n v="2"/>
    <x v="771"/>
    <x v="2"/>
    <n v="4"/>
    <n v="17"/>
  </r>
  <r>
    <s v="CA-2012-155306"/>
    <d v="2012-04-17T00:00:00"/>
    <d v="2012-04-21T00:00:00"/>
    <s v="George Ashbrook"/>
    <s v="United States"/>
    <s v="San Francisco"/>
    <x v="0"/>
    <x v="8"/>
    <s v="Plantronics S12 Corded Telephone Headset System"/>
    <x v="786"/>
    <n v="3"/>
    <x v="772"/>
    <x v="2"/>
    <n v="4"/>
    <n v="17"/>
  </r>
  <r>
    <s v="CA-2012-155306"/>
    <d v="2012-04-17T00:00:00"/>
    <d v="2012-04-21T00:00:00"/>
    <s v="George Ashbrook"/>
    <s v="United States"/>
    <s v="San Francisco"/>
    <x v="0"/>
    <x v="3"/>
    <s v="Plantronics Calisto P620-M USB Wireless Speakerphone System"/>
    <x v="787"/>
    <n v="5"/>
    <x v="773"/>
    <x v="2"/>
    <n v="4"/>
    <n v="17"/>
  </r>
  <r>
    <s v="CA-2012-155306"/>
    <d v="2012-04-17T00:00:00"/>
    <d v="2012-04-21T00:00:00"/>
    <s v="George Ashbrook"/>
    <s v="United States"/>
    <s v="San Francisco"/>
    <x v="0"/>
    <x v="5"/>
    <s v="Hoover Upright Vacuum With Dirt Cup"/>
    <x v="788"/>
    <n v="5"/>
    <x v="774"/>
    <x v="2"/>
    <n v="4"/>
    <n v="17"/>
  </r>
  <r>
    <s v="CA-2012-155306"/>
    <d v="2012-04-17T00:00:00"/>
    <d v="2012-04-21T00:00:00"/>
    <s v="George Ashbrook"/>
    <s v="United States"/>
    <s v="San Francisco"/>
    <x v="0"/>
    <x v="9"/>
    <s v="Xerox 1903"/>
    <x v="159"/>
    <n v="2"/>
    <x v="683"/>
    <x v="2"/>
    <n v="4"/>
    <n v="17"/>
  </r>
  <r>
    <s v="CA-2011-129574"/>
    <d v="2011-05-26T00:00:00"/>
    <d v="2011-05-29T00:00:00"/>
    <s v="Dean percer"/>
    <s v="United States"/>
    <s v="Murray"/>
    <x v="2"/>
    <x v="9"/>
    <s v="Wirebound Service Call Books, 5 1/2&quot; x 4&quot;"/>
    <x v="789"/>
    <n v="5"/>
    <x v="775"/>
    <x v="1"/>
    <n v="5"/>
    <n v="26"/>
  </r>
  <r>
    <s v="CA-2014-126536"/>
    <d v="2014-10-13T00:00:00"/>
    <d v="2014-10-15T00:00:00"/>
    <s v="Neil Knudson"/>
    <s v="United States"/>
    <s v="San Francisco"/>
    <x v="0"/>
    <x v="8"/>
    <s v="Maxell 4.7GB DVD-R 5/Pack"/>
    <x v="790"/>
    <n v="1"/>
    <x v="776"/>
    <x v="3"/>
    <n v="10"/>
    <n v="13"/>
  </r>
  <r>
    <s v="CA-2014-126536"/>
    <d v="2014-10-13T00:00:00"/>
    <d v="2014-10-15T00:00:00"/>
    <s v="Neil Knudson"/>
    <s v="United States"/>
    <s v="San Francisco"/>
    <x v="0"/>
    <x v="4"/>
    <s v="Canvas Sectional Post Binders"/>
    <x v="791"/>
    <n v="5"/>
    <x v="777"/>
    <x v="3"/>
    <n v="10"/>
    <n v="13"/>
  </r>
  <r>
    <s v="CA-2013-144729"/>
    <d v="2013-10-22T00:00:00"/>
    <d v="2013-10-26T00:00:00"/>
    <s v="Joel Eaton"/>
    <s v="United States"/>
    <s v="San Diego"/>
    <x v="0"/>
    <x v="7"/>
    <s v="Belkin 19&quot; Vented Equipment Shelf, Black"/>
    <x v="792"/>
    <n v="3"/>
    <x v="778"/>
    <x v="0"/>
    <n v="10"/>
    <n v="22"/>
  </r>
  <r>
    <s v="CA-2012-127019"/>
    <d v="2012-12-21T00:00:00"/>
    <d v="2012-12-25T00:00:00"/>
    <s v="Elpida Rittenbach"/>
    <s v="United States"/>
    <s v="Colorado Springs"/>
    <x v="5"/>
    <x v="5"/>
    <s v="Belkin 6 Outlet Metallic Surge Strip"/>
    <x v="793"/>
    <n v="7"/>
    <x v="779"/>
    <x v="2"/>
    <n v="12"/>
    <n v="21"/>
  </r>
  <r>
    <s v="CA-2012-138534"/>
    <d v="2012-07-17T00:00:00"/>
    <d v="2012-07-19T00:00:00"/>
    <s v="Jessica Myrick"/>
    <s v="United States"/>
    <s v="Bakersfield"/>
    <x v="0"/>
    <x v="15"/>
    <s v="Sauder Camden County Collection Libraries, Planked Cherry Finish"/>
    <x v="794"/>
    <n v="2"/>
    <x v="780"/>
    <x v="2"/>
    <n v="7"/>
    <n v="17"/>
  </r>
  <r>
    <s v="CA-2012-149972"/>
    <d v="2012-09-21T00:00:00"/>
    <d v="2012-09-23T00:00:00"/>
    <s v="Cynthia Delaney"/>
    <s v="United States"/>
    <s v="Los Angeles"/>
    <x v="0"/>
    <x v="10"/>
    <s v="Hon Every-Day Series Multi-Task Chairs"/>
    <x v="795"/>
    <n v="4"/>
    <x v="166"/>
    <x v="2"/>
    <n v="9"/>
    <n v="21"/>
  </r>
  <r>
    <s v="CA-2012-149972"/>
    <d v="2012-09-21T00:00:00"/>
    <d v="2012-09-23T00:00:00"/>
    <s v="Cynthia Delaney"/>
    <s v="United States"/>
    <s v="Los Angeles"/>
    <x v="0"/>
    <x v="11"/>
    <s v="Advantus Map Pennant Flags and Round Head Tacks"/>
    <x v="796"/>
    <n v="2"/>
    <x v="781"/>
    <x v="2"/>
    <n v="9"/>
    <n v="21"/>
  </r>
  <r>
    <s v="CA-2011-154599"/>
    <d v="2011-04-12T00:00:00"/>
    <d v="2011-04-17T00:00:00"/>
    <s v="Kean Nguyen"/>
    <s v="United States"/>
    <s v="Redondo Beach"/>
    <x v="0"/>
    <x v="3"/>
    <s v="Pyle PMP37LED"/>
    <x v="797"/>
    <n v="14"/>
    <x v="782"/>
    <x v="1"/>
    <n v="4"/>
    <n v="12"/>
  </r>
  <r>
    <s v="CA-2011-154599"/>
    <d v="2011-04-12T00:00:00"/>
    <d v="2011-04-17T00:00:00"/>
    <s v="Kean Nguyen"/>
    <s v="United States"/>
    <s v="Redondo Beach"/>
    <x v="0"/>
    <x v="3"/>
    <s v="AT&amp;T 1080 Corded phone"/>
    <x v="798"/>
    <n v="4"/>
    <x v="783"/>
    <x v="1"/>
    <n v="4"/>
    <n v="12"/>
  </r>
  <r>
    <s v="CA-2011-154599"/>
    <d v="2011-04-12T00:00:00"/>
    <d v="2011-04-17T00:00:00"/>
    <s v="Kean Nguyen"/>
    <s v="United States"/>
    <s v="Redondo Beach"/>
    <x v="0"/>
    <x v="4"/>
    <s v="Recycled Pressboard Report Cover with Reinforced Top Hinge"/>
    <x v="799"/>
    <n v="7"/>
    <x v="784"/>
    <x v="1"/>
    <n v="4"/>
    <n v="12"/>
  </r>
  <r>
    <s v="CA-2011-154599"/>
    <d v="2011-04-12T00:00:00"/>
    <d v="2011-04-17T00:00:00"/>
    <s v="Kean Nguyen"/>
    <s v="United States"/>
    <s v="Redondo Beach"/>
    <x v="0"/>
    <x v="15"/>
    <s v="O'Sullivan Living Dimensions 2-Shelf Bookcases"/>
    <x v="800"/>
    <n v="3"/>
    <x v="785"/>
    <x v="1"/>
    <n v="4"/>
    <n v="12"/>
  </r>
  <r>
    <s v="US-2012-110163"/>
    <d v="2012-11-01T00:00:00"/>
    <d v="2012-11-04T00:00:00"/>
    <s v="Guy Armstrong"/>
    <s v="United States"/>
    <s v="Salem"/>
    <x v="4"/>
    <x v="2"/>
    <s v="Lumber Crayons"/>
    <x v="801"/>
    <n v="1"/>
    <x v="347"/>
    <x v="2"/>
    <n v="11"/>
    <n v="1"/>
  </r>
  <r>
    <s v="CA-2014-143329"/>
    <d v="2014-11-04T00:00:00"/>
    <d v="2014-11-09T00:00:00"/>
    <s v="Denise Leinenbach"/>
    <s v="United States"/>
    <s v="Las Cruces"/>
    <x v="6"/>
    <x v="1"/>
    <s v="9-3/4 Diameter Round Wall Clock"/>
    <x v="802"/>
    <n v="3"/>
    <x v="786"/>
    <x v="3"/>
    <n v="11"/>
    <n v="4"/>
  </r>
  <r>
    <s v="CA-2012-159380"/>
    <d v="2012-05-12T00:00:00"/>
    <d v="2012-05-16T00:00:00"/>
    <s v="Cindy Stewart"/>
    <s v="United States"/>
    <s v="San Francisco"/>
    <x v="0"/>
    <x v="9"/>
    <s v="Xerox 1962"/>
    <x v="803"/>
    <n v="3"/>
    <x v="4"/>
    <x v="2"/>
    <n v="5"/>
    <n v="12"/>
  </r>
  <r>
    <s v="CA-2012-159380"/>
    <d v="2012-05-12T00:00:00"/>
    <d v="2012-05-16T00:00:00"/>
    <s v="Cindy Stewart"/>
    <s v="United States"/>
    <s v="San Francisco"/>
    <x v="0"/>
    <x v="9"/>
    <s v="Xerox 1953"/>
    <x v="804"/>
    <n v="6"/>
    <x v="559"/>
    <x v="2"/>
    <n v="5"/>
    <n v="12"/>
  </r>
  <r>
    <s v="CA-2012-148635"/>
    <d v="2012-07-25T00:00:00"/>
    <d v="2012-07-27T00:00:00"/>
    <s v="Michelle Huthwaite"/>
    <s v="United States"/>
    <s v="Seattle"/>
    <x v="1"/>
    <x v="11"/>
    <s v="Plymouth Boxed Rubber Bands by Plymouth"/>
    <x v="805"/>
    <n v="2"/>
    <x v="787"/>
    <x v="2"/>
    <n v="7"/>
    <n v="25"/>
  </r>
  <r>
    <s v="CA-2012-148635"/>
    <d v="2012-07-25T00:00:00"/>
    <d v="2012-07-27T00:00:00"/>
    <s v="Michelle Huthwaite"/>
    <s v="United States"/>
    <s v="Seattle"/>
    <x v="1"/>
    <x v="9"/>
    <s v="Xerox 228"/>
    <x v="264"/>
    <n v="2"/>
    <x v="240"/>
    <x v="2"/>
    <n v="7"/>
    <n v="25"/>
  </r>
  <r>
    <s v="CA-2012-148635"/>
    <d v="2012-07-25T00:00:00"/>
    <d v="2012-07-27T00:00:00"/>
    <s v="Michelle Huthwaite"/>
    <s v="United States"/>
    <s v="Seattle"/>
    <x v="1"/>
    <x v="15"/>
    <s v="Sauder Forest Hills Library, Woodland Oak Finish"/>
    <x v="806"/>
    <n v="5"/>
    <x v="788"/>
    <x v="2"/>
    <n v="7"/>
    <n v="25"/>
  </r>
  <r>
    <s v="CA-2012-148635"/>
    <d v="2012-07-25T00:00:00"/>
    <d v="2012-07-27T00:00:00"/>
    <s v="Michelle Huthwaite"/>
    <s v="United States"/>
    <s v="Seattle"/>
    <x v="1"/>
    <x v="10"/>
    <s v="Office Star - Professional Matrix Back Chair with 2-to-1 Synchro Tilt and Mesh Fabric Seat"/>
    <x v="807"/>
    <n v="2"/>
    <x v="789"/>
    <x v="2"/>
    <n v="7"/>
    <n v="25"/>
  </r>
  <r>
    <s v="CA-2013-160500"/>
    <d v="2013-05-06T00:00:00"/>
    <d v="2013-05-09T00:00:00"/>
    <s v="Darrin Martin"/>
    <s v="United States"/>
    <s v="Encinitas"/>
    <x v="0"/>
    <x v="4"/>
    <s v="Computer Printout Index Tabs"/>
    <x v="426"/>
    <n v="5"/>
    <x v="790"/>
    <x v="0"/>
    <n v="5"/>
    <n v="6"/>
  </r>
  <r>
    <s v="CA-2013-160500"/>
    <d v="2013-05-06T00:00:00"/>
    <d v="2013-05-09T00:00:00"/>
    <s v="Darrin Martin"/>
    <s v="United States"/>
    <s v="Encinitas"/>
    <x v="0"/>
    <x v="6"/>
    <s v="Bevis 36 x 72 Conference Tables"/>
    <x v="808"/>
    <n v="3"/>
    <x v="791"/>
    <x v="0"/>
    <n v="5"/>
    <n v="6"/>
  </r>
  <r>
    <s v="CA-2014-100202"/>
    <d v="2014-01-01T00:00:00"/>
    <d v="2014-01-06T00:00:00"/>
    <s v="Brian DeCherney"/>
    <s v="United States"/>
    <s v="Anaheim"/>
    <x v="0"/>
    <x v="3"/>
    <s v="Adtran 1202752G1"/>
    <x v="68"/>
    <n v="3"/>
    <x v="67"/>
    <x v="3"/>
    <n v="1"/>
    <n v="1"/>
  </r>
  <r>
    <s v="CA-2011-148915"/>
    <d v="2011-11-01T00:00:00"/>
    <d v="2011-11-05T00:00:00"/>
    <s v="Natalie DeCherney"/>
    <s v="United States"/>
    <s v="Portland"/>
    <x v="4"/>
    <x v="7"/>
    <s v="Carina Mini System Audio Rack, Model AR050B"/>
    <x v="809"/>
    <n v="5"/>
    <x v="792"/>
    <x v="1"/>
    <n v="11"/>
    <n v="1"/>
  </r>
  <r>
    <s v="CA-2011-148915"/>
    <d v="2011-11-01T00:00:00"/>
    <d v="2011-11-05T00:00:00"/>
    <s v="Natalie DeCherney"/>
    <s v="United States"/>
    <s v="Portland"/>
    <x v="4"/>
    <x v="3"/>
    <s v="Plantronics Voyager Pro HD - Bluetooth Headset"/>
    <x v="810"/>
    <n v="3"/>
    <x v="793"/>
    <x v="1"/>
    <n v="11"/>
    <n v="1"/>
  </r>
  <r>
    <s v="CA-2014-110842"/>
    <d v="2014-11-12T00:00:00"/>
    <d v="2014-11-17T00:00:00"/>
    <s v="Guy Armstrong"/>
    <s v="United States"/>
    <s v="Los Angeles"/>
    <x v="0"/>
    <x v="5"/>
    <s v="Belkin 6 Outlet Metallic Surge Strip"/>
    <x v="811"/>
    <n v="1"/>
    <x v="794"/>
    <x v="3"/>
    <n v="11"/>
    <n v="12"/>
  </r>
  <r>
    <s v="CA-2014-110842"/>
    <d v="2014-11-12T00:00:00"/>
    <d v="2014-11-17T00:00:00"/>
    <s v="Guy Armstrong"/>
    <s v="United States"/>
    <s v="Los Angeles"/>
    <x v="0"/>
    <x v="9"/>
    <s v="Xerox 201"/>
    <x v="179"/>
    <n v="3"/>
    <x v="177"/>
    <x v="3"/>
    <n v="11"/>
    <n v="12"/>
  </r>
  <r>
    <s v="CA-2014-110842"/>
    <d v="2014-11-12T00:00:00"/>
    <d v="2014-11-17T00:00:00"/>
    <s v="Guy Armstrong"/>
    <s v="United States"/>
    <s v="Los Angeles"/>
    <x v="0"/>
    <x v="4"/>
    <s v="Ibico Plastic Spiral Binding Combs"/>
    <x v="812"/>
    <n v="5"/>
    <x v="795"/>
    <x v="3"/>
    <n v="11"/>
    <n v="12"/>
  </r>
  <r>
    <s v="CA-2013-128594"/>
    <d v="2013-08-27T00:00:00"/>
    <d v="2013-08-30T00:00:00"/>
    <s v="Don Jones"/>
    <s v="United States"/>
    <s v="San Diego"/>
    <x v="0"/>
    <x v="10"/>
    <s v="Global Troy Executive Leather Low-Back Tilter"/>
    <x v="813"/>
    <n v="4"/>
    <x v="796"/>
    <x v="0"/>
    <n v="8"/>
    <n v="27"/>
  </r>
  <r>
    <s v="US-2014-103828"/>
    <d v="2014-08-14T00:00:00"/>
    <d v="2014-08-14T00:00:00"/>
    <s v="Jay Kimmel"/>
    <s v="United States"/>
    <s v="San Francisco"/>
    <x v="0"/>
    <x v="7"/>
    <s v="Sterilite Officeware Hinged File Box"/>
    <x v="304"/>
    <n v="3"/>
    <x v="303"/>
    <x v="3"/>
    <n v="8"/>
    <n v="14"/>
  </r>
  <r>
    <s v="US-2014-103828"/>
    <d v="2014-08-14T00:00:00"/>
    <d v="2014-08-14T00:00:00"/>
    <s v="Jay Kimmel"/>
    <s v="United States"/>
    <s v="San Francisco"/>
    <x v="0"/>
    <x v="5"/>
    <s v="Staples"/>
    <x v="814"/>
    <n v="7"/>
    <x v="797"/>
    <x v="3"/>
    <n v="8"/>
    <n v="14"/>
  </r>
  <r>
    <s v="US-2014-103828"/>
    <d v="2014-08-14T00:00:00"/>
    <d v="2014-08-14T00:00:00"/>
    <s v="Jay Kimmel"/>
    <s v="United States"/>
    <s v="San Francisco"/>
    <x v="0"/>
    <x v="2"/>
    <s v="Newell 345"/>
    <x v="815"/>
    <n v="3"/>
    <x v="798"/>
    <x v="3"/>
    <n v="8"/>
    <n v="14"/>
  </r>
  <r>
    <s v="US-2014-103828"/>
    <d v="2014-08-14T00:00:00"/>
    <d v="2014-08-14T00:00:00"/>
    <s v="Jay Kimmel"/>
    <s v="United States"/>
    <s v="San Francisco"/>
    <x v="0"/>
    <x v="12"/>
    <s v="Staples"/>
    <x v="816"/>
    <n v="4"/>
    <x v="799"/>
    <x v="3"/>
    <n v="8"/>
    <n v="14"/>
  </r>
  <r>
    <s v="CA-2011-148040"/>
    <d v="2011-03-22T00:00:00"/>
    <d v="2011-03-26T00:00:00"/>
    <s v="Beth Fritzler"/>
    <s v="United States"/>
    <s v="Tucson"/>
    <x v="3"/>
    <x v="9"/>
    <s v="Xerox 1951"/>
    <x v="817"/>
    <n v="3"/>
    <x v="800"/>
    <x v="1"/>
    <n v="3"/>
    <n v="22"/>
  </r>
  <r>
    <s v="CA-2011-148040"/>
    <d v="2011-03-22T00:00:00"/>
    <d v="2011-03-26T00:00:00"/>
    <s v="Beth Fritzler"/>
    <s v="United States"/>
    <s v="Tucson"/>
    <x v="3"/>
    <x v="10"/>
    <s v="Office Star - Mesh Screen back chair with Vinyl seat"/>
    <x v="818"/>
    <n v="3"/>
    <x v="801"/>
    <x v="1"/>
    <n v="3"/>
    <n v="22"/>
  </r>
  <r>
    <s v="CA-2014-135167"/>
    <d v="2014-06-16T00:00:00"/>
    <d v="2014-06-21T00:00:00"/>
    <s v="Stuart Calhoun"/>
    <s v="United States"/>
    <s v="Los Angeles"/>
    <x v="0"/>
    <x v="2"/>
    <s v="Dixon Prang Watercolor Pencils, 10-Color Set with Brush"/>
    <x v="819"/>
    <n v="1"/>
    <x v="802"/>
    <x v="3"/>
    <n v="6"/>
    <n v="16"/>
  </r>
  <r>
    <s v="CA-2014-137022"/>
    <d v="2014-11-17T00:00:00"/>
    <d v="2014-11-23T00:00:00"/>
    <s v="Scott Williamson"/>
    <s v="United States"/>
    <s v="San Diego"/>
    <x v="0"/>
    <x v="7"/>
    <s v="Tennsco Regal Shelving Units"/>
    <x v="820"/>
    <n v="8"/>
    <x v="803"/>
    <x v="3"/>
    <n v="11"/>
    <n v="17"/>
  </r>
  <r>
    <s v="US-2013-167339"/>
    <d v="2013-01-21T00:00:00"/>
    <d v="2013-01-23T00:00:00"/>
    <s v="Tamara Dahlen"/>
    <s v="United States"/>
    <s v="San Diego"/>
    <x v="0"/>
    <x v="10"/>
    <s v="Global Super Steno Chair"/>
    <x v="821"/>
    <n v="2"/>
    <x v="804"/>
    <x v="0"/>
    <n v="1"/>
    <n v="21"/>
  </r>
  <r>
    <s v="US-2013-167339"/>
    <d v="2013-01-21T00:00:00"/>
    <d v="2013-01-23T00:00:00"/>
    <s v="Tamara Dahlen"/>
    <s v="United States"/>
    <s v="San Diego"/>
    <x v="0"/>
    <x v="10"/>
    <s v="Global Ergonomic Managers Chair"/>
    <x v="822"/>
    <n v="7"/>
    <x v="805"/>
    <x v="0"/>
    <n v="1"/>
    <n v="21"/>
  </r>
  <r>
    <s v="CA-2013-130799"/>
    <d v="2013-11-12T00:00:00"/>
    <d v="2013-11-17T00:00:00"/>
    <s v="Berenike Kampe"/>
    <s v="United States"/>
    <s v="San Francisco"/>
    <x v="0"/>
    <x v="1"/>
    <s v="Eldon Regeneration Recycled Desk Accessories, Smoke"/>
    <x v="823"/>
    <n v="4"/>
    <x v="806"/>
    <x v="0"/>
    <n v="11"/>
    <n v="12"/>
  </r>
  <r>
    <s v="CA-2013-164483"/>
    <d v="2013-01-30T00:00:00"/>
    <d v="2013-02-03T00:00:00"/>
    <s v="Jeremy Farry"/>
    <s v="United States"/>
    <s v="San Francisco"/>
    <x v="0"/>
    <x v="4"/>
    <s v="Heavy-Duty E-Z-D Binders"/>
    <x v="235"/>
    <n v="2"/>
    <x v="233"/>
    <x v="0"/>
    <n v="1"/>
    <n v="30"/>
  </r>
  <r>
    <s v="US-2013-159856"/>
    <d v="2013-10-19T00:00:00"/>
    <d v="2013-10-23T00:00:00"/>
    <s v="Emily Phan"/>
    <s v="United States"/>
    <s v="Tempe"/>
    <x v="3"/>
    <x v="10"/>
    <s v="Global Deluxe Steno Chair"/>
    <x v="824"/>
    <n v="5"/>
    <x v="807"/>
    <x v="0"/>
    <n v="10"/>
    <n v="19"/>
  </r>
  <r>
    <s v="CA-2014-102099"/>
    <d v="2014-12-19T00:00:00"/>
    <d v="2014-12-20T00:00:00"/>
    <s v="Emily Phan"/>
    <s v="United States"/>
    <s v="Los Angeles"/>
    <x v="0"/>
    <x v="2"/>
    <s v="Newell 327"/>
    <x v="54"/>
    <n v="3"/>
    <x v="53"/>
    <x v="3"/>
    <n v="12"/>
    <n v="19"/>
  </r>
  <r>
    <s v="CA-2014-102099"/>
    <d v="2014-12-19T00:00:00"/>
    <d v="2014-12-20T00:00:00"/>
    <s v="Emily Phan"/>
    <s v="United States"/>
    <s v="Los Angeles"/>
    <x v="0"/>
    <x v="9"/>
    <s v="Xerox 1996"/>
    <x v="264"/>
    <n v="2"/>
    <x v="240"/>
    <x v="3"/>
    <n v="12"/>
    <n v="19"/>
  </r>
  <r>
    <s v="CA-2014-102099"/>
    <d v="2014-12-19T00:00:00"/>
    <d v="2014-12-20T00:00:00"/>
    <s v="Emily Phan"/>
    <s v="United States"/>
    <s v="Los Angeles"/>
    <x v="0"/>
    <x v="9"/>
    <s v="Xerox 213"/>
    <x v="171"/>
    <n v="5"/>
    <x v="170"/>
    <x v="3"/>
    <n v="12"/>
    <n v="19"/>
  </r>
  <r>
    <s v="CA-2014-164049"/>
    <d v="2014-11-03T00:00:00"/>
    <d v="2014-11-07T00:00:00"/>
    <s v="Ken Heidel"/>
    <s v="United States"/>
    <s v="Seattle"/>
    <x v="1"/>
    <x v="9"/>
    <s v="Wirebound Message Books, Four 2 3/4 x 5 Forms per Page, 200 Sets per Book"/>
    <x v="825"/>
    <n v="5"/>
    <x v="808"/>
    <x v="3"/>
    <n v="11"/>
    <n v="3"/>
  </r>
  <r>
    <s v="CA-2011-127586"/>
    <d v="2011-09-26T00:00:00"/>
    <d v="2011-09-30T00:00:00"/>
    <s v="Christopher Schild"/>
    <s v="United States"/>
    <s v="Seattle"/>
    <x v="1"/>
    <x v="7"/>
    <s v="Dual Level, Single-Width Filing Carts"/>
    <x v="826"/>
    <n v="2"/>
    <x v="809"/>
    <x v="1"/>
    <n v="9"/>
    <n v="26"/>
  </r>
  <r>
    <s v="CA-2014-166415"/>
    <d v="2014-02-20T00:00:00"/>
    <d v="2014-02-24T00:00:00"/>
    <s v="Max Engle"/>
    <s v="United States"/>
    <s v="Seattle"/>
    <x v="1"/>
    <x v="11"/>
    <s v="Rubber Band Ball"/>
    <x v="827"/>
    <n v="3"/>
    <x v="810"/>
    <x v="3"/>
    <n v="2"/>
    <n v="20"/>
  </r>
  <r>
    <s v="CA-2014-164329"/>
    <d v="2014-01-31T00:00:00"/>
    <d v="2014-01-31T00:00:00"/>
    <s v="Michael Moore"/>
    <s v="United States"/>
    <s v="San Francisco"/>
    <x v="0"/>
    <x v="7"/>
    <s v="Space Solutions Commercial Steel Shelving"/>
    <x v="828"/>
    <n v="2"/>
    <x v="811"/>
    <x v="3"/>
    <n v="1"/>
    <n v="31"/>
  </r>
  <r>
    <s v="CA-2012-168564"/>
    <d v="2012-08-08T00:00:00"/>
    <d v="2012-08-08T00:00:00"/>
    <s v="Thomas Thornton"/>
    <s v="United States"/>
    <s v="San Francisco"/>
    <x v="0"/>
    <x v="4"/>
    <s v="ACCOHIDE 3-Ring Binder, Blue, 1&quot;"/>
    <x v="829"/>
    <n v="2"/>
    <x v="806"/>
    <x v="2"/>
    <n v="8"/>
    <n v="8"/>
  </r>
  <r>
    <s v="CA-2012-168564"/>
    <d v="2012-08-08T00:00:00"/>
    <d v="2012-08-08T00:00:00"/>
    <s v="Thomas Thornton"/>
    <s v="United States"/>
    <s v="San Francisco"/>
    <x v="0"/>
    <x v="4"/>
    <s v="Presstex Flexible Ring Binders"/>
    <x v="2"/>
    <n v="2"/>
    <x v="812"/>
    <x v="2"/>
    <n v="8"/>
    <n v="8"/>
  </r>
  <r>
    <s v="CA-2012-168564"/>
    <d v="2012-08-08T00:00:00"/>
    <d v="2012-08-08T00:00:00"/>
    <s v="Thomas Thornton"/>
    <s v="United States"/>
    <s v="San Francisco"/>
    <x v="0"/>
    <x v="10"/>
    <s v="Global Ergonomic Managers Chair"/>
    <x v="830"/>
    <n v="1"/>
    <x v="813"/>
    <x v="2"/>
    <n v="8"/>
    <n v="8"/>
  </r>
  <r>
    <s v="US-2013-169040"/>
    <d v="2013-12-07T00:00:00"/>
    <d v="2013-12-13T00:00:00"/>
    <s v="Greg Tran"/>
    <s v="United States"/>
    <s v="Seattle"/>
    <x v="1"/>
    <x v="3"/>
    <s v="Plantronics Calisto P620-M USB Wireless Speakerphone System"/>
    <x v="831"/>
    <n v="1"/>
    <x v="814"/>
    <x v="0"/>
    <n v="12"/>
    <n v="7"/>
  </r>
  <r>
    <s v="US-2013-169040"/>
    <d v="2013-12-07T00:00:00"/>
    <d v="2013-12-13T00:00:00"/>
    <s v="Greg Tran"/>
    <s v="United States"/>
    <s v="Seattle"/>
    <x v="1"/>
    <x v="3"/>
    <s v="Google Nexus 5"/>
    <x v="832"/>
    <n v="3"/>
    <x v="815"/>
    <x v="0"/>
    <n v="12"/>
    <n v="7"/>
  </r>
  <r>
    <s v="US-2013-169040"/>
    <d v="2013-12-07T00:00:00"/>
    <d v="2013-12-13T00:00:00"/>
    <s v="Greg Tran"/>
    <s v="United States"/>
    <s v="Seattle"/>
    <x v="1"/>
    <x v="13"/>
    <s v="Jet-Pak Recycled Peel 'N' Seal Padded Mailers"/>
    <x v="833"/>
    <n v="1"/>
    <x v="816"/>
    <x v="0"/>
    <n v="12"/>
    <n v="7"/>
  </r>
  <r>
    <s v="US-2013-169040"/>
    <d v="2013-12-07T00:00:00"/>
    <d v="2013-12-13T00:00:00"/>
    <s v="Greg Tran"/>
    <s v="United States"/>
    <s v="Seattle"/>
    <x v="1"/>
    <x v="4"/>
    <s v="Ibico Plastic and Wire Spiral Binding Combs"/>
    <x v="834"/>
    <n v="7"/>
    <x v="817"/>
    <x v="0"/>
    <n v="12"/>
    <n v="7"/>
  </r>
  <r>
    <s v="US-2013-169040"/>
    <d v="2013-12-07T00:00:00"/>
    <d v="2013-12-13T00:00:00"/>
    <s v="Greg Tran"/>
    <s v="United States"/>
    <s v="Seattle"/>
    <x v="1"/>
    <x v="9"/>
    <s v="Xerox 1880"/>
    <x v="835"/>
    <n v="7"/>
    <x v="818"/>
    <x v="0"/>
    <n v="12"/>
    <n v="7"/>
  </r>
  <r>
    <s v="US-2013-169040"/>
    <d v="2013-12-07T00:00:00"/>
    <d v="2013-12-13T00:00:00"/>
    <s v="Greg Tran"/>
    <s v="United States"/>
    <s v="Seattle"/>
    <x v="1"/>
    <x v="9"/>
    <s v="Snap-A-Way Black Print Carbonless Ruled Speed Letter, Triplicate"/>
    <x v="836"/>
    <n v="5"/>
    <x v="819"/>
    <x v="0"/>
    <n v="12"/>
    <n v="7"/>
  </r>
  <r>
    <s v="US-2013-169040"/>
    <d v="2013-12-07T00:00:00"/>
    <d v="2013-12-13T00:00:00"/>
    <s v="Greg Tran"/>
    <s v="United States"/>
    <s v="Seattle"/>
    <x v="1"/>
    <x v="4"/>
    <s v="GBC Standard Therm-A-Bind Covers"/>
    <x v="217"/>
    <n v="3"/>
    <x v="214"/>
    <x v="0"/>
    <n v="12"/>
    <n v="7"/>
  </r>
  <r>
    <s v="CA-2014-126242"/>
    <d v="2014-11-20T00:00:00"/>
    <d v="2014-11-25T00:00:00"/>
    <s v="Mick Crebagga"/>
    <s v="United States"/>
    <s v="Los Angeles"/>
    <x v="0"/>
    <x v="7"/>
    <s v="File Shuttle II and Handi-File, Black"/>
    <x v="837"/>
    <n v="9"/>
    <x v="820"/>
    <x v="3"/>
    <n v="11"/>
    <n v="20"/>
  </r>
  <r>
    <s v="CA-2014-126242"/>
    <d v="2014-11-20T00:00:00"/>
    <d v="2014-11-25T00:00:00"/>
    <s v="Mick Crebagga"/>
    <s v="United States"/>
    <s v="Los Angeles"/>
    <x v="0"/>
    <x v="1"/>
    <s v="Executive Impressions 13-1/2&quot; Indoor/Outdoor Wall Clock"/>
    <x v="838"/>
    <n v="1"/>
    <x v="821"/>
    <x v="3"/>
    <n v="11"/>
    <n v="20"/>
  </r>
  <r>
    <s v="CA-2013-166443"/>
    <d v="2013-11-05T00:00:00"/>
    <d v="2013-11-06T00:00:00"/>
    <s v="Lisa Hazard"/>
    <s v="United States"/>
    <s v="San Francisco"/>
    <x v="0"/>
    <x v="1"/>
    <s v="Advantus Panel Wall Acrylic Frame"/>
    <x v="839"/>
    <n v="7"/>
    <x v="822"/>
    <x v="0"/>
    <n v="11"/>
    <n v="5"/>
  </r>
  <r>
    <s v="CA-2014-169859"/>
    <d v="2014-12-15T00:00:00"/>
    <d v="2014-12-19T00:00:00"/>
    <s v="Mike Pelletier"/>
    <s v="United States"/>
    <s v="San Diego"/>
    <x v="0"/>
    <x v="1"/>
    <s v="Eldon 400 Class Desk Accessories, Black Carbon"/>
    <x v="208"/>
    <n v="3"/>
    <x v="823"/>
    <x v="3"/>
    <n v="12"/>
    <n v="15"/>
  </r>
  <r>
    <s v="CA-2014-169859"/>
    <d v="2014-12-15T00:00:00"/>
    <d v="2014-12-19T00:00:00"/>
    <s v="Mike Pelletier"/>
    <s v="United States"/>
    <s v="San Diego"/>
    <x v="0"/>
    <x v="4"/>
    <s v="Wilson Jones Clip &amp; Carry Folder Binder Tool for Ring Binders, Clear"/>
    <x v="263"/>
    <n v="14"/>
    <x v="824"/>
    <x v="3"/>
    <n v="12"/>
    <n v="15"/>
  </r>
  <r>
    <s v="CA-2014-169859"/>
    <d v="2014-12-15T00:00:00"/>
    <d v="2014-12-19T00:00:00"/>
    <s v="Mike Pelletier"/>
    <s v="United States"/>
    <s v="San Diego"/>
    <x v="0"/>
    <x v="13"/>
    <s v="#10- 4 1/8&quot; x 9 1/2&quot; Recycled Envelopes"/>
    <x v="840"/>
    <n v="5"/>
    <x v="825"/>
    <x v="3"/>
    <n v="12"/>
    <n v="15"/>
  </r>
  <r>
    <s v="CA-2014-134915"/>
    <d v="2014-11-13T00:00:00"/>
    <d v="2014-11-13T00:00:00"/>
    <s v="Eugene Moren"/>
    <s v="United States"/>
    <s v="Glendale"/>
    <x v="3"/>
    <x v="8"/>
    <s v="Memorex Micro Travel Drive 8 GB"/>
    <x v="841"/>
    <n v="4"/>
    <x v="826"/>
    <x v="3"/>
    <n v="11"/>
    <n v="13"/>
  </r>
  <r>
    <s v="CA-2014-134915"/>
    <d v="2014-11-13T00:00:00"/>
    <d v="2014-11-13T00:00:00"/>
    <s v="Eugene Moren"/>
    <s v="United States"/>
    <s v="Glendale"/>
    <x v="3"/>
    <x v="9"/>
    <s v="Xerox 1978"/>
    <x v="338"/>
    <n v="5"/>
    <x v="827"/>
    <x v="3"/>
    <n v="11"/>
    <n v="13"/>
  </r>
  <r>
    <s v="CA-2014-134915"/>
    <d v="2014-11-13T00:00:00"/>
    <d v="2014-11-13T00:00:00"/>
    <s v="Eugene Moren"/>
    <s v="United States"/>
    <s v="Glendale"/>
    <x v="3"/>
    <x v="10"/>
    <s v="Harbour Creations 67200 Series Stacking Chairs"/>
    <x v="842"/>
    <n v="2"/>
    <x v="828"/>
    <x v="3"/>
    <n v="11"/>
    <n v="13"/>
  </r>
  <r>
    <s v="CA-2014-134915"/>
    <d v="2014-11-13T00:00:00"/>
    <d v="2014-11-13T00:00:00"/>
    <s v="Eugene Moren"/>
    <s v="United States"/>
    <s v="Glendale"/>
    <x v="3"/>
    <x v="1"/>
    <s v="Tenex V2T-RE Standard Weight Series Chair Mat, 45&quot; x 53&quot;, Lip 25&quot; x 12&quot;"/>
    <x v="119"/>
    <n v="2"/>
    <x v="829"/>
    <x v="3"/>
    <n v="11"/>
    <n v="13"/>
  </r>
  <r>
    <s v="CA-2014-134915"/>
    <d v="2014-11-13T00:00:00"/>
    <d v="2014-11-13T00:00:00"/>
    <s v="Eugene Moren"/>
    <s v="United States"/>
    <s v="Glendale"/>
    <x v="3"/>
    <x v="3"/>
    <s v="Cush Cases Heavy Duty Rugged Cover Case for Samsung Galaxy S5 - Purple"/>
    <x v="843"/>
    <n v="2"/>
    <x v="830"/>
    <x v="3"/>
    <n v="11"/>
    <n v="13"/>
  </r>
  <r>
    <s v="CA-2014-134915"/>
    <d v="2014-11-13T00:00:00"/>
    <d v="2014-11-13T00:00:00"/>
    <s v="Eugene Moren"/>
    <s v="United States"/>
    <s v="Glendale"/>
    <x v="3"/>
    <x v="3"/>
    <s v="Samsung Galaxy Mega 6.3"/>
    <x v="844"/>
    <n v="2"/>
    <x v="831"/>
    <x v="3"/>
    <n v="11"/>
    <n v="13"/>
  </r>
  <r>
    <s v="CA-2012-158456"/>
    <d v="2012-12-24T00:00:00"/>
    <d v="2012-12-29T00:00:00"/>
    <s v="Kean Takahito"/>
    <s v="United States"/>
    <s v="Los Angeles"/>
    <x v="0"/>
    <x v="4"/>
    <s v="Avery Hole Reinforcements"/>
    <x v="295"/>
    <n v="4"/>
    <x v="294"/>
    <x v="2"/>
    <n v="12"/>
    <n v="24"/>
  </r>
  <r>
    <s v="CA-2012-158456"/>
    <d v="2012-12-24T00:00:00"/>
    <d v="2012-12-29T00:00:00"/>
    <s v="Kean Takahito"/>
    <s v="United States"/>
    <s v="Los Angeles"/>
    <x v="0"/>
    <x v="11"/>
    <s v="Vinyl Coated Wire Paper Clips in Organizer Box, 800/Box"/>
    <x v="845"/>
    <n v="4"/>
    <x v="832"/>
    <x v="2"/>
    <n v="12"/>
    <n v="24"/>
  </r>
  <r>
    <s v="CA-2014-143665"/>
    <d v="2014-04-27T00:00:00"/>
    <d v="2014-05-02T00:00:00"/>
    <s v="Philisse Overcash"/>
    <s v="United States"/>
    <s v="Seattle"/>
    <x v="1"/>
    <x v="9"/>
    <s v="Strathmore Photo Mount Cards"/>
    <x v="846"/>
    <n v="3"/>
    <x v="18"/>
    <x v="3"/>
    <n v="4"/>
    <n v="27"/>
  </r>
  <r>
    <s v="CA-2014-143665"/>
    <d v="2014-04-27T00:00:00"/>
    <d v="2014-05-02T00:00:00"/>
    <s v="Philisse Overcash"/>
    <s v="United States"/>
    <s v="Seattle"/>
    <x v="1"/>
    <x v="0"/>
    <s v="Avery 478"/>
    <x v="847"/>
    <n v="8"/>
    <x v="833"/>
    <x v="3"/>
    <n v="4"/>
    <n v="27"/>
  </r>
  <r>
    <s v="CA-2014-137428"/>
    <d v="2014-12-17T00:00:00"/>
    <d v="2014-12-22T00:00:00"/>
    <s v="Andy Yotov"/>
    <s v="United States"/>
    <s v="Oceanside"/>
    <x v="0"/>
    <x v="10"/>
    <s v="Global Deluxe Stacking Chair, Gray"/>
    <x v="848"/>
    <n v="2"/>
    <x v="834"/>
    <x v="3"/>
    <n v="12"/>
    <n v="17"/>
  </r>
  <r>
    <s v="CA-2014-137428"/>
    <d v="2014-12-17T00:00:00"/>
    <d v="2014-12-22T00:00:00"/>
    <s v="Andy Yotov"/>
    <s v="United States"/>
    <s v="Oceanside"/>
    <x v="0"/>
    <x v="10"/>
    <s v="Global Value Steno Chair, Gray"/>
    <x v="849"/>
    <n v="2"/>
    <x v="207"/>
    <x v="3"/>
    <n v="12"/>
    <n v="17"/>
  </r>
  <r>
    <s v="CA-2014-137428"/>
    <d v="2014-12-17T00:00:00"/>
    <d v="2014-12-22T00:00:00"/>
    <s v="Andy Yotov"/>
    <s v="United States"/>
    <s v="Oceanside"/>
    <x v="0"/>
    <x v="4"/>
    <s v="Prestige Round Ring Binders"/>
    <x v="850"/>
    <n v="5"/>
    <x v="835"/>
    <x v="3"/>
    <n v="12"/>
    <n v="17"/>
  </r>
  <r>
    <s v="CA-2014-137428"/>
    <d v="2014-12-17T00:00:00"/>
    <d v="2014-12-22T00:00:00"/>
    <s v="Andy Yotov"/>
    <s v="United States"/>
    <s v="Oceanside"/>
    <x v="0"/>
    <x v="1"/>
    <s v="DAX Two-Tone Rosewood/Black Document Frame, Desktop, 5 x 7"/>
    <x v="851"/>
    <n v="2"/>
    <x v="836"/>
    <x v="3"/>
    <n v="12"/>
    <n v="17"/>
  </r>
  <r>
    <s v="CA-2011-131310"/>
    <d v="2011-07-12T00:00:00"/>
    <d v="2011-07-18T00:00:00"/>
    <s v="Clay Ludtke"/>
    <s v="United States"/>
    <s v="Seattle"/>
    <x v="1"/>
    <x v="10"/>
    <s v="Safco Chair Connectors, 6/Carton"/>
    <x v="852"/>
    <n v="4"/>
    <x v="837"/>
    <x v="1"/>
    <n v="7"/>
    <n v="12"/>
  </r>
  <r>
    <s v="CA-2011-131310"/>
    <d v="2011-07-12T00:00:00"/>
    <d v="2011-07-18T00:00:00"/>
    <s v="Clay Ludtke"/>
    <s v="United States"/>
    <s v="Seattle"/>
    <x v="1"/>
    <x v="4"/>
    <s v="Self-Adhesive Ring Binder Labels"/>
    <x v="853"/>
    <n v="4"/>
    <x v="838"/>
    <x v="1"/>
    <n v="7"/>
    <n v="12"/>
  </r>
  <r>
    <s v="US-2011-112872"/>
    <d v="2011-12-06T00:00:00"/>
    <d v="2011-12-11T00:00:00"/>
    <s v="Ryan Crowe"/>
    <s v="United States"/>
    <s v="Springfield"/>
    <x v="4"/>
    <x v="7"/>
    <s v="File Shuttle I and Handi-File"/>
    <x v="854"/>
    <n v="3"/>
    <x v="839"/>
    <x v="1"/>
    <n v="12"/>
    <n v="6"/>
  </r>
  <r>
    <s v="US-2011-112872"/>
    <d v="2011-12-06T00:00:00"/>
    <d v="2011-12-11T00:00:00"/>
    <s v="Ryan Crowe"/>
    <s v="United States"/>
    <s v="Springfield"/>
    <x v="4"/>
    <x v="6"/>
    <s v="Chromcraft Bull-Nose Wood 48&quot; x 96&quot; Rectangular Conference Tables"/>
    <x v="855"/>
    <n v="1"/>
    <x v="840"/>
    <x v="1"/>
    <n v="12"/>
    <n v="6"/>
  </r>
  <r>
    <s v="CA-2013-139010"/>
    <d v="2013-02-21T00:00:00"/>
    <d v="2013-02-26T00:00:00"/>
    <s v="Matthew Clasen"/>
    <s v="United States"/>
    <s v="Los Angeles"/>
    <x v="0"/>
    <x v="8"/>
    <s v="SanDisk Ultra 16 GB MicroSDHC Class 10 Memory Card"/>
    <x v="856"/>
    <n v="1"/>
    <x v="841"/>
    <x v="0"/>
    <n v="2"/>
    <n v="21"/>
  </r>
  <r>
    <s v="CA-2013-139010"/>
    <d v="2013-02-21T00:00:00"/>
    <d v="2013-02-26T00:00:00"/>
    <s v="Matthew Clasen"/>
    <s v="United States"/>
    <s v="Los Angeles"/>
    <x v="0"/>
    <x v="4"/>
    <s v="Wilson Jones Clip &amp; Carry Folder Binder Tool for Ring Binders, Clear"/>
    <x v="857"/>
    <n v="4"/>
    <x v="842"/>
    <x v="0"/>
    <n v="2"/>
    <n v="21"/>
  </r>
  <r>
    <s v="CA-2013-139010"/>
    <d v="2013-02-21T00:00:00"/>
    <d v="2013-02-26T00:00:00"/>
    <s v="Matthew Clasen"/>
    <s v="United States"/>
    <s v="Los Angeles"/>
    <x v="0"/>
    <x v="7"/>
    <s v="Fellowes Officeware Wire Shelving"/>
    <x v="858"/>
    <n v="5"/>
    <x v="843"/>
    <x v="0"/>
    <n v="2"/>
    <n v="21"/>
  </r>
  <r>
    <s v="CA-2013-139010"/>
    <d v="2013-02-21T00:00:00"/>
    <d v="2013-02-26T00:00:00"/>
    <s v="Matthew Clasen"/>
    <s v="United States"/>
    <s v="Los Angeles"/>
    <x v="0"/>
    <x v="4"/>
    <s v="Avery Heavy-Duty EZD  Binder With Locking Rings"/>
    <x v="859"/>
    <n v="7"/>
    <x v="276"/>
    <x v="0"/>
    <n v="2"/>
    <n v="21"/>
  </r>
  <r>
    <s v="CA-2013-112893"/>
    <d v="2013-09-10T00:00:00"/>
    <d v="2013-09-14T00:00:00"/>
    <s v="Annie Thurman"/>
    <s v="United States"/>
    <s v="Stockton"/>
    <x v="0"/>
    <x v="4"/>
    <s v="VariCap6 Expandable Binder"/>
    <x v="860"/>
    <n v="4"/>
    <x v="844"/>
    <x v="0"/>
    <n v="9"/>
    <n v="10"/>
  </r>
  <r>
    <s v="US-2011-150532"/>
    <d v="2011-07-14T00:00:00"/>
    <d v="2011-07-21T00:00:00"/>
    <s v="Philip Brown"/>
    <s v="United States"/>
    <s v="Phoenix"/>
    <x v="3"/>
    <x v="7"/>
    <s v="Eldon Fold 'N Roll Cart System"/>
    <x v="861"/>
    <n v="5"/>
    <x v="845"/>
    <x v="1"/>
    <n v="7"/>
    <n v="14"/>
  </r>
  <r>
    <s v="CA-2011-130729"/>
    <d v="2011-10-24T00:00:00"/>
    <d v="2011-10-29T00:00:00"/>
    <s v="Allen Armold"/>
    <s v="United States"/>
    <s v="Rancho Cucamonga"/>
    <x v="0"/>
    <x v="4"/>
    <s v="Avery Premier Heavy-Duty Binder with Round Locking Rings"/>
    <x v="862"/>
    <n v="3"/>
    <x v="846"/>
    <x v="1"/>
    <n v="10"/>
    <n v="24"/>
  </r>
  <r>
    <s v="CA-2014-134845"/>
    <d v="2014-04-18T00:00:00"/>
    <d v="2014-04-24T00:00:00"/>
    <s v="Sharelle Roach"/>
    <s v="United States"/>
    <s v="Louisville"/>
    <x v="5"/>
    <x v="4"/>
    <s v="Insertable Tab Post Binder Dividers"/>
    <x v="863"/>
    <n v="5"/>
    <x v="847"/>
    <x v="3"/>
    <n v="4"/>
    <n v="18"/>
  </r>
  <r>
    <s v="CA-2014-134845"/>
    <d v="2014-04-18T00:00:00"/>
    <d v="2014-04-24T00:00:00"/>
    <s v="Sharelle Roach"/>
    <s v="United States"/>
    <s v="Louisville"/>
    <x v="5"/>
    <x v="16"/>
    <s v="Lexmark MX611dhe Monochrome Laser Printer"/>
    <x v="864"/>
    <n v="5"/>
    <x v="848"/>
    <x v="3"/>
    <n v="4"/>
    <n v="18"/>
  </r>
  <r>
    <s v="CA-2014-134845"/>
    <d v="2014-04-18T00:00:00"/>
    <d v="2014-04-24T00:00:00"/>
    <s v="Sharelle Roach"/>
    <s v="United States"/>
    <s v="Louisville"/>
    <x v="5"/>
    <x v="4"/>
    <s v="GBC VeloBinder Manual Binding System"/>
    <x v="865"/>
    <n v="2"/>
    <x v="849"/>
    <x v="3"/>
    <n v="4"/>
    <n v="18"/>
  </r>
  <r>
    <s v="CA-2014-134845"/>
    <d v="2014-04-18T00:00:00"/>
    <d v="2014-04-24T00:00:00"/>
    <s v="Sharelle Roach"/>
    <s v="United States"/>
    <s v="Louisville"/>
    <x v="5"/>
    <x v="4"/>
    <s v="Cardinal Holdit Business Card Pockets"/>
    <x v="866"/>
    <n v="6"/>
    <x v="850"/>
    <x v="3"/>
    <n v="4"/>
    <n v="18"/>
  </r>
  <r>
    <s v="CA-2014-134845"/>
    <d v="2014-04-18T00:00:00"/>
    <d v="2014-04-24T00:00:00"/>
    <s v="Sharelle Roach"/>
    <s v="United States"/>
    <s v="Louisville"/>
    <x v="5"/>
    <x v="9"/>
    <s v="Xerox 225"/>
    <x v="191"/>
    <n v="4"/>
    <x v="187"/>
    <x v="3"/>
    <n v="4"/>
    <n v="18"/>
  </r>
  <r>
    <s v="CA-2012-123568"/>
    <d v="2012-11-08T00:00:00"/>
    <d v="2012-11-14T00:00:00"/>
    <s v="Sanjit Chand"/>
    <s v="United States"/>
    <s v="West Jordan"/>
    <x v="2"/>
    <x v="11"/>
    <s v="Alliance Rubber Bands"/>
    <x v="601"/>
    <n v="3"/>
    <x v="851"/>
    <x v="2"/>
    <n v="11"/>
    <n v="8"/>
  </r>
  <r>
    <s v="CA-2012-123568"/>
    <d v="2012-11-08T00:00:00"/>
    <d v="2012-11-14T00:00:00"/>
    <s v="Sanjit Chand"/>
    <s v="United States"/>
    <s v="West Jordan"/>
    <x v="2"/>
    <x v="9"/>
    <s v="Xerox 1988"/>
    <x v="537"/>
    <n v="3"/>
    <x v="529"/>
    <x v="2"/>
    <n v="11"/>
    <n v="8"/>
  </r>
  <r>
    <s v="CA-2012-123568"/>
    <d v="2012-11-08T00:00:00"/>
    <d v="2012-11-14T00:00:00"/>
    <s v="Sanjit Chand"/>
    <s v="United States"/>
    <s v="West Jordan"/>
    <x v="2"/>
    <x v="1"/>
    <s v="Executive Impressions 14&quot; Contract Wall Clock"/>
    <x v="867"/>
    <n v="3"/>
    <x v="852"/>
    <x v="2"/>
    <n v="11"/>
    <n v="8"/>
  </r>
  <r>
    <s v="CA-2012-123568"/>
    <d v="2012-11-08T00:00:00"/>
    <d v="2012-11-14T00:00:00"/>
    <s v="Sanjit Chand"/>
    <s v="United States"/>
    <s v="West Jordan"/>
    <x v="2"/>
    <x v="4"/>
    <s v="Deluxe Heavy-Duty Vinyl Round Ring Binder"/>
    <x v="868"/>
    <n v="5"/>
    <x v="853"/>
    <x v="2"/>
    <n v="11"/>
    <n v="8"/>
  </r>
  <r>
    <s v="CA-2011-106719"/>
    <d v="2011-08-24T00:00:00"/>
    <d v="2011-08-24T00:00:00"/>
    <s v="Robert Barroso"/>
    <s v="United States"/>
    <s v="Billings"/>
    <x v="8"/>
    <x v="4"/>
    <s v="SlimView Poly Binder, 3/8&quot;"/>
    <x v="869"/>
    <n v="2"/>
    <x v="55"/>
    <x v="1"/>
    <n v="8"/>
    <n v="24"/>
  </r>
  <r>
    <s v="US-2013-164189"/>
    <d v="2013-03-25T00:00:00"/>
    <d v="2013-03-29T00:00:00"/>
    <s v="Dan Reichenbach"/>
    <s v="United States"/>
    <s v="Gresham"/>
    <x v="4"/>
    <x v="3"/>
    <s v="BlackBerry Q10"/>
    <x v="870"/>
    <n v="4"/>
    <x v="854"/>
    <x v="0"/>
    <n v="3"/>
    <n v="25"/>
  </r>
  <r>
    <s v="US-2013-114293"/>
    <d v="2013-11-22T00:00:00"/>
    <d v="2013-11-27T00:00:00"/>
    <s v="Justin Hirsh"/>
    <s v="United States"/>
    <s v="Gresham"/>
    <x v="4"/>
    <x v="10"/>
    <s v="Novimex Fabric Task Chair"/>
    <x v="871"/>
    <n v="4"/>
    <x v="855"/>
    <x v="0"/>
    <n v="11"/>
    <n v="22"/>
  </r>
  <r>
    <s v="CA-2014-101749"/>
    <d v="2014-10-04T00:00:00"/>
    <d v="2014-10-09T00:00:00"/>
    <s v="Aaron Smayling"/>
    <s v="United States"/>
    <s v="Pasadena"/>
    <x v="0"/>
    <x v="6"/>
    <s v="Lesro Sheffield Collection Coffee Table, End Table, Center Table, Corner Table"/>
    <x v="872"/>
    <n v="3"/>
    <x v="856"/>
    <x v="3"/>
    <n v="10"/>
    <n v="4"/>
  </r>
  <r>
    <s v="CA-2014-149559"/>
    <d v="2014-09-12T00:00:00"/>
    <d v="2014-09-13T00:00:00"/>
    <s v="Karen Ferguson"/>
    <s v="United States"/>
    <s v="Long Beach"/>
    <x v="0"/>
    <x v="9"/>
    <s v="Xerox 1996"/>
    <x v="264"/>
    <n v="2"/>
    <x v="240"/>
    <x v="3"/>
    <n v="9"/>
    <n v="12"/>
  </r>
  <r>
    <s v="CA-2014-149559"/>
    <d v="2014-09-12T00:00:00"/>
    <d v="2014-09-13T00:00:00"/>
    <s v="Karen Ferguson"/>
    <s v="United States"/>
    <s v="Long Beach"/>
    <x v="0"/>
    <x v="13"/>
    <s v="#10 Self-Seal White Envelopes"/>
    <x v="873"/>
    <n v="2"/>
    <x v="857"/>
    <x v="3"/>
    <n v="9"/>
    <n v="12"/>
  </r>
  <r>
    <s v="CA-2014-149559"/>
    <d v="2014-09-12T00:00:00"/>
    <d v="2014-09-13T00:00:00"/>
    <s v="Karen Ferguson"/>
    <s v="United States"/>
    <s v="Long Beach"/>
    <x v="0"/>
    <x v="10"/>
    <s v="Hon Pagoda Stacking Chairs"/>
    <x v="874"/>
    <n v="8"/>
    <x v="858"/>
    <x v="3"/>
    <n v="9"/>
    <n v="12"/>
  </r>
  <r>
    <s v="CA-2011-137351"/>
    <d v="2011-09-30T00:00:00"/>
    <d v="2011-10-04T00:00:00"/>
    <s v="Doug Bickford"/>
    <s v="United States"/>
    <s v="Seattle"/>
    <x v="1"/>
    <x v="4"/>
    <s v="DXL Angle-View Binders with Locking Rings by Samsill"/>
    <x v="243"/>
    <n v="7"/>
    <x v="695"/>
    <x v="1"/>
    <n v="9"/>
    <n v="30"/>
  </r>
  <r>
    <s v="US-2014-148054"/>
    <d v="2014-10-07T00:00:00"/>
    <d v="2014-10-12T00:00:00"/>
    <s v="Nick Zandusky"/>
    <s v="United States"/>
    <s v="Meridian"/>
    <x v="9"/>
    <x v="1"/>
    <s v="36X48 HARDFLOOR CHAIRMAT"/>
    <x v="668"/>
    <n v="2"/>
    <x v="657"/>
    <x v="3"/>
    <n v="10"/>
    <n v="7"/>
  </r>
  <r>
    <s v="US-2014-148054"/>
    <d v="2014-10-07T00:00:00"/>
    <d v="2014-10-12T00:00:00"/>
    <s v="Nick Zandusky"/>
    <s v="United States"/>
    <s v="Meridian"/>
    <x v="9"/>
    <x v="5"/>
    <s v="Conquest 14 Commercial Heavy-Duty Upright Vacuum, Collection System, Accessory Kit"/>
    <x v="875"/>
    <n v="4"/>
    <x v="859"/>
    <x v="3"/>
    <n v="10"/>
    <n v="7"/>
  </r>
  <r>
    <s v="US-2014-148054"/>
    <d v="2014-10-07T00:00:00"/>
    <d v="2014-10-12T00:00:00"/>
    <s v="Nick Zandusky"/>
    <s v="United States"/>
    <s v="Meridian"/>
    <x v="9"/>
    <x v="9"/>
    <s v="Computer Printout Paper with Letter-Trim Perforations"/>
    <x v="876"/>
    <n v="2"/>
    <x v="860"/>
    <x v="3"/>
    <n v="10"/>
    <n v="7"/>
  </r>
  <r>
    <s v="CA-2014-131492"/>
    <d v="2014-10-20T00:00:00"/>
    <d v="2014-10-25T00:00:00"/>
    <s v="Hilary Holden"/>
    <s v="United States"/>
    <s v="San Francisco"/>
    <x v="0"/>
    <x v="13"/>
    <s v="Ampad #10 Peel &amp; Seel Holiday Envelopes"/>
    <x v="866"/>
    <n v="2"/>
    <x v="545"/>
    <x v="3"/>
    <n v="10"/>
    <n v="20"/>
  </r>
  <r>
    <s v="CA-2014-131492"/>
    <d v="2014-10-20T00:00:00"/>
    <d v="2014-10-25T00:00:00"/>
    <s v="Hilary Holden"/>
    <s v="United States"/>
    <s v="San Francisco"/>
    <x v="0"/>
    <x v="0"/>
    <s v="Avery 518"/>
    <x v="877"/>
    <n v="10"/>
    <x v="374"/>
    <x v="3"/>
    <n v="10"/>
    <n v="20"/>
  </r>
  <r>
    <s v="CA-2014-131492"/>
    <d v="2014-10-20T00:00:00"/>
    <d v="2014-10-25T00:00:00"/>
    <s v="Hilary Holden"/>
    <s v="United States"/>
    <s v="San Francisco"/>
    <x v="0"/>
    <x v="1"/>
    <s v="Linden 10&quot; Round Wall Clock, Black"/>
    <x v="878"/>
    <n v="2"/>
    <x v="861"/>
    <x v="3"/>
    <n v="10"/>
    <n v="20"/>
  </r>
  <r>
    <s v="CA-2014-131492"/>
    <d v="2014-10-20T00:00:00"/>
    <d v="2014-10-25T00:00:00"/>
    <s v="Hilary Holden"/>
    <s v="United States"/>
    <s v="San Francisco"/>
    <x v="0"/>
    <x v="6"/>
    <s v="Anderson Hickey Conga Table Tops &amp; Accessories"/>
    <x v="879"/>
    <n v="2"/>
    <x v="300"/>
    <x v="3"/>
    <n v="10"/>
    <n v="20"/>
  </r>
  <r>
    <s v="CA-2014-106859"/>
    <d v="2014-03-14T00:00:00"/>
    <d v="2014-03-19T00:00:00"/>
    <s v="Benjamin Farhat"/>
    <s v="United States"/>
    <s v="Albuquerque"/>
    <x v="6"/>
    <x v="7"/>
    <s v="SimpliFile Personal File, Black Granite, 15w x 6-15/16d x 11-1/4h"/>
    <x v="880"/>
    <n v="8"/>
    <x v="862"/>
    <x v="3"/>
    <n v="3"/>
    <n v="14"/>
  </r>
  <r>
    <s v="CA-2014-106859"/>
    <d v="2014-03-14T00:00:00"/>
    <d v="2014-03-19T00:00:00"/>
    <s v="Benjamin Farhat"/>
    <s v="United States"/>
    <s v="Albuquerque"/>
    <x v="6"/>
    <x v="3"/>
    <s v="OtterBox Commuter Series Case - iPhone 5 &amp; 5s"/>
    <x v="373"/>
    <n v="8"/>
    <x v="863"/>
    <x v="3"/>
    <n v="3"/>
    <n v="14"/>
  </r>
  <r>
    <s v="CA-2014-106859"/>
    <d v="2014-03-14T00:00:00"/>
    <d v="2014-03-19T00:00:00"/>
    <s v="Benjamin Farhat"/>
    <s v="United States"/>
    <s v="Albuquerque"/>
    <x v="6"/>
    <x v="8"/>
    <s v="Logitech Wireless Headset H600 Over-The-Head Design"/>
    <x v="881"/>
    <n v="5"/>
    <x v="864"/>
    <x v="3"/>
    <n v="3"/>
    <n v="14"/>
  </r>
  <r>
    <s v="CA-2014-106859"/>
    <d v="2014-03-14T00:00:00"/>
    <d v="2014-03-19T00:00:00"/>
    <s v="Benjamin Farhat"/>
    <s v="United States"/>
    <s v="Albuquerque"/>
    <x v="6"/>
    <x v="9"/>
    <s v="Xerox 230"/>
    <x v="512"/>
    <n v="7"/>
    <x v="503"/>
    <x v="3"/>
    <n v="3"/>
    <n v="14"/>
  </r>
  <r>
    <s v="CA-2014-106859"/>
    <d v="2014-03-14T00:00:00"/>
    <d v="2014-03-19T00:00:00"/>
    <s v="Benjamin Farhat"/>
    <s v="United States"/>
    <s v="Albuquerque"/>
    <x v="6"/>
    <x v="9"/>
    <s v="Xerox 1885"/>
    <x v="882"/>
    <n v="6"/>
    <x v="865"/>
    <x v="3"/>
    <n v="3"/>
    <n v="14"/>
  </r>
  <r>
    <s v="CA-2013-125206"/>
    <d v="2013-01-03T00:00:00"/>
    <d v="2013-01-05T00:00:00"/>
    <s v="Lena Radford"/>
    <s v="United States"/>
    <s v="Los Angeles"/>
    <x v="0"/>
    <x v="7"/>
    <s v="Recycled Steel Personal File for Hanging File Folders"/>
    <x v="883"/>
    <n v="2"/>
    <x v="866"/>
    <x v="0"/>
    <n v="1"/>
    <n v="3"/>
  </r>
  <r>
    <s v="CA-2012-126137"/>
    <d v="2012-10-03T00:00:00"/>
    <d v="2012-10-08T00:00:00"/>
    <s v="Bruce Stewart"/>
    <s v="United States"/>
    <s v="Los Angeles"/>
    <x v="0"/>
    <x v="15"/>
    <s v="Safco Value Mate Series Steel Bookcases, Baked Enamel Finish on Steel, Gray"/>
    <x v="884"/>
    <n v="2"/>
    <x v="42"/>
    <x v="2"/>
    <n v="10"/>
    <n v="3"/>
  </r>
  <r>
    <s v="CA-2011-104780"/>
    <d v="2011-05-21T00:00:00"/>
    <d v="2011-05-25T00:00:00"/>
    <s v="Bradley Talbott"/>
    <s v="United States"/>
    <s v="San Diego"/>
    <x v="0"/>
    <x v="2"/>
    <s v="4009 Highlighters by Sanford"/>
    <x v="885"/>
    <n v="8"/>
    <x v="547"/>
    <x v="1"/>
    <n v="5"/>
    <n v="21"/>
  </r>
  <r>
    <s v="CA-2014-101182"/>
    <d v="2014-09-05T00:00:00"/>
    <d v="2014-09-06T00:00:00"/>
    <s v="Katrina Bavinger"/>
    <s v="United States"/>
    <s v="Apple Valley"/>
    <x v="0"/>
    <x v="9"/>
    <s v="Xerox 220"/>
    <x v="264"/>
    <n v="2"/>
    <x v="240"/>
    <x v="3"/>
    <n v="9"/>
    <n v="5"/>
  </r>
  <r>
    <s v="CA-2014-101182"/>
    <d v="2014-09-05T00:00:00"/>
    <d v="2014-09-06T00:00:00"/>
    <s v="Katrina Bavinger"/>
    <s v="United States"/>
    <s v="Apple Valley"/>
    <x v="0"/>
    <x v="3"/>
    <s v="invisibleSHIELD by ZAGG Smudge-Free Screen Protector"/>
    <x v="243"/>
    <n v="3"/>
    <x v="867"/>
    <x v="3"/>
    <n v="9"/>
    <n v="5"/>
  </r>
  <r>
    <s v="CA-2013-150350"/>
    <d v="2013-08-24T00:00:00"/>
    <d v="2013-08-31T00:00:00"/>
    <s v="Maxwell Schwartz"/>
    <s v="United States"/>
    <s v="Seattle"/>
    <x v="1"/>
    <x v="16"/>
    <s v="Okidata C331dn Printer"/>
    <x v="886"/>
    <n v="3"/>
    <x v="868"/>
    <x v="0"/>
    <n v="8"/>
    <n v="24"/>
  </r>
  <r>
    <s v="CA-2013-150350"/>
    <d v="2013-08-24T00:00:00"/>
    <d v="2013-08-31T00:00:00"/>
    <s v="Maxwell Schwartz"/>
    <s v="United States"/>
    <s v="Seattle"/>
    <x v="1"/>
    <x v="13"/>
    <s v="Tyvek  Top-Opening Peel &amp; Seel Envelopes, Plain White"/>
    <x v="887"/>
    <n v="5"/>
    <x v="869"/>
    <x v="0"/>
    <n v="8"/>
    <n v="24"/>
  </r>
  <r>
    <s v="CA-2013-150350"/>
    <d v="2013-08-24T00:00:00"/>
    <d v="2013-08-31T00:00:00"/>
    <s v="Maxwell Schwartz"/>
    <s v="United States"/>
    <s v="Seattle"/>
    <x v="1"/>
    <x v="9"/>
    <s v="Xerox 1978"/>
    <x v="260"/>
    <n v="6"/>
    <x v="260"/>
    <x v="0"/>
    <n v="8"/>
    <n v="24"/>
  </r>
  <r>
    <s v="CA-2013-150350"/>
    <d v="2013-08-24T00:00:00"/>
    <d v="2013-08-31T00:00:00"/>
    <s v="Maxwell Schwartz"/>
    <s v="United States"/>
    <s v="Seattle"/>
    <x v="1"/>
    <x v="10"/>
    <s v="Office Star Flex Back Scooter Chair with White Frame"/>
    <x v="888"/>
    <n v="6"/>
    <x v="870"/>
    <x v="0"/>
    <n v="8"/>
    <n v="24"/>
  </r>
  <r>
    <s v="CA-2013-150350"/>
    <d v="2013-08-24T00:00:00"/>
    <d v="2013-08-31T00:00:00"/>
    <s v="Maxwell Schwartz"/>
    <s v="United States"/>
    <s v="Seattle"/>
    <x v="1"/>
    <x v="5"/>
    <s v="Acco Six-Outlet Power Strip, 4' Cord Length"/>
    <x v="889"/>
    <n v="5"/>
    <x v="871"/>
    <x v="0"/>
    <n v="8"/>
    <n v="24"/>
  </r>
  <r>
    <s v="CA-2013-150350"/>
    <d v="2013-08-24T00:00:00"/>
    <d v="2013-08-31T00:00:00"/>
    <s v="Maxwell Schwartz"/>
    <s v="United States"/>
    <s v="Seattle"/>
    <x v="1"/>
    <x v="12"/>
    <s v="Acme Rosewood Handle Letter Opener"/>
    <x v="890"/>
    <n v="4"/>
    <x v="872"/>
    <x v="0"/>
    <n v="8"/>
    <n v="24"/>
  </r>
  <r>
    <s v="CA-2011-136399"/>
    <d v="2011-12-16T00:00:00"/>
    <d v="2011-12-17T00:00:00"/>
    <s v="Chad Cunningham"/>
    <s v="United States"/>
    <s v="Los Angeles"/>
    <x v="0"/>
    <x v="1"/>
    <s v="Executive Impressions 14&quot; Contract Wall Clock"/>
    <x v="891"/>
    <n v="2"/>
    <x v="873"/>
    <x v="1"/>
    <n v="12"/>
    <n v="16"/>
  </r>
  <r>
    <s v="CA-2011-136399"/>
    <d v="2011-12-16T00:00:00"/>
    <d v="2011-12-17T00:00:00"/>
    <s v="Chad Cunningham"/>
    <s v="United States"/>
    <s v="Los Angeles"/>
    <x v="0"/>
    <x v="10"/>
    <s v="DMI Arturo Collection Mission-style Design Wood Chair"/>
    <x v="149"/>
    <n v="2"/>
    <x v="149"/>
    <x v="1"/>
    <n v="12"/>
    <n v="16"/>
  </r>
  <r>
    <s v="CA-2011-136399"/>
    <d v="2011-12-16T00:00:00"/>
    <d v="2011-12-17T00:00:00"/>
    <s v="Chad Cunningham"/>
    <s v="United States"/>
    <s v="Los Angeles"/>
    <x v="0"/>
    <x v="8"/>
    <s v="First Data FD10 PIN Pad"/>
    <x v="892"/>
    <n v="5"/>
    <x v="874"/>
    <x v="1"/>
    <n v="12"/>
    <n v="16"/>
  </r>
  <r>
    <s v="CA-2011-136399"/>
    <d v="2011-12-16T00:00:00"/>
    <d v="2011-12-17T00:00:00"/>
    <s v="Chad Cunningham"/>
    <s v="United States"/>
    <s v="Los Angeles"/>
    <x v="0"/>
    <x v="3"/>
    <s v="GE 30524EE4"/>
    <x v="893"/>
    <n v="4"/>
    <x v="875"/>
    <x v="1"/>
    <n v="12"/>
    <n v="16"/>
  </r>
  <r>
    <s v="CA-2014-131828"/>
    <d v="2014-02-12T00:00:00"/>
    <d v="2014-02-14T00:00:00"/>
    <s v="Cari Sayre"/>
    <s v="United States"/>
    <s v="Seattle"/>
    <x v="1"/>
    <x v="10"/>
    <s v="Global Leather and Oak Executive Chair, Black"/>
    <x v="894"/>
    <n v="4"/>
    <x v="876"/>
    <x v="3"/>
    <n v="2"/>
    <n v="12"/>
  </r>
  <r>
    <s v="CA-2014-131828"/>
    <d v="2014-02-12T00:00:00"/>
    <d v="2014-02-14T00:00:00"/>
    <s v="Cari Sayre"/>
    <s v="United States"/>
    <s v="Seattle"/>
    <x v="1"/>
    <x v="3"/>
    <s v="Logitech B530 USBÂ HeadsetÂ -Â headsetÂ - Full size, Binaural"/>
    <x v="895"/>
    <n v="3"/>
    <x v="877"/>
    <x v="3"/>
    <n v="2"/>
    <n v="12"/>
  </r>
  <r>
    <s v="CA-2011-109218"/>
    <d v="2011-06-30T00:00:00"/>
    <d v="2011-07-03T00:00:00"/>
    <s v="Anthony Rawles"/>
    <s v="United States"/>
    <s v="Los Angeles"/>
    <x v="0"/>
    <x v="2"/>
    <s v="BIC Brite Liner Highlighters, Chisel Tip"/>
    <x v="171"/>
    <n v="5"/>
    <x v="878"/>
    <x v="1"/>
    <n v="6"/>
    <n v="30"/>
  </r>
  <r>
    <s v="US-2011-109036"/>
    <d v="2011-12-20T00:00:00"/>
    <d v="2011-12-25T00:00:00"/>
    <s v="Keith Herrera"/>
    <s v="United States"/>
    <s v="Seattle"/>
    <x v="1"/>
    <x v="0"/>
    <s v="Avery 489"/>
    <x v="896"/>
    <n v="3"/>
    <x v="879"/>
    <x v="1"/>
    <n v="12"/>
    <n v="20"/>
  </r>
  <r>
    <s v="CA-2011-128986"/>
    <d v="2011-08-03T00:00:00"/>
    <d v="2011-08-05T00:00:00"/>
    <s v="Gary Hansen"/>
    <s v="United States"/>
    <s v="Glendale"/>
    <x v="3"/>
    <x v="9"/>
    <s v="White Computer Printout Paper by Universal"/>
    <x v="897"/>
    <n v="3"/>
    <x v="880"/>
    <x v="1"/>
    <n v="8"/>
    <n v="3"/>
  </r>
  <r>
    <s v="CA-2011-153969"/>
    <d v="2011-09-21T00:00:00"/>
    <d v="2011-09-25T00:00:00"/>
    <s v="Herbert Flentye"/>
    <s v="United States"/>
    <s v="San Francisco"/>
    <x v="0"/>
    <x v="13"/>
    <s v="Staples"/>
    <x v="898"/>
    <n v="2"/>
    <x v="881"/>
    <x v="1"/>
    <n v="9"/>
    <n v="21"/>
  </r>
  <r>
    <s v="CA-2011-153969"/>
    <d v="2011-09-21T00:00:00"/>
    <d v="2011-09-25T00:00:00"/>
    <s v="Herbert Flentye"/>
    <s v="United States"/>
    <s v="San Francisco"/>
    <x v="0"/>
    <x v="13"/>
    <s v="#10 White Business Envelopes,4 1/8 x 9 1/2"/>
    <x v="899"/>
    <n v="5"/>
    <x v="882"/>
    <x v="1"/>
    <n v="9"/>
    <n v="21"/>
  </r>
  <r>
    <s v="CA-2011-153969"/>
    <d v="2011-09-21T00:00:00"/>
    <d v="2011-09-25T00:00:00"/>
    <s v="Herbert Flentye"/>
    <s v="United States"/>
    <s v="San Francisco"/>
    <x v="0"/>
    <x v="2"/>
    <s v="Newell 34"/>
    <x v="815"/>
    <n v="3"/>
    <x v="798"/>
    <x v="1"/>
    <n v="9"/>
    <n v="21"/>
  </r>
  <r>
    <s v="CA-2011-153969"/>
    <d v="2011-09-21T00:00:00"/>
    <d v="2011-09-25T00:00:00"/>
    <s v="Herbert Flentye"/>
    <s v="United States"/>
    <s v="San Francisco"/>
    <x v="0"/>
    <x v="9"/>
    <s v="Xerox 1971"/>
    <x v="900"/>
    <n v="9"/>
    <x v="883"/>
    <x v="1"/>
    <n v="9"/>
    <n v="21"/>
  </r>
  <r>
    <s v="CA-2011-153969"/>
    <d v="2011-09-21T00:00:00"/>
    <d v="2011-09-25T00:00:00"/>
    <s v="Herbert Flentye"/>
    <s v="United States"/>
    <s v="San Francisco"/>
    <x v="0"/>
    <x v="3"/>
    <s v="Polycom CX300 Desktop Phone USB VoIP phone"/>
    <x v="676"/>
    <n v="2"/>
    <x v="884"/>
    <x v="1"/>
    <n v="9"/>
    <n v="21"/>
  </r>
  <r>
    <s v="CA-2011-153969"/>
    <d v="2011-09-21T00:00:00"/>
    <d v="2011-09-25T00:00:00"/>
    <s v="Herbert Flentye"/>
    <s v="United States"/>
    <s v="San Francisco"/>
    <x v="0"/>
    <x v="9"/>
    <s v="Wirebound Four 2-3/4 x 5 Forms per Page, 400 Sets per Book"/>
    <x v="901"/>
    <n v="3"/>
    <x v="885"/>
    <x v="1"/>
    <n v="9"/>
    <n v="21"/>
  </r>
  <r>
    <s v="US-2014-132059"/>
    <d v="2014-09-24T00:00:00"/>
    <d v="2014-09-30T00:00:00"/>
    <s v="Arthur Prichep"/>
    <s v="United States"/>
    <s v="Fort Collins"/>
    <x v="5"/>
    <x v="15"/>
    <s v="Atlantic Metals Mobile 5-Shelf Bookcases, Custom Colors"/>
    <x v="902"/>
    <n v="2"/>
    <x v="886"/>
    <x v="3"/>
    <n v="9"/>
    <n v="24"/>
  </r>
  <r>
    <s v="US-2014-132059"/>
    <d v="2014-09-24T00:00:00"/>
    <d v="2014-09-30T00:00:00"/>
    <s v="Arthur Prichep"/>
    <s v="United States"/>
    <s v="Fort Collins"/>
    <x v="5"/>
    <x v="8"/>
    <s v="Belkin F8E887 USB Wired Ergonomic Keyboard"/>
    <x v="100"/>
    <n v="2"/>
    <x v="887"/>
    <x v="3"/>
    <n v="9"/>
    <n v="24"/>
  </r>
  <r>
    <s v="US-2014-146416"/>
    <d v="2014-10-21T00:00:00"/>
    <d v="2014-10-23T00:00:00"/>
    <s v="Justin Ellison"/>
    <s v="United States"/>
    <s v="Woodland"/>
    <x v="0"/>
    <x v="0"/>
    <s v="Avery 510"/>
    <x v="903"/>
    <n v="1"/>
    <x v="888"/>
    <x v="3"/>
    <n v="10"/>
    <n v="21"/>
  </r>
  <r>
    <s v="US-2014-146416"/>
    <d v="2014-10-21T00:00:00"/>
    <d v="2014-10-23T00:00:00"/>
    <s v="Justin Ellison"/>
    <s v="United States"/>
    <s v="Woodland"/>
    <x v="0"/>
    <x v="4"/>
    <s v="Wilson Jones Four-Pocket Poly Binders"/>
    <x v="904"/>
    <n v="4"/>
    <x v="889"/>
    <x v="3"/>
    <n v="10"/>
    <n v="21"/>
  </r>
  <r>
    <s v="CA-2012-149384"/>
    <d v="2012-07-10T00:00:00"/>
    <d v="2012-07-10T00:00:00"/>
    <s v="Eric Hoffmann"/>
    <s v="United States"/>
    <s v="Tempe"/>
    <x v="3"/>
    <x v="4"/>
    <s v="Accohide Poly Flexible Ring Binders"/>
    <x v="905"/>
    <n v="3"/>
    <x v="890"/>
    <x v="2"/>
    <n v="7"/>
    <n v="10"/>
  </r>
  <r>
    <s v="CA-2011-158372"/>
    <d v="2011-11-10T00:00:00"/>
    <d v="2011-11-16T00:00:00"/>
    <s v="Ruben Dartt"/>
    <s v="United States"/>
    <s v="San Diego"/>
    <x v="0"/>
    <x v="3"/>
    <s v="Jabra SPEAK 410"/>
    <x v="795"/>
    <n v="8"/>
    <x v="891"/>
    <x v="1"/>
    <n v="11"/>
    <n v="10"/>
  </r>
  <r>
    <s v="CA-2011-158372"/>
    <d v="2011-11-10T00:00:00"/>
    <d v="2011-11-16T00:00:00"/>
    <s v="Ruben Dartt"/>
    <s v="United States"/>
    <s v="San Diego"/>
    <x v="0"/>
    <x v="8"/>
    <s v="Memorex Froggy Flash Drive 4 GB"/>
    <x v="906"/>
    <n v="1"/>
    <x v="892"/>
    <x v="1"/>
    <n v="11"/>
    <n v="10"/>
  </r>
  <r>
    <s v="CA-2011-158372"/>
    <d v="2011-11-10T00:00:00"/>
    <d v="2011-11-16T00:00:00"/>
    <s v="Ruben Dartt"/>
    <s v="United States"/>
    <s v="San Diego"/>
    <x v="0"/>
    <x v="1"/>
    <s v="Luxo Economy Swing Arm Lamp"/>
    <x v="907"/>
    <n v="2"/>
    <x v="893"/>
    <x v="1"/>
    <n v="11"/>
    <n v="10"/>
  </r>
  <r>
    <s v="CA-2011-158372"/>
    <d v="2011-11-10T00:00:00"/>
    <d v="2011-11-16T00:00:00"/>
    <s v="Ruben Dartt"/>
    <s v="United States"/>
    <s v="San Diego"/>
    <x v="0"/>
    <x v="9"/>
    <s v="Southworth 100% RÃ©sumÃ© Paper, 24lb."/>
    <x v="908"/>
    <n v="8"/>
    <x v="894"/>
    <x v="1"/>
    <n v="11"/>
    <n v="10"/>
  </r>
  <r>
    <s v="CA-2011-158372"/>
    <d v="2011-11-10T00:00:00"/>
    <d v="2011-11-16T00:00:00"/>
    <s v="Ruben Dartt"/>
    <s v="United States"/>
    <s v="San Diego"/>
    <x v="0"/>
    <x v="1"/>
    <s v="Eldon Expressions Punched Metal &amp; Wood Desk Accessories, Pewter &amp; Cherry"/>
    <x v="909"/>
    <n v="5"/>
    <x v="879"/>
    <x v="1"/>
    <n v="11"/>
    <n v="10"/>
  </r>
  <r>
    <s v="CA-2011-158372"/>
    <d v="2011-11-10T00:00:00"/>
    <d v="2011-11-16T00:00:00"/>
    <s v="Ruben Dartt"/>
    <s v="United States"/>
    <s v="San Diego"/>
    <x v="0"/>
    <x v="0"/>
    <s v="Avery White Multi-Purpose Labels"/>
    <x v="910"/>
    <n v="8"/>
    <x v="895"/>
    <x v="1"/>
    <n v="11"/>
    <n v="10"/>
  </r>
  <r>
    <s v="CA-2013-108882"/>
    <d v="2013-01-09T00:00:00"/>
    <d v="2013-01-15T00:00:00"/>
    <s v="Laura Armstrong"/>
    <s v="United States"/>
    <s v="Fresno"/>
    <x v="0"/>
    <x v="8"/>
    <s v="Logitech G500s Laser Gaming Mouse with Adjustable Weight Tuning"/>
    <x v="911"/>
    <n v="5"/>
    <x v="896"/>
    <x v="0"/>
    <n v="1"/>
    <n v="9"/>
  </r>
  <r>
    <s v="CA-2013-108882"/>
    <d v="2013-01-09T00:00:00"/>
    <d v="2013-01-15T00:00:00"/>
    <s v="Laura Armstrong"/>
    <s v="United States"/>
    <s v="Fresno"/>
    <x v="0"/>
    <x v="3"/>
    <s v="netTALK DUO VoIP Telephone Service"/>
    <x v="912"/>
    <n v="9"/>
    <x v="897"/>
    <x v="0"/>
    <n v="1"/>
    <n v="9"/>
  </r>
  <r>
    <s v="CA-2014-150189"/>
    <d v="2014-07-09T00:00:00"/>
    <d v="2014-07-11T00:00:00"/>
    <s v="Vivek Gonzalez"/>
    <s v="United States"/>
    <s v="San Mateo"/>
    <x v="0"/>
    <x v="0"/>
    <s v="Avery 485"/>
    <x v="913"/>
    <n v="6"/>
    <x v="898"/>
    <x v="3"/>
    <n v="7"/>
    <n v="9"/>
  </r>
  <r>
    <s v="CA-2011-114433"/>
    <d v="2011-05-13T00:00:00"/>
    <d v="2011-05-17T00:00:00"/>
    <s v="Naresj Patel"/>
    <s v="United States"/>
    <s v="Oakland"/>
    <x v="0"/>
    <x v="8"/>
    <s v="Plantronics Audio 478 Stereo USB Headset"/>
    <x v="914"/>
    <n v="3"/>
    <x v="899"/>
    <x v="1"/>
    <n v="5"/>
    <n v="13"/>
  </r>
  <r>
    <s v="CA-2011-108189"/>
    <d v="2011-10-02T00:00:00"/>
    <d v="2011-10-05T00:00:00"/>
    <s v="Erin Smith"/>
    <s v="United States"/>
    <s v="Tempe"/>
    <x v="3"/>
    <x v="9"/>
    <s v="Adams Telephone Message Book W/Dividers/Space For Phone Numbers, 5 1/4&quot;X8 1/2&quot;, 300/Messages"/>
    <x v="915"/>
    <n v="2"/>
    <x v="135"/>
    <x v="1"/>
    <n v="10"/>
    <n v="2"/>
  </r>
  <r>
    <s v="CA-2011-108189"/>
    <d v="2011-10-02T00:00:00"/>
    <d v="2011-10-05T00:00:00"/>
    <s v="Erin Smith"/>
    <s v="United States"/>
    <s v="Tempe"/>
    <x v="3"/>
    <x v="11"/>
    <s v="Staples"/>
    <x v="916"/>
    <n v="2"/>
    <x v="900"/>
    <x v="1"/>
    <n v="10"/>
    <n v="2"/>
  </r>
  <r>
    <s v="CA-2011-108189"/>
    <d v="2011-10-02T00:00:00"/>
    <d v="2011-10-05T00:00:00"/>
    <s v="Erin Smith"/>
    <s v="United States"/>
    <s v="Tempe"/>
    <x v="3"/>
    <x v="3"/>
    <s v="Bose SoundLink Bluetooth Speaker"/>
    <x v="917"/>
    <n v="2"/>
    <x v="901"/>
    <x v="1"/>
    <n v="10"/>
    <n v="2"/>
  </r>
  <r>
    <s v="CA-2011-108189"/>
    <d v="2011-10-02T00:00:00"/>
    <d v="2011-10-05T00:00:00"/>
    <s v="Erin Smith"/>
    <s v="United States"/>
    <s v="Tempe"/>
    <x v="3"/>
    <x v="13"/>
    <s v="Letter or Legal Size Expandable Poly String Tie Envelopes"/>
    <x v="918"/>
    <n v="6"/>
    <x v="902"/>
    <x v="1"/>
    <n v="10"/>
    <n v="2"/>
  </r>
  <r>
    <s v="CA-2011-108189"/>
    <d v="2011-10-02T00:00:00"/>
    <d v="2011-10-05T00:00:00"/>
    <s v="Erin Smith"/>
    <s v="United States"/>
    <s v="Tempe"/>
    <x v="3"/>
    <x v="12"/>
    <s v="Stiletto Hand Letter Openers"/>
    <x v="919"/>
    <n v="2"/>
    <x v="903"/>
    <x v="1"/>
    <n v="10"/>
    <n v="2"/>
  </r>
  <r>
    <s v="CA-2011-108189"/>
    <d v="2011-10-02T00:00:00"/>
    <d v="2011-10-05T00:00:00"/>
    <s v="Erin Smith"/>
    <s v="United States"/>
    <s v="Tempe"/>
    <x v="3"/>
    <x v="3"/>
    <s v="Pyle PMP37LED"/>
    <x v="920"/>
    <n v="3"/>
    <x v="47"/>
    <x v="1"/>
    <n v="10"/>
    <n v="2"/>
  </r>
  <r>
    <s v="CA-2011-108189"/>
    <d v="2011-10-02T00:00:00"/>
    <d v="2011-10-05T00:00:00"/>
    <s v="Erin Smith"/>
    <s v="United States"/>
    <s v="Tempe"/>
    <x v="3"/>
    <x v="8"/>
    <s v="Kingston Digital DataTraveler 16GB USB 2.0"/>
    <x v="91"/>
    <n v="1"/>
    <x v="904"/>
    <x v="1"/>
    <n v="10"/>
    <n v="2"/>
  </r>
  <r>
    <s v="CA-2013-138933"/>
    <d v="2013-04-25T00:00:00"/>
    <d v="2013-04-28T00:00:00"/>
    <s v="Jack Lebron"/>
    <s v="United States"/>
    <s v="Riverside"/>
    <x v="0"/>
    <x v="4"/>
    <s v="Cardinal Holdit Business Card Pockets"/>
    <x v="921"/>
    <n v="1"/>
    <x v="905"/>
    <x v="0"/>
    <n v="4"/>
    <n v="25"/>
  </r>
  <r>
    <s v="US-2014-140907"/>
    <d v="2014-12-11T00:00:00"/>
    <d v="2014-12-13T00:00:00"/>
    <s v="Ben Peterman"/>
    <s v="United States"/>
    <s v="Seattle"/>
    <x v="1"/>
    <x v="8"/>
    <s v="Logitech Desktop MK120 Mouse and keyboard Combo"/>
    <x v="922"/>
    <n v="3"/>
    <x v="281"/>
    <x v="3"/>
    <n v="12"/>
    <n v="11"/>
  </r>
  <r>
    <s v="US-2014-140907"/>
    <d v="2014-12-11T00:00:00"/>
    <d v="2014-12-13T00:00:00"/>
    <s v="Ben Peterman"/>
    <s v="United States"/>
    <s v="Seattle"/>
    <x v="1"/>
    <x v="7"/>
    <s v="Fellowes Bankers Box Staxonsteel Drawer File/Stacking System"/>
    <x v="923"/>
    <n v="5"/>
    <x v="906"/>
    <x v="3"/>
    <n v="12"/>
    <n v="11"/>
  </r>
  <r>
    <s v="US-2014-140907"/>
    <d v="2014-12-11T00:00:00"/>
    <d v="2014-12-13T00:00:00"/>
    <s v="Ben Peterman"/>
    <s v="United States"/>
    <s v="Seattle"/>
    <x v="1"/>
    <x v="2"/>
    <s v="Col-Erase Pencils with Erasers"/>
    <x v="924"/>
    <n v="3"/>
    <x v="907"/>
    <x v="3"/>
    <n v="12"/>
    <n v="11"/>
  </r>
  <r>
    <s v="CA-2013-159730"/>
    <d v="2013-09-18T00:00:00"/>
    <d v="2013-09-22T00:00:00"/>
    <s v="Sanjit Jacobs"/>
    <s v="United States"/>
    <s v="Seattle"/>
    <x v="1"/>
    <x v="10"/>
    <s v="Harbour Creations 67200 Series Stacking Chairs"/>
    <x v="842"/>
    <n v="2"/>
    <x v="828"/>
    <x v="0"/>
    <n v="9"/>
    <n v="18"/>
  </r>
  <r>
    <s v="CA-2013-159730"/>
    <d v="2013-09-18T00:00:00"/>
    <d v="2013-09-22T00:00:00"/>
    <s v="Sanjit Jacobs"/>
    <s v="United States"/>
    <s v="Seattle"/>
    <x v="1"/>
    <x v="3"/>
    <s v="Clarity 53712"/>
    <x v="186"/>
    <n v="2"/>
    <x v="908"/>
    <x v="0"/>
    <n v="9"/>
    <n v="18"/>
  </r>
  <r>
    <s v="CA-2013-155474"/>
    <d v="2013-07-09T00:00:00"/>
    <d v="2013-07-15T00:00:00"/>
    <s v="Chris Cortes"/>
    <s v="United States"/>
    <s v="Seattle"/>
    <x v="1"/>
    <x v="3"/>
    <s v="Logitech Mobile Speakerphone P710e -Â speaker phone"/>
    <x v="925"/>
    <n v="1"/>
    <x v="909"/>
    <x v="0"/>
    <n v="7"/>
    <n v="9"/>
  </r>
  <r>
    <s v="CA-2013-155474"/>
    <d v="2013-07-09T00:00:00"/>
    <d v="2013-07-15T00:00:00"/>
    <s v="Chris Cortes"/>
    <s v="United States"/>
    <s v="Seattle"/>
    <x v="1"/>
    <x v="4"/>
    <s v="Fellowes Twister Kit, Gray/Clear, 3/pkg"/>
    <x v="579"/>
    <n v="3"/>
    <x v="571"/>
    <x v="0"/>
    <n v="7"/>
    <n v="9"/>
  </r>
  <r>
    <s v="CA-2011-140662"/>
    <d v="2011-11-17T00:00:00"/>
    <d v="2011-11-19T00:00:00"/>
    <s v="Thomas Seio"/>
    <s v="United States"/>
    <s v="San Francisco"/>
    <x v="0"/>
    <x v="8"/>
    <s v="Case Logic 2.4GHz Wireless Keyboard"/>
    <x v="926"/>
    <n v="2"/>
    <x v="910"/>
    <x v="1"/>
    <n v="11"/>
    <n v="17"/>
  </r>
  <r>
    <s v="CA-2011-140662"/>
    <d v="2011-11-17T00:00:00"/>
    <d v="2011-11-19T00:00:00"/>
    <s v="Thomas Seio"/>
    <s v="United States"/>
    <s v="San Francisco"/>
    <x v="0"/>
    <x v="9"/>
    <s v="Xerox 1941"/>
    <x v="927"/>
    <n v="7"/>
    <x v="911"/>
    <x v="1"/>
    <n v="11"/>
    <n v="17"/>
  </r>
  <r>
    <s v="CA-2011-140662"/>
    <d v="2011-11-17T00:00:00"/>
    <d v="2011-11-19T00:00:00"/>
    <s v="Thomas Seio"/>
    <s v="United States"/>
    <s v="San Francisco"/>
    <x v="0"/>
    <x v="5"/>
    <s v="APC 7 Outlet Network SurgeArrest Surge Protector"/>
    <x v="928"/>
    <n v="3"/>
    <x v="912"/>
    <x v="1"/>
    <n v="11"/>
    <n v="17"/>
  </r>
  <r>
    <s v="CA-2012-155145"/>
    <d v="2012-12-27T00:00:00"/>
    <d v="2012-12-29T00:00:00"/>
    <s v="Kean Nguyen"/>
    <s v="United States"/>
    <s v="Visalia"/>
    <x v="0"/>
    <x v="8"/>
    <s v="Maxell 4.7GB DVD-R 5/Pack"/>
    <x v="843"/>
    <n v="8"/>
    <x v="913"/>
    <x v="2"/>
    <n v="12"/>
    <n v="27"/>
  </r>
  <r>
    <s v="CA-2012-146038"/>
    <d v="2012-02-09T00:00:00"/>
    <d v="2012-02-16T00:00:00"/>
    <s v="Sarah Jordon"/>
    <s v="United States"/>
    <s v="Los Angeles"/>
    <x v="0"/>
    <x v="10"/>
    <s v="Global Deluxe Stacking Chair, Gray"/>
    <x v="929"/>
    <n v="5"/>
    <x v="914"/>
    <x v="2"/>
    <n v="2"/>
    <n v="9"/>
  </r>
  <r>
    <s v="CA-2014-133865"/>
    <d v="2014-05-09T00:00:00"/>
    <d v="2014-05-13T00:00:00"/>
    <s v="Penelope Sewall"/>
    <s v="United States"/>
    <s v="Los Angeles"/>
    <x v="0"/>
    <x v="14"/>
    <s v="Canon Imageclass D680 Copier / Fax"/>
    <x v="930"/>
    <n v="6"/>
    <x v="915"/>
    <x v="3"/>
    <n v="5"/>
    <n v="9"/>
  </r>
  <r>
    <s v="CA-2012-157770"/>
    <d v="2012-12-13T00:00:00"/>
    <d v="2012-12-15T00:00:00"/>
    <s v="Rob Dowd"/>
    <s v="United States"/>
    <s v="Temecula"/>
    <x v="0"/>
    <x v="3"/>
    <s v="Plantronics Voyager Pro Legend"/>
    <x v="931"/>
    <n v="3"/>
    <x v="916"/>
    <x v="2"/>
    <n v="12"/>
    <n v="13"/>
  </r>
  <r>
    <s v="CA-2012-157770"/>
    <d v="2012-12-13T00:00:00"/>
    <d v="2012-12-15T00:00:00"/>
    <s v="Rob Dowd"/>
    <s v="United States"/>
    <s v="Temecula"/>
    <x v="0"/>
    <x v="4"/>
    <s v="Angle-D Binders with Locking Rings, Label Holders"/>
    <x v="932"/>
    <n v="5"/>
    <x v="205"/>
    <x v="2"/>
    <n v="12"/>
    <n v="13"/>
  </r>
  <r>
    <s v="CA-2012-157770"/>
    <d v="2012-12-13T00:00:00"/>
    <d v="2012-12-15T00:00:00"/>
    <s v="Rob Dowd"/>
    <s v="United States"/>
    <s v="Temecula"/>
    <x v="0"/>
    <x v="8"/>
    <s v="Logitech K350 2.4Ghz Wireless Keyboard"/>
    <x v="933"/>
    <n v="5"/>
    <x v="176"/>
    <x v="2"/>
    <n v="12"/>
    <n v="13"/>
  </r>
  <r>
    <s v="CA-2012-157770"/>
    <d v="2012-12-13T00:00:00"/>
    <d v="2012-12-15T00:00:00"/>
    <s v="Rob Dowd"/>
    <s v="United States"/>
    <s v="Temecula"/>
    <x v="0"/>
    <x v="8"/>
    <s v="Memorex Mini Travel Drive 64 GB USB 2.0 Flash Drive"/>
    <x v="934"/>
    <n v="1"/>
    <x v="917"/>
    <x v="2"/>
    <n v="12"/>
    <n v="13"/>
  </r>
  <r>
    <s v="CA-2011-106264"/>
    <d v="2011-12-26T00:00:00"/>
    <d v="2011-12-30T00:00:00"/>
    <s v="Clytie Kelty"/>
    <s v="United States"/>
    <s v="San Diego"/>
    <x v="0"/>
    <x v="12"/>
    <s v="Acme Rosewood Handle Letter Opener"/>
    <x v="935"/>
    <n v="3"/>
    <x v="918"/>
    <x v="1"/>
    <n v="12"/>
    <n v="26"/>
  </r>
  <r>
    <s v="CA-2011-106264"/>
    <d v="2011-12-26T00:00:00"/>
    <d v="2011-12-30T00:00:00"/>
    <s v="Clytie Kelty"/>
    <s v="United States"/>
    <s v="San Diego"/>
    <x v="0"/>
    <x v="1"/>
    <s v="Eldon Regeneration Recycled Desk Accessories, Smoke"/>
    <x v="936"/>
    <n v="2"/>
    <x v="919"/>
    <x v="1"/>
    <n v="12"/>
    <n v="26"/>
  </r>
  <r>
    <s v="US-2012-110569"/>
    <d v="2012-05-23T00:00:00"/>
    <d v="2012-05-30T00:00:00"/>
    <s v="Emily Burns"/>
    <s v="United States"/>
    <s v="Phoenix"/>
    <x v="3"/>
    <x v="4"/>
    <s v="Cardinal EasyOpen D-Ring Binders"/>
    <x v="937"/>
    <n v="7"/>
    <x v="920"/>
    <x v="2"/>
    <n v="5"/>
    <n v="23"/>
  </r>
  <r>
    <s v="US-2012-110569"/>
    <d v="2012-05-23T00:00:00"/>
    <d v="2012-05-30T00:00:00"/>
    <s v="Emily Burns"/>
    <s v="United States"/>
    <s v="Phoenix"/>
    <x v="3"/>
    <x v="5"/>
    <s v="Fellowes Superior 10 Outlet Split Surge Protector"/>
    <x v="938"/>
    <n v="4"/>
    <x v="921"/>
    <x v="2"/>
    <n v="5"/>
    <n v="23"/>
  </r>
  <r>
    <s v="CA-2014-136308"/>
    <d v="2014-11-17T00:00:00"/>
    <d v="2014-11-17T00:00:00"/>
    <s v="Mitch Willingham"/>
    <s v="United States"/>
    <s v="San Francisco"/>
    <x v="0"/>
    <x v="16"/>
    <s v="Bady BDG101FRU Card Printer"/>
    <x v="773"/>
    <n v="3"/>
    <x v="757"/>
    <x v="3"/>
    <n v="11"/>
    <n v="17"/>
  </r>
  <r>
    <s v="US-2011-133130"/>
    <d v="2011-09-27T00:00:00"/>
    <d v="2011-10-01T00:00:00"/>
    <s v="Thea Hendricks"/>
    <s v="United States"/>
    <s v="San Diego"/>
    <x v="0"/>
    <x v="10"/>
    <s v="DMI Arturo Collection Mission-style Design Wood Chair"/>
    <x v="280"/>
    <n v="5"/>
    <x v="922"/>
    <x v="1"/>
    <n v="9"/>
    <n v="27"/>
  </r>
  <r>
    <s v="US-2011-133130"/>
    <d v="2011-09-27T00:00:00"/>
    <d v="2011-10-01T00:00:00"/>
    <s v="Thea Hendricks"/>
    <s v="United States"/>
    <s v="San Diego"/>
    <x v="0"/>
    <x v="9"/>
    <s v="Xerox 1919"/>
    <x v="939"/>
    <n v="2"/>
    <x v="923"/>
    <x v="1"/>
    <n v="9"/>
    <n v="27"/>
  </r>
  <r>
    <s v="CA-2012-165057"/>
    <d v="2012-09-11T00:00:00"/>
    <d v="2012-09-15T00:00:00"/>
    <s v="Steven Cartwright"/>
    <s v="United States"/>
    <s v="Redlands"/>
    <x v="0"/>
    <x v="2"/>
    <s v="Boston 19500 Mighty Mite Electric Pencil Sharpener"/>
    <x v="940"/>
    <n v="9"/>
    <x v="924"/>
    <x v="2"/>
    <n v="9"/>
    <n v="11"/>
  </r>
  <r>
    <s v="CA-2012-165057"/>
    <d v="2012-09-11T00:00:00"/>
    <d v="2012-09-15T00:00:00"/>
    <s v="Steven Cartwright"/>
    <s v="United States"/>
    <s v="Redlands"/>
    <x v="0"/>
    <x v="0"/>
    <s v="Avery 474"/>
    <x v="314"/>
    <n v="3"/>
    <x v="326"/>
    <x v="2"/>
    <n v="9"/>
    <n v="11"/>
  </r>
  <r>
    <s v="US-2014-109253"/>
    <d v="2014-08-22T00:00:00"/>
    <d v="2014-08-23T00:00:00"/>
    <s v="Patrick Ryan"/>
    <s v="United States"/>
    <s v="Oakland"/>
    <x v="0"/>
    <x v="2"/>
    <s v="Newell 336"/>
    <x v="267"/>
    <n v="4"/>
    <x v="925"/>
    <x v="3"/>
    <n v="8"/>
    <n v="22"/>
  </r>
  <r>
    <s v="US-2014-109253"/>
    <d v="2014-08-22T00:00:00"/>
    <d v="2014-08-23T00:00:00"/>
    <s v="Patrick Ryan"/>
    <s v="United States"/>
    <s v="Oakland"/>
    <x v="0"/>
    <x v="3"/>
    <s v="Cisco 8x8 Inc. 6753i IP Business Phone System"/>
    <x v="941"/>
    <n v="4"/>
    <x v="926"/>
    <x v="3"/>
    <n v="8"/>
    <n v="22"/>
  </r>
  <r>
    <s v="US-2014-109253"/>
    <d v="2014-08-22T00:00:00"/>
    <d v="2014-08-23T00:00:00"/>
    <s v="Patrick Ryan"/>
    <s v="United States"/>
    <s v="Oakland"/>
    <x v="0"/>
    <x v="1"/>
    <s v="Tenex Chairmats For Use with Hard Floors"/>
    <x v="942"/>
    <n v="4"/>
    <x v="861"/>
    <x v="3"/>
    <n v="8"/>
    <n v="22"/>
  </r>
  <r>
    <s v="US-2014-109253"/>
    <d v="2014-08-22T00:00:00"/>
    <d v="2014-08-23T00:00:00"/>
    <s v="Patrick Ryan"/>
    <s v="United States"/>
    <s v="Oakland"/>
    <x v="0"/>
    <x v="6"/>
    <s v="Chromcraft Rectangular Conference Tables"/>
    <x v="943"/>
    <n v="3"/>
    <x v="927"/>
    <x v="3"/>
    <n v="8"/>
    <n v="22"/>
  </r>
  <r>
    <s v="US-2014-109253"/>
    <d v="2014-08-22T00:00:00"/>
    <d v="2014-08-23T00:00:00"/>
    <s v="Patrick Ryan"/>
    <s v="United States"/>
    <s v="Oakland"/>
    <x v="0"/>
    <x v="4"/>
    <s v="Acco Flexible ACCOHIDE Square Ring Data Binder, Dark Blue, 11 1/2&quot; X 14&quot; 7/8&quot;"/>
    <x v="944"/>
    <n v="9"/>
    <x v="928"/>
    <x v="3"/>
    <n v="8"/>
    <n v="22"/>
  </r>
  <r>
    <s v="US-2014-109253"/>
    <d v="2014-08-22T00:00:00"/>
    <d v="2014-08-23T00:00:00"/>
    <s v="Patrick Ryan"/>
    <s v="United States"/>
    <s v="Oakland"/>
    <x v="0"/>
    <x v="5"/>
    <s v="Fellowes Command Center 5-outlet power strip"/>
    <x v="945"/>
    <n v="3"/>
    <x v="929"/>
    <x v="3"/>
    <n v="8"/>
    <n v="22"/>
  </r>
  <r>
    <s v="US-2014-109253"/>
    <d v="2014-08-22T00:00:00"/>
    <d v="2014-08-23T00:00:00"/>
    <s v="Patrick Ryan"/>
    <s v="United States"/>
    <s v="Oakland"/>
    <x v="0"/>
    <x v="0"/>
    <s v="Avery Address/Shipping Labels for Typewriters, 4&quot; x 2&quot;"/>
    <x v="946"/>
    <n v="5"/>
    <x v="930"/>
    <x v="3"/>
    <n v="8"/>
    <n v="22"/>
  </r>
  <r>
    <s v="CA-2012-112011"/>
    <d v="2012-08-13T00:00:00"/>
    <d v="2012-08-20T00:00:00"/>
    <s v="Odella Nelson"/>
    <s v="United States"/>
    <s v="Yucaipa"/>
    <x v="0"/>
    <x v="2"/>
    <s v="50 Colored Long Pencils"/>
    <x v="947"/>
    <n v="5"/>
    <x v="931"/>
    <x v="2"/>
    <n v="8"/>
    <n v="13"/>
  </r>
  <r>
    <s v="US-2013-157308"/>
    <d v="2013-08-18T00:00:00"/>
    <d v="2013-08-22T00:00:00"/>
    <s v="Neoma Murray"/>
    <s v="United States"/>
    <s v="Seattle"/>
    <x v="1"/>
    <x v="4"/>
    <s v="Acco Pressboard Covers with Storage Hooks, 14 7/8&quot; x 11&quot;, Light Blue"/>
    <x v="948"/>
    <n v="4"/>
    <x v="932"/>
    <x v="0"/>
    <n v="8"/>
    <n v="18"/>
  </r>
  <r>
    <s v="US-2011-134733"/>
    <d v="2011-09-23T00:00:00"/>
    <d v="2011-09-28T00:00:00"/>
    <s v="Brian Moss"/>
    <s v="United States"/>
    <s v="San Diego"/>
    <x v="0"/>
    <x v="15"/>
    <s v="Rush Hierlooms Collection 1&quot; Thick Stackable Bookcases"/>
    <x v="949"/>
    <n v="3"/>
    <x v="933"/>
    <x v="1"/>
    <n v="9"/>
    <n v="23"/>
  </r>
  <r>
    <s v="US-2011-134733"/>
    <d v="2011-09-23T00:00:00"/>
    <d v="2011-09-28T00:00:00"/>
    <s v="Brian Moss"/>
    <s v="United States"/>
    <s v="San Diego"/>
    <x v="0"/>
    <x v="3"/>
    <s v="netTALK DUO VoIP Telephone Service"/>
    <x v="462"/>
    <n v="2"/>
    <x v="449"/>
    <x v="1"/>
    <n v="9"/>
    <n v="23"/>
  </r>
  <r>
    <s v="CA-2011-115161"/>
    <d v="2011-02-01T00:00:00"/>
    <d v="2011-02-03T00:00:00"/>
    <s v="Liz Carlisle"/>
    <s v="United States"/>
    <s v="Mission Viejo"/>
    <x v="0"/>
    <x v="15"/>
    <s v="Sauder Facets Collection Library, Sky Alder Finish"/>
    <x v="461"/>
    <n v="2"/>
    <x v="934"/>
    <x v="1"/>
    <n v="2"/>
    <n v="1"/>
  </r>
  <r>
    <s v="CA-2012-115511"/>
    <d v="2012-11-21T00:00:00"/>
    <d v="2012-11-25T00:00:00"/>
    <s v="Natalie Webber"/>
    <s v="United States"/>
    <s v="Las Vegas"/>
    <x v="7"/>
    <x v="15"/>
    <s v="Hon Metal Bookcases, Putty"/>
    <x v="566"/>
    <n v="2"/>
    <x v="935"/>
    <x v="2"/>
    <n v="11"/>
    <n v="21"/>
  </r>
  <r>
    <s v="CA-2012-115511"/>
    <d v="2012-11-21T00:00:00"/>
    <d v="2012-11-25T00:00:00"/>
    <s v="Natalie Webber"/>
    <s v="United States"/>
    <s v="Las Vegas"/>
    <x v="7"/>
    <x v="4"/>
    <s v="Square Ring Data Binders, Rigid 75 Pt. Covers, 11&quot; x 14-7/8&quot;"/>
    <x v="950"/>
    <n v="4"/>
    <x v="936"/>
    <x v="2"/>
    <n v="11"/>
    <n v="21"/>
  </r>
  <r>
    <s v="CA-2014-123778"/>
    <d v="2014-09-24T00:00:00"/>
    <d v="2014-10-01T00:00:00"/>
    <s v="Bruce Stewart"/>
    <s v="United States"/>
    <s v="San Francisco"/>
    <x v="0"/>
    <x v="4"/>
    <s v="Acco PRESSTEX Data Binder with Storage Hooks, Light Blue, 9 1/2&quot; X 11&quot;"/>
    <x v="18"/>
    <n v="6"/>
    <x v="937"/>
    <x v="3"/>
    <n v="9"/>
    <n v="24"/>
  </r>
  <r>
    <s v="CA-2014-123778"/>
    <d v="2014-09-24T00:00:00"/>
    <d v="2014-10-01T00:00:00"/>
    <s v="Bruce Stewart"/>
    <s v="United States"/>
    <s v="San Francisco"/>
    <x v="0"/>
    <x v="5"/>
    <s v="APC 7 Outlet Network SurgeArrest Surge Protector"/>
    <x v="951"/>
    <n v="2"/>
    <x v="938"/>
    <x v="3"/>
    <n v="9"/>
    <n v="24"/>
  </r>
  <r>
    <s v="CA-2011-166471"/>
    <d v="2011-08-09T00:00:00"/>
    <d v="2011-08-13T00:00:00"/>
    <s v="Matthew Grinstein"/>
    <s v="United States"/>
    <s v="Seattle"/>
    <x v="1"/>
    <x v="3"/>
    <s v="Cisco Unified IP Phone 7945G VoIP phone"/>
    <x v="952"/>
    <n v="4"/>
    <x v="939"/>
    <x v="1"/>
    <n v="8"/>
    <n v="9"/>
  </r>
  <r>
    <s v="CA-2011-166471"/>
    <d v="2011-08-09T00:00:00"/>
    <d v="2011-08-13T00:00:00"/>
    <s v="Matthew Grinstein"/>
    <s v="United States"/>
    <s v="Seattle"/>
    <x v="1"/>
    <x v="3"/>
    <s v="Jawbone MINI JAMBOX Wireless Bluetooth Speaker"/>
    <x v="953"/>
    <n v="2"/>
    <x v="940"/>
    <x v="1"/>
    <n v="8"/>
    <n v="9"/>
  </r>
  <r>
    <s v="CA-2012-152527"/>
    <d v="2012-10-17T00:00:00"/>
    <d v="2012-10-17T00:00:00"/>
    <s v="Charlotte Melton"/>
    <s v="United States"/>
    <s v="Los Angeles"/>
    <x v="0"/>
    <x v="7"/>
    <s v="Eldon Base for stackable storage shelf, platinum"/>
    <x v="16"/>
    <n v="2"/>
    <x v="16"/>
    <x v="2"/>
    <n v="10"/>
    <n v="17"/>
  </r>
  <r>
    <s v="CA-2013-100244"/>
    <d v="2013-09-21T00:00:00"/>
    <d v="2013-09-25T00:00:00"/>
    <s v="Greg Maxwell"/>
    <s v="United States"/>
    <s v="San Francisco"/>
    <x v="0"/>
    <x v="9"/>
    <s v="Strathmore Photo Frame Cards"/>
    <x v="954"/>
    <n v="9"/>
    <x v="941"/>
    <x v="0"/>
    <n v="9"/>
    <n v="21"/>
  </r>
  <r>
    <s v="CA-2013-100244"/>
    <d v="2013-09-21T00:00:00"/>
    <d v="2013-09-25T00:00:00"/>
    <s v="Greg Maxwell"/>
    <s v="United States"/>
    <s v="San Francisco"/>
    <x v="0"/>
    <x v="4"/>
    <s v="Fellowes PB200 Plastic Comb Binding Machine"/>
    <x v="955"/>
    <n v="2"/>
    <x v="942"/>
    <x v="0"/>
    <n v="9"/>
    <n v="21"/>
  </r>
  <r>
    <s v="CA-2013-100244"/>
    <d v="2013-09-21T00:00:00"/>
    <d v="2013-09-25T00:00:00"/>
    <s v="Greg Maxwell"/>
    <s v="United States"/>
    <s v="San Francisco"/>
    <x v="0"/>
    <x v="2"/>
    <s v="Newell 343"/>
    <x v="956"/>
    <n v="4"/>
    <x v="686"/>
    <x v="0"/>
    <n v="9"/>
    <n v="21"/>
  </r>
  <r>
    <s v="CA-2013-100244"/>
    <d v="2013-09-21T00:00:00"/>
    <d v="2013-09-25T00:00:00"/>
    <s v="Greg Maxwell"/>
    <s v="United States"/>
    <s v="San Francisco"/>
    <x v="0"/>
    <x v="9"/>
    <s v="Xerox 1944"/>
    <x v="957"/>
    <n v="2"/>
    <x v="943"/>
    <x v="0"/>
    <n v="9"/>
    <n v="21"/>
  </r>
  <r>
    <s v="CA-2013-100244"/>
    <d v="2013-09-21T00:00:00"/>
    <d v="2013-09-25T00:00:00"/>
    <s v="Greg Maxwell"/>
    <s v="United States"/>
    <s v="San Francisco"/>
    <x v="0"/>
    <x v="4"/>
    <s v="Ibico Plastic Spiral Binding Combs"/>
    <x v="958"/>
    <n v="2"/>
    <x v="944"/>
    <x v="0"/>
    <n v="9"/>
    <n v="21"/>
  </r>
  <r>
    <s v="CA-2012-151841"/>
    <d v="2012-04-27T00:00:00"/>
    <d v="2012-05-02T00:00:00"/>
    <s v="Tony Chapman"/>
    <s v="United States"/>
    <s v="Aurora"/>
    <x v="5"/>
    <x v="5"/>
    <s v="Belkin 6 Outlet Metallic Surge Strip"/>
    <x v="648"/>
    <n v="5"/>
    <x v="447"/>
    <x v="2"/>
    <n v="4"/>
    <n v="27"/>
  </r>
  <r>
    <s v="CA-2012-151841"/>
    <d v="2012-04-27T00:00:00"/>
    <d v="2012-05-02T00:00:00"/>
    <s v="Tony Chapman"/>
    <s v="United States"/>
    <s v="Aurora"/>
    <x v="5"/>
    <x v="12"/>
    <s v="Acme Value Line Scissors"/>
    <x v="459"/>
    <n v="2"/>
    <x v="550"/>
    <x v="2"/>
    <n v="4"/>
    <n v="27"/>
  </r>
  <r>
    <s v="CA-2013-134803"/>
    <d v="2013-05-29T00:00:00"/>
    <d v="2013-06-04T00:00:00"/>
    <s v="Clay Ludtke"/>
    <s v="United States"/>
    <s v="Los Angeles"/>
    <x v="0"/>
    <x v="5"/>
    <s v="Kensington 7 Outlet MasterPiece HOMEOFFICE Power Control Center"/>
    <x v="959"/>
    <n v="2"/>
    <x v="945"/>
    <x v="0"/>
    <n v="5"/>
    <n v="29"/>
  </r>
  <r>
    <s v="CA-2013-134803"/>
    <d v="2013-05-29T00:00:00"/>
    <d v="2013-06-04T00:00:00"/>
    <s v="Clay Ludtke"/>
    <s v="United States"/>
    <s v="Los Angeles"/>
    <x v="0"/>
    <x v="9"/>
    <s v="Xerox 1991"/>
    <x v="960"/>
    <n v="8"/>
    <x v="946"/>
    <x v="0"/>
    <n v="5"/>
    <n v="29"/>
  </r>
  <r>
    <s v="CA-2013-134803"/>
    <d v="2013-05-29T00:00:00"/>
    <d v="2013-06-04T00:00:00"/>
    <s v="Clay Ludtke"/>
    <s v="United States"/>
    <s v="Los Angeles"/>
    <x v="0"/>
    <x v="8"/>
    <s v="ImationÂ Clip USBÂ flash driveÂ - 8 GB"/>
    <x v="961"/>
    <n v="7"/>
    <x v="947"/>
    <x v="0"/>
    <n v="5"/>
    <n v="29"/>
  </r>
  <r>
    <s v="CA-2013-134803"/>
    <d v="2013-05-29T00:00:00"/>
    <d v="2013-06-04T00:00:00"/>
    <s v="Clay Ludtke"/>
    <s v="United States"/>
    <s v="Los Angeles"/>
    <x v="0"/>
    <x v="4"/>
    <s v="Wilson Jones Hanging View Binder, White, 1&quot;"/>
    <x v="12"/>
    <n v="4"/>
    <x v="12"/>
    <x v="0"/>
    <n v="5"/>
    <n v="29"/>
  </r>
  <r>
    <s v="CA-2013-134803"/>
    <d v="2013-05-29T00:00:00"/>
    <d v="2013-06-04T00:00:00"/>
    <s v="Clay Ludtke"/>
    <s v="United States"/>
    <s v="Los Angeles"/>
    <x v="0"/>
    <x v="16"/>
    <s v="Okidata C331dn Printer"/>
    <x v="962"/>
    <n v="2"/>
    <x v="948"/>
    <x v="0"/>
    <n v="5"/>
    <n v="29"/>
  </r>
  <r>
    <s v="CA-2014-148264"/>
    <d v="2014-12-09T00:00:00"/>
    <d v="2014-12-10T00:00:00"/>
    <s v="Luke Foster"/>
    <s v="United States"/>
    <s v="Inglewood"/>
    <x v="0"/>
    <x v="7"/>
    <s v="Akro-Mils 12-Gallon Tote"/>
    <x v="963"/>
    <n v="3"/>
    <x v="949"/>
    <x v="3"/>
    <n v="12"/>
    <n v="9"/>
  </r>
  <r>
    <s v="CA-2014-148264"/>
    <d v="2014-12-09T00:00:00"/>
    <d v="2014-12-10T00:00:00"/>
    <s v="Luke Foster"/>
    <s v="United States"/>
    <s v="Inglewood"/>
    <x v="0"/>
    <x v="1"/>
    <s v="Tenex Traditional Chairmats for Hard Floors, Average Lip, 36&quot; x 48&quot;"/>
    <x v="964"/>
    <n v="2"/>
    <x v="950"/>
    <x v="3"/>
    <n v="12"/>
    <n v="9"/>
  </r>
  <r>
    <s v="CA-2014-148264"/>
    <d v="2014-12-09T00:00:00"/>
    <d v="2014-12-10T00:00:00"/>
    <s v="Luke Foster"/>
    <s v="United States"/>
    <s v="Inglewood"/>
    <x v="0"/>
    <x v="9"/>
    <s v="Xerox 1968"/>
    <x v="617"/>
    <n v="9"/>
    <x v="608"/>
    <x v="3"/>
    <n v="12"/>
    <n v="9"/>
  </r>
  <r>
    <s v="CA-2014-131212"/>
    <d v="2014-12-06T00:00:00"/>
    <d v="2014-12-10T00:00:00"/>
    <s v="Alan Barnes"/>
    <s v="United States"/>
    <s v="Bellevue"/>
    <x v="1"/>
    <x v="4"/>
    <s v="GBC Wire Binding Combs"/>
    <x v="965"/>
    <n v="3"/>
    <x v="827"/>
    <x v="3"/>
    <n v="12"/>
    <n v="6"/>
  </r>
  <r>
    <s v="CA-2014-131212"/>
    <d v="2014-12-06T00:00:00"/>
    <d v="2014-12-10T00:00:00"/>
    <s v="Alan Barnes"/>
    <s v="United States"/>
    <s v="Bellevue"/>
    <x v="1"/>
    <x v="4"/>
    <s v="Zipper Ring Binder Pockets"/>
    <x v="633"/>
    <n v="6"/>
    <x v="325"/>
    <x v="3"/>
    <n v="12"/>
    <n v="6"/>
  </r>
  <r>
    <s v="CA-2012-144099"/>
    <d v="2012-11-29T00:00:00"/>
    <d v="2012-11-30T00:00:00"/>
    <s v="Phillina Ober"/>
    <s v="United States"/>
    <s v="San Francisco"/>
    <x v="0"/>
    <x v="4"/>
    <s v="Acco PRESSTEX Data Binder with Storage Hooks, Dark Blue, 14 7/8&quot; X 11&quot;"/>
    <x v="966"/>
    <n v="1"/>
    <x v="951"/>
    <x v="2"/>
    <n v="11"/>
    <n v="29"/>
  </r>
  <r>
    <s v="CA-2013-162614"/>
    <d v="2013-10-08T00:00:00"/>
    <d v="2013-10-14T00:00:00"/>
    <s v="Tim Brockman"/>
    <s v="United States"/>
    <s v="Los Angeles"/>
    <x v="0"/>
    <x v="4"/>
    <s v="GBC Recycled VeloBinder Covers"/>
    <x v="967"/>
    <n v="2"/>
    <x v="673"/>
    <x v="0"/>
    <n v="10"/>
    <n v="8"/>
  </r>
  <r>
    <s v="CA-2011-168592"/>
    <d v="2011-09-08T00:00:00"/>
    <d v="2011-09-14T00:00:00"/>
    <s v="Dennis Pardue"/>
    <s v="United States"/>
    <s v="San Francisco"/>
    <x v="0"/>
    <x v="5"/>
    <s v="Holmes Replacement Filter for HEPA Air Cleaner, Medium Room"/>
    <x v="968"/>
    <n v="5"/>
    <x v="952"/>
    <x v="1"/>
    <n v="9"/>
    <n v="8"/>
  </r>
  <r>
    <s v="CA-2011-168592"/>
    <d v="2011-09-08T00:00:00"/>
    <d v="2011-09-14T00:00:00"/>
    <s v="Dennis Pardue"/>
    <s v="United States"/>
    <s v="San Francisco"/>
    <x v="0"/>
    <x v="7"/>
    <s v="Pizazz Global Quick File"/>
    <x v="969"/>
    <n v="1"/>
    <x v="623"/>
    <x v="1"/>
    <n v="9"/>
    <n v="8"/>
  </r>
  <r>
    <s v="CA-2011-168592"/>
    <d v="2011-09-08T00:00:00"/>
    <d v="2011-09-14T00:00:00"/>
    <s v="Dennis Pardue"/>
    <s v="United States"/>
    <s v="San Francisco"/>
    <x v="0"/>
    <x v="11"/>
    <s v="Ideal Clamps"/>
    <x v="41"/>
    <n v="2"/>
    <x v="2"/>
    <x v="1"/>
    <n v="9"/>
    <n v="8"/>
  </r>
  <r>
    <s v="US-2013-150035"/>
    <d v="2013-12-02T00:00:00"/>
    <d v="2013-12-06T00:00:00"/>
    <s v="Carl Ludwig"/>
    <s v="United States"/>
    <s v="San Francisco"/>
    <x v="0"/>
    <x v="1"/>
    <s v="Westinghouse Clip-On Gooseneck Lamps"/>
    <x v="970"/>
    <n v="2"/>
    <x v="953"/>
    <x v="0"/>
    <n v="12"/>
    <n v="2"/>
  </r>
  <r>
    <s v="CA-2011-143385"/>
    <d v="2011-08-31T00:00:00"/>
    <d v="2011-09-05T00:00:00"/>
    <s v="Shirley Jackson"/>
    <s v="United States"/>
    <s v="Santa Fe"/>
    <x v="6"/>
    <x v="8"/>
    <s v="KeyTronicÂ KT400U2 -Â KeyboardÂ - Black"/>
    <x v="138"/>
    <n v="9"/>
    <x v="954"/>
    <x v="1"/>
    <n v="8"/>
    <n v="31"/>
  </r>
  <r>
    <s v="CA-2013-131289"/>
    <d v="2013-12-09T00:00:00"/>
    <d v="2013-12-15T00:00:00"/>
    <s v="Stefania Perrino"/>
    <s v="United States"/>
    <s v="San Francisco"/>
    <x v="0"/>
    <x v="2"/>
    <s v="Newell 341"/>
    <x v="10"/>
    <n v="2"/>
    <x v="10"/>
    <x v="0"/>
    <n v="12"/>
    <n v="9"/>
  </r>
  <r>
    <s v="CA-2013-131289"/>
    <d v="2013-12-09T00:00:00"/>
    <d v="2013-12-15T00:00:00"/>
    <s v="Stefania Perrino"/>
    <s v="United States"/>
    <s v="San Francisco"/>
    <x v="0"/>
    <x v="9"/>
    <s v="Xerox 204"/>
    <x v="512"/>
    <n v="7"/>
    <x v="503"/>
    <x v="0"/>
    <n v="12"/>
    <n v="9"/>
  </r>
  <r>
    <s v="CA-2013-131289"/>
    <d v="2013-12-09T00:00:00"/>
    <d v="2013-12-15T00:00:00"/>
    <s v="Stefania Perrino"/>
    <s v="United States"/>
    <s v="San Francisco"/>
    <x v="0"/>
    <x v="6"/>
    <s v="Hon 94000 Series Round Tables"/>
    <x v="971"/>
    <n v="6"/>
    <x v="955"/>
    <x v="0"/>
    <n v="12"/>
    <n v="9"/>
  </r>
  <r>
    <s v="CA-2013-107328"/>
    <d v="2013-08-09T00:00:00"/>
    <d v="2013-08-16T00:00:00"/>
    <s v="Cathy Armstrong"/>
    <s v="United States"/>
    <s v="Los Angeles"/>
    <x v="0"/>
    <x v="6"/>
    <s v="Chromcraft 48&quot; x 96&quot; Racetrack Double Pedestal Table"/>
    <x v="972"/>
    <n v="2"/>
    <x v="387"/>
    <x v="0"/>
    <n v="8"/>
    <n v="9"/>
  </r>
  <r>
    <s v="CA-2013-107328"/>
    <d v="2013-08-09T00:00:00"/>
    <d v="2013-08-16T00:00:00"/>
    <s v="Cathy Armstrong"/>
    <s v="United States"/>
    <s v="Los Angeles"/>
    <x v="0"/>
    <x v="5"/>
    <s v="Kensington 4 Outlet MasterPiece Compact Power Control Center"/>
    <x v="973"/>
    <n v="6"/>
    <x v="956"/>
    <x v="0"/>
    <n v="8"/>
    <n v="9"/>
  </r>
  <r>
    <s v="CA-2013-107328"/>
    <d v="2013-08-09T00:00:00"/>
    <d v="2013-08-16T00:00:00"/>
    <s v="Cathy Armstrong"/>
    <s v="United States"/>
    <s v="Los Angeles"/>
    <x v="0"/>
    <x v="4"/>
    <s v="Acco Hanging Data Binders"/>
    <x v="198"/>
    <n v="5"/>
    <x v="957"/>
    <x v="0"/>
    <n v="8"/>
    <n v="9"/>
  </r>
  <r>
    <s v="CA-2012-168767"/>
    <d v="2012-04-10T00:00:00"/>
    <d v="2012-04-15T00:00:00"/>
    <s v="Dario Medina"/>
    <s v="United States"/>
    <s v="Sacramento"/>
    <x v="0"/>
    <x v="4"/>
    <s v="Insertable Tab Post Binder Dividers"/>
    <x v="974"/>
    <n v="2"/>
    <x v="562"/>
    <x v="2"/>
    <n v="4"/>
    <n v="10"/>
  </r>
  <r>
    <s v="CA-2013-137673"/>
    <d v="2013-09-06T00:00:00"/>
    <d v="2013-09-11T00:00:00"/>
    <s v="Marina Lichtenstein"/>
    <s v="United States"/>
    <s v="San Diego"/>
    <x v="0"/>
    <x v="8"/>
    <s v="HP Standard 104 key PS/2 Keyboard"/>
    <x v="975"/>
    <n v="8"/>
    <x v="958"/>
    <x v="0"/>
    <n v="9"/>
    <n v="6"/>
  </r>
  <r>
    <s v="CA-2013-130680"/>
    <d v="2013-06-25T00:00:00"/>
    <d v="2013-06-30T00:00:00"/>
    <s v="Bill Donatelli"/>
    <s v="United States"/>
    <s v="San Diego"/>
    <x v="0"/>
    <x v="3"/>
    <s v="Macally Suction Cup Mount"/>
    <x v="976"/>
    <n v="4"/>
    <x v="959"/>
    <x v="0"/>
    <n v="6"/>
    <n v="25"/>
  </r>
  <r>
    <s v="CA-2011-110849"/>
    <d v="2011-04-18T00:00:00"/>
    <d v="2011-04-23T00:00:00"/>
    <s v="John Lee"/>
    <s v="United States"/>
    <s v="Los Angeles"/>
    <x v="0"/>
    <x v="16"/>
    <s v="Ativa MDM8000 8-Sheet Micro-Cut Shredder"/>
    <x v="977"/>
    <n v="4"/>
    <x v="960"/>
    <x v="1"/>
    <n v="4"/>
    <n v="18"/>
  </r>
  <r>
    <s v="CA-2011-110849"/>
    <d v="2011-04-18T00:00:00"/>
    <d v="2011-04-23T00:00:00"/>
    <s v="John Lee"/>
    <s v="United States"/>
    <s v="Los Angeles"/>
    <x v="0"/>
    <x v="2"/>
    <s v="Newell 351"/>
    <x v="978"/>
    <n v="4"/>
    <x v="838"/>
    <x v="1"/>
    <n v="4"/>
    <n v="18"/>
  </r>
  <r>
    <s v="CA-2011-110849"/>
    <d v="2011-04-18T00:00:00"/>
    <d v="2011-04-23T00:00:00"/>
    <s v="John Lee"/>
    <s v="United States"/>
    <s v="Los Angeles"/>
    <x v="0"/>
    <x v="2"/>
    <s v="Binney &amp; Smith inkTank Desk Highlighter, Chisel Tip, Yellow, 12/Box"/>
    <x v="979"/>
    <n v="5"/>
    <x v="961"/>
    <x v="1"/>
    <n v="4"/>
    <n v="18"/>
  </r>
  <r>
    <s v="CA-2011-110849"/>
    <d v="2011-04-18T00:00:00"/>
    <d v="2011-04-23T00:00:00"/>
    <s v="John Lee"/>
    <s v="United States"/>
    <s v="Los Angeles"/>
    <x v="0"/>
    <x v="11"/>
    <s v="Advantus Push Pins, Aluminum Head"/>
    <x v="980"/>
    <n v="2"/>
    <x v="962"/>
    <x v="1"/>
    <n v="4"/>
    <n v="18"/>
  </r>
  <r>
    <s v="CA-2011-120838"/>
    <d v="2011-03-23T00:00:00"/>
    <d v="2011-03-26T00:00:00"/>
    <s v="Patrick O'Donnell"/>
    <s v="United States"/>
    <s v="Los Angeles"/>
    <x v="0"/>
    <x v="7"/>
    <s v="Economy Rollaway Files"/>
    <x v="207"/>
    <n v="2"/>
    <x v="203"/>
    <x v="1"/>
    <n v="3"/>
    <n v="23"/>
  </r>
  <r>
    <s v="CA-2011-120838"/>
    <d v="2011-03-23T00:00:00"/>
    <d v="2011-03-26T00:00:00"/>
    <s v="Patrick O'Donnell"/>
    <s v="United States"/>
    <s v="Los Angeles"/>
    <x v="0"/>
    <x v="3"/>
    <s v="Ooma Telo VoIP Home Phone System"/>
    <x v="981"/>
    <n v="6"/>
    <x v="926"/>
    <x v="1"/>
    <n v="3"/>
    <n v="23"/>
  </r>
  <r>
    <s v="CA-2014-118542"/>
    <d v="2014-12-02T00:00:00"/>
    <d v="2014-12-06T00:00:00"/>
    <s v="Clay Cheatham"/>
    <s v="United States"/>
    <s v="Los Angeles"/>
    <x v="0"/>
    <x v="9"/>
    <s v="Xerox 1905"/>
    <x v="512"/>
    <n v="7"/>
    <x v="503"/>
    <x v="3"/>
    <n v="12"/>
    <n v="2"/>
  </r>
  <r>
    <s v="CA-2014-118542"/>
    <d v="2014-12-02T00:00:00"/>
    <d v="2014-12-06T00:00:00"/>
    <s v="Clay Cheatham"/>
    <s v="United States"/>
    <s v="Los Angeles"/>
    <x v="0"/>
    <x v="4"/>
    <s v="Cardinal HOLDit! Binder Insert Strips,Extra Strips"/>
    <x v="982"/>
    <n v="2"/>
    <x v="350"/>
    <x v="3"/>
    <n v="12"/>
    <n v="2"/>
  </r>
  <r>
    <s v="CA-2014-152737"/>
    <d v="2014-11-08T00:00:00"/>
    <d v="2014-11-13T00:00:00"/>
    <s v="Tony Sayre"/>
    <s v="United States"/>
    <s v="San Francisco"/>
    <x v="0"/>
    <x v="4"/>
    <s v="Avery Self-Adhesive Photo Pockets for Polaroid Photos"/>
    <x v="983"/>
    <n v="4"/>
    <x v="963"/>
    <x v="3"/>
    <n v="11"/>
    <n v="8"/>
  </r>
  <r>
    <s v="CA-2014-152737"/>
    <d v="2014-11-08T00:00:00"/>
    <d v="2014-11-13T00:00:00"/>
    <s v="Tony Sayre"/>
    <s v="United States"/>
    <s v="San Francisco"/>
    <x v="0"/>
    <x v="8"/>
    <s v="Plantronics Audio 995 Wireless Stereo Headset"/>
    <x v="984"/>
    <n v="4"/>
    <x v="964"/>
    <x v="3"/>
    <n v="11"/>
    <n v="8"/>
  </r>
  <r>
    <s v="CA-2013-130029"/>
    <d v="2013-07-04T00:00:00"/>
    <d v="2013-07-07T00:00:00"/>
    <s v="Guy Thornton"/>
    <s v="United States"/>
    <s v="Los Angeles"/>
    <x v="0"/>
    <x v="9"/>
    <s v="Xerox 200"/>
    <x v="264"/>
    <n v="2"/>
    <x v="240"/>
    <x v="0"/>
    <n v="7"/>
    <n v="4"/>
  </r>
  <r>
    <s v="CA-2013-130029"/>
    <d v="2013-07-04T00:00:00"/>
    <d v="2013-07-07T00:00:00"/>
    <s v="Guy Thornton"/>
    <s v="United States"/>
    <s v="Los Angeles"/>
    <x v="0"/>
    <x v="11"/>
    <s v="Brites Rubber Bands, 1 1/2 oz. Box"/>
    <x v="174"/>
    <n v="2"/>
    <x v="965"/>
    <x v="0"/>
    <n v="7"/>
    <n v="4"/>
  </r>
  <r>
    <s v="CA-2014-168109"/>
    <d v="2014-07-04T00:00:00"/>
    <d v="2014-07-04T00:00:00"/>
    <s v="Jim Kriz"/>
    <s v="United States"/>
    <s v="Seattle"/>
    <x v="1"/>
    <x v="8"/>
    <s v="Logitech 910-002974 M325 Wireless Mouse for Web Scrolling"/>
    <x v="985"/>
    <n v="2"/>
    <x v="966"/>
    <x v="3"/>
    <n v="7"/>
    <n v="4"/>
  </r>
  <r>
    <s v="CA-2014-168109"/>
    <d v="2014-07-04T00:00:00"/>
    <d v="2014-07-04T00:00:00"/>
    <s v="Jim Kriz"/>
    <s v="United States"/>
    <s v="Seattle"/>
    <x v="1"/>
    <x v="16"/>
    <s v="Okidata MB491 Multifunction Printer"/>
    <x v="986"/>
    <n v="6"/>
    <x v="967"/>
    <x v="3"/>
    <n v="7"/>
    <n v="4"/>
  </r>
  <r>
    <s v="CA-2014-168109"/>
    <d v="2014-07-04T00:00:00"/>
    <d v="2014-07-04T00:00:00"/>
    <s v="Jim Kriz"/>
    <s v="United States"/>
    <s v="Seattle"/>
    <x v="1"/>
    <x v="8"/>
    <s v="Plantronics Savi W720 Multi-Device Wireless Headset System"/>
    <x v="987"/>
    <n v="4"/>
    <x v="968"/>
    <x v="3"/>
    <n v="7"/>
    <n v="4"/>
  </r>
  <r>
    <s v="CA-2014-168109"/>
    <d v="2014-07-04T00:00:00"/>
    <d v="2014-07-04T00:00:00"/>
    <s v="Jim Kriz"/>
    <s v="United States"/>
    <s v="Seattle"/>
    <x v="1"/>
    <x v="3"/>
    <s v="Square Credit Card Reader, 4 1/2&quot; x 4 1/2&quot; x 1&quot;, White"/>
    <x v="988"/>
    <n v="1"/>
    <x v="123"/>
    <x v="3"/>
    <n v="7"/>
    <n v="4"/>
  </r>
  <r>
    <s v="CA-2013-103163"/>
    <d v="2013-06-08T00:00:00"/>
    <d v="2013-06-12T00:00:00"/>
    <s v="Frank Merwin"/>
    <s v="United States"/>
    <s v="Bakersfield"/>
    <x v="0"/>
    <x v="4"/>
    <s v="Avery Hanging File Binders"/>
    <x v="989"/>
    <n v="1"/>
    <x v="78"/>
    <x v="0"/>
    <n v="6"/>
    <n v="8"/>
  </r>
  <r>
    <s v="CA-2013-103163"/>
    <d v="2013-06-08T00:00:00"/>
    <d v="2013-06-12T00:00:00"/>
    <s v="Frank Merwin"/>
    <s v="United States"/>
    <s v="Bakersfield"/>
    <x v="0"/>
    <x v="9"/>
    <s v="While You Were Out Pads, 50 per Pad, 4 x 5 1/4, Green Cycle"/>
    <x v="990"/>
    <n v="1"/>
    <x v="75"/>
    <x v="0"/>
    <n v="6"/>
    <n v="8"/>
  </r>
  <r>
    <s v="CA-2014-161823"/>
    <d v="2014-09-04T00:00:00"/>
    <d v="2014-09-09T00:00:00"/>
    <s v="Aleksandra Gannaway"/>
    <s v="United States"/>
    <s v="San Francisco"/>
    <x v="0"/>
    <x v="2"/>
    <s v="Premium Writing Pencils, Soft, #2 by Central Association for the Blind"/>
    <x v="991"/>
    <n v="2"/>
    <x v="969"/>
    <x v="3"/>
    <n v="9"/>
    <n v="4"/>
  </r>
  <r>
    <s v="CA-2014-138310"/>
    <d v="2014-06-27T00:00:00"/>
    <d v="2014-07-01T00:00:00"/>
    <s v="Nora Preis"/>
    <s v="United States"/>
    <s v="Denver"/>
    <x v="5"/>
    <x v="8"/>
    <s v="Kensington Orbit Wireless Mobile Trackball for PC and Mac"/>
    <x v="992"/>
    <n v="9"/>
    <x v="970"/>
    <x v="3"/>
    <n v="6"/>
    <n v="27"/>
  </r>
  <r>
    <s v="CA-2014-141929"/>
    <d v="2014-09-05T00:00:00"/>
    <d v="2014-09-09T00:00:00"/>
    <s v="Ralph Arnett"/>
    <s v="United States"/>
    <s v="Los Angeles"/>
    <x v="0"/>
    <x v="4"/>
    <s v="Ibico Hi-Tech Manual Binding System"/>
    <x v="532"/>
    <n v="2"/>
    <x v="523"/>
    <x v="3"/>
    <n v="9"/>
    <n v="5"/>
  </r>
  <r>
    <s v="CA-2014-141929"/>
    <d v="2014-09-05T00:00:00"/>
    <d v="2014-09-09T00:00:00"/>
    <s v="Ralph Arnett"/>
    <s v="United States"/>
    <s v="Los Angeles"/>
    <x v="0"/>
    <x v="3"/>
    <s v="QVS USB Car Charger 2-Port 2.1Amp for iPod/iPhone/iPad/iPad 2/iPad 3"/>
    <x v="643"/>
    <n v="1"/>
    <x v="583"/>
    <x v="3"/>
    <n v="9"/>
    <n v="5"/>
  </r>
  <r>
    <s v="CA-2014-141929"/>
    <d v="2014-09-05T00:00:00"/>
    <d v="2014-09-09T00:00:00"/>
    <s v="Ralph Arnett"/>
    <s v="United States"/>
    <s v="Los Angeles"/>
    <x v="0"/>
    <x v="7"/>
    <s v="Trav-L-File Heavy-Duty Shuttle II, Black"/>
    <x v="993"/>
    <n v="5"/>
    <x v="971"/>
    <x v="3"/>
    <n v="9"/>
    <n v="5"/>
  </r>
  <r>
    <s v="CA-2014-113530"/>
    <d v="2014-05-20T00:00:00"/>
    <d v="2014-05-22T00:00:00"/>
    <s v="Becky Castell"/>
    <s v="United States"/>
    <s v="San Francisco"/>
    <x v="0"/>
    <x v="10"/>
    <s v="Situations Contoured Folding Chairs, 4/Set"/>
    <x v="994"/>
    <n v="12"/>
    <x v="972"/>
    <x v="3"/>
    <n v="5"/>
    <n v="20"/>
  </r>
  <r>
    <s v="CA-2014-113530"/>
    <d v="2014-05-20T00:00:00"/>
    <d v="2014-05-22T00:00:00"/>
    <s v="Becky Castell"/>
    <s v="United States"/>
    <s v="San Francisco"/>
    <x v="0"/>
    <x v="2"/>
    <s v="Newell 310"/>
    <x v="995"/>
    <n v="2"/>
    <x v="727"/>
    <x v="3"/>
    <n v="5"/>
    <n v="20"/>
  </r>
  <r>
    <s v="CA-2014-113530"/>
    <d v="2014-05-20T00:00:00"/>
    <d v="2014-05-22T00:00:00"/>
    <s v="Becky Castell"/>
    <s v="United States"/>
    <s v="San Francisco"/>
    <x v="0"/>
    <x v="2"/>
    <s v="Newell 314"/>
    <x v="996"/>
    <n v="1"/>
    <x v="973"/>
    <x v="3"/>
    <n v="5"/>
    <n v="20"/>
  </r>
  <r>
    <s v="CA-2014-113530"/>
    <d v="2014-05-20T00:00:00"/>
    <d v="2014-05-22T00:00:00"/>
    <s v="Becky Castell"/>
    <s v="United States"/>
    <s v="San Francisco"/>
    <x v="0"/>
    <x v="8"/>
    <s v="SanDisk Cruzer 64 GB USB Flash Drive"/>
    <x v="997"/>
    <n v="1"/>
    <x v="974"/>
    <x v="3"/>
    <n v="5"/>
    <n v="20"/>
  </r>
  <r>
    <s v="CA-2011-169726"/>
    <d v="2011-08-09T00:00:00"/>
    <d v="2011-08-13T00:00:00"/>
    <s v="Joseph Holt"/>
    <s v="United States"/>
    <s v="Seattle"/>
    <x v="1"/>
    <x v="4"/>
    <s v="Ibico Ibimaster 300 Manual Binding System"/>
    <x v="998"/>
    <n v="7"/>
    <x v="975"/>
    <x v="1"/>
    <n v="8"/>
    <n v="9"/>
  </r>
  <r>
    <s v="CA-2014-132178"/>
    <d v="2014-05-04T00:00:00"/>
    <d v="2014-05-09T00:00:00"/>
    <s v="Darren Budd"/>
    <s v="United States"/>
    <s v="Los Angeles"/>
    <x v="0"/>
    <x v="7"/>
    <s v="Multi-Use Personal File Cart and Caster Set, Three Stacking Bins"/>
    <x v="999"/>
    <n v="2"/>
    <x v="976"/>
    <x v="3"/>
    <n v="5"/>
    <n v="4"/>
  </r>
  <r>
    <s v="CA-2014-132178"/>
    <d v="2014-05-04T00:00:00"/>
    <d v="2014-05-09T00:00:00"/>
    <s v="Darren Budd"/>
    <s v="United States"/>
    <s v="Los Angeles"/>
    <x v="0"/>
    <x v="7"/>
    <s v="Fellowes Stor/Drawer Steel Plus Storage Drawers"/>
    <x v="1000"/>
    <n v="8"/>
    <x v="465"/>
    <x v="3"/>
    <n v="5"/>
    <n v="4"/>
  </r>
  <r>
    <s v="CA-2011-156594"/>
    <d v="2011-12-20T00:00:00"/>
    <d v="2011-12-23T00:00:00"/>
    <s v="Michael Chen"/>
    <s v="United States"/>
    <s v="Los Angeles"/>
    <x v="0"/>
    <x v="4"/>
    <s v="Ibico Hi-Tech Manual Binding System"/>
    <x v="532"/>
    <n v="2"/>
    <x v="523"/>
    <x v="1"/>
    <n v="12"/>
    <n v="20"/>
  </r>
  <r>
    <s v="CA-2011-156594"/>
    <d v="2011-12-20T00:00:00"/>
    <d v="2011-12-23T00:00:00"/>
    <s v="Michael Chen"/>
    <s v="United States"/>
    <s v="Los Angeles"/>
    <x v="0"/>
    <x v="2"/>
    <s v="Boston Home &amp; Office Model 2000 Electric Pencil Sharpeners"/>
    <x v="1001"/>
    <n v="2"/>
    <x v="977"/>
    <x v="1"/>
    <n v="12"/>
    <n v="20"/>
  </r>
  <r>
    <s v="CA-2011-156594"/>
    <d v="2011-12-20T00:00:00"/>
    <d v="2011-12-23T00:00:00"/>
    <s v="Michael Chen"/>
    <s v="United States"/>
    <s v="Los Angeles"/>
    <x v="0"/>
    <x v="2"/>
    <s v="Newell 31"/>
    <x v="1002"/>
    <n v="1"/>
    <x v="978"/>
    <x v="1"/>
    <n v="12"/>
    <n v="20"/>
  </r>
  <r>
    <s v="CA-2011-156594"/>
    <d v="2011-12-20T00:00:00"/>
    <d v="2011-12-23T00:00:00"/>
    <s v="Michael Chen"/>
    <s v="United States"/>
    <s v="Los Angeles"/>
    <x v="0"/>
    <x v="4"/>
    <s v="Premium Transparent Presentation Covers, No Pattern/Clear, 8 1/2&quot; x 11&quot;"/>
    <x v="1003"/>
    <n v="5"/>
    <x v="979"/>
    <x v="1"/>
    <n v="12"/>
    <n v="20"/>
  </r>
  <r>
    <s v="CA-2011-146528"/>
    <d v="2011-07-25T00:00:00"/>
    <d v="2011-07-27T00:00:00"/>
    <s v="Vicky Freymann"/>
    <s v="United States"/>
    <s v="Los Angeles"/>
    <x v="0"/>
    <x v="9"/>
    <s v="Xerox 1966"/>
    <x v="27"/>
    <n v="1"/>
    <x v="686"/>
    <x v="1"/>
    <n v="7"/>
    <n v="25"/>
  </r>
  <r>
    <s v="CA-2011-146528"/>
    <d v="2011-07-25T00:00:00"/>
    <d v="2011-07-27T00:00:00"/>
    <s v="Vicky Freymann"/>
    <s v="United States"/>
    <s v="Los Angeles"/>
    <x v="0"/>
    <x v="12"/>
    <s v="Acme Kleen Earth Office Shears"/>
    <x v="1004"/>
    <n v="4"/>
    <x v="980"/>
    <x v="1"/>
    <n v="7"/>
    <n v="25"/>
  </r>
  <r>
    <s v="CA-2013-161676"/>
    <d v="2013-07-19T00:00:00"/>
    <d v="2013-07-24T00:00:00"/>
    <s v="Jennifer Patt"/>
    <s v="United States"/>
    <s v="Glendale"/>
    <x v="3"/>
    <x v="12"/>
    <s v="Elite 5&quot; Scissors"/>
    <x v="1005"/>
    <n v="5"/>
    <x v="326"/>
    <x v="0"/>
    <n v="7"/>
    <n v="19"/>
  </r>
  <r>
    <s v="CA-2011-129364"/>
    <d v="2011-12-08T00:00:00"/>
    <d v="2011-12-13T00:00:00"/>
    <s v="Tim Brockman"/>
    <s v="United States"/>
    <s v="Salem"/>
    <x v="4"/>
    <x v="0"/>
    <s v="Avery 499"/>
    <x v="1006"/>
    <n v="7"/>
    <x v="981"/>
    <x v="1"/>
    <n v="12"/>
    <n v="8"/>
  </r>
  <r>
    <s v="CA-2011-129364"/>
    <d v="2011-12-08T00:00:00"/>
    <d v="2011-12-13T00:00:00"/>
    <s v="Tim Brockman"/>
    <s v="United States"/>
    <s v="Salem"/>
    <x v="4"/>
    <x v="4"/>
    <s v="Acco PRESSTEX Data Binder with Storage Hooks, Dark Blue, 9 1/2&quot; X 11&quot;"/>
    <x v="1007"/>
    <n v="4"/>
    <x v="982"/>
    <x v="1"/>
    <n v="12"/>
    <n v="8"/>
  </r>
  <r>
    <s v="CA-2011-129364"/>
    <d v="2011-12-08T00:00:00"/>
    <d v="2011-12-13T00:00:00"/>
    <s v="Tim Brockman"/>
    <s v="United States"/>
    <s v="Salem"/>
    <x v="4"/>
    <x v="3"/>
    <s v="Samsung HM1900 Bluetooth Headset"/>
    <x v="1008"/>
    <n v="3"/>
    <x v="983"/>
    <x v="1"/>
    <n v="12"/>
    <n v="8"/>
  </r>
  <r>
    <s v="CA-2011-129364"/>
    <d v="2011-12-08T00:00:00"/>
    <d v="2011-12-13T00:00:00"/>
    <s v="Tim Brockman"/>
    <s v="United States"/>
    <s v="Salem"/>
    <x v="4"/>
    <x v="12"/>
    <s v="Acco Side-Punched Conventional Columnar Pads"/>
    <x v="1009"/>
    <n v="5"/>
    <x v="984"/>
    <x v="1"/>
    <n v="12"/>
    <n v="8"/>
  </r>
  <r>
    <s v="CA-2011-129364"/>
    <d v="2011-12-08T00:00:00"/>
    <d v="2011-12-13T00:00:00"/>
    <s v="Tim Brockman"/>
    <s v="United States"/>
    <s v="Salem"/>
    <x v="4"/>
    <x v="8"/>
    <s v="SanDisk Ultra 16 GB MicroSDHC Class 10 Memory Card"/>
    <x v="128"/>
    <n v="10"/>
    <x v="985"/>
    <x v="1"/>
    <n v="12"/>
    <n v="8"/>
  </r>
  <r>
    <s v="CA-2011-129364"/>
    <d v="2011-12-08T00:00:00"/>
    <d v="2011-12-13T00:00:00"/>
    <s v="Tim Brockman"/>
    <s v="United States"/>
    <s v="Salem"/>
    <x v="4"/>
    <x v="0"/>
    <s v="Avery 492"/>
    <x v="40"/>
    <n v="5"/>
    <x v="986"/>
    <x v="1"/>
    <n v="12"/>
    <n v="8"/>
  </r>
  <r>
    <s v="CA-2011-129364"/>
    <d v="2011-12-08T00:00:00"/>
    <d v="2011-12-13T00:00:00"/>
    <s v="Tim Brockman"/>
    <s v="United States"/>
    <s v="Salem"/>
    <x v="4"/>
    <x v="9"/>
    <s v="Xerox 232"/>
    <x v="193"/>
    <n v="2"/>
    <x v="189"/>
    <x v="1"/>
    <n v="12"/>
    <n v="8"/>
  </r>
  <r>
    <s v="CA-2011-129364"/>
    <d v="2011-12-08T00:00:00"/>
    <d v="2011-12-13T00:00:00"/>
    <s v="Tim Brockman"/>
    <s v="United States"/>
    <s v="Salem"/>
    <x v="4"/>
    <x v="7"/>
    <s v="Adjustable Personal File Tote"/>
    <x v="1010"/>
    <n v="3"/>
    <x v="987"/>
    <x v="1"/>
    <n v="12"/>
    <n v="8"/>
  </r>
  <r>
    <s v="CA-2012-156440"/>
    <d v="2012-12-05T00:00:00"/>
    <d v="2012-12-09T00:00:00"/>
    <s v="Matt Hagelstein"/>
    <s v="United States"/>
    <s v="San Diego"/>
    <x v="0"/>
    <x v="1"/>
    <s v="Executive Impressions 14&quot; Contract Wall Clock"/>
    <x v="891"/>
    <n v="2"/>
    <x v="873"/>
    <x v="2"/>
    <n v="12"/>
    <n v="5"/>
  </r>
  <r>
    <s v="CA-2013-102792"/>
    <d v="2013-12-14T00:00:00"/>
    <d v="2013-12-20T00:00:00"/>
    <s v="Jasper Cacioppo"/>
    <s v="United States"/>
    <s v="Riverside"/>
    <x v="0"/>
    <x v="2"/>
    <s v="Crayola Colored Pencils"/>
    <x v="1011"/>
    <n v="3"/>
    <x v="988"/>
    <x v="0"/>
    <n v="12"/>
    <n v="14"/>
  </r>
  <r>
    <s v="CA-2014-140760"/>
    <d v="2014-06-03T00:00:00"/>
    <d v="2014-06-06T00:00:00"/>
    <s v="Denny Ordway"/>
    <s v="United States"/>
    <s v="Mesa"/>
    <x v="3"/>
    <x v="9"/>
    <s v="Xerox 4200 Series MultiUse Premium Copy Paper (20Lb. and 84 Bright)"/>
    <x v="1012"/>
    <n v="6"/>
    <x v="908"/>
    <x v="3"/>
    <n v="6"/>
    <n v="3"/>
  </r>
  <r>
    <s v="CA-2014-140760"/>
    <d v="2014-06-03T00:00:00"/>
    <d v="2014-06-06T00:00:00"/>
    <s v="Denny Ordway"/>
    <s v="United States"/>
    <s v="Mesa"/>
    <x v="3"/>
    <x v="13"/>
    <s v="Manila Recycled Extra-Heavyweight Clasp Envelopes, 6&quot; x 9&quot;"/>
    <x v="1013"/>
    <n v="5"/>
    <x v="989"/>
    <x v="3"/>
    <n v="6"/>
    <n v="3"/>
  </r>
  <r>
    <s v="US-2012-131359"/>
    <d v="2012-10-30T00:00:00"/>
    <d v="2012-11-02T00:00:00"/>
    <s v="Frank Atkinson"/>
    <s v="United States"/>
    <s v="Denver"/>
    <x v="5"/>
    <x v="16"/>
    <s v="Lexmark S315 Color Inkjet Printer"/>
    <x v="1014"/>
    <n v="2"/>
    <x v="990"/>
    <x v="2"/>
    <n v="10"/>
    <n v="30"/>
  </r>
  <r>
    <s v="US-2012-131359"/>
    <d v="2012-10-30T00:00:00"/>
    <d v="2012-11-02T00:00:00"/>
    <s v="Frank Atkinson"/>
    <s v="United States"/>
    <s v="Denver"/>
    <x v="5"/>
    <x v="14"/>
    <s v="Sharp 1540cs Digital Laser Copier"/>
    <x v="1015"/>
    <n v="1"/>
    <x v="991"/>
    <x v="2"/>
    <n v="10"/>
    <n v="30"/>
  </r>
  <r>
    <s v="US-2012-131359"/>
    <d v="2012-10-30T00:00:00"/>
    <d v="2012-11-02T00:00:00"/>
    <s v="Frank Atkinson"/>
    <s v="United States"/>
    <s v="Denver"/>
    <x v="5"/>
    <x v="3"/>
    <s v="OtterBox Commuter Series Case - iPhone 5 &amp; 5s"/>
    <x v="1016"/>
    <n v="5"/>
    <x v="992"/>
    <x v="2"/>
    <n v="10"/>
    <n v="30"/>
  </r>
  <r>
    <s v="US-2012-131359"/>
    <d v="2012-10-30T00:00:00"/>
    <d v="2012-11-02T00:00:00"/>
    <s v="Frank Atkinson"/>
    <s v="United States"/>
    <s v="Denver"/>
    <x v="5"/>
    <x v="1"/>
    <s v="Eldon Regeneration Recycled Desk Accessories, Black"/>
    <x v="1017"/>
    <n v="4"/>
    <x v="993"/>
    <x v="2"/>
    <n v="10"/>
    <n v="30"/>
  </r>
  <r>
    <s v="CA-2012-151680"/>
    <d v="2012-11-19T00:00:00"/>
    <d v="2012-11-21T00:00:00"/>
    <s v="Tony Chapman"/>
    <s v="United States"/>
    <s v="Seattle"/>
    <x v="1"/>
    <x v="1"/>
    <s v="Tenex V2T-RE Standard Weight Series Chair Mat, 45&quot; x 53&quot;, Lip 25&quot; x 12&quot;"/>
    <x v="566"/>
    <n v="2"/>
    <x v="994"/>
    <x v="2"/>
    <n v="11"/>
    <n v="19"/>
  </r>
  <r>
    <s v="CA-2011-140039"/>
    <d v="2011-09-13T00:00:00"/>
    <d v="2011-09-17T00:00:00"/>
    <s v="Odella Nelson"/>
    <s v="United States"/>
    <s v="Tempe"/>
    <x v="3"/>
    <x v="7"/>
    <s v="Eldon File Chest Portable File"/>
    <x v="1018"/>
    <n v="5"/>
    <x v="995"/>
    <x v="1"/>
    <n v="9"/>
    <n v="13"/>
  </r>
  <r>
    <s v="CA-2014-113670"/>
    <d v="2014-10-16T00:00:00"/>
    <d v="2014-10-18T00:00:00"/>
    <s v="Roland Schwarz"/>
    <s v="United States"/>
    <s v="Los Angeles"/>
    <x v="0"/>
    <x v="6"/>
    <s v="Bush Advantage Collection Round Conference Table"/>
    <x v="1019"/>
    <n v="3"/>
    <x v="996"/>
    <x v="3"/>
    <n v="10"/>
    <n v="16"/>
  </r>
  <r>
    <s v="CA-2014-113670"/>
    <d v="2014-10-16T00:00:00"/>
    <d v="2014-10-18T00:00:00"/>
    <s v="Roland Schwarz"/>
    <s v="United States"/>
    <s v="Los Angeles"/>
    <x v="0"/>
    <x v="9"/>
    <s v="Xerox 1919"/>
    <x v="1020"/>
    <n v="5"/>
    <x v="997"/>
    <x v="3"/>
    <n v="10"/>
    <n v="16"/>
  </r>
  <r>
    <s v="CA-2014-166198"/>
    <d v="2014-04-22T00:00:00"/>
    <d v="2014-04-25T00:00:00"/>
    <s v="Joni Wasserman"/>
    <s v="United States"/>
    <s v="Seattle"/>
    <x v="1"/>
    <x v="8"/>
    <s v="Verbatim Slim CD and DVD Storage Cases, 50/Pack"/>
    <x v="1021"/>
    <n v="1"/>
    <x v="40"/>
    <x v="3"/>
    <n v="4"/>
    <n v="22"/>
  </r>
  <r>
    <s v="CA-2014-166198"/>
    <d v="2014-04-22T00:00:00"/>
    <d v="2014-04-25T00:00:00"/>
    <s v="Joni Wasserman"/>
    <s v="United States"/>
    <s v="Seattle"/>
    <x v="1"/>
    <x v="1"/>
    <s v="Eldon Advantage Foldable Chair Mats for Low Pile Carpets"/>
    <x v="1022"/>
    <n v="3"/>
    <x v="998"/>
    <x v="3"/>
    <n v="4"/>
    <n v="22"/>
  </r>
  <r>
    <s v="CA-2011-135608"/>
    <d v="2011-12-08T00:00:00"/>
    <d v="2011-12-10T00:00:00"/>
    <s v="Jim Karlsson"/>
    <s v="United States"/>
    <s v="Olympia"/>
    <x v="1"/>
    <x v="9"/>
    <s v="Xerox 1964"/>
    <x v="616"/>
    <n v="2"/>
    <x v="607"/>
    <x v="1"/>
    <n v="12"/>
    <n v="8"/>
  </r>
  <r>
    <s v="CA-2011-135608"/>
    <d v="2011-12-08T00:00:00"/>
    <d v="2011-12-10T00:00:00"/>
    <s v="Jim Karlsson"/>
    <s v="United States"/>
    <s v="Olympia"/>
    <x v="1"/>
    <x v="10"/>
    <s v="DMI Arturo Collection Mission-style Design Wood Chair"/>
    <x v="280"/>
    <n v="5"/>
    <x v="922"/>
    <x v="1"/>
    <n v="12"/>
    <n v="8"/>
  </r>
  <r>
    <s v="US-2011-169789"/>
    <d v="2011-12-30T00:00:00"/>
    <d v="2012-01-04T00:00:00"/>
    <s v="Maureen Fritzler"/>
    <s v="United States"/>
    <s v="Phoenix"/>
    <x v="3"/>
    <x v="4"/>
    <s v="Ibico Ibimaster 300 Manual Binding System"/>
    <x v="1023"/>
    <n v="5"/>
    <x v="999"/>
    <x v="1"/>
    <n v="12"/>
    <n v="30"/>
  </r>
  <r>
    <s v="CA-2013-151512"/>
    <d v="2013-12-27T00:00:00"/>
    <d v="2014-01-03T00:00:00"/>
    <s v="Sally Hughsby"/>
    <s v="United States"/>
    <s v="Denver"/>
    <x v="5"/>
    <x v="5"/>
    <s v="Harmony HEPA Quiet Air Purifiers"/>
    <x v="225"/>
    <n v="2"/>
    <x v="1000"/>
    <x v="0"/>
    <n v="12"/>
    <n v="27"/>
  </r>
  <r>
    <s v="CA-2014-161956"/>
    <d v="2014-08-28T00:00:00"/>
    <d v="2014-08-30T00:00:00"/>
    <s v="Dan Reichenbach"/>
    <s v="United States"/>
    <s v="Inglewood"/>
    <x v="0"/>
    <x v="1"/>
    <s v="GE 48&quot; Fluorescent Tube, Cool White Energy Saver, 34 Watts, 30/Box"/>
    <x v="464"/>
    <n v="2"/>
    <x v="451"/>
    <x v="3"/>
    <n v="8"/>
    <n v="28"/>
  </r>
  <r>
    <s v="CA-2014-161956"/>
    <d v="2014-08-28T00:00:00"/>
    <d v="2014-08-30T00:00:00"/>
    <s v="Dan Reichenbach"/>
    <s v="United States"/>
    <s v="Inglewood"/>
    <x v="0"/>
    <x v="5"/>
    <s v="APC 7 Outlet Network SurgeArrest Surge Protector"/>
    <x v="1024"/>
    <n v="4"/>
    <x v="1001"/>
    <x v="3"/>
    <n v="8"/>
    <n v="28"/>
  </r>
  <r>
    <s v="CA-2014-161956"/>
    <d v="2014-08-28T00:00:00"/>
    <d v="2014-08-30T00:00:00"/>
    <s v="Dan Reichenbach"/>
    <s v="United States"/>
    <s v="Inglewood"/>
    <x v="0"/>
    <x v="14"/>
    <s v="Sharp 1540cs Digital Laser Copier"/>
    <x v="1025"/>
    <n v="2"/>
    <x v="1002"/>
    <x v="3"/>
    <n v="8"/>
    <n v="28"/>
  </r>
  <r>
    <s v="CA-2014-161956"/>
    <d v="2014-08-28T00:00:00"/>
    <d v="2014-08-30T00:00:00"/>
    <s v="Dan Reichenbach"/>
    <s v="United States"/>
    <s v="Inglewood"/>
    <x v="0"/>
    <x v="12"/>
    <s v="Acme Preferred Stainless Steel Scissors"/>
    <x v="57"/>
    <n v="5"/>
    <x v="1003"/>
    <x v="3"/>
    <n v="8"/>
    <n v="28"/>
  </r>
  <r>
    <s v="CA-2014-161956"/>
    <d v="2014-08-28T00:00:00"/>
    <d v="2014-08-30T00:00:00"/>
    <s v="Dan Reichenbach"/>
    <s v="United States"/>
    <s v="Inglewood"/>
    <x v="0"/>
    <x v="10"/>
    <s v="Bevis Steel Folding Chairs"/>
    <x v="742"/>
    <n v="3"/>
    <x v="730"/>
    <x v="3"/>
    <n v="8"/>
    <n v="28"/>
  </r>
  <r>
    <s v="CA-2014-161956"/>
    <d v="2014-08-28T00:00:00"/>
    <d v="2014-08-30T00:00:00"/>
    <s v="Dan Reichenbach"/>
    <s v="United States"/>
    <s v="Inglewood"/>
    <x v="0"/>
    <x v="9"/>
    <s v="White Computer Printout Paper by Universal"/>
    <x v="1026"/>
    <n v="3"/>
    <x v="1004"/>
    <x v="3"/>
    <n v="8"/>
    <n v="28"/>
  </r>
  <r>
    <s v="CA-2014-161956"/>
    <d v="2014-08-28T00:00:00"/>
    <d v="2014-08-30T00:00:00"/>
    <s v="Dan Reichenbach"/>
    <s v="United States"/>
    <s v="Inglewood"/>
    <x v="0"/>
    <x v="4"/>
    <s v="GBC DocuBind 300 Electric Binding Machine"/>
    <x v="1027"/>
    <n v="2"/>
    <x v="1005"/>
    <x v="3"/>
    <n v="8"/>
    <n v="28"/>
  </r>
  <r>
    <s v="CA-2014-161956"/>
    <d v="2014-08-28T00:00:00"/>
    <d v="2014-08-30T00:00:00"/>
    <s v="Dan Reichenbach"/>
    <s v="United States"/>
    <s v="Inglewood"/>
    <x v="0"/>
    <x v="7"/>
    <s v="Sensible Storage WireTech Storage Systems"/>
    <x v="1028"/>
    <n v="5"/>
    <x v="237"/>
    <x v="3"/>
    <n v="8"/>
    <n v="28"/>
  </r>
  <r>
    <s v="CA-2012-167745"/>
    <d v="2012-09-18T00:00:00"/>
    <d v="2012-09-23T00:00:00"/>
    <s v="George Bell"/>
    <s v="United States"/>
    <s v="Los Angeles"/>
    <x v="0"/>
    <x v="2"/>
    <s v="Quartet Omega Colored Chalk, 12/Pack"/>
    <x v="1029"/>
    <n v="2"/>
    <x v="1006"/>
    <x v="2"/>
    <n v="9"/>
    <n v="18"/>
  </r>
  <r>
    <s v="CA-2012-167745"/>
    <d v="2012-09-18T00:00:00"/>
    <d v="2012-09-23T00:00:00"/>
    <s v="George Bell"/>
    <s v="United States"/>
    <s v="Los Angeles"/>
    <x v="0"/>
    <x v="12"/>
    <s v="Elite 5&quot; Scissors"/>
    <x v="1030"/>
    <n v="2"/>
    <x v="1007"/>
    <x v="2"/>
    <n v="9"/>
    <n v="18"/>
  </r>
  <r>
    <s v="CA-2012-167745"/>
    <d v="2012-09-18T00:00:00"/>
    <d v="2012-09-23T00:00:00"/>
    <s v="George Bell"/>
    <s v="United States"/>
    <s v="Los Angeles"/>
    <x v="0"/>
    <x v="1"/>
    <s v="Advantus Panel Wall Certificate Holder - 8.5x11"/>
    <x v="1031"/>
    <n v="2"/>
    <x v="1008"/>
    <x v="2"/>
    <n v="9"/>
    <n v="18"/>
  </r>
  <r>
    <s v="CA-2013-155530"/>
    <d v="2013-12-18T00:00:00"/>
    <d v="2013-12-22T00:00:00"/>
    <s v="Charles McCrossin"/>
    <s v="United States"/>
    <s v="San Francisco"/>
    <x v="0"/>
    <x v="6"/>
    <s v="Bretford Â“Just In TimeÂ” Height-Adjustable Multi-Task Work Tables"/>
    <x v="1032"/>
    <n v="6"/>
    <x v="1009"/>
    <x v="0"/>
    <n v="12"/>
    <n v="18"/>
  </r>
  <r>
    <s v="CA-2012-107937"/>
    <d v="2012-05-03T00:00:00"/>
    <d v="2012-05-08T00:00:00"/>
    <s v="Julia Barnett"/>
    <s v="United States"/>
    <s v="Chula Vista"/>
    <x v="0"/>
    <x v="1"/>
    <s v="Rubbermaid ClusterMat Chairmats, Mat Size- 66&quot; x 60&quot;, Lip 20&quot; x 11&quot; -90 Degree Angle"/>
    <x v="1033"/>
    <n v="6"/>
    <x v="1010"/>
    <x v="2"/>
    <n v="5"/>
    <n v="3"/>
  </r>
  <r>
    <s v="CA-2013-144218"/>
    <d v="2013-11-01T00:00:00"/>
    <d v="2013-11-05T00:00:00"/>
    <s v="Jonathan Doherty"/>
    <s v="United States"/>
    <s v="Los Angeles"/>
    <x v="0"/>
    <x v="7"/>
    <s v="Dual Level, Single-Width Filing Carts"/>
    <x v="1034"/>
    <n v="7"/>
    <x v="1011"/>
    <x v="0"/>
    <n v="11"/>
    <n v="1"/>
  </r>
  <r>
    <s v="CA-2011-107139"/>
    <d v="2011-07-05T00:00:00"/>
    <d v="2011-07-11T00:00:00"/>
    <s v="Dennis Pardue"/>
    <s v="United States"/>
    <s v="Los Angeles"/>
    <x v="0"/>
    <x v="4"/>
    <s v="Vinyl Sectional Post Binders"/>
    <x v="1035"/>
    <n v="6"/>
    <x v="1012"/>
    <x v="1"/>
    <n v="7"/>
    <n v="5"/>
  </r>
  <r>
    <s v="US-2011-117163"/>
    <d v="2011-01-28T00:00:00"/>
    <d v="2011-02-03T00:00:00"/>
    <s v="Ed Jacobs"/>
    <s v="United States"/>
    <s v="San Diego"/>
    <x v="0"/>
    <x v="7"/>
    <s v="Recycled Steel Personal File for Hanging File Folders"/>
    <x v="1036"/>
    <n v="1"/>
    <x v="1013"/>
    <x v="1"/>
    <n v="1"/>
    <n v="28"/>
  </r>
  <r>
    <s v="US-2011-117163"/>
    <d v="2011-01-28T00:00:00"/>
    <d v="2011-02-03T00:00:00"/>
    <s v="Ed Jacobs"/>
    <s v="United States"/>
    <s v="San Diego"/>
    <x v="0"/>
    <x v="6"/>
    <s v="Balt Split Level Computer Training Table"/>
    <x v="1037"/>
    <n v="3"/>
    <x v="1014"/>
    <x v="1"/>
    <n v="1"/>
    <n v="28"/>
  </r>
  <r>
    <s v="US-2011-117163"/>
    <d v="2011-01-28T00:00:00"/>
    <d v="2011-02-03T00:00:00"/>
    <s v="Ed Jacobs"/>
    <s v="United States"/>
    <s v="San Diego"/>
    <x v="0"/>
    <x v="2"/>
    <s v="Dixon Ticonderoga Core-Lock Colored Pencils"/>
    <x v="1038"/>
    <n v="4"/>
    <x v="1015"/>
    <x v="1"/>
    <n v="1"/>
    <n v="28"/>
  </r>
  <r>
    <s v="CA-2011-100363"/>
    <d v="2011-04-08T00:00:00"/>
    <d v="2011-04-15T00:00:00"/>
    <s v="Jim Mitchum"/>
    <s v="United States"/>
    <s v="Glendale"/>
    <x v="3"/>
    <x v="11"/>
    <s v="Binder Clips by OIC"/>
    <x v="1039"/>
    <n v="2"/>
    <x v="1016"/>
    <x v="1"/>
    <n v="4"/>
    <n v="8"/>
  </r>
  <r>
    <s v="CA-2011-100363"/>
    <d v="2011-04-08T00:00:00"/>
    <d v="2011-04-15T00:00:00"/>
    <s v="Jim Mitchum"/>
    <s v="United States"/>
    <s v="Glendale"/>
    <x v="3"/>
    <x v="9"/>
    <s v="Things To Do Today Spiral Book"/>
    <x v="1040"/>
    <n v="3"/>
    <x v="1017"/>
    <x v="1"/>
    <n v="4"/>
    <n v="8"/>
  </r>
  <r>
    <s v="CA-2011-126760"/>
    <d v="2011-07-26T00:00:00"/>
    <d v="2011-08-02T00:00:00"/>
    <s v="Kunst Miller"/>
    <s v="United States"/>
    <s v="North Las Vegas"/>
    <x v="7"/>
    <x v="3"/>
    <s v="Apple iPhone 5S"/>
    <x v="1041"/>
    <n v="2"/>
    <x v="1018"/>
    <x v="1"/>
    <n v="7"/>
    <n v="26"/>
  </r>
  <r>
    <s v="CA-2011-126760"/>
    <d v="2011-07-26T00:00:00"/>
    <d v="2011-08-02T00:00:00"/>
    <s v="Kunst Miller"/>
    <s v="United States"/>
    <s v="North Las Vegas"/>
    <x v="7"/>
    <x v="10"/>
    <s v="Hon 2090 Â“Pillow SoftÂ” Series Mid Back Swivel/Tilt Chairs"/>
    <x v="1042"/>
    <n v="3"/>
    <x v="1019"/>
    <x v="1"/>
    <n v="7"/>
    <n v="26"/>
  </r>
  <r>
    <s v="CA-2011-126760"/>
    <d v="2011-07-26T00:00:00"/>
    <d v="2011-08-02T00:00:00"/>
    <s v="Kunst Miller"/>
    <s v="United States"/>
    <s v="North Las Vegas"/>
    <x v="7"/>
    <x v="1"/>
    <s v="Tensor Computer Mounted Lamp"/>
    <x v="1043"/>
    <n v="9"/>
    <x v="1020"/>
    <x v="1"/>
    <n v="7"/>
    <n v="26"/>
  </r>
  <r>
    <s v="CA-2011-126760"/>
    <d v="2011-07-26T00:00:00"/>
    <d v="2011-08-02T00:00:00"/>
    <s v="Kunst Miller"/>
    <s v="United States"/>
    <s v="North Las Vegas"/>
    <x v="7"/>
    <x v="8"/>
    <s v="Logitech Illuminated Ultrathin Keyboard with Backlighting"/>
    <x v="1044"/>
    <n v="3"/>
    <x v="1021"/>
    <x v="1"/>
    <n v="7"/>
    <n v="26"/>
  </r>
  <r>
    <s v="CA-2011-101931"/>
    <d v="2011-10-28T00:00:00"/>
    <d v="2011-10-31T00:00:00"/>
    <s v="Todd Sumrall"/>
    <s v="United States"/>
    <s v="Los Angeles"/>
    <x v="0"/>
    <x v="4"/>
    <s v="Avery Non-Stick Binders"/>
    <x v="521"/>
    <n v="2"/>
    <x v="511"/>
    <x v="1"/>
    <n v="10"/>
    <n v="28"/>
  </r>
  <r>
    <s v="CA-2011-101931"/>
    <d v="2011-10-28T00:00:00"/>
    <d v="2011-10-31T00:00:00"/>
    <s v="Todd Sumrall"/>
    <s v="United States"/>
    <s v="Los Angeles"/>
    <x v="0"/>
    <x v="12"/>
    <s v="Serrated Blade or Curved Handle Hand Letter Openers"/>
    <x v="1045"/>
    <n v="2"/>
    <x v="1022"/>
    <x v="1"/>
    <n v="10"/>
    <n v="28"/>
  </r>
  <r>
    <s v="CA-2011-101931"/>
    <d v="2011-10-28T00:00:00"/>
    <d v="2011-10-31T00:00:00"/>
    <s v="Todd Sumrall"/>
    <s v="United States"/>
    <s v="Los Angeles"/>
    <x v="0"/>
    <x v="12"/>
    <s v="Premier Automatic Letter Opener"/>
    <x v="1046"/>
    <n v="2"/>
    <x v="1023"/>
    <x v="1"/>
    <n v="10"/>
    <n v="28"/>
  </r>
  <r>
    <s v="CA-2011-101931"/>
    <d v="2011-10-28T00:00:00"/>
    <d v="2011-10-31T00:00:00"/>
    <s v="Todd Sumrall"/>
    <s v="United States"/>
    <s v="Los Angeles"/>
    <x v="0"/>
    <x v="15"/>
    <s v="O'Sullivan Living Dimensions 2-Shelf Bookcases"/>
    <x v="1047"/>
    <n v="6"/>
    <x v="1024"/>
    <x v="1"/>
    <n v="10"/>
    <n v="28"/>
  </r>
  <r>
    <s v="CA-2011-101931"/>
    <d v="2011-10-28T00:00:00"/>
    <d v="2011-10-31T00:00:00"/>
    <s v="Todd Sumrall"/>
    <s v="United States"/>
    <s v="Los Angeles"/>
    <x v="0"/>
    <x v="7"/>
    <s v="Eldon Portable Mobile Manager"/>
    <x v="1048"/>
    <n v="5"/>
    <x v="1025"/>
    <x v="1"/>
    <n v="10"/>
    <n v="28"/>
  </r>
  <r>
    <s v="US-2014-131849"/>
    <d v="2014-06-07T00:00:00"/>
    <d v="2014-06-11T00:00:00"/>
    <s v="Gary Hansen"/>
    <s v="United States"/>
    <s v="San Francisco"/>
    <x v="0"/>
    <x v="1"/>
    <s v="Eldon 300 Class Desk Accessories, Black"/>
    <x v="1049"/>
    <n v="1"/>
    <x v="1026"/>
    <x v="3"/>
    <n v="6"/>
    <n v="7"/>
  </r>
  <r>
    <s v="US-2014-131849"/>
    <d v="2014-06-07T00:00:00"/>
    <d v="2014-06-11T00:00:00"/>
    <s v="Gary Hansen"/>
    <s v="United States"/>
    <s v="San Francisco"/>
    <x v="0"/>
    <x v="7"/>
    <s v="Sterilite Show Offs Storage Containers"/>
    <x v="1050"/>
    <n v="5"/>
    <x v="166"/>
    <x v="3"/>
    <n v="6"/>
    <n v="7"/>
  </r>
  <r>
    <s v="CA-2011-140816"/>
    <d v="2011-12-20T00:00:00"/>
    <d v="2011-12-20T00:00:00"/>
    <s v="Toby Carlisle"/>
    <s v="United States"/>
    <s v="Thornton"/>
    <x v="5"/>
    <x v="8"/>
    <s v="Logitech G430 Surround Sound Gaming Headset with Dolby 7.1 Technology"/>
    <x v="1051"/>
    <n v="7"/>
    <x v="1027"/>
    <x v="1"/>
    <n v="12"/>
    <n v="20"/>
  </r>
  <r>
    <s v="CA-2014-123246"/>
    <d v="2014-10-18T00:00:00"/>
    <d v="2014-10-20T00:00:00"/>
    <s v="Astrea Jones"/>
    <s v="United States"/>
    <s v="San Diego"/>
    <x v="0"/>
    <x v="2"/>
    <s v="Economy #2 Pencils"/>
    <x v="1052"/>
    <n v="4"/>
    <x v="1028"/>
    <x v="3"/>
    <n v="10"/>
    <n v="18"/>
  </r>
  <r>
    <s v="CA-2011-124709"/>
    <d v="2011-07-27T00:00:00"/>
    <d v="2011-07-29T00:00:00"/>
    <s v="Giulietta Weimer"/>
    <s v="United States"/>
    <s v="San Francisco"/>
    <x v="0"/>
    <x v="8"/>
    <s v="WD My Passport Ultra 2TB Portable External Hard Drive"/>
    <x v="1053"/>
    <n v="2"/>
    <x v="1029"/>
    <x v="1"/>
    <n v="7"/>
    <n v="27"/>
  </r>
  <r>
    <s v="CA-2012-132486"/>
    <d v="2012-10-23T00:00:00"/>
    <d v="2012-10-27T00:00:00"/>
    <s v="Jay Fein"/>
    <s v="United States"/>
    <s v="San Diego"/>
    <x v="0"/>
    <x v="8"/>
    <s v="Maxell DVD-RAM Discs"/>
    <x v="1054"/>
    <n v="9"/>
    <x v="1030"/>
    <x v="2"/>
    <n v="10"/>
    <n v="23"/>
  </r>
  <r>
    <s v="CA-2012-132486"/>
    <d v="2012-10-23T00:00:00"/>
    <d v="2012-10-27T00:00:00"/>
    <s v="Jay Fein"/>
    <s v="United States"/>
    <s v="San Diego"/>
    <x v="0"/>
    <x v="10"/>
    <s v="Global Leather and Oak Executive Chair, Black"/>
    <x v="1055"/>
    <n v="1"/>
    <x v="1031"/>
    <x v="2"/>
    <n v="10"/>
    <n v="23"/>
  </r>
  <r>
    <s v="CA-2012-132486"/>
    <d v="2012-10-23T00:00:00"/>
    <d v="2012-10-27T00:00:00"/>
    <s v="Jay Fein"/>
    <s v="United States"/>
    <s v="San Diego"/>
    <x v="0"/>
    <x v="10"/>
    <s v="Global Chrome Stack Chair"/>
    <x v="1056"/>
    <n v="7"/>
    <x v="429"/>
    <x v="2"/>
    <n v="10"/>
    <n v="23"/>
  </r>
  <r>
    <s v="CA-2012-132486"/>
    <d v="2012-10-23T00:00:00"/>
    <d v="2012-10-27T00:00:00"/>
    <s v="Jay Fein"/>
    <s v="United States"/>
    <s v="San Diego"/>
    <x v="0"/>
    <x v="9"/>
    <s v="Xerox 196"/>
    <x v="329"/>
    <n v="2"/>
    <x v="361"/>
    <x v="2"/>
    <n v="10"/>
    <n v="23"/>
  </r>
  <r>
    <s v="CA-2012-132486"/>
    <d v="2012-10-23T00:00:00"/>
    <d v="2012-10-27T00:00:00"/>
    <s v="Jay Fein"/>
    <s v="United States"/>
    <s v="San Diego"/>
    <x v="0"/>
    <x v="13"/>
    <s v="Redi-Strip #10 Envelopes, 4 1/8 x 9 1/2"/>
    <x v="1057"/>
    <n v="4"/>
    <x v="361"/>
    <x v="2"/>
    <n v="10"/>
    <n v="23"/>
  </r>
  <r>
    <s v="CA-2012-132486"/>
    <d v="2012-10-23T00:00:00"/>
    <d v="2012-10-27T00:00:00"/>
    <s v="Jay Fein"/>
    <s v="United States"/>
    <s v="San Diego"/>
    <x v="0"/>
    <x v="10"/>
    <s v="Office Star - Professional Matrix Back Chair with 2-to-1 Synchro Tilt and Mesh Fabric Seat"/>
    <x v="1058"/>
    <n v="3"/>
    <x v="1032"/>
    <x v="2"/>
    <n v="10"/>
    <n v="23"/>
  </r>
  <r>
    <s v="CA-2012-129896"/>
    <d v="2012-06-15T00:00:00"/>
    <d v="2012-06-20T00:00:00"/>
    <s v="Peter Fuller"/>
    <s v="United States"/>
    <s v="Gilbert"/>
    <x v="3"/>
    <x v="9"/>
    <s v="Xerox 1895"/>
    <x v="1059"/>
    <n v="2"/>
    <x v="1033"/>
    <x v="2"/>
    <n v="6"/>
    <n v="15"/>
  </r>
  <r>
    <s v="CA-2012-129896"/>
    <d v="2012-06-15T00:00:00"/>
    <d v="2012-06-20T00:00:00"/>
    <s v="Peter Fuller"/>
    <s v="United States"/>
    <s v="Gilbert"/>
    <x v="3"/>
    <x v="7"/>
    <s v="Belkin 19&quot; Vented Equipment Shelf, Black"/>
    <x v="1060"/>
    <n v="2"/>
    <x v="1034"/>
    <x v="2"/>
    <n v="6"/>
    <n v="15"/>
  </r>
  <r>
    <s v="CA-2012-129896"/>
    <d v="2012-06-15T00:00:00"/>
    <d v="2012-06-20T00:00:00"/>
    <s v="Peter Fuller"/>
    <s v="United States"/>
    <s v="Gilbert"/>
    <x v="3"/>
    <x v="1"/>
    <s v="Eldon &quot;L&quot; Workstation Diamond Chairmat"/>
    <x v="1061"/>
    <n v="6"/>
    <x v="1035"/>
    <x v="2"/>
    <n v="6"/>
    <n v="15"/>
  </r>
  <r>
    <s v="CA-2012-129896"/>
    <d v="2012-06-15T00:00:00"/>
    <d v="2012-06-20T00:00:00"/>
    <s v="Peter Fuller"/>
    <s v="United States"/>
    <s v="Gilbert"/>
    <x v="3"/>
    <x v="1"/>
    <s v="DAX Copper Panel Document Frame, 5 x 7 Size"/>
    <x v="1062"/>
    <n v="4"/>
    <x v="1036"/>
    <x v="2"/>
    <n v="6"/>
    <n v="15"/>
  </r>
  <r>
    <s v="US-2013-163881"/>
    <d v="2013-11-25T00:00:00"/>
    <d v="2013-12-01T00:00:00"/>
    <s v="Sung Pak"/>
    <s v="United States"/>
    <s v="Los Angeles"/>
    <x v="0"/>
    <x v="8"/>
    <s v="Plantronics CS510 - Over-the-Head monaural Wireless Headset System"/>
    <x v="1063"/>
    <n v="2"/>
    <x v="1037"/>
    <x v="0"/>
    <n v="11"/>
    <n v="25"/>
  </r>
  <r>
    <s v="US-2013-163881"/>
    <d v="2013-11-25T00:00:00"/>
    <d v="2013-12-01T00:00:00"/>
    <s v="Sung Pak"/>
    <s v="United States"/>
    <s v="Los Angeles"/>
    <x v="0"/>
    <x v="10"/>
    <s v="Global Leather Executive Chair"/>
    <x v="1064"/>
    <n v="6"/>
    <x v="1038"/>
    <x v="0"/>
    <n v="11"/>
    <n v="25"/>
  </r>
  <r>
    <s v="US-2013-163881"/>
    <d v="2013-11-25T00:00:00"/>
    <d v="2013-12-01T00:00:00"/>
    <s v="Sung Pak"/>
    <s v="United States"/>
    <s v="Los Angeles"/>
    <x v="0"/>
    <x v="8"/>
    <s v="Logitech G500s Laser Gaming Mouse with Adjustable Weight Tuning"/>
    <x v="1065"/>
    <n v="8"/>
    <x v="1039"/>
    <x v="0"/>
    <n v="11"/>
    <n v="25"/>
  </r>
  <r>
    <s v="US-2012-119312"/>
    <d v="2012-10-02T00:00:00"/>
    <d v="2012-10-07T00:00:00"/>
    <s v="Christopher Schild"/>
    <s v="United States"/>
    <s v="Los Angeles"/>
    <x v="0"/>
    <x v="7"/>
    <s v="Eldon ProFile File 'N Store Portable File Tub Letter/Legal Size Black"/>
    <x v="1066"/>
    <n v="14"/>
    <x v="1040"/>
    <x v="2"/>
    <n v="10"/>
    <n v="2"/>
  </r>
  <r>
    <s v="US-2014-142573"/>
    <d v="2014-07-19T00:00:00"/>
    <d v="2014-07-24T00:00:00"/>
    <s v="Maris LaWare"/>
    <s v="United States"/>
    <s v="Phoenix"/>
    <x v="3"/>
    <x v="6"/>
    <s v="Chromcraft 48&quot; x 96&quot; Racetrack Double Pedestal Table"/>
    <x v="1067"/>
    <n v="5"/>
    <x v="1041"/>
    <x v="3"/>
    <n v="7"/>
    <n v="19"/>
  </r>
  <r>
    <s v="US-2014-142573"/>
    <d v="2014-07-19T00:00:00"/>
    <d v="2014-07-24T00:00:00"/>
    <s v="Maris LaWare"/>
    <s v="United States"/>
    <s v="Phoenix"/>
    <x v="3"/>
    <x v="10"/>
    <s v="Global Fabric Manager's Chair, Dark Gray"/>
    <x v="368"/>
    <n v="2"/>
    <x v="1042"/>
    <x v="3"/>
    <n v="7"/>
    <n v="19"/>
  </r>
  <r>
    <s v="US-2014-142573"/>
    <d v="2014-07-19T00:00:00"/>
    <d v="2014-07-24T00:00:00"/>
    <s v="Maris LaWare"/>
    <s v="United States"/>
    <s v="Phoenix"/>
    <x v="3"/>
    <x v="9"/>
    <s v="Riverleaf Stik-Withit Designer Note Cubes"/>
    <x v="1068"/>
    <n v="2"/>
    <x v="1043"/>
    <x v="3"/>
    <n v="7"/>
    <n v="19"/>
  </r>
  <r>
    <s v="US-2014-142573"/>
    <d v="2014-07-19T00:00:00"/>
    <d v="2014-07-24T00:00:00"/>
    <s v="Maris LaWare"/>
    <s v="United States"/>
    <s v="Phoenix"/>
    <x v="3"/>
    <x v="4"/>
    <s v="Acco Expandable Hanging Binders"/>
    <x v="1069"/>
    <n v="4"/>
    <x v="541"/>
    <x v="3"/>
    <n v="7"/>
    <n v="19"/>
  </r>
  <r>
    <s v="US-2014-142573"/>
    <d v="2014-07-19T00:00:00"/>
    <d v="2014-07-24T00:00:00"/>
    <s v="Maris LaWare"/>
    <s v="United States"/>
    <s v="Phoenix"/>
    <x v="3"/>
    <x v="10"/>
    <s v="High-Back Leather Manager's Chair"/>
    <x v="1070"/>
    <n v="3"/>
    <x v="1044"/>
    <x v="3"/>
    <n v="7"/>
    <n v="19"/>
  </r>
  <r>
    <s v="CA-2011-103940"/>
    <d v="2011-09-17T00:00:00"/>
    <d v="2011-09-21T00:00:00"/>
    <s v="Bradley Nguyen"/>
    <s v="United States"/>
    <s v="Seattle"/>
    <x v="1"/>
    <x v="7"/>
    <s v="Eldon Gobal File Keepers"/>
    <x v="1071"/>
    <n v="2"/>
    <x v="1045"/>
    <x v="1"/>
    <n v="9"/>
    <n v="17"/>
  </r>
  <r>
    <s v="CA-2011-103940"/>
    <d v="2011-09-17T00:00:00"/>
    <d v="2011-09-21T00:00:00"/>
    <s v="Bradley Nguyen"/>
    <s v="United States"/>
    <s v="Seattle"/>
    <x v="1"/>
    <x v="7"/>
    <s v="Eldon ProFile File 'N Store Portable File Tub Letter/Legal Size Black"/>
    <x v="1072"/>
    <n v="3"/>
    <x v="1046"/>
    <x v="1"/>
    <n v="9"/>
    <n v="17"/>
  </r>
  <r>
    <s v="CA-2011-103940"/>
    <d v="2011-09-17T00:00:00"/>
    <d v="2011-09-21T00:00:00"/>
    <s v="Bradley Nguyen"/>
    <s v="United States"/>
    <s v="Seattle"/>
    <x v="1"/>
    <x v="1"/>
    <s v="Executive Impressions 12&quot; Wall Clock"/>
    <x v="780"/>
    <n v="2"/>
    <x v="765"/>
    <x v="1"/>
    <n v="9"/>
    <n v="17"/>
  </r>
  <r>
    <s v="CA-2011-103940"/>
    <d v="2011-09-17T00:00:00"/>
    <d v="2011-09-21T00:00:00"/>
    <s v="Bradley Nguyen"/>
    <s v="United States"/>
    <s v="Seattle"/>
    <x v="1"/>
    <x v="4"/>
    <s v="GBC Prestige Therm-A-Bind Covers"/>
    <x v="674"/>
    <n v="5"/>
    <x v="664"/>
    <x v="1"/>
    <n v="9"/>
    <n v="17"/>
  </r>
  <r>
    <s v="CA-2014-123001"/>
    <d v="2014-09-03T00:00:00"/>
    <d v="2014-09-09T00:00:00"/>
    <s v="Anthony Witt"/>
    <s v="United States"/>
    <s v="Bakersfield"/>
    <x v="0"/>
    <x v="2"/>
    <s v="OIC #2 Pencils, Medium Soft"/>
    <x v="1073"/>
    <n v="5"/>
    <x v="812"/>
    <x v="3"/>
    <n v="9"/>
    <n v="3"/>
  </r>
  <r>
    <s v="CA-2014-123001"/>
    <d v="2014-09-03T00:00:00"/>
    <d v="2014-09-09T00:00:00"/>
    <s v="Anthony Witt"/>
    <s v="United States"/>
    <s v="Bakersfield"/>
    <x v="0"/>
    <x v="0"/>
    <s v="Avery 505"/>
    <x v="1074"/>
    <n v="5"/>
    <x v="1047"/>
    <x v="3"/>
    <n v="9"/>
    <n v="3"/>
  </r>
  <r>
    <s v="CA-2014-123001"/>
    <d v="2014-09-03T00:00:00"/>
    <d v="2014-09-09T00:00:00"/>
    <s v="Anthony Witt"/>
    <s v="United States"/>
    <s v="Bakersfield"/>
    <x v="0"/>
    <x v="3"/>
    <s v="Ooma Telo VoIP Home Phone System"/>
    <x v="382"/>
    <n v="2"/>
    <x v="204"/>
    <x v="3"/>
    <n v="9"/>
    <n v="3"/>
  </r>
  <r>
    <s v="CA-2013-133144"/>
    <d v="2013-05-17T00:00:00"/>
    <d v="2013-05-22T00:00:00"/>
    <s v="Denny Ordway"/>
    <s v="United States"/>
    <s v="Los Angeles"/>
    <x v="0"/>
    <x v="9"/>
    <s v="Xerox 196"/>
    <x v="1075"/>
    <n v="3"/>
    <x v="223"/>
    <x v="0"/>
    <n v="5"/>
    <n v="17"/>
  </r>
  <r>
    <s v="US-2013-151862"/>
    <d v="2013-03-02T00:00:00"/>
    <d v="2013-03-09T00:00:00"/>
    <s v="Odella Nelson"/>
    <s v="United States"/>
    <s v="Denver"/>
    <x v="5"/>
    <x v="3"/>
    <s v="RCA ViSYS 25423RE1 Corded phone"/>
    <x v="1076"/>
    <n v="2"/>
    <x v="1048"/>
    <x v="0"/>
    <n v="3"/>
    <n v="2"/>
  </r>
  <r>
    <s v="CA-2013-114951"/>
    <d v="2013-06-27T00:00:00"/>
    <d v="2013-07-04T00:00:00"/>
    <s v="Duane Noonan"/>
    <s v="United States"/>
    <s v="San Francisco"/>
    <x v="0"/>
    <x v="1"/>
    <s v="Eldon Expressions Wood Desk Accessories, Oak"/>
    <x v="1077"/>
    <n v="3"/>
    <x v="360"/>
    <x v="0"/>
    <n v="6"/>
    <n v="27"/>
  </r>
  <r>
    <s v="CA-2014-134838"/>
    <d v="2014-02-20T00:00:00"/>
    <d v="2014-02-21T00:00:00"/>
    <s v="Emily Ducich"/>
    <s v="United States"/>
    <s v="Los Angeles"/>
    <x v="0"/>
    <x v="2"/>
    <s v="Newell 320"/>
    <x v="803"/>
    <n v="3"/>
    <x v="506"/>
    <x v="3"/>
    <n v="2"/>
    <n v="20"/>
  </r>
  <r>
    <s v="CA-2014-134838"/>
    <d v="2014-02-20T00:00:00"/>
    <d v="2014-02-21T00:00:00"/>
    <s v="Emily Ducich"/>
    <s v="United States"/>
    <s v="Los Angeles"/>
    <x v="0"/>
    <x v="1"/>
    <s v="Tensor Computer Mounted Lamp"/>
    <x v="1078"/>
    <n v="3"/>
    <x v="1049"/>
    <x v="3"/>
    <n v="2"/>
    <n v="20"/>
  </r>
  <r>
    <s v="CA-2013-146010"/>
    <d v="2013-05-21T00:00:00"/>
    <d v="2013-05-24T00:00:00"/>
    <s v="Eugene Hildebrand"/>
    <s v="United States"/>
    <s v="Colorado Springs"/>
    <x v="5"/>
    <x v="4"/>
    <s v="GBC Durable Plastic Covers"/>
    <x v="1079"/>
    <n v="7"/>
    <x v="1050"/>
    <x v="0"/>
    <n v="5"/>
    <n v="21"/>
  </r>
  <r>
    <s v="CA-2011-135090"/>
    <d v="2011-11-22T00:00:00"/>
    <d v="2011-11-26T00:00:00"/>
    <s v="Susan Pistek"/>
    <s v="United States"/>
    <s v="Los Angeles"/>
    <x v="0"/>
    <x v="9"/>
    <s v="Xerox 1895"/>
    <x v="1080"/>
    <n v="9"/>
    <x v="1051"/>
    <x v="1"/>
    <n v="11"/>
    <n v="22"/>
  </r>
  <r>
    <s v="CA-2014-101308"/>
    <d v="2014-10-03T00:00:00"/>
    <d v="2014-10-08T00:00:00"/>
    <s v="Frank Gastineau"/>
    <s v="United States"/>
    <s v="Seattle"/>
    <x v="1"/>
    <x v="11"/>
    <s v="Staples"/>
    <x v="1081"/>
    <n v="3"/>
    <x v="1052"/>
    <x v="3"/>
    <n v="10"/>
    <n v="3"/>
  </r>
  <r>
    <s v="CA-2014-101308"/>
    <d v="2014-10-03T00:00:00"/>
    <d v="2014-10-08T00:00:00"/>
    <s v="Frank Gastineau"/>
    <s v="United States"/>
    <s v="Seattle"/>
    <x v="1"/>
    <x v="3"/>
    <s v="i.Sound Portable Power - 8000 mAh"/>
    <x v="190"/>
    <n v="2"/>
    <x v="186"/>
    <x v="3"/>
    <n v="10"/>
    <n v="3"/>
  </r>
  <r>
    <s v="CA-2014-119564"/>
    <d v="2014-12-16T00:00:00"/>
    <d v="2014-12-21T00:00:00"/>
    <s v="Paul Lucas"/>
    <s v="United States"/>
    <s v="Seattle"/>
    <x v="1"/>
    <x v="1"/>
    <s v="Master Giant Foot Doorstop, Safety Yellow"/>
    <x v="1082"/>
    <n v="3"/>
    <x v="1053"/>
    <x v="3"/>
    <n v="12"/>
    <n v="16"/>
  </r>
  <r>
    <s v="CA-2013-135265"/>
    <d v="2013-07-08T00:00:00"/>
    <d v="2013-07-10T00:00:00"/>
    <s v="Christopher Conant"/>
    <s v="United States"/>
    <s v="Los Angeles"/>
    <x v="0"/>
    <x v="10"/>
    <s v="Global Leather Task Chair, Black"/>
    <x v="977"/>
    <n v="4"/>
    <x v="1054"/>
    <x v="0"/>
    <n v="7"/>
    <n v="8"/>
  </r>
  <r>
    <s v="CA-2013-135265"/>
    <d v="2013-07-08T00:00:00"/>
    <d v="2013-07-10T00:00:00"/>
    <s v="Christopher Conant"/>
    <s v="United States"/>
    <s v="Los Angeles"/>
    <x v="0"/>
    <x v="14"/>
    <s v="Canon PC1060 Personal Laser Copier"/>
    <x v="1083"/>
    <n v="5"/>
    <x v="1055"/>
    <x v="0"/>
    <n v="7"/>
    <n v="8"/>
  </r>
  <r>
    <s v="CA-2013-135265"/>
    <d v="2013-07-08T00:00:00"/>
    <d v="2013-07-10T00:00:00"/>
    <s v="Christopher Conant"/>
    <s v="United States"/>
    <s v="Los Angeles"/>
    <x v="0"/>
    <x v="9"/>
    <s v="Xerox 1942"/>
    <x v="1084"/>
    <n v="1"/>
    <x v="1056"/>
    <x v="0"/>
    <n v="7"/>
    <n v="8"/>
  </r>
  <r>
    <s v="CA-2013-108735"/>
    <d v="2013-04-18T00:00:00"/>
    <d v="2013-04-22T00:00:00"/>
    <s v="Jessica Myrick"/>
    <s v="United States"/>
    <s v="Lakewood"/>
    <x v="0"/>
    <x v="15"/>
    <s v="Bush Westfield Collection Bookcases, Fully Assembled"/>
    <x v="1085"/>
    <n v="3"/>
    <x v="1057"/>
    <x v="0"/>
    <n v="4"/>
    <n v="18"/>
  </r>
  <r>
    <s v="CA-2011-116834"/>
    <d v="2011-10-11T00:00:00"/>
    <d v="2011-10-16T00:00:00"/>
    <s v="Dean percer"/>
    <s v="United States"/>
    <s v="Seattle"/>
    <x v="1"/>
    <x v="1"/>
    <s v="DAX Cubicle Frames - 8x10"/>
    <x v="1086"/>
    <n v="11"/>
    <x v="1058"/>
    <x v="1"/>
    <n v="10"/>
    <n v="11"/>
  </r>
  <r>
    <s v="CA-2011-116834"/>
    <d v="2011-10-11T00:00:00"/>
    <d v="2011-10-16T00:00:00"/>
    <s v="Dean percer"/>
    <s v="United States"/>
    <s v="Seattle"/>
    <x v="1"/>
    <x v="8"/>
    <s v="WD My Passport Ultra 1TB Portable External Hard Drive"/>
    <x v="1087"/>
    <n v="5"/>
    <x v="1059"/>
    <x v="1"/>
    <n v="10"/>
    <n v="11"/>
  </r>
  <r>
    <s v="CA-2012-107468"/>
    <d v="2012-12-18T00:00:00"/>
    <d v="2012-12-22T00:00:00"/>
    <s v="Michael Kennedy"/>
    <s v="United States"/>
    <s v="Louisville"/>
    <x v="5"/>
    <x v="2"/>
    <s v="Newell 320"/>
    <x v="1088"/>
    <n v="2"/>
    <x v="887"/>
    <x v="2"/>
    <n v="12"/>
    <n v="18"/>
  </r>
  <r>
    <s v="CA-2014-144463"/>
    <d v="2014-01-02T00:00:00"/>
    <d v="2014-01-06T00:00:00"/>
    <s v="Steven Cartwright"/>
    <s v="United States"/>
    <s v="Los Angeles"/>
    <x v="0"/>
    <x v="1"/>
    <s v="Howard Miller 11-1/2&quot; Diameter Brentwood Wall Clock"/>
    <x v="1089"/>
    <n v="11"/>
    <x v="1060"/>
    <x v="3"/>
    <n v="1"/>
    <n v="2"/>
  </r>
  <r>
    <s v="CA-2014-130764"/>
    <d v="2014-10-28T00:00:00"/>
    <d v="2014-10-29T00:00:00"/>
    <s v="Jack O'Briant"/>
    <s v="United States"/>
    <s v="San Francisco"/>
    <x v="0"/>
    <x v="15"/>
    <s v="O'Sullivan Elevations Bookcase, Cherry Finish"/>
    <x v="1090"/>
    <n v="5"/>
    <x v="222"/>
    <x v="3"/>
    <n v="10"/>
    <n v="28"/>
  </r>
  <r>
    <s v="CA-2014-130764"/>
    <d v="2014-10-28T00:00:00"/>
    <d v="2014-10-29T00:00:00"/>
    <s v="Jack O'Briant"/>
    <s v="United States"/>
    <s v="San Francisco"/>
    <x v="0"/>
    <x v="3"/>
    <s v="Jackery Bar Premium Fast-charging Portable Charger"/>
    <x v="1091"/>
    <n v="4"/>
    <x v="1061"/>
    <x v="3"/>
    <n v="10"/>
    <n v="28"/>
  </r>
  <r>
    <s v="CA-2013-169957"/>
    <d v="2013-09-27T00:00:00"/>
    <d v="2013-10-01T00:00:00"/>
    <s v="Steve Nguyen"/>
    <s v="United States"/>
    <s v="Covington"/>
    <x v="1"/>
    <x v="5"/>
    <s v="Belkin 7 Outlet SurgeMaster II"/>
    <x v="1092"/>
    <n v="6"/>
    <x v="1062"/>
    <x v="0"/>
    <n v="9"/>
    <n v="27"/>
  </r>
  <r>
    <s v="CA-2013-169957"/>
    <d v="2013-09-27T00:00:00"/>
    <d v="2013-10-01T00:00:00"/>
    <s v="Steve Nguyen"/>
    <s v="United States"/>
    <s v="Covington"/>
    <x v="1"/>
    <x v="9"/>
    <s v="Universal Premium White Copier/Laser Paper (20Lb. and 87 Bright)"/>
    <x v="1093"/>
    <n v="5"/>
    <x v="1063"/>
    <x v="0"/>
    <n v="9"/>
    <n v="27"/>
  </r>
  <r>
    <s v="CA-2013-169957"/>
    <d v="2013-09-27T00:00:00"/>
    <d v="2013-10-01T00:00:00"/>
    <s v="Steve Nguyen"/>
    <s v="United States"/>
    <s v="Covington"/>
    <x v="1"/>
    <x v="8"/>
    <s v="Micro Innovations USB RF Wireless Keyboard with Mouse"/>
    <x v="1094"/>
    <n v="4"/>
    <x v="1064"/>
    <x v="0"/>
    <n v="9"/>
    <n v="27"/>
  </r>
  <r>
    <s v="CA-2011-110786"/>
    <d v="2011-12-29T00:00:00"/>
    <d v="2012-01-02T00:00:00"/>
    <s v="Anthony Johnson"/>
    <s v="United States"/>
    <s v="San Francisco"/>
    <x v="0"/>
    <x v="1"/>
    <s v="Stacking Trays by OIC"/>
    <x v="1095"/>
    <n v="5"/>
    <x v="693"/>
    <x v="1"/>
    <n v="12"/>
    <n v="29"/>
  </r>
  <r>
    <s v="CA-2011-110786"/>
    <d v="2011-12-29T00:00:00"/>
    <d v="2012-01-02T00:00:00"/>
    <s v="Anthony Johnson"/>
    <s v="United States"/>
    <s v="San Francisco"/>
    <x v="0"/>
    <x v="9"/>
    <s v="Xerox 1981"/>
    <x v="1096"/>
    <n v="4"/>
    <x v="621"/>
    <x v="1"/>
    <n v="12"/>
    <n v="29"/>
  </r>
  <r>
    <s v="CA-2011-110786"/>
    <d v="2011-12-29T00:00:00"/>
    <d v="2012-01-02T00:00:00"/>
    <s v="Anthony Johnson"/>
    <s v="United States"/>
    <s v="San Francisco"/>
    <x v="0"/>
    <x v="16"/>
    <s v="DYMO CardScan Personal V9 Business Card Scanner"/>
    <x v="1097"/>
    <n v="6"/>
    <x v="1065"/>
    <x v="1"/>
    <n v="12"/>
    <n v="29"/>
  </r>
  <r>
    <s v="CA-2011-110786"/>
    <d v="2011-12-29T00:00:00"/>
    <d v="2012-01-02T00:00:00"/>
    <s v="Anthony Johnson"/>
    <s v="United States"/>
    <s v="San Francisco"/>
    <x v="0"/>
    <x v="4"/>
    <s v="Avery Hanging File Binders"/>
    <x v="667"/>
    <n v="3"/>
    <x v="1066"/>
    <x v="1"/>
    <n v="12"/>
    <n v="29"/>
  </r>
  <r>
    <s v="CA-2011-110786"/>
    <d v="2011-12-29T00:00:00"/>
    <d v="2012-01-02T00:00:00"/>
    <s v="Anthony Johnson"/>
    <s v="United States"/>
    <s v="San Francisco"/>
    <x v="0"/>
    <x v="3"/>
    <s v="Mophie Juice Pack Helium for iPhone"/>
    <x v="1098"/>
    <n v="3"/>
    <x v="1067"/>
    <x v="1"/>
    <n v="12"/>
    <n v="29"/>
  </r>
  <r>
    <s v="CA-2011-110786"/>
    <d v="2011-12-29T00:00:00"/>
    <d v="2012-01-02T00:00:00"/>
    <s v="Anthony Johnson"/>
    <s v="United States"/>
    <s v="San Francisco"/>
    <x v="0"/>
    <x v="0"/>
    <s v="Avery 477"/>
    <x v="1099"/>
    <n v="9"/>
    <x v="1068"/>
    <x v="1"/>
    <n v="12"/>
    <n v="29"/>
  </r>
  <r>
    <s v="CA-2011-110786"/>
    <d v="2011-12-29T00:00:00"/>
    <d v="2012-01-02T00:00:00"/>
    <s v="Anthony Johnson"/>
    <s v="United States"/>
    <s v="San Francisco"/>
    <x v="0"/>
    <x v="1"/>
    <s v="Executive Impressions 10&quot; Spectator Wall Clock"/>
    <x v="1100"/>
    <n v="6"/>
    <x v="1069"/>
    <x v="1"/>
    <n v="12"/>
    <n v="29"/>
  </r>
  <r>
    <s v="CA-2012-137750"/>
    <d v="2012-06-25T00:00:00"/>
    <d v="2012-06-30T00:00:00"/>
    <s v="Jill Fjeld"/>
    <s v="United States"/>
    <s v="San Francisco"/>
    <x v="0"/>
    <x v="1"/>
    <s v="Dana Halogen Swing-Arm Architect Lamp"/>
    <x v="1101"/>
    <n v="5"/>
    <x v="1070"/>
    <x v="2"/>
    <n v="6"/>
    <n v="25"/>
  </r>
  <r>
    <s v="CA-2012-124058"/>
    <d v="2012-11-20T00:00:00"/>
    <d v="2012-11-24T00:00:00"/>
    <s v="Lena Creighton"/>
    <s v="United States"/>
    <s v="Oakland"/>
    <x v="0"/>
    <x v="3"/>
    <s v="Gear Head AU3700S Headset"/>
    <x v="1102"/>
    <n v="7"/>
    <x v="1071"/>
    <x v="2"/>
    <n v="11"/>
    <n v="20"/>
  </r>
  <r>
    <s v="CA-2012-124058"/>
    <d v="2012-11-20T00:00:00"/>
    <d v="2012-11-24T00:00:00"/>
    <s v="Lena Creighton"/>
    <s v="United States"/>
    <s v="Oakland"/>
    <x v="0"/>
    <x v="10"/>
    <s v="Safco Contoured Stacking Chairs"/>
    <x v="1103"/>
    <n v="3"/>
    <x v="1072"/>
    <x v="2"/>
    <n v="11"/>
    <n v="20"/>
  </r>
  <r>
    <s v="US-2012-138716"/>
    <d v="2012-09-17T00:00:00"/>
    <d v="2012-09-20T00:00:00"/>
    <s v="Cari Sayre"/>
    <s v="United States"/>
    <s v="Seattle"/>
    <x v="1"/>
    <x v="4"/>
    <s v="Acco Data Flex Cable Posts For Top &amp; Bottom Load Binders, 6&quot; Capacity"/>
    <x v="1104"/>
    <n v="3"/>
    <x v="453"/>
    <x v="2"/>
    <n v="9"/>
    <n v="17"/>
  </r>
  <r>
    <s v="CA-2013-140417"/>
    <d v="2013-09-26T00:00:00"/>
    <d v="2013-09-30T00:00:00"/>
    <s v="Katrina Edelman"/>
    <s v="United States"/>
    <s v="Tigard"/>
    <x v="4"/>
    <x v="9"/>
    <s v="REDIFORM Incoming/Outgoing Call Register, 11&quot; X 8 1/2&quot;, 100 Messages"/>
    <x v="1105"/>
    <n v="9"/>
    <x v="1073"/>
    <x v="0"/>
    <n v="9"/>
    <n v="26"/>
  </r>
  <r>
    <s v="CA-2013-140417"/>
    <d v="2013-09-26T00:00:00"/>
    <d v="2013-09-30T00:00:00"/>
    <s v="Katrina Edelman"/>
    <s v="United States"/>
    <s v="Tigard"/>
    <x v="4"/>
    <x v="4"/>
    <s v="GBC Poly Designer Binding Covers"/>
    <x v="1106"/>
    <n v="1"/>
    <x v="285"/>
    <x v="0"/>
    <n v="9"/>
    <n v="26"/>
  </r>
  <r>
    <s v="CA-2014-163692"/>
    <d v="2014-09-08T00:00:00"/>
    <d v="2014-09-10T00:00:00"/>
    <s v="Dean percer"/>
    <s v="United States"/>
    <s v="Phoenix"/>
    <x v="3"/>
    <x v="4"/>
    <s v="Wilson Jones Leather-Like Binders with DublLock Round Rings"/>
    <x v="684"/>
    <n v="3"/>
    <x v="1074"/>
    <x v="3"/>
    <n v="9"/>
    <n v="8"/>
  </r>
  <r>
    <s v="CA-2013-111913"/>
    <d v="2013-08-05T00:00:00"/>
    <d v="2013-08-07T00:00:00"/>
    <s v="Linda Cazamias"/>
    <s v="United States"/>
    <s v="Sacramento"/>
    <x v="0"/>
    <x v="3"/>
    <s v="Mitel 5320 IP Phone VoIP phone"/>
    <x v="68"/>
    <n v="2"/>
    <x v="1075"/>
    <x v="0"/>
    <n v="8"/>
    <n v="5"/>
  </r>
  <r>
    <s v="CA-2013-111913"/>
    <d v="2013-08-05T00:00:00"/>
    <d v="2013-08-07T00:00:00"/>
    <s v="Linda Cazamias"/>
    <s v="United States"/>
    <s v="Sacramento"/>
    <x v="0"/>
    <x v="4"/>
    <s v="Wilson Jones Leather-Like Binders with DublLock Round Rings"/>
    <x v="1107"/>
    <n v="3"/>
    <x v="130"/>
    <x v="0"/>
    <n v="8"/>
    <n v="5"/>
  </r>
  <r>
    <s v="CA-2013-111913"/>
    <d v="2013-08-05T00:00:00"/>
    <d v="2013-08-07T00:00:00"/>
    <s v="Linda Cazamias"/>
    <s v="United States"/>
    <s v="Sacramento"/>
    <x v="0"/>
    <x v="4"/>
    <s v="Pressboard Covers with Storage Hooks, 9 1/2&quot; x 11&quot;, Light Blue"/>
    <x v="754"/>
    <n v="3"/>
    <x v="1076"/>
    <x v="0"/>
    <n v="8"/>
    <n v="5"/>
  </r>
  <r>
    <s v="US-2014-155999"/>
    <d v="2014-08-08T00:00:00"/>
    <d v="2014-08-14T00:00:00"/>
    <s v="Jay Kimmel"/>
    <s v="United States"/>
    <s v="San Diego"/>
    <x v="0"/>
    <x v="3"/>
    <s v="GE DSL Phone Line Filter"/>
    <x v="1108"/>
    <n v="5"/>
    <x v="1077"/>
    <x v="3"/>
    <n v="8"/>
    <n v="8"/>
  </r>
  <r>
    <s v="US-2014-155999"/>
    <d v="2014-08-08T00:00:00"/>
    <d v="2014-08-14T00:00:00"/>
    <s v="Jay Kimmel"/>
    <s v="United States"/>
    <s v="San Diego"/>
    <x v="0"/>
    <x v="4"/>
    <s v="Avery Printable Repositionable Plastic Tabs"/>
    <x v="1109"/>
    <n v="2"/>
    <x v="1078"/>
    <x v="3"/>
    <n v="8"/>
    <n v="8"/>
  </r>
  <r>
    <s v="CA-2013-163573"/>
    <d v="2013-11-25T00:00:00"/>
    <d v="2013-11-28T00:00:00"/>
    <s v="Amy Cox"/>
    <s v="United States"/>
    <s v="Seattle"/>
    <x v="1"/>
    <x v="4"/>
    <s v="Ibico Hi-Tech Manual Binding System"/>
    <x v="1110"/>
    <n v="5"/>
    <x v="1079"/>
    <x v="0"/>
    <n v="11"/>
    <n v="25"/>
  </r>
  <r>
    <s v="CA-2012-153416"/>
    <d v="2012-11-24T00:00:00"/>
    <d v="2012-11-29T00:00:00"/>
    <s v="Toby Swindell"/>
    <s v="United States"/>
    <s v="Los Angeles"/>
    <x v="0"/>
    <x v="4"/>
    <s v="Avery Reinforcements for Hole-Punch Pages"/>
    <x v="1111"/>
    <n v="2"/>
    <x v="1080"/>
    <x v="2"/>
    <n v="11"/>
    <n v="24"/>
  </r>
  <r>
    <s v="CA-2012-153416"/>
    <d v="2012-11-24T00:00:00"/>
    <d v="2012-11-29T00:00:00"/>
    <s v="Toby Swindell"/>
    <s v="United States"/>
    <s v="Los Angeles"/>
    <x v="0"/>
    <x v="9"/>
    <s v="Xerox 225"/>
    <x v="179"/>
    <n v="3"/>
    <x v="177"/>
    <x v="2"/>
    <n v="11"/>
    <n v="24"/>
  </r>
  <r>
    <s v="CA-2012-153416"/>
    <d v="2012-11-24T00:00:00"/>
    <d v="2012-11-29T00:00:00"/>
    <s v="Toby Swindell"/>
    <s v="United States"/>
    <s v="Los Angeles"/>
    <x v="0"/>
    <x v="7"/>
    <s v="Fellowes Bankers Box Staxonsteel Drawer File/Stacking System"/>
    <x v="1112"/>
    <n v="7"/>
    <x v="1081"/>
    <x v="2"/>
    <n v="11"/>
    <n v="24"/>
  </r>
  <r>
    <s v="CA-2012-153416"/>
    <d v="2012-11-24T00:00:00"/>
    <d v="2012-11-29T00:00:00"/>
    <s v="Toby Swindell"/>
    <s v="United States"/>
    <s v="Los Angeles"/>
    <x v="0"/>
    <x v="4"/>
    <s v="Avery Premier Heavy-Duty Binder with Round Locking Rings"/>
    <x v="1113"/>
    <n v="8"/>
    <x v="1082"/>
    <x v="2"/>
    <n v="11"/>
    <n v="24"/>
  </r>
  <r>
    <s v="CA-2014-133823"/>
    <d v="2014-05-12T00:00:00"/>
    <d v="2014-05-13T00:00:00"/>
    <s v="Liz Pelletier"/>
    <s v="United States"/>
    <s v="Seattle"/>
    <x v="1"/>
    <x v="9"/>
    <s v="Ampad Phone Message Book, Recycled, 400 Message Capacity, 5 Â¾Â” x 11Â”"/>
    <x v="250"/>
    <n v="6"/>
    <x v="584"/>
    <x v="3"/>
    <n v="5"/>
    <n v="12"/>
  </r>
  <r>
    <s v="CA-2014-133823"/>
    <d v="2014-05-12T00:00:00"/>
    <d v="2014-05-13T00:00:00"/>
    <s v="Liz Pelletier"/>
    <s v="United States"/>
    <s v="Seattle"/>
    <x v="1"/>
    <x v="0"/>
    <s v="Avery 50"/>
    <x v="1114"/>
    <n v="3"/>
    <x v="1083"/>
    <x v="3"/>
    <n v="5"/>
    <n v="12"/>
  </r>
  <r>
    <s v="CA-2014-133823"/>
    <d v="2014-05-12T00:00:00"/>
    <d v="2014-05-13T00:00:00"/>
    <s v="Liz Pelletier"/>
    <s v="United States"/>
    <s v="Seattle"/>
    <x v="1"/>
    <x v="4"/>
    <s v="Acco Flexible ACCOHIDE Square Ring Data Binder, Dark Blue, 11 1/2&quot; X 14&quot; 7/8&quot;"/>
    <x v="1115"/>
    <n v="2"/>
    <x v="1084"/>
    <x v="3"/>
    <n v="5"/>
    <n v="12"/>
  </r>
  <r>
    <s v="CA-2012-121272"/>
    <d v="2012-03-29T00:00:00"/>
    <d v="2012-04-04T00:00:00"/>
    <s v="Denny Ordway"/>
    <s v="United States"/>
    <s v="Seattle"/>
    <x v="1"/>
    <x v="5"/>
    <s v="Acco 6 Outlet Guardian Premium Plus Surge Suppressor"/>
    <x v="1116"/>
    <n v="4"/>
    <x v="1085"/>
    <x v="2"/>
    <n v="3"/>
    <n v="29"/>
  </r>
  <r>
    <s v="CA-2014-105914"/>
    <d v="2014-10-03T00:00:00"/>
    <d v="2014-10-09T00:00:00"/>
    <s v="Paul Van Hugh"/>
    <s v="United States"/>
    <s v="Los Angeles"/>
    <x v="0"/>
    <x v="4"/>
    <s v="Performers Binder/Pad Holder, Black"/>
    <x v="1117"/>
    <n v="5"/>
    <x v="1086"/>
    <x v="3"/>
    <n v="10"/>
    <n v="3"/>
  </r>
  <r>
    <s v="CA-2014-105914"/>
    <d v="2014-10-03T00:00:00"/>
    <d v="2014-10-09T00:00:00"/>
    <s v="Paul Van Hugh"/>
    <s v="United States"/>
    <s v="Los Angeles"/>
    <x v="0"/>
    <x v="7"/>
    <s v="Tennsco Double-Tier Lockers"/>
    <x v="1118"/>
    <n v="7"/>
    <x v="1087"/>
    <x v="3"/>
    <n v="10"/>
    <n v="3"/>
  </r>
  <r>
    <s v="CA-2014-112725"/>
    <d v="2014-01-31T00:00:00"/>
    <d v="2014-02-07T00:00:00"/>
    <s v="Eugene Hildebrand"/>
    <s v="United States"/>
    <s v="San Francisco"/>
    <x v="0"/>
    <x v="2"/>
    <s v="Crayola Anti Dust Chalk, 12/Pack"/>
    <x v="1119"/>
    <n v="7"/>
    <x v="1088"/>
    <x v="3"/>
    <n v="1"/>
    <n v="31"/>
  </r>
  <r>
    <s v="CA-2014-112725"/>
    <d v="2014-01-31T00:00:00"/>
    <d v="2014-02-07T00:00:00"/>
    <s v="Eugene Hildebrand"/>
    <s v="United States"/>
    <s v="San Francisco"/>
    <x v="0"/>
    <x v="2"/>
    <s v="Newell 338"/>
    <x v="45"/>
    <n v="3"/>
    <x v="44"/>
    <x v="3"/>
    <n v="1"/>
    <n v="31"/>
  </r>
  <r>
    <s v="CA-2014-112725"/>
    <d v="2014-01-31T00:00:00"/>
    <d v="2014-02-07T00:00:00"/>
    <s v="Eugene Hildebrand"/>
    <s v="United States"/>
    <s v="San Francisco"/>
    <x v="0"/>
    <x v="10"/>
    <s v="Novimex Swivel Fabric Task Chair"/>
    <x v="1120"/>
    <n v="1"/>
    <x v="1089"/>
    <x v="3"/>
    <n v="1"/>
    <n v="31"/>
  </r>
  <r>
    <s v="US-2014-106131"/>
    <d v="2014-01-15T00:00:00"/>
    <d v="2014-01-17T00:00:00"/>
    <s v="Tracy Poddar"/>
    <s v="United States"/>
    <s v="Aurora"/>
    <x v="5"/>
    <x v="8"/>
    <s v="ImationÂ 8GB Mini TravelDrive USB 2.0Â Flash Drive"/>
    <x v="1121"/>
    <n v="7"/>
    <x v="1090"/>
    <x v="3"/>
    <n v="1"/>
    <n v="15"/>
  </r>
  <r>
    <s v="US-2014-106131"/>
    <d v="2014-01-15T00:00:00"/>
    <d v="2014-01-17T00:00:00"/>
    <s v="Tracy Poddar"/>
    <s v="United States"/>
    <s v="Aurora"/>
    <x v="5"/>
    <x v="7"/>
    <s v="Mobile Personal File Cube"/>
    <x v="1122"/>
    <n v="9"/>
    <x v="1091"/>
    <x v="3"/>
    <n v="1"/>
    <n v="15"/>
  </r>
  <r>
    <s v="CA-2011-157924"/>
    <d v="2011-10-11T00:00:00"/>
    <d v="2011-10-13T00:00:00"/>
    <s v="Helen Andreada"/>
    <s v="United States"/>
    <s v="Pasadena"/>
    <x v="0"/>
    <x v="7"/>
    <s v="Iris Project Case"/>
    <x v="816"/>
    <n v="4"/>
    <x v="1092"/>
    <x v="1"/>
    <n v="10"/>
    <n v="11"/>
  </r>
  <r>
    <s v="CA-2011-157924"/>
    <d v="2011-10-11T00:00:00"/>
    <d v="2011-10-13T00:00:00"/>
    <s v="Helen Andreada"/>
    <s v="United States"/>
    <s v="Pasadena"/>
    <x v="0"/>
    <x v="10"/>
    <s v="Global Enterprise Series Seating High-Back Swivel/Tilt Chairs"/>
    <x v="1123"/>
    <n v="2"/>
    <x v="1093"/>
    <x v="1"/>
    <n v="10"/>
    <n v="11"/>
  </r>
  <r>
    <s v="CA-2012-100216"/>
    <d v="2012-04-13T00:00:00"/>
    <d v="2012-04-14T00:00:00"/>
    <s v="Heather Jas"/>
    <s v="United States"/>
    <s v="Mesa"/>
    <x v="3"/>
    <x v="9"/>
    <s v="Xerox 210"/>
    <x v="81"/>
    <n v="6"/>
    <x v="82"/>
    <x v="2"/>
    <n v="4"/>
    <n v="13"/>
  </r>
  <r>
    <s v="CA-2012-100216"/>
    <d v="2012-04-13T00:00:00"/>
    <d v="2012-04-14T00:00:00"/>
    <s v="Heather Jas"/>
    <s v="United States"/>
    <s v="Mesa"/>
    <x v="3"/>
    <x v="9"/>
    <s v="Xerox 1973"/>
    <x v="1124"/>
    <n v="3"/>
    <x v="1094"/>
    <x v="2"/>
    <n v="4"/>
    <n v="13"/>
  </r>
  <r>
    <s v="CA-2014-100601"/>
    <d v="2014-11-17T00:00:00"/>
    <d v="2014-11-21T00:00:00"/>
    <s v="Jay Kimmel"/>
    <s v="United States"/>
    <s v="Fresno"/>
    <x v="0"/>
    <x v="7"/>
    <s v="Eldon Shelf Savers Cubes and Bins"/>
    <x v="1"/>
    <n v="7"/>
    <x v="1095"/>
    <x v="3"/>
    <n v="11"/>
    <n v="17"/>
  </r>
  <r>
    <s v="CA-2012-154340"/>
    <d v="2012-11-29T00:00:00"/>
    <d v="2012-11-30T00:00:00"/>
    <s v="Eileen Kiefer"/>
    <s v="United States"/>
    <s v="Santa Ana"/>
    <x v="0"/>
    <x v="2"/>
    <s v="Boston Electric Pencil Sharpener, Model 1818, Charcoal Black"/>
    <x v="1125"/>
    <n v="2"/>
    <x v="1096"/>
    <x v="2"/>
    <n v="11"/>
    <n v="29"/>
  </r>
  <r>
    <s v="CA-2013-148593"/>
    <d v="2013-06-17T00:00:00"/>
    <d v="2013-06-19T00:00:00"/>
    <s v="Bill Donatelli"/>
    <s v="United States"/>
    <s v="Los Angeles"/>
    <x v="0"/>
    <x v="9"/>
    <s v="Wirebound Message Books, Four 2 3/4&quot; x 5&quot; Forms per Page, 600 Sets per Book"/>
    <x v="1126"/>
    <n v="5"/>
    <x v="1097"/>
    <x v="0"/>
    <n v="6"/>
    <n v="17"/>
  </r>
  <r>
    <s v="US-2014-119039"/>
    <d v="2014-03-07T00:00:00"/>
    <d v="2014-03-11T00:00:00"/>
    <s v="Ben Ferrer"/>
    <s v="United States"/>
    <s v="San Francisco"/>
    <x v="0"/>
    <x v="4"/>
    <s v="Economy Binders"/>
    <x v="633"/>
    <n v="9"/>
    <x v="325"/>
    <x v="3"/>
    <n v="3"/>
    <n v="7"/>
  </r>
  <r>
    <s v="CA-2012-150875"/>
    <d v="2012-11-16T00:00:00"/>
    <d v="2012-11-20T00:00:00"/>
    <s v="Heather Kirkland"/>
    <s v="United States"/>
    <s v="Boise"/>
    <x v="9"/>
    <x v="6"/>
    <s v="Bretford CR4500 Series Slim Rectangular Table"/>
    <x v="1127"/>
    <n v="2"/>
    <x v="1098"/>
    <x v="2"/>
    <n v="11"/>
    <n v="16"/>
  </r>
  <r>
    <s v="CA-2012-150875"/>
    <d v="2012-11-16T00:00:00"/>
    <d v="2012-11-20T00:00:00"/>
    <s v="Heather Kirkland"/>
    <s v="United States"/>
    <s v="Boise"/>
    <x v="9"/>
    <x v="3"/>
    <s v="Jabra BIZ 2300 Duo QD Duo CordedÂ Headset"/>
    <x v="1128"/>
    <n v="3"/>
    <x v="1099"/>
    <x v="2"/>
    <n v="11"/>
    <n v="16"/>
  </r>
  <r>
    <s v="CA-2012-154200"/>
    <d v="2012-06-18T00:00:00"/>
    <d v="2012-06-22T00:00:00"/>
    <s v="Bruce Geld"/>
    <s v="United States"/>
    <s v="San Diego"/>
    <x v="0"/>
    <x v="2"/>
    <s v="BOSTON Ranger #55 Pencil Sharpener, Black"/>
    <x v="1129"/>
    <n v="2"/>
    <x v="668"/>
    <x v="2"/>
    <n v="6"/>
    <n v="18"/>
  </r>
  <r>
    <s v="CA-2013-124233"/>
    <d v="2013-04-09T00:00:00"/>
    <d v="2013-04-15T00:00:00"/>
    <s v="Clytie Kelty"/>
    <s v="United States"/>
    <s v="Los Angeles"/>
    <x v="0"/>
    <x v="1"/>
    <s v="C-Line Magnetic Cubicle Keepers, Clear Polypropylene"/>
    <x v="1130"/>
    <n v="5"/>
    <x v="878"/>
    <x v="0"/>
    <n v="4"/>
    <n v="9"/>
  </r>
  <r>
    <s v="CA-2012-111234"/>
    <d v="2012-02-18T00:00:00"/>
    <d v="2012-02-22T00:00:00"/>
    <s v="Ann Blume"/>
    <s v="United States"/>
    <s v="Los Angeles"/>
    <x v="0"/>
    <x v="0"/>
    <s v="Smead Alpha-Z Color-Coded Second Alphabetical Labels and Starter Set"/>
    <x v="104"/>
    <n v="3"/>
    <x v="1100"/>
    <x v="2"/>
    <n v="2"/>
    <n v="18"/>
  </r>
  <r>
    <s v="CA-2014-149881"/>
    <d v="2014-04-02T00:00:00"/>
    <d v="2014-04-04T00:00:00"/>
    <s v="Nick Crebassa"/>
    <s v="United States"/>
    <s v="San Francisco"/>
    <x v="0"/>
    <x v="15"/>
    <s v="Safco Value Mate Steel Bookcase, Baked Enamel Finish on Steel, Black"/>
    <x v="1131"/>
    <n v="8"/>
    <x v="1101"/>
    <x v="3"/>
    <n v="4"/>
    <n v="2"/>
  </r>
  <r>
    <s v="CA-2014-149881"/>
    <d v="2014-04-02T00:00:00"/>
    <d v="2014-04-04T00:00:00"/>
    <s v="Nick Crebassa"/>
    <s v="United States"/>
    <s v="San Francisco"/>
    <x v="0"/>
    <x v="16"/>
    <s v="Cubify CubeX 3D Printer Double Head Print"/>
    <x v="1132"/>
    <n v="2"/>
    <x v="1102"/>
    <x v="3"/>
    <n v="4"/>
    <n v="2"/>
  </r>
  <r>
    <s v="CA-2014-134565"/>
    <d v="2014-06-12T00:00:00"/>
    <d v="2014-06-14T00:00:00"/>
    <s v="Tom Boeckenhauer"/>
    <s v="United States"/>
    <s v="Seattle"/>
    <x v="1"/>
    <x v="9"/>
    <s v="Xerox 1939"/>
    <x v="876"/>
    <n v="2"/>
    <x v="860"/>
    <x v="3"/>
    <n v="6"/>
    <n v="12"/>
  </r>
  <r>
    <s v="CA-2014-134565"/>
    <d v="2014-06-12T00:00:00"/>
    <d v="2014-06-14T00:00:00"/>
    <s v="Tom Boeckenhauer"/>
    <s v="United States"/>
    <s v="Seattle"/>
    <x v="1"/>
    <x v="4"/>
    <s v="Acco Pressboard Covers with Storage Hooks, 14 7/8&quot; x 11&quot;, Dark Blue"/>
    <x v="743"/>
    <n v="6"/>
    <x v="25"/>
    <x v="3"/>
    <n v="6"/>
    <n v="12"/>
  </r>
  <r>
    <s v="CA-2014-134565"/>
    <d v="2014-06-12T00:00:00"/>
    <d v="2014-06-14T00:00:00"/>
    <s v="Tom Boeckenhauer"/>
    <s v="United States"/>
    <s v="Seattle"/>
    <x v="1"/>
    <x v="16"/>
    <s v="Cisco Desktop Collaboration Experience DX650 IP Video Phone"/>
    <x v="1133"/>
    <n v="5"/>
    <x v="1103"/>
    <x v="3"/>
    <n v="6"/>
    <n v="12"/>
  </r>
  <r>
    <s v="CA-2014-134565"/>
    <d v="2014-06-12T00:00:00"/>
    <d v="2014-06-14T00:00:00"/>
    <s v="Tom Boeckenhauer"/>
    <s v="United States"/>
    <s v="Seattle"/>
    <x v="1"/>
    <x v="7"/>
    <s v="Belkin 19&quot; Vented Equipment Shelf, Black"/>
    <x v="1134"/>
    <n v="2"/>
    <x v="1104"/>
    <x v="3"/>
    <n v="6"/>
    <n v="12"/>
  </r>
  <r>
    <s v="CA-2014-134565"/>
    <d v="2014-06-12T00:00:00"/>
    <d v="2014-06-14T00:00:00"/>
    <s v="Tom Boeckenhauer"/>
    <s v="United States"/>
    <s v="Seattle"/>
    <x v="1"/>
    <x v="15"/>
    <s v="O'Sullivan 3-Shelf Heavy-Duty Bookcases"/>
    <x v="1135"/>
    <n v="3"/>
    <x v="1105"/>
    <x v="3"/>
    <n v="6"/>
    <n v="12"/>
  </r>
  <r>
    <s v="CA-2012-154970"/>
    <d v="2012-01-05T00:00:00"/>
    <d v="2012-01-10T00:00:00"/>
    <s v="Steven Roelle"/>
    <s v="United States"/>
    <s v="Seattle"/>
    <x v="1"/>
    <x v="10"/>
    <s v="Global Deluxe Steno Chair"/>
    <x v="1136"/>
    <n v="1"/>
    <x v="1106"/>
    <x v="2"/>
    <n v="1"/>
    <n v="5"/>
  </r>
  <r>
    <s v="CA-2014-147144"/>
    <d v="2014-03-27T00:00:00"/>
    <d v="2014-03-29T00:00:00"/>
    <s v="Maria Zettner"/>
    <s v="United States"/>
    <s v="Seattle"/>
    <x v="1"/>
    <x v="2"/>
    <s v="Boston 1827 Commercial Additional Cutter, Drive Gear &amp; Gear Rack for 1606"/>
    <x v="1137"/>
    <n v="1"/>
    <x v="1107"/>
    <x v="3"/>
    <n v="3"/>
    <n v="27"/>
  </r>
  <r>
    <s v="CA-2011-133704"/>
    <d v="2011-09-20T00:00:00"/>
    <d v="2011-09-26T00:00:00"/>
    <s v="Michelle Arnett"/>
    <s v="United States"/>
    <s v="Los Angeles"/>
    <x v="0"/>
    <x v="5"/>
    <s v="Staples"/>
    <x v="1013"/>
    <n v="4"/>
    <x v="1108"/>
    <x v="1"/>
    <n v="9"/>
    <n v="20"/>
  </r>
  <r>
    <s v="CA-2011-133704"/>
    <d v="2011-09-20T00:00:00"/>
    <d v="2011-09-26T00:00:00"/>
    <s v="Michelle Arnett"/>
    <s v="United States"/>
    <s v="Los Angeles"/>
    <x v="0"/>
    <x v="4"/>
    <s v="Ibico Plastic and Wire Spiral Binding Combs"/>
    <x v="1138"/>
    <n v="3"/>
    <x v="412"/>
    <x v="1"/>
    <n v="9"/>
    <n v="20"/>
  </r>
  <r>
    <s v="CA-2011-138436"/>
    <d v="2011-03-26T00:00:00"/>
    <d v="2011-03-30T00:00:00"/>
    <s v="Jonathan Doherty"/>
    <s v="United States"/>
    <s v="Los Angeles"/>
    <x v="0"/>
    <x v="8"/>
    <s v="SanDisk Ultra 32 GB MicroSDHC Class 10 Memory Card"/>
    <x v="1139"/>
    <n v="3"/>
    <x v="1109"/>
    <x v="1"/>
    <n v="3"/>
    <n v="26"/>
  </r>
  <r>
    <s v="CA-2012-101924"/>
    <d v="2012-09-04T00:00:00"/>
    <d v="2012-09-09T00:00:00"/>
    <s v="Ken Black"/>
    <s v="United States"/>
    <s v="Medford"/>
    <x v="4"/>
    <x v="4"/>
    <s v="Acco Flexible ACCOHIDE Square Ring Data Binder, Dark Blue, 11 1/2&quot; X 14&quot; 7/8&quot;"/>
    <x v="1140"/>
    <n v="2"/>
    <x v="1110"/>
    <x v="2"/>
    <n v="9"/>
    <n v="4"/>
  </r>
  <r>
    <s v="CA-2013-124793"/>
    <d v="2013-03-15T00:00:00"/>
    <d v="2013-03-17T00:00:00"/>
    <s v="Muhammed MacIntyre"/>
    <s v="United States"/>
    <s v="Seattle"/>
    <x v="1"/>
    <x v="10"/>
    <s v="Global High-Back Leather Tilter, Burgundy"/>
    <x v="723"/>
    <n v="2"/>
    <x v="1111"/>
    <x v="0"/>
    <n v="3"/>
    <n v="15"/>
  </r>
  <r>
    <s v="US-2014-124821"/>
    <d v="2014-06-26T00:00:00"/>
    <d v="2014-06-30T00:00:00"/>
    <s v="Anne McFarland"/>
    <s v="United States"/>
    <s v="Seattle"/>
    <x v="1"/>
    <x v="6"/>
    <s v="Chromcraft Bull-Nose Wood Round Conference Table Top, Wood Base"/>
    <x v="1141"/>
    <n v="4"/>
    <x v="1112"/>
    <x v="3"/>
    <n v="6"/>
    <n v="26"/>
  </r>
  <r>
    <s v="US-2014-158505"/>
    <d v="2014-07-22T00:00:00"/>
    <d v="2014-07-22T00:00:00"/>
    <s v="Sarah Foster"/>
    <s v="United States"/>
    <s v="Murray"/>
    <x v="2"/>
    <x v="3"/>
    <s v="PayAnywhere Card Reader"/>
    <x v="1142"/>
    <n v="9"/>
    <x v="845"/>
    <x v="3"/>
    <n v="7"/>
    <n v="22"/>
  </r>
  <r>
    <s v="US-2014-158505"/>
    <d v="2014-07-22T00:00:00"/>
    <d v="2014-07-22T00:00:00"/>
    <s v="Sarah Foster"/>
    <s v="United States"/>
    <s v="Murray"/>
    <x v="2"/>
    <x v="2"/>
    <s v="BOSTON Ranger #55 Pencil Sharpener, Black"/>
    <x v="1143"/>
    <n v="1"/>
    <x v="1113"/>
    <x v="3"/>
    <n v="7"/>
    <n v="22"/>
  </r>
  <r>
    <s v="CA-2012-142692"/>
    <d v="2012-10-23T00:00:00"/>
    <d v="2012-10-28T00:00:00"/>
    <s v="Andrew Gjertsen"/>
    <s v="United States"/>
    <s v="Seattle"/>
    <x v="1"/>
    <x v="4"/>
    <s v="Avery Non-Stick Binders"/>
    <x v="1144"/>
    <n v="1"/>
    <x v="1114"/>
    <x v="2"/>
    <n v="10"/>
    <n v="23"/>
  </r>
  <r>
    <s v="CA-2014-151358"/>
    <d v="2014-08-19T00:00:00"/>
    <d v="2014-08-23T00:00:00"/>
    <s v="Nicole Fjeld"/>
    <s v="United States"/>
    <s v="Seattle"/>
    <x v="1"/>
    <x v="7"/>
    <s v="Fellowes Super Stor/Drawer Files"/>
    <x v="736"/>
    <n v="2"/>
    <x v="724"/>
    <x v="3"/>
    <n v="8"/>
    <n v="19"/>
  </r>
  <r>
    <s v="CA-2014-102407"/>
    <d v="2014-12-10T00:00:00"/>
    <d v="2014-12-14T00:00:00"/>
    <s v="Alyssa Tate"/>
    <s v="United States"/>
    <s v="Los Angeles"/>
    <x v="0"/>
    <x v="2"/>
    <s v="Newell 314"/>
    <x v="1145"/>
    <n v="2"/>
    <x v="1115"/>
    <x v="3"/>
    <n v="12"/>
    <n v="10"/>
  </r>
  <r>
    <s v="CA-2014-102407"/>
    <d v="2014-12-10T00:00:00"/>
    <d v="2014-12-14T00:00:00"/>
    <s v="Alyssa Tate"/>
    <s v="United States"/>
    <s v="Los Angeles"/>
    <x v="0"/>
    <x v="6"/>
    <s v="Bevis 36 x 72 Conference Tables"/>
    <x v="1146"/>
    <n v="9"/>
    <x v="1116"/>
    <x v="3"/>
    <n v="12"/>
    <n v="10"/>
  </r>
  <r>
    <s v="CA-2014-102407"/>
    <d v="2014-12-10T00:00:00"/>
    <d v="2014-12-14T00:00:00"/>
    <s v="Alyssa Tate"/>
    <s v="United States"/>
    <s v="Los Angeles"/>
    <x v="0"/>
    <x v="5"/>
    <s v="Harmony Air Purifier"/>
    <x v="1147"/>
    <n v="1"/>
    <x v="1117"/>
    <x v="3"/>
    <n v="12"/>
    <n v="10"/>
  </r>
  <r>
    <s v="CA-2014-101581"/>
    <d v="2014-10-23T00:00:00"/>
    <d v="2014-10-28T00:00:00"/>
    <s v="David Wiener"/>
    <s v="United States"/>
    <s v="Redmond"/>
    <x v="4"/>
    <x v="6"/>
    <s v="KI Conference Tables"/>
    <x v="1148"/>
    <n v="5"/>
    <x v="1118"/>
    <x v="3"/>
    <n v="10"/>
    <n v="23"/>
  </r>
  <r>
    <s v="CA-2014-169124"/>
    <d v="2014-07-04T00:00:00"/>
    <d v="2014-07-11T00:00:00"/>
    <s v="Maria Bertelson"/>
    <s v="United States"/>
    <s v="Citrus Heights"/>
    <x v="0"/>
    <x v="1"/>
    <s v="Howard Miller 11-1/2&quot; Diameter Brentwood Wall Clock"/>
    <x v="1149"/>
    <n v="3"/>
    <x v="1119"/>
    <x v="3"/>
    <n v="7"/>
    <n v="4"/>
  </r>
  <r>
    <s v="CA-2014-117261"/>
    <d v="2014-09-05T00:00:00"/>
    <d v="2014-09-11T00:00:00"/>
    <s v="Tiffany House"/>
    <s v="United States"/>
    <s v="Los Angeles"/>
    <x v="0"/>
    <x v="7"/>
    <s v="Rogers Jumbo File, Granite"/>
    <x v="1150"/>
    <n v="4"/>
    <x v="1120"/>
    <x v="3"/>
    <n v="9"/>
    <n v="5"/>
  </r>
  <r>
    <s v="CA-2011-162278"/>
    <d v="2011-10-26T00:00:00"/>
    <d v="2011-10-30T00:00:00"/>
    <s v="Angele Hood"/>
    <s v="United States"/>
    <s v="Seattle"/>
    <x v="1"/>
    <x v="1"/>
    <s v="Tenex Chairmats For Use With Carpeted Floors"/>
    <x v="1151"/>
    <n v="4"/>
    <x v="1121"/>
    <x v="1"/>
    <n v="10"/>
    <n v="26"/>
  </r>
  <r>
    <s v="CA-2011-162278"/>
    <d v="2011-10-26T00:00:00"/>
    <d v="2011-10-30T00:00:00"/>
    <s v="Angele Hood"/>
    <s v="United States"/>
    <s v="Seattle"/>
    <x v="1"/>
    <x v="3"/>
    <s v="Vtech CS6719"/>
    <x v="1152"/>
    <n v="5"/>
    <x v="1122"/>
    <x v="1"/>
    <n v="10"/>
    <n v="26"/>
  </r>
  <r>
    <s v="CA-2013-161095"/>
    <d v="2013-06-29T00:00:00"/>
    <d v="2013-06-29T00:00:00"/>
    <s v="Chris Selesnick"/>
    <s v="United States"/>
    <s v="Los Angeles"/>
    <x v="0"/>
    <x v="4"/>
    <s v="Recycled Pressboard Report Cover with Reinforced Top Hinge"/>
    <x v="1153"/>
    <n v="3"/>
    <x v="1123"/>
    <x v="0"/>
    <n v="6"/>
    <n v="29"/>
  </r>
  <r>
    <s v="CA-2013-161095"/>
    <d v="2013-06-29T00:00:00"/>
    <d v="2013-06-29T00:00:00"/>
    <s v="Chris Selesnick"/>
    <s v="United States"/>
    <s v="Los Angeles"/>
    <x v="0"/>
    <x v="4"/>
    <s v="GBC Premium Transparent Covers with Diagonal Lined Pattern"/>
    <x v="1154"/>
    <n v="2"/>
    <x v="1124"/>
    <x v="0"/>
    <n v="6"/>
    <n v="29"/>
  </r>
  <r>
    <s v="CA-2011-125829"/>
    <d v="2011-11-04T00:00:00"/>
    <d v="2011-11-11T00:00:00"/>
    <s v="William Brown"/>
    <s v="United States"/>
    <s v="Los Angeles"/>
    <x v="0"/>
    <x v="3"/>
    <s v="Polycom SoundPoint Pro SE-225 Corded phone"/>
    <x v="1155"/>
    <n v="7"/>
    <x v="1125"/>
    <x v="1"/>
    <n v="11"/>
    <n v="4"/>
  </r>
  <r>
    <s v="CA-2011-125829"/>
    <d v="2011-11-04T00:00:00"/>
    <d v="2011-11-11T00:00:00"/>
    <s v="William Brown"/>
    <s v="United States"/>
    <s v="Los Angeles"/>
    <x v="0"/>
    <x v="6"/>
    <s v="Bevis Round Conference Table Top, X-Base"/>
    <x v="1156"/>
    <n v="4"/>
    <x v="1126"/>
    <x v="1"/>
    <n v="11"/>
    <n v="4"/>
  </r>
  <r>
    <s v="CA-2011-125829"/>
    <d v="2011-11-04T00:00:00"/>
    <d v="2011-11-11T00:00:00"/>
    <s v="William Brown"/>
    <s v="United States"/>
    <s v="Los Angeles"/>
    <x v="0"/>
    <x v="4"/>
    <s v="Cardinal EasyOpen D-Ring Binders"/>
    <x v="1157"/>
    <n v="3"/>
    <x v="1127"/>
    <x v="1"/>
    <n v="11"/>
    <n v="4"/>
  </r>
  <r>
    <s v="CA-2011-125829"/>
    <d v="2011-11-04T00:00:00"/>
    <d v="2011-11-11T00:00:00"/>
    <s v="William Brown"/>
    <s v="United States"/>
    <s v="Los Angeles"/>
    <x v="0"/>
    <x v="9"/>
    <s v="Xerox 2000"/>
    <x v="179"/>
    <n v="3"/>
    <x v="177"/>
    <x v="1"/>
    <n v="11"/>
    <n v="4"/>
  </r>
  <r>
    <s v="CA-2011-125829"/>
    <d v="2011-11-04T00:00:00"/>
    <d v="2011-11-11T00:00:00"/>
    <s v="William Brown"/>
    <s v="United States"/>
    <s v="Los Angeles"/>
    <x v="0"/>
    <x v="16"/>
    <s v="Hewlett-Packard Deskjet D4360 Printer"/>
    <x v="1158"/>
    <n v="4"/>
    <x v="1128"/>
    <x v="1"/>
    <n v="11"/>
    <n v="4"/>
  </r>
  <r>
    <s v="CA-2012-115945"/>
    <d v="2012-06-25T00:00:00"/>
    <d v="2012-07-01T00:00:00"/>
    <s v="Alan Barnes"/>
    <s v="United States"/>
    <s v="Los Angeles"/>
    <x v="0"/>
    <x v="2"/>
    <s v="Staples"/>
    <x v="1159"/>
    <n v="2"/>
    <x v="1129"/>
    <x v="2"/>
    <n v="6"/>
    <n v="25"/>
  </r>
  <r>
    <s v="CA-2012-115945"/>
    <d v="2012-06-25T00:00:00"/>
    <d v="2012-07-01T00:00:00"/>
    <s v="Alan Barnes"/>
    <s v="United States"/>
    <s v="Los Angeles"/>
    <x v="0"/>
    <x v="4"/>
    <s v="GBC Velobind Prepunched Cover Sets, Regency Series"/>
    <x v="410"/>
    <n v="3"/>
    <x v="471"/>
    <x v="2"/>
    <n v="6"/>
    <n v="25"/>
  </r>
  <r>
    <s v="CA-2012-115945"/>
    <d v="2012-06-25T00:00:00"/>
    <d v="2012-07-01T00:00:00"/>
    <s v="Alan Barnes"/>
    <s v="United States"/>
    <s v="Los Angeles"/>
    <x v="0"/>
    <x v="7"/>
    <s v="Tennsco Regal Shelving Units"/>
    <x v="1160"/>
    <n v="3"/>
    <x v="1130"/>
    <x v="2"/>
    <n v="6"/>
    <n v="25"/>
  </r>
  <r>
    <s v="CA-2012-136735"/>
    <d v="2012-07-26T00:00:00"/>
    <d v="2012-08-02T00:00:00"/>
    <s v="Helen Andreada"/>
    <s v="United States"/>
    <s v="San Francisco"/>
    <x v="0"/>
    <x v="13"/>
    <s v="Airmail Envelopes"/>
    <x v="1161"/>
    <n v="2"/>
    <x v="1131"/>
    <x v="2"/>
    <n v="7"/>
    <n v="26"/>
  </r>
  <r>
    <s v="CA-2011-152345"/>
    <d v="2011-12-29T00:00:00"/>
    <d v="2012-01-03T00:00:00"/>
    <s v="Shui Tom"/>
    <s v="United States"/>
    <s v="Albuquerque"/>
    <x v="6"/>
    <x v="3"/>
    <s v="Mediabridge Sport Armband iPhone 5s"/>
    <x v="1162"/>
    <n v="3"/>
    <x v="1132"/>
    <x v="1"/>
    <n v="12"/>
    <n v="29"/>
  </r>
  <r>
    <s v="CA-2011-152345"/>
    <d v="2011-12-29T00:00:00"/>
    <d v="2012-01-03T00:00:00"/>
    <s v="Shui Tom"/>
    <s v="United States"/>
    <s v="Albuquerque"/>
    <x v="6"/>
    <x v="7"/>
    <s v="Fellowes Bases and Tops For Staxonsteel/High-Stak Systems"/>
    <x v="1163"/>
    <n v="1"/>
    <x v="679"/>
    <x v="1"/>
    <n v="12"/>
    <n v="29"/>
  </r>
  <r>
    <s v="CA-2014-107909"/>
    <d v="2014-09-02T00:00:00"/>
    <d v="2014-09-07T00:00:00"/>
    <s v="Sung Shariari"/>
    <s v="United States"/>
    <s v="Redmond"/>
    <x v="1"/>
    <x v="8"/>
    <s v="LogitechÂ LS21 Speaker System - PC Multimedia - 2.1-CH - Wired"/>
    <x v="1164"/>
    <n v="1"/>
    <x v="1133"/>
    <x v="3"/>
    <n v="9"/>
    <n v="2"/>
  </r>
  <r>
    <s v="CA-2014-107909"/>
    <d v="2014-09-02T00:00:00"/>
    <d v="2014-09-07T00:00:00"/>
    <s v="Sung Shariari"/>
    <s v="United States"/>
    <s v="Redmond"/>
    <x v="1"/>
    <x v="4"/>
    <s v="Avery Metallic Poly Binders"/>
    <x v="315"/>
    <n v="5"/>
    <x v="596"/>
    <x v="3"/>
    <n v="9"/>
    <n v="2"/>
  </r>
  <r>
    <s v="CA-2012-154795"/>
    <d v="2012-12-20T00:00:00"/>
    <d v="2012-12-24T00:00:00"/>
    <s v="Gary Zandusky"/>
    <s v="United States"/>
    <s v="Bullhead City"/>
    <x v="3"/>
    <x v="13"/>
    <s v="#6 3/4 Gummed Flap White Envelopes"/>
    <x v="843"/>
    <n v="1"/>
    <x v="1028"/>
    <x v="2"/>
    <n v="12"/>
    <n v="20"/>
  </r>
  <r>
    <s v="CA-2012-154795"/>
    <d v="2012-12-20T00:00:00"/>
    <d v="2012-12-24T00:00:00"/>
    <s v="Gary Zandusky"/>
    <s v="United States"/>
    <s v="Bullhead City"/>
    <x v="3"/>
    <x v="1"/>
    <s v="Nu-Dell Float Frame 11 x 14 1/2"/>
    <x v="96"/>
    <n v="2"/>
    <x v="1134"/>
    <x v="2"/>
    <n v="12"/>
    <n v="20"/>
  </r>
  <r>
    <s v="CA-2012-125234"/>
    <d v="2012-11-27T00:00:00"/>
    <d v="2012-12-01T00:00:00"/>
    <s v="Steve Nguyen"/>
    <s v="United States"/>
    <s v="Los Angeles"/>
    <x v="0"/>
    <x v="8"/>
    <s v="Sony 64GB Class 10 Micro SDHC R40 Memory Card"/>
    <x v="1165"/>
    <n v="3"/>
    <x v="1135"/>
    <x v="2"/>
    <n v="11"/>
    <n v="27"/>
  </r>
  <r>
    <s v="CA-2012-125234"/>
    <d v="2012-11-27T00:00:00"/>
    <d v="2012-12-01T00:00:00"/>
    <s v="Steve Nguyen"/>
    <s v="United States"/>
    <s v="Los Angeles"/>
    <x v="0"/>
    <x v="9"/>
    <s v="Snap-A-Way Black Print Carbonless Ruled Speed Letter, Triplicate"/>
    <x v="1166"/>
    <n v="3"/>
    <x v="1136"/>
    <x v="2"/>
    <n v="11"/>
    <n v="27"/>
  </r>
  <r>
    <s v="CA-2014-105410"/>
    <d v="2014-03-20T00:00:00"/>
    <d v="2014-03-23T00:00:00"/>
    <s v="Natalie DeCherney"/>
    <s v="United States"/>
    <s v="San Francisco"/>
    <x v="0"/>
    <x v="4"/>
    <s v="ACCOHIDE 3-Ring Binder, Blue, 1&quot;"/>
    <x v="1167"/>
    <n v="6"/>
    <x v="1137"/>
    <x v="3"/>
    <n v="3"/>
    <n v="20"/>
  </r>
  <r>
    <s v="CA-2014-105410"/>
    <d v="2014-03-20T00:00:00"/>
    <d v="2014-03-23T00:00:00"/>
    <s v="Natalie DeCherney"/>
    <s v="United States"/>
    <s v="San Francisco"/>
    <x v="0"/>
    <x v="3"/>
    <s v="Jawbone MINI JAMBOX Wireless Bluetooth Speaker"/>
    <x v="1168"/>
    <n v="6"/>
    <x v="1138"/>
    <x v="3"/>
    <n v="3"/>
    <n v="20"/>
  </r>
  <r>
    <s v="CA-2014-105410"/>
    <d v="2014-03-20T00:00:00"/>
    <d v="2014-03-23T00:00:00"/>
    <s v="Natalie DeCherney"/>
    <s v="United States"/>
    <s v="San Francisco"/>
    <x v="0"/>
    <x v="8"/>
    <s v="Logitech K350 2.4Ghz Wireless Keyboard"/>
    <x v="1169"/>
    <n v="2"/>
    <x v="1139"/>
    <x v="3"/>
    <n v="3"/>
    <n v="20"/>
  </r>
  <r>
    <s v="CA-2014-105410"/>
    <d v="2014-03-20T00:00:00"/>
    <d v="2014-03-23T00:00:00"/>
    <s v="Natalie DeCherney"/>
    <s v="United States"/>
    <s v="San Francisco"/>
    <x v="0"/>
    <x v="8"/>
    <s v="Logitech Wireless Marathon Mouse M705"/>
    <x v="584"/>
    <n v="4"/>
    <x v="1140"/>
    <x v="3"/>
    <n v="3"/>
    <n v="20"/>
  </r>
  <r>
    <s v="CA-2014-169894"/>
    <d v="2014-11-25T00:00:00"/>
    <d v="2014-11-30T00:00:00"/>
    <s v="Mark Van Huff"/>
    <s v="United States"/>
    <s v="Mesa"/>
    <x v="3"/>
    <x v="4"/>
    <s v="GBC Recycled Grain Textured Covers"/>
    <x v="362"/>
    <n v="2"/>
    <x v="1141"/>
    <x v="3"/>
    <n v="11"/>
    <n v="25"/>
  </r>
  <r>
    <s v="CA-2014-169894"/>
    <d v="2014-11-25T00:00:00"/>
    <d v="2014-11-30T00:00:00"/>
    <s v="Mark Van Huff"/>
    <s v="United States"/>
    <s v="Mesa"/>
    <x v="3"/>
    <x v="7"/>
    <s v="Fellowes Bankers Box Staxonsteel Drawer File/Stacking System"/>
    <x v="1170"/>
    <n v="8"/>
    <x v="1142"/>
    <x v="3"/>
    <n v="11"/>
    <n v="25"/>
  </r>
  <r>
    <s v="CA-2014-107748"/>
    <d v="2014-12-11T00:00:00"/>
    <d v="2014-12-13T00:00:00"/>
    <s v="Alex Grayson"/>
    <s v="United States"/>
    <s v="Stockton"/>
    <x v="0"/>
    <x v="3"/>
    <s v="Jackery Bar Premium Fast-charging Portable Charger"/>
    <x v="1091"/>
    <n v="4"/>
    <x v="1061"/>
    <x v="3"/>
    <n v="12"/>
    <n v="11"/>
  </r>
  <r>
    <s v="CA-2014-107748"/>
    <d v="2014-12-11T00:00:00"/>
    <d v="2014-12-13T00:00:00"/>
    <s v="Alex Grayson"/>
    <s v="United States"/>
    <s v="Stockton"/>
    <x v="0"/>
    <x v="9"/>
    <s v="Xerox 225"/>
    <x v="264"/>
    <n v="2"/>
    <x v="240"/>
    <x v="3"/>
    <n v="12"/>
    <n v="11"/>
  </r>
  <r>
    <s v="CA-2011-166954"/>
    <d v="2011-04-25T00:00:00"/>
    <d v="2011-04-30T00:00:00"/>
    <s v="Beth Thompson"/>
    <s v="United States"/>
    <s v="San Gabriel"/>
    <x v="0"/>
    <x v="1"/>
    <s v="Tenex Traditional Chairmats for Medium Pile Carpet, Standard Lip, 36&quot; x 48&quot;"/>
    <x v="1171"/>
    <n v="5"/>
    <x v="1143"/>
    <x v="1"/>
    <n v="4"/>
    <n v="25"/>
  </r>
  <r>
    <s v="CA-2011-166954"/>
    <d v="2011-04-25T00:00:00"/>
    <d v="2011-04-30T00:00:00"/>
    <s v="Beth Thompson"/>
    <s v="United States"/>
    <s v="San Gabriel"/>
    <x v="0"/>
    <x v="5"/>
    <s v="Kensington 6 Outlet MasterPiece HOMEOFFICE Power Control Center"/>
    <x v="1172"/>
    <n v="3"/>
    <x v="1144"/>
    <x v="1"/>
    <n v="4"/>
    <n v="25"/>
  </r>
  <r>
    <s v="CA-2011-166954"/>
    <d v="2011-04-25T00:00:00"/>
    <d v="2011-04-30T00:00:00"/>
    <s v="Beth Thompson"/>
    <s v="United States"/>
    <s v="San Gabriel"/>
    <x v="0"/>
    <x v="10"/>
    <s v="GuestStacker Chair with Chrome Finish Legs"/>
    <x v="1173"/>
    <n v="5"/>
    <x v="1145"/>
    <x v="1"/>
    <n v="4"/>
    <n v="25"/>
  </r>
  <r>
    <s v="CA-2012-152891"/>
    <d v="2012-10-25T00:00:00"/>
    <d v="2012-10-30T00:00:00"/>
    <s v="Trudy Brown"/>
    <s v="United States"/>
    <s v="San Francisco"/>
    <x v="0"/>
    <x v="2"/>
    <s v="Boston 19500 Mighty Mite Electric Pencil Sharpener"/>
    <x v="1174"/>
    <n v="3"/>
    <x v="1146"/>
    <x v="2"/>
    <n v="10"/>
    <n v="25"/>
  </r>
  <r>
    <s v="CA-2012-152891"/>
    <d v="2012-10-25T00:00:00"/>
    <d v="2012-10-30T00:00:00"/>
    <s v="Trudy Brown"/>
    <s v="United States"/>
    <s v="San Francisco"/>
    <x v="0"/>
    <x v="6"/>
    <s v="Balt Solid Wood Rectangular Table"/>
    <x v="1175"/>
    <n v="3"/>
    <x v="1147"/>
    <x v="2"/>
    <n v="10"/>
    <n v="25"/>
  </r>
  <r>
    <s v="CA-2013-156811"/>
    <d v="2013-10-28T00:00:00"/>
    <d v="2013-11-03T00:00:00"/>
    <s v="Bart Pistole"/>
    <s v="United States"/>
    <s v="San Francisco"/>
    <x v="0"/>
    <x v="5"/>
    <s v="Staples"/>
    <x v="1013"/>
    <n v="4"/>
    <x v="1108"/>
    <x v="0"/>
    <n v="10"/>
    <n v="28"/>
  </r>
  <r>
    <s v="CA-2013-156811"/>
    <d v="2013-10-28T00:00:00"/>
    <d v="2013-11-03T00:00:00"/>
    <s v="Bart Pistole"/>
    <s v="United States"/>
    <s v="San Francisco"/>
    <x v="0"/>
    <x v="4"/>
    <s v="Acco Data Flex Cable Posts For Top &amp; Bottom Load Binders, 6&quot; Capacity"/>
    <x v="1104"/>
    <n v="3"/>
    <x v="453"/>
    <x v="0"/>
    <n v="10"/>
    <n v="28"/>
  </r>
  <r>
    <s v="CA-2013-148740"/>
    <d v="2013-11-16T00:00:00"/>
    <d v="2013-11-20T00:00:00"/>
    <s v="Anna HÃ¤berlin"/>
    <s v="United States"/>
    <s v="San Diego"/>
    <x v="0"/>
    <x v="3"/>
    <s v="Polycom SoundPoint IP 450 VoIP phone"/>
    <x v="1176"/>
    <n v="2"/>
    <x v="1148"/>
    <x v="0"/>
    <n v="11"/>
    <n v="16"/>
  </r>
  <r>
    <s v="CA-2013-114538"/>
    <d v="2013-12-27T00:00:00"/>
    <d v="2013-12-28T00:00:00"/>
    <s v="Roy Collins"/>
    <s v="United States"/>
    <s v="Colorado Springs"/>
    <x v="5"/>
    <x v="2"/>
    <s v="SANFORD Major Accent Highlighters"/>
    <x v="1177"/>
    <n v="2"/>
    <x v="1149"/>
    <x v="0"/>
    <n v="12"/>
    <n v="27"/>
  </r>
  <r>
    <s v="US-2011-154879"/>
    <d v="2011-05-06T00:00:00"/>
    <d v="2011-05-11T00:00:00"/>
    <s v="Steve Nguyen"/>
    <s v="United States"/>
    <s v="Los Angeles"/>
    <x v="0"/>
    <x v="0"/>
    <s v="Staples"/>
    <x v="744"/>
    <n v="2"/>
    <x v="428"/>
    <x v="1"/>
    <n v="5"/>
    <n v="6"/>
  </r>
  <r>
    <s v="US-2011-154879"/>
    <d v="2011-05-06T00:00:00"/>
    <d v="2011-05-11T00:00:00"/>
    <s v="Steve Nguyen"/>
    <s v="United States"/>
    <s v="Los Angeles"/>
    <x v="0"/>
    <x v="2"/>
    <s v="Model L Table or Wall-Mount Pencil Sharpener"/>
    <x v="1178"/>
    <n v="6"/>
    <x v="1150"/>
    <x v="1"/>
    <n v="5"/>
    <n v="6"/>
  </r>
  <r>
    <s v="CA-2011-153983"/>
    <d v="2011-11-29T00:00:00"/>
    <d v="2011-12-06T00:00:00"/>
    <s v="Alan Hwang"/>
    <s v="United States"/>
    <s v="San Francisco"/>
    <x v="0"/>
    <x v="3"/>
    <s v="Wilson SignalBoost 841262 DB PRO Amplifier Kit"/>
    <x v="1179"/>
    <n v="2"/>
    <x v="1151"/>
    <x v="1"/>
    <n v="11"/>
    <n v="29"/>
  </r>
  <r>
    <s v="CA-2011-153983"/>
    <d v="2011-11-29T00:00:00"/>
    <d v="2011-12-06T00:00:00"/>
    <s v="Alan Hwang"/>
    <s v="United States"/>
    <s v="San Francisco"/>
    <x v="0"/>
    <x v="11"/>
    <s v="Staples"/>
    <x v="1180"/>
    <n v="5"/>
    <x v="1152"/>
    <x v="1"/>
    <n v="11"/>
    <n v="29"/>
  </r>
  <r>
    <s v="US-2014-103226"/>
    <d v="2014-09-23T00:00:00"/>
    <d v="2014-09-29T00:00:00"/>
    <s v="David Wiener"/>
    <s v="United States"/>
    <s v="Albuquerque"/>
    <x v="6"/>
    <x v="9"/>
    <s v="Southworth 25% Cotton Linen-Finish Paper &amp; Envelopes"/>
    <x v="1181"/>
    <n v="3"/>
    <x v="200"/>
    <x v="3"/>
    <n v="9"/>
    <n v="23"/>
  </r>
  <r>
    <s v="CA-2012-121965"/>
    <d v="2012-06-19T00:00:00"/>
    <d v="2012-06-23T00:00:00"/>
    <s v="Logan Haushalter"/>
    <s v="United States"/>
    <s v="Los Angeles"/>
    <x v="0"/>
    <x v="1"/>
    <s v="Eldon 200 Class Desk Accessories"/>
    <x v="1182"/>
    <n v="2"/>
    <x v="1153"/>
    <x v="2"/>
    <n v="6"/>
    <n v="19"/>
  </r>
  <r>
    <s v="CA-2012-121965"/>
    <d v="2012-06-19T00:00:00"/>
    <d v="2012-06-23T00:00:00"/>
    <s v="Logan Haushalter"/>
    <s v="United States"/>
    <s v="Los Angeles"/>
    <x v="0"/>
    <x v="9"/>
    <s v="Xerox 231"/>
    <x v="27"/>
    <n v="1"/>
    <x v="27"/>
    <x v="2"/>
    <n v="6"/>
    <n v="19"/>
  </r>
  <r>
    <s v="CA-2012-121965"/>
    <d v="2012-06-19T00:00:00"/>
    <d v="2012-06-23T00:00:00"/>
    <s v="Logan Haushalter"/>
    <s v="United States"/>
    <s v="Los Angeles"/>
    <x v="0"/>
    <x v="13"/>
    <s v="Cameo Buff Policy Envelopes"/>
    <x v="1183"/>
    <n v="3"/>
    <x v="1154"/>
    <x v="2"/>
    <n v="6"/>
    <n v="19"/>
  </r>
  <r>
    <s v="CA-2013-147137"/>
    <d v="2013-07-05T00:00:00"/>
    <d v="2013-07-07T00:00:00"/>
    <s v="Anna Andreadi"/>
    <s v="United States"/>
    <s v="San Francisco"/>
    <x v="0"/>
    <x v="1"/>
    <s v="Master Caster Door Stop, Brown"/>
    <x v="1184"/>
    <n v="5"/>
    <x v="949"/>
    <x v="0"/>
    <n v="7"/>
    <n v="5"/>
  </r>
  <r>
    <s v="CA-2013-147137"/>
    <d v="2013-07-05T00:00:00"/>
    <d v="2013-07-07T00:00:00"/>
    <s v="Anna Andreadi"/>
    <s v="United States"/>
    <s v="San Francisco"/>
    <x v="0"/>
    <x v="13"/>
    <s v="Inter-Office Recycled Envelopes, Brown Kraft, Button-String,10&quot; x 13&quot; , 100/Box"/>
    <x v="1185"/>
    <n v="2"/>
    <x v="1155"/>
    <x v="0"/>
    <n v="7"/>
    <n v="5"/>
  </r>
  <r>
    <s v="CA-2013-147137"/>
    <d v="2013-07-05T00:00:00"/>
    <d v="2013-07-07T00:00:00"/>
    <s v="Anna Andreadi"/>
    <s v="United States"/>
    <s v="San Francisco"/>
    <x v="0"/>
    <x v="15"/>
    <s v="Atlantic Metals Mobile 5-Shelf Bookcases, Custom Colors"/>
    <x v="1186"/>
    <n v="5"/>
    <x v="1156"/>
    <x v="0"/>
    <n v="7"/>
    <n v="5"/>
  </r>
  <r>
    <s v="CA-2013-147137"/>
    <d v="2013-07-05T00:00:00"/>
    <d v="2013-07-07T00:00:00"/>
    <s v="Anna Andreadi"/>
    <s v="United States"/>
    <s v="San Francisco"/>
    <x v="0"/>
    <x v="7"/>
    <s v="Eldon Shelf Savers Cubes and Bins"/>
    <x v="1187"/>
    <n v="4"/>
    <x v="1157"/>
    <x v="0"/>
    <n v="7"/>
    <n v="5"/>
  </r>
  <r>
    <s v="US-2012-146745"/>
    <d v="2012-09-03T00:00:00"/>
    <d v="2012-09-08T00:00:00"/>
    <s v="Ann Steele"/>
    <s v="United States"/>
    <s v="San Francisco"/>
    <x v="0"/>
    <x v="10"/>
    <s v="Office Star - Ergonomically Designed Knee Chair"/>
    <x v="127"/>
    <n v="2"/>
    <x v="1158"/>
    <x v="2"/>
    <n v="9"/>
    <n v="3"/>
  </r>
  <r>
    <s v="US-2012-146745"/>
    <d v="2012-09-03T00:00:00"/>
    <d v="2012-09-08T00:00:00"/>
    <s v="Ann Steele"/>
    <s v="United States"/>
    <s v="San Francisco"/>
    <x v="0"/>
    <x v="4"/>
    <s v="Avery Durable Slant Ring Binders, No Labels"/>
    <x v="1188"/>
    <n v="2"/>
    <x v="1159"/>
    <x v="2"/>
    <n v="9"/>
    <n v="3"/>
  </r>
  <r>
    <s v="CA-2014-115175"/>
    <d v="2014-08-08T00:00:00"/>
    <d v="2014-08-13T00:00:00"/>
    <s v="Matt Collins"/>
    <s v="United States"/>
    <s v="San Jose"/>
    <x v="0"/>
    <x v="9"/>
    <s v="Xerox 1891"/>
    <x v="544"/>
    <n v="5"/>
    <x v="536"/>
    <x v="3"/>
    <n v="8"/>
    <n v="8"/>
  </r>
  <r>
    <s v="CA-2014-105851"/>
    <d v="2014-03-14T00:00:00"/>
    <d v="2014-03-21T00:00:00"/>
    <s v="Sanjit Engle"/>
    <s v="United States"/>
    <s v="Denver"/>
    <x v="5"/>
    <x v="12"/>
    <s v="Martin Yale Chadless Opener Electric Letter Opener"/>
    <x v="1189"/>
    <n v="2"/>
    <x v="1160"/>
    <x v="3"/>
    <n v="3"/>
    <n v="14"/>
  </r>
  <r>
    <s v="US-2014-125717"/>
    <d v="2014-09-29T00:00:00"/>
    <d v="2014-10-02T00:00:00"/>
    <s v="Darrin Sayre"/>
    <s v="United States"/>
    <s v="Aurora"/>
    <x v="5"/>
    <x v="1"/>
    <s v="Dana Halogen Swing-Arm Architect Lamp"/>
    <x v="1190"/>
    <n v="1"/>
    <x v="395"/>
    <x v="3"/>
    <n v="9"/>
    <n v="29"/>
  </r>
  <r>
    <s v="US-2014-125717"/>
    <d v="2014-09-29T00:00:00"/>
    <d v="2014-10-02T00:00:00"/>
    <s v="Darrin Sayre"/>
    <s v="United States"/>
    <s v="Aurora"/>
    <x v="5"/>
    <x v="7"/>
    <s v="Gould Plastics 18-Pocket Panel Bin, 34w x 5-1/4d x 20-1/2h"/>
    <x v="1191"/>
    <n v="2"/>
    <x v="1161"/>
    <x v="3"/>
    <n v="9"/>
    <n v="29"/>
  </r>
  <r>
    <s v="US-2014-125717"/>
    <d v="2014-09-29T00:00:00"/>
    <d v="2014-10-02T00:00:00"/>
    <s v="Darrin Sayre"/>
    <s v="United States"/>
    <s v="Aurora"/>
    <x v="5"/>
    <x v="8"/>
    <s v="Lenovo 17-Key USB Numeric Keypad"/>
    <x v="1192"/>
    <n v="2"/>
    <x v="1162"/>
    <x v="3"/>
    <n v="9"/>
    <n v="29"/>
  </r>
  <r>
    <s v="US-2014-125717"/>
    <d v="2014-09-29T00:00:00"/>
    <d v="2014-10-02T00:00:00"/>
    <s v="Darrin Sayre"/>
    <s v="United States"/>
    <s v="Aurora"/>
    <x v="5"/>
    <x v="4"/>
    <s v="GBC DocuBind P50 Personal Binding Machine"/>
    <x v="1193"/>
    <n v="4"/>
    <x v="1163"/>
    <x v="3"/>
    <n v="9"/>
    <n v="29"/>
  </r>
  <r>
    <s v="US-2014-125717"/>
    <d v="2014-09-29T00:00:00"/>
    <d v="2014-10-02T00:00:00"/>
    <s v="Darrin Sayre"/>
    <s v="United States"/>
    <s v="Aurora"/>
    <x v="5"/>
    <x v="9"/>
    <s v="Xerox 1992"/>
    <x v="667"/>
    <n v="3"/>
    <x v="656"/>
    <x v="3"/>
    <n v="9"/>
    <n v="29"/>
  </r>
  <r>
    <s v="US-2014-125717"/>
    <d v="2014-09-29T00:00:00"/>
    <d v="2014-10-02T00:00:00"/>
    <s v="Darrin Sayre"/>
    <s v="United States"/>
    <s v="Aurora"/>
    <x v="5"/>
    <x v="5"/>
    <s v="Kensington 7 Outlet MasterPiece HOMEOFFICE Power Control Center"/>
    <x v="1194"/>
    <n v="2"/>
    <x v="1164"/>
    <x v="3"/>
    <n v="9"/>
    <n v="29"/>
  </r>
  <r>
    <s v="CA-2012-163895"/>
    <d v="2012-08-07T00:00:00"/>
    <d v="2012-08-11T00:00:00"/>
    <s v="Noel Staavos"/>
    <s v="United States"/>
    <s v="Boise"/>
    <x v="9"/>
    <x v="4"/>
    <s v="ACCOHIDE 3-Ring Binder, Blue, 1&quot;"/>
    <x v="1195"/>
    <n v="1"/>
    <x v="1114"/>
    <x v="2"/>
    <n v="8"/>
    <n v="7"/>
  </r>
  <r>
    <s v="CA-2013-109365"/>
    <d v="2013-11-04T00:00:00"/>
    <d v="2013-11-09T00:00:00"/>
    <s v="Xylona Preis"/>
    <s v="United States"/>
    <s v="Los Angeles"/>
    <x v="0"/>
    <x v="11"/>
    <s v="Stockwell Push Pins"/>
    <x v="1196"/>
    <n v="7"/>
    <x v="662"/>
    <x v="0"/>
    <n v="11"/>
    <n v="4"/>
  </r>
  <r>
    <s v="CA-2013-109365"/>
    <d v="2013-11-04T00:00:00"/>
    <d v="2013-11-09T00:00:00"/>
    <s v="Xylona Preis"/>
    <s v="United States"/>
    <s v="Los Angeles"/>
    <x v="0"/>
    <x v="5"/>
    <s v="Holmes 99% HEPA Air Purifier"/>
    <x v="1197"/>
    <n v="2"/>
    <x v="1165"/>
    <x v="0"/>
    <n v="11"/>
    <n v="4"/>
  </r>
  <r>
    <s v="CA-2013-109365"/>
    <d v="2013-11-04T00:00:00"/>
    <d v="2013-11-09T00:00:00"/>
    <s v="Xylona Preis"/>
    <s v="United States"/>
    <s v="Los Angeles"/>
    <x v="0"/>
    <x v="4"/>
    <s v="Avery Durable Plastic 1&quot; Binders"/>
    <x v="1198"/>
    <n v="12"/>
    <x v="1166"/>
    <x v="0"/>
    <n v="11"/>
    <n v="4"/>
  </r>
  <r>
    <s v="CA-2013-109365"/>
    <d v="2013-11-04T00:00:00"/>
    <d v="2013-11-09T00:00:00"/>
    <s v="Xylona Preis"/>
    <s v="United States"/>
    <s v="Los Angeles"/>
    <x v="0"/>
    <x v="9"/>
    <s v="Xerox 1892"/>
    <x v="1026"/>
    <n v="3"/>
    <x v="1004"/>
    <x v="0"/>
    <n v="11"/>
    <n v="4"/>
  </r>
  <r>
    <s v="CA-2013-109365"/>
    <d v="2013-11-04T00:00:00"/>
    <d v="2013-11-09T00:00:00"/>
    <s v="Xylona Preis"/>
    <s v="United States"/>
    <s v="Los Angeles"/>
    <x v="0"/>
    <x v="4"/>
    <s v="Fellowes Black Plastic Comb Bindings"/>
    <x v="1199"/>
    <n v="2"/>
    <x v="315"/>
    <x v="0"/>
    <n v="11"/>
    <n v="4"/>
  </r>
  <r>
    <s v="CA-2013-109365"/>
    <d v="2013-11-04T00:00:00"/>
    <d v="2013-11-09T00:00:00"/>
    <s v="Xylona Preis"/>
    <s v="United States"/>
    <s v="Los Angeles"/>
    <x v="0"/>
    <x v="9"/>
    <s v="Xerox 22"/>
    <x v="179"/>
    <n v="3"/>
    <x v="177"/>
    <x v="0"/>
    <n v="11"/>
    <n v="4"/>
  </r>
  <r>
    <s v="CA-2013-109365"/>
    <d v="2013-11-04T00:00:00"/>
    <d v="2013-11-09T00:00:00"/>
    <s v="Xylona Preis"/>
    <s v="United States"/>
    <s v="Los Angeles"/>
    <x v="0"/>
    <x v="9"/>
    <s v="Multicolor Computer Printout Paper"/>
    <x v="614"/>
    <n v="3"/>
    <x v="605"/>
    <x v="0"/>
    <n v="11"/>
    <n v="4"/>
  </r>
  <r>
    <s v="CA-2014-105921"/>
    <d v="2014-08-15T00:00:00"/>
    <d v="2014-08-22T00:00:00"/>
    <s v="Janet Martin"/>
    <s v="United States"/>
    <s v="Los Angeles"/>
    <x v="0"/>
    <x v="6"/>
    <s v="Chromcraft Round Conference Tables"/>
    <x v="1200"/>
    <n v="3"/>
    <x v="1043"/>
    <x v="3"/>
    <n v="8"/>
    <n v="15"/>
  </r>
  <r>
    <s v="CA-2014-112753"/>
    <d v="2014-06-19T00:00:00"/>
    <d v="2014-06-24T00:00:00"/>
    <s v="Craig Carreira"/>
    <s v="United States"/>
    <s v="Los Angeles"/>
    <x v="0"/>
    <x v="15"/>
    <s v="Bush Andora Bookcase, Maple/Graphite Gray Finish"/>
    <x v="1201"/>
    <n v="9"/>
    <x v="1167"/>
    <x v="3"/>
    <n v="6"/>
    <n v="19"/>
  </r>
  <r>
    <s v="CA-2014-112753"/>
    <d v="2014-06-19T00:00:00"/>
    <d v="2014-06-24T00:00:00"/>
    <s v="Craig Carreira"/>
    <s v="United States"/>
    <s v="Los Angeles"/>
    <x v="0"/>
    <x v="9"/>
    <s v="Xerox 1930"/>
    <x v="254"/>
    <n v="6"/>
    <x v="1168"/>
    <x v="3"/>
    <n v="6"/>
    <n v="19"/>
  </r>
  <r>
    <s v="CA-2011-103401"/>
    <d v="2011-11-21T00:00:00"/>
    <d v="2011-11-26T00:00:00"/>
    <s v="Georgia Rosenberg"/>
    <s v="United States"/>
    <s v="San Francisco"/>
    <x v="0"/>
    <x v="9"/>
    <s v="Xerox 211"/>
    <x v="264"/>
    <n v="2"/>
    <x v="240"/>
    <x v="1"/>
    <n v="11"/>
    <n v="21"/>
  </r>
  <r>
    <s v="CA-2013-124814"/>
    <d v="2013-04-11T00:00:00"/>
    <d v="2013-04-17T00:00:00"/>
    <s v="Filia McAdams"/>
    <s v="United States"/>
    <s v="Bakersfield"/>
    <x v="0"/>
    <x v="9"/>
    <s v="Xerox 227"/>
    <x v="264"/>
    <n v="2"/>
    <x v="240"/>
    <x v="0"/>
    <n v="4"/>
    <n v="11"/>
  </r>
  <r>
    <s v="CA-2013-124814"/>
    <d v="2013-04-11T00:00:00"/>
    <d v="2013-04-17T00:00:00"/>
    <s v="Filia McAdams"/>
    <s v="United States"/>
    <s v="Bakersfield"/>
    <x v="0"/>
    <x v="4"/>
    <s v="Wilson Jones Clip &amp; Carry Folder Binder Tool for Ring Binders, Clear"/>
    <x v="1202"/>
    <n v="5"/>
    <x v="1169"/>
    <x v="0"/>
    <n v="4"/>
    <n v="11"/>
  </r>
  <r>
    <s v="US-2011-138247"/>
    <d v="2011-12-24T00:00:00"/>
    <d v="2011-12-29T00:00:00"/>
    <s v="Ben Ferrer"/>
    <s v="United States"/>
    <s v="Los Angeles"/>
    <x v="0"/>
    <x v="3"/>
    <s v="Seidio BD2-HK3IPH5-BK DILEX Case and Holster Combo for Apple iPhone 5/5s - Black"/>
    <x v="1203"/>
    <n v="7"/>
    <x v="1170"/>
    <x v="1"/>
    <n v="12"/>
    <n v="24"/>
  </r>
  <r>
    <s v="US-2011-138247"/>
    <d v="2011-12-24T00:00:00"/>
    <d v="2011-12-29T00:00:00"/>
    <s v="Ben Ferrer"/>
    <s v="United States"/>
    <s v="Los Angeles"/>
    <x v="0"/>
    <x v="5"/>
    <s v="Avanti 4.4 Cu. Ft. Refrigerator"/>
    <x v="1204"/>
    <n v="2"/>
    <x v="1171"/>
    <x v="1"/>
    <n v="12"/>
    <n v="24"/>
  </r>
  <r>
    <s v="US-2011-138247"/>
    <d v="2011-12-24T00:00:00"/>
    <d v="2011-12-29T00:00:00"/>
    <s v="Ben Ferrer"/>
    <s v="United States"/>
    <s v="Los Angeles"/>
    <x v="0"/>
    <x v="8"/>
    <s v="Sony 32GB Class 10 Micro SDHC R40 Memory Card"/>
    <x v="1205"/>
    <n v="3"/>
    <x v="1172"/>
    <x v="1"/>
    <n v="12"/>
    <n v="24"/>
  </r>
  <r>
    <s v="US-2011-138247"/>
    <d v="2011-12-24T00:00:00"/>
    <d v="2011-12-29T00:00:00"/>
    <s v="Ben Ferrer"/>
    <s v="United States"/>
    <s v="Los Angeles"/>
    <x v="0"/>
    <x v="3"/>
    <s v="Cisco Unified IP Phone 7945G VoIP phone"/>
    <x v="1206"/>
    <n v="3"/>
    <x v="1173"/>
    <x v="1"/>
    <n v="12"/>
    <n v="24"/>
  </r>
  <r>
    <s v="US-2011-138247"/>
    <d v="2011-12-24T00:00:00"/>
    <d v="2011-12-29T00:00:00"/>
    <s v="Ben Ferrer"/>
    <s v="United States"/>
    <s v="Los Angeles"/>
    <x v="0"/>
    <x v="7"/>
    <s v="Tennsco Commercial Shelving"/>
    <x v="846"/>
    <n v="1"/>
    <x v="851"/>
    <x v="1"/>
    <n v="12"/>
    <n v="24"/>
  </r>
  <r>
    <s v="US-2011-138247"/>
    <d v="2011-12-24T00:00:00"/>
    <d v="2011-12-29T00:00:00"/>
    <s v="Ben Ferrer"/>
    <s v="United States"/>
    <s v="Los Angeles"/>
    <x v="0"/>
    <x v="1"/>
    <s v="Westinghouse Floor Lamp with Metal Mesh Shade, Black"/>
    <x v="1207"/>
    <n v="1"/>
    <x v="1174"/>
    <x v="1"/>
    <n v="12"/>
    <n v="24"/>
  </r>
  <r>
    <s v="CA-2014-167003"/>
    <d v="2014-05-24T00:00:00"/>
    <d v="2014-05-30T00:00:00"/>
    <s v="Vivek Sundaresam"/>
    <s v="United States"/>
    <s v="Los Angeles"/>
    <x v="0"/>
    <x v="6"/>
    <s v="Lesro Sheffield Collection Coffee Table, End Table, Center Table, Corner Table"/>
    <x v="872"/>
    <n v="3"/>
    <x v="856"/>
    <x v="3"/>
    <n v="5"/>
    <n v="24"/>
  </r>
  <r>
    <s v="CA-2013-118969"/>
    <d v="2013-10-03T00:00:00"/>
    <d v="2013-10-04T00:00:00"/>
    <s v="Liz Preis"/>
    <s v="United States"/>
    <s v="Phoenix"/>
    <x v="3"/>
    <x v="4"/>
    <s v="Premier Elliptical Ring Binder, Black"/>
    <x v="1208"/>
    <n v="6"/>
    <x v="1175"/>
    <x v="0"/>
    <n v="10"/>
    <n v="3"/>
  </r>
  <r>
    <s v="US-2013-128678"/>
    <d v="2013-09-16T00:00:00"/>
    <d v="2013-09-21T00:00:00"/>
    <s v="Rob Beeghly"/>
    <s v="United States"/>
    <s v="Seattle"/>
    <x v="1"/>
    <x v="9"/>
    <s v="TOPS &quot;Important Message&quot; Pads, Canary, 4-1/4 x 5-1/2, 50 Sheets per Pad"/>
    <x v="1209"/>
    <n v="5"/>
    <x v="1176"/>
    <x v="0"/>
    <n v="9"/>
    <n v="16"/>
  </r>
  <r>
    <s v="US-2013-128678"/>
    <d v="2013-09-16T00:00:00"/>
    <d v="2013-09-21T00:00:00"/>
    <s v="Rob Beeghly"/>
    <s v="United States"/>
    <s v="Seattle"/>
    <x v="1"/>
    <x v="4"/>
    <s v="Cardinal Slant-D Ring Binder, Heavy Gauge Vinyl"/>
    <x v="1210"/>
    <n v="7"/>
    <x v="1177"/>
    <x v="0"/>
    <n v="9"/>
    <n v="16"/>
  </r>
  <r>
    <s v="CA-2013-101385"/>
    <d v="2013-09-26T00:00:00"/>
    <d v="2013-10-02T00:00:00"/>
    <s v="Julia West"/>
    <s v="United States"/>
    <s v="San Francisco"/>
    <x v="0"/>
    <x v="2"/>
    <s v="BIC Brite Liner Highlighters"/>
    <x v="1211"/>
    <n v="4"/>
    <x v="1178"/>
    <x v="0"/>
    <n v="9"/>
    <n v="26"/>
  </r>
  <r>
    <s v="CA-2014-105445"/>
    <d v="2014-02-21T00:00:00"/>
    <d v="2014-02-26T00:00:00"/>
    <s v="Bart Pistole"/>
    <s v="United States"/>
    <s v="Louisville"/>
    <x v="5"/>
    <x v="11"/>
    <s v="Staples"/>
    <x v="1212"/>
    <n v="3"/>
    <x v="1179"/>
    <x v="3"/>
    <n v="2"/>
    <n v="21"/>
  </r>
  <r>
    <s v="CA-2011-140403"/>
    <d v="2011-10-10T00:00:00"/>
    <d v="2011-10-10T00:00:00"/>
    <s v="Tanja Norvell"/>
    <s v="United States"/>
    <s v="Manteca"/>
    <x v="0"/>
    <x v="10"/>
    <s v="Global Deluxe Stacking Chair, Gray"/>
    <x v="657"/>
    <n v="3"/>
    <x v="646"/>
    <x v="1"/>
    <n v="10"/>
    <n v="10"/>
  </r>
  <r>
    <s v="CA-2011-140403"/>
    <d v="2011-10-10T00:00:00"/>
    <d v="2011-10-10T00:00:00"/>
    <s v="Tanja Norvell"/>
    <s v="United States"/>
    <s v="Manteca"/>
    <x v="0"/>
    <x v="13"/>
    <s v="#10- 4 1/8&quot; x 9 1/2&quot; Security-Tint Envelopes"/>
    <x v="345"/>
    <n v="2"/>
    <x v="339"/>
    <x v="1"/>
    <n v="10"/>
    <n v="10"/>
  </r>
  <r>
    <s v="CA-2012-163104"/>
    <d v="2012-03-19T00:00:00"/>
    <d v="2012-03-26T00:00:00"/>
    <s v="Mike Caudle"/>
    <s v="United States"/>
    <s v="Los Angeles"/>
    <x v="0"/>
    <x v="9"/>
    <s v="Xerox 1974"/>
    <x v="159"/>
    <n v="2"/>
    <x v="683"/>
    <x v="2"/>
    <n v="3"/>
    <n v="19"/>
  </r>
  <r>
    <s v="CA-2014-138464"/>
    <d v="2014-07-09T00:00:00"/>
    <d v="2014-07-13T00:00:00"/>
    <s v="Vicky Freymann"/>
    <s v="United States"/>
    <s v="Seattle"/>
    <x v="1"/>
    <x v="1"/>
    <s v="Master Big Foot Doorstop, Beige"/>
    <x v="1213"/>
    <n v="3"/>
    <x v="281"/>
    <x v="3"/>
    <n v="7"/>
    <n v="9"/>
  </r>
  <r>
    <s v="CA-2014-138464"/>
    <d v="2014-07-09T00:00:00"/>
    <d v="2014-07-13T00:00:00"/>
    <s v="Vicky Freymann"/>
    <s v="United States"/>
    <s v="Seattle"/>
    <x v="1"/>
    <x v="4"/>
    <s v="GBC VeloBinder Manual Binding System"/>
    <x v="1214"/>
    <n v="3"/>
    <x v="1180"/>
    <x v="3"/>
    <n v="7"/>
    <n v="9"/>
  </r>
  <r>
    <s v="CA-2014-138464"/>
    <d v="2014-07-09T00:00:00"/>
    <d v="2014-07-13T00:00:00"/>
    <s v="Vicky Freymann"/>
    <s v="United States"/>
    <s v="Seattle"/>
    <x v="1"/>
    <x v="2"/>
    <s v="Zebra Zazzle Fluorescent Highlighters"/>
    <x v="924"/>
    <n v="3"/>
    <x v="24"/>
    <x v="3"/>
    <n v="7"/>
    <n v="9"/>
  </r>
  <r>
    <s v="CA-2014-138464"/>
    <d v="2014-07-09T00:00:00"/>
    <d v="2014-07-13T00:00:00"/>
    <s v="Vicky Freymann"/>
    <s v="United States"/>
    <s v="Seattle"/>
    <x v="1"/>
    <x v="2"/>
    <s v="Crayola Colored Pencils"/>
    <x v="978"/>
    <n v="4"/>
    <x v="562"/>
    <x v="3"/>
    <n v="7"/>
    <n v="9"/>
  </r>
  <r>
    <s v="US-2011-165862"/>
    <d v="2011-07-13T00:00:00"/>
    <d v="2011-07-17T00:00:00"/>
    <s v="Grace Kelly"/>
    <s v="United States"/>
    <s v="Los Angeles"/>
    <x v="0"/>
    <x v="6"/>
    <s v="Bevis Round Conference Table Top &amp; Single Column Base"/>
    <x v="1215"/>
    <n v="3"/>
    <x v="1181"/>
    <x v="1"/>
    <n v="7"/>
    <n v="13"/>
  </r>
  <r>
    <s v="US-2011-106334"/>
    <d v="2011-12-27T00:00:00"/>
    <d v="2012-01-02T00:00:00"/>
    <s v="Jeremy Farry"/>
    <s v="United States"/>
    <s v="San Francisco"/>
    <x v="0"/>
    <x v="10"/>
    <s v="Bevis Steel Folding Chairs"/>
    <x v="742"/>
    <n v="3"/>
    <x v="730"/>
    <x v="1"/>
    <n v="12"/>
    <n v="27"/>
  </r>
  <r>
    <s v="US-2011-106334"/>
    <d v="2011-12-27T00:00:00"/>
    <d v="2012-01-02T00:00:00"/>
    <s v="Jeremy Farry"/>
    <s v="United States"/>
    <s v="San Francisco"/>
    <x v="0"/>
    <x v="9"/>
    <s v="Xerox 1927"/>
    <x v="803"/>
    <n v="3"/>
    <x v="4"/>
    <x v="1"/>
    <n v="12"/>
    <n v="27"/>
  </r>
  <r>
    <s v="US-2014-117331"/>
    <d v="2014-10-22T00:00:00"/>
    <d v="2014-10-29T00:00:00"/>
    <s v="Natalie DeCherney"/>
    <s v="United States"/>
    <s v="Glendale"/>
    <x v="3"/>
    <x v="4"/>
    <s v="Lock-Up Easel 'Spel-Binder'"/>
    <x v="10"/>
    <n v="1"/>
    <x v="1182"/>
    <x v="3"/>
    <n v="10"/>
    <n v="22"/>
  </r>
  <r>
    <s v="CA-2012-118871"/>
    <d v="2012-12-04T00:00:00"/>
    <d v="2012-12-09T00:00:00"/>
    <s v="Harry Marie"/>
    <s v="United States"/>
    <s v="Los Angeles"/>
    <x v="0"/>
    <x v="13"/>
    <s v="Tyvek Side-Opening Peel &amp; Seel Expanding Envelopes"/>
    <x v="1216"/>
    <n v="3"/>
    <x v="1183"/>
    <x v="2"/>
    <n v="12"/>
    <n v="4"/>
  </r>
  <r>
    <s v="CA-2012-118871"/>
    <d v="2012-12-04T00:00:00"/>
    <d v="2012-12-09T00:00:00"/>
    <s v="Harry Marie"/>
    <s v="United States"/>
    <s v="Los Angeles"/>
    <x v="0"/>
    <x v="3"/>
    <s v="Jensen SMPS-640 -Â speaker phone"/>
    <x v="1217"/>
    <n v="3"/>
    <x v="26"/>
    <x v="2"/>
    <n v="12"/>
    <n v="4"/>
  </r>
  <r>
    <s v="CA-2012-118871"/>
    <d v="2012-12-04T00:00:00"/>
    <d v="2012-12-09T00:00:00"/>
    <s v="Harry Marie"/>
    <s v="United States"/>
    <s v="Los Angeles"/>
    <x v="0"/>
    <x v="1"/>
    <s v="Master Caster Door Stop, Large Brown"/>
    <x v="1218"/>
    <n v="5"/>
    <x v="1184"/>
    <x v="2"/>
    <n v="12"/>
    <n v="4"/>
  </r>
  <r>
    <s v="CA-2011-101175"/>
    <d v="2011-12-09T00:00:00"/>
    <d v="2011-12-14T00:00:00"/>
    <s v="Dario Medina"/>
    <s v="United States"/>
    <s v="Mesa"/>
    <x v="3"/>
    <x v="7"/>
    <s v="Acco Perma 3000 Stacking Storage Drawers"/>
    <x v="1219"/>
    <n v="6"/>
    <x v="540"/>
    <x v="1"/>
    <n v="12"/>
    <n v="9"/>
  </r>
  <r>
    <s v="CA-2011-169460"/>
    <d v="2011-04-19T00:00:00"/>
    <d v="2011-04-21T00:00:00"/>
    <s v="Nicole Fjeld"/>
    <s v="United States"/>
    <s v="San Jose"/>
    <x v="0"/>
    <x v="1"/>
    <s v="Executive Impressions 13&quot; Chairman Wall Clock"/>
    <x v="1220"/>
    <n v="3"/>
    <x v="1185"/>
    <x v="1"/>
    <n v="4"/>
    <n v="19"/>
  </r>
  <r>
    <s v="CA-2014-126662"/>
    <d v="2014-07-18T00:00:00"/>
    <d v="2014-07-22T00:00:00"/>
    <s v="Alejandro Ballentine"/>
    <s v="United States"/>
    <s v="Los Angeles"/>
    <x v="0"/>
    <x v="14"/>
    <s v="Brother DCP1000 Digital 3 in 1 Multifunction Machine"/>
    <x v="683"/>
    <n v="2"/>
    <x v="1186"/>
    <x v="3"/>
    <n v="7"/>
    <n v="18"/>
  </r>
  <r>
    <s v="US-2011-121734"/>
    <d v="2011-04-11T00:00:00"/>
    <d v="2011-04-16T00:00:00"/>
    <s v="Sanjit Engle"/>
    <s v="United States"/>
    <s v="Lewiston"/>
    <x v="9"/>
    <x v="4"/>
    <s v="GBC Personal VeloBind Strips"/>
    <x v="719"/>
    <n v="1"/>
    <x v="413"/>
    <x v="1"/>
    <n v="4"/>
    <n v="11"/>
  </r>
  <r>
    <s v="US-2013-100405"/>
    <d v="2013-08-27T00:00:00"/>
    <d v="2013-08-29T00:00:00"/>
    <s v="Tom Stivers"/>
    <s v="United States"/>
    <s v="Los Angeles"/>
    <x v="0"/>
    <x v="2"/>
    <s v="Newell Chalk Holder"/>
    <x v="1221"/>
    <n v="2"/>
    <x v="838"/>
    <x v="0"/>
    <n v="8"/>
    <n v="27"/>
  </r>
  <r>
    <s v="US-2014-163790"/>
    <d v="2014-11-03T00:00:00"/>
    <d v="2014-11-05T00:00:00"/>
    <s v="Nancy Lomonaco"/>
    <s v="United States"/>
    <s v="Danville"/>
    <x v="0"/>
    <x v="13"/>
    <s v="White Business Envelopes with Contemporary Seam, Recycled White Business Envelopes"/>
    <x v="1222"/>
    <n v="7"/>
    <x v="1187"/>
    <x v="3"/>
    <n v="11"/>
    <n v="3"/>
  </r>
  <r>
    <s v="US-2014-163790"/>
    <d v="2014-11-03T00:00:00"/>
    <d v="2014-11-05T00:00:00"/>
    <s v="Nancy Lomonaco"/>
    <s v="United States"/>
    <s v="Danville"/>
    <x v="0"/>
    <x v="2"/>
    <s v="Nontoxic Chalk"/>
    <x v="1223"/>
    <n v="5"/>
    <x v="14"/>
    <x v="3"/>
    <n v="11"/>
    <n v="3"/>
  </r>
  <r>
    <s v="US-2014-163790"/>
    <d v="2014-11-03T00:00:00"/>
    <d v="2014-11-05T00:00:00"/>
    <s v="Nancy Lomonaco"/>
    <s v="United States"/>
    <s v="Danville"/>
    <x v="0"/>
    <x v="4"/>
    <s v="GBC Therma-A-Bind 250T Electric Binding System"/>
    <x v="1224"/>
    <n v="6"/>
    <x v="1188"/>
    <x v="3"/>
    <n v="11"/>
    <n v="3"/>
  </r>
  <r>
    <s v="US-2014-163790"/>
    <d v="2014-11-03T00:00:00"/>
    <d v="2014-11-05T00:00:00"/>
    <s v="Nancy Lomonaco"/>
    <s v="United States"/>
    <s v="Danville"/>
    <x v="0"/>
    <x v="11"/>
    <s v="Super Bands, 12/Pack"/>
    <x v="996"/>
    <n v="3"/>
    <x v="1189"/>
    <x v="3"/>
    <n v="11"/>
    <n v="3"/>
  </r>
  <r>
    <s v="US-2014-163790"/>
    <d v="2014-11-03T00:00:00"/>
    <d v="2014-11-05T00:00:00"/>
    <s v="Nancy Lomonaco"/>
    <s v="United States"/>
    <s v="Danville"/>
    <x v="0"/>
    <x v="1"/>
    <s v="Document Clip Frames"/>
    <x v="1225"/>
    <n v="3"/>
    <x v="547"/>
    <x v="3"/>
    <n v="11"/>
    <n v="3"/>
  </r>
  <r>
    <s v="US-2014-163790"/>
    <d v="2014-11-03T00:00:00"/>
    <d v="2014-11-05T00:00:00"/>
    <s v="Nancy Lomonaco"/>
    <s v="United States"/>
    <s v="Danville"/>
    <x v="0"/>
    <x v="7"/>
    <s v="Space Solutions Commercial Steel Shelving"/>
    <x v="1226"/>
    <n v="7"/>
    <x v="1190"/>
    <x v="3"/>
    <n v="11"/>
    <n v="3"/>
  </r>
  <r>
    <s v="CA-2013-129868"/>
    <d v="2013-12-27T00:00:00"/>
    <d v="2014-01-01T00:00:00"/>
    <s v="Mike Caudle"/>
    <s v="United States"/>
    <s v="Los Angeles"/>
    <x v="0"/>
    <x v="12"/>
    <s v="Fiskars Home &amp; Office Scissors"/>
    <x v="1227"/>
    <n v="2"/>
    <x v="1191"/>
    <x v="0"/>
    <n v="12"/>
    <n v="27"/>
  </r>
  <r>
    <s v="CA-2013-129868"/>
    <d v="2013-12-27T00:00:00"/>
    <d v="2014-01-01T00:00:00"/>
    <s v="Mike Caudle"/>
    <s v="United States"/>
    <s v="Los Angeles"/>
    <x v="0"/>
    <x v="3"/>
    <s v="Mitel 5320 IP Phone VoIP phone"/>
    <x v="68"/>
    <n v="2"/>
    <x v="1075"/>
    <x v="0"/>
    <n v="12"/>
    <n v="27"/>
  </r>
  <r>
    <s v="CA-2013-129868"/>
    <d v="2013-12-27T00:00:00"/>
    <d v="2014-01-01T00:00:00"/>
    <s v="Mike Caudle"/>
    <s v="United States"/>
    <s v="Los Angeles"/>
    <x v="0"/>
    <x v="10"/>
    <s v="Global Armless Task Chair, Royal Blue"/>
    <x v="581"/>
    <n v="3"/>
    <x v="1192"/>
    <x v="0"/>
    <n v="12"/>
    <n v="27"/>
  </r>
  <r>
    <s v="CA-2013-129868"/>
    <d v="2013-12-27T00:00:00"/>
    <d v="2014-01-01T00:00:00"/>
    <s v="Mike Caudle"/>
    <s v="United States"/>
    <s v="Los Angeles"/>
    <x v="0"/>
    <x v="5"/>
    <s v="Hoover Replacement Belts For Soft Guard &amp; Commercial Ltweight Upright Vacs, 2/Pk"/>
    <x v="796"/>
    <n v="2"/>
    <x v="1193"/>
    <x v="0"/>
    <n v="12"/>
    <n v="27"/>
  </r>
  <r>
    <s v="CA-2013-129868"/>
    <d v="2013-12-27T00:00:00"/>
    <d v="2014-01-01T00:00:00"/>
    <s v="Mike Caudle"/>
    <s v="United States"/>
    <s v="Los Angeles"/>
    <x v="0"/>
    <x v="6"/>
    <s v="Bretford Rectangular Conference Table Tops"/>
    <x v="1228"/>
    <n v="3"/>
    <x v="1194"/>
    <x v="0"/>
    <n v="12"/>
    <n v="27"/>
  </r>
  <r>
    <s v="CA-2013-129868"/>
    <d v="2013-12-27T00:00:00"/>
    <d v="2014-01-01T00:00:00"/>
    <s v="Mike Caudle"/>
    <s v="United States"/>
    <s v="Los Angeles"/>
    <x v="0"/>
    <x v="2"/>
    <s v="Model L Table or Wall-Mount Pencil Sharpener"/>
    <x v="1229"/>
    <n v="3"/>
    <x v="867"/>
    <x v="0"/>
    <n v="12"/>
    <n v="27"/>
  </r>
  <r>
    <s v="US-2014-141852"/>
    <d v="2014-11-10T00:00:00"/>
    <d v="2014-11-15T00:00:00"/>
    <s v="Joel Eaton"/>
    <s v="United States"/>
    <s v="Oceanside"/>
    <x v="0"/>
    <x v="1"/>
    <s v="Eldon Wave Desk Accessories"/>
    <x v="1230"/>
    <n v="8"/>
    <x v="1195"/>
    <x v="3"/>
    <n v="11"/>
    <n v="10"/>
  </r>
  <r>
    <s v="CA-2014-145219"/>
    <d v="2014-12-25T00:00:00"/>
    <d v="2014-12-26T00:00:00"/>
    <s v="Robert Marley"/>
    <s v="United States"/>
    <s v="Los Angeles"/>
    <x v="0"/>
    <x v="14"/>
    <s v="Hewlett Packard LaserJet 3310 Copier"/>
    <x v="1231"/>
    <n v="6"/>
    <x v="1196"/>
    <x v="3"/>
    <n v="12"/>
    <n v="25"/>
  </r>
  <r>
    <s v="CA-2014-145219"/>
    <d v="2014-12-25T00:00:00"/>
    <d v="2014-12-26T00:00:00"/>
    <s v="Robert Marley"/>
    <s v="United States"/>
    <s v="Los Angeles"/>
    <x v="0"/>
    <x v="4"/>
    <s v="Vinyl Sectional Post Binders"/>
    <x v="1232"/>
    <n v="3"/>
    <x v="1197"/>
    <x v="3"/>
    <n v="12"/>
    <n v="25"/>
  </r>
  <r>
    <s v="CA-2014-168396"/>
    <d v="2014-08-04T00:00:00"/>
    <d v="2014-08-09T00:00:00"/>
    <s v="Bruce Degenhardt"/>
    <s v="United States"/>
    <s v="San Francisco"/>
    <x v="0"/>
    <x v="0"/>
    <s v="Avery 473"/>
    <x v="946"/>
    <n v="5"/>
    <x v="930"/>
    <x v="3"/>
    <n v="8"/>
    <n v="4"/>
  </r>
  <r>
    <s v="CA-2014-168396"/>
    <d v="2014-08-04T00:00:00"/>
    <d v="2014-08-09T00:00:00"/>
    <s v="Bruce Degenhardt"/>
    <s v="United States"/>
    <s v="San Francisco"/>
    <x v="0"/>
    <x v="1"/>
    <s v="Deflect-o EconoMat Studded, No Bevel Mat for Low Pile Carpeting"/>
    <x v="1233"/>
    <n v="3"/>
    <x v="1198"/>
    <x v="3"/>
    <n v="8"/>
    <n v="4"/>
  </r>
  <r>
    <s v="CA-2012-130456"/>
    <d v="2012-08-21T00:00:00"/>
    <d v="2012-08-26T00:00:00"/>
    <s v="David Smith"/>
    <s v="United States"/>
    <s v="San Francisco"/>
    <x v="0"/>
    <x v="15"/>
    <s v="Sauder Camden County Collection Library"/>
    <x v="1234"/>
    <n v="6"/>
    <x v="1199"/>
    <x v="2"/>
    <n v="8"/>
    <n v="21"/>
  </r>
  <r>
    <s v="CA-2012-130456"/>
    <d v="2012-08-21T00:00:00"/>
    <d v="2012-08-26T00:00:00"/>
    <s v="David Smith"/>
    <s v="United States"/>
    <s v="San Francisco"/>
    <x v="0"/>
    <x v="7"/>
    <s v="Carina Double Wide Media Storage Towers in Natural &amp; Black"/>
    <x v="1235"/>
    <n v="1"/>
    <x v="1200"/>
    <x v="2"/>
    <n v="8"/>
    <n v="21"/>
  </r>
  <r>
    <s v="CA-2014-116288"/>
    <d v="2014-03-13T00:00:00"/>
    <d v="2014-03-18T00:00:00"/>
    <s v="Bill Stewart"/>
    <s v="United States"/>
    <s v="San Francisco"/>
    <x v="0"/>
    <x v="7"/>
    <s v="Carina Double Wide Media Storage Towers in Natural &amp; Black"/>
    <x v="220"/>
    <n v="3"/>
    <x v="217"/>
    <x v="3"/>
    <n v="3"/>
    <n v="13"/>
  </r>
  <r>
    <s v="CA-2014-168228"/>
    <d v="2014-04-28T00:00:00"/>
    <d v="2014-04-30T00:00:00"/>
    <s v="Arthur Prichep"/>
    <s v="United States"/>
    <s v="Los Angeles"/>
    <x v="0"/>
    <x v="2"/>
    <s v="Boston School Pro Electric Pencil Sharpener, 1670"/>
    <x v="624"/>
    <n v="4"/>
    <x v="1201"/>
    <x v="3"/>
    <n v="4"/>
    <n v="28"/>
  </r>
  <r>
    <s v="CA-2014-168228"/>
    <d v="2014-04-28T00:00:00"/>
    <d v="2014-04-30T00:00:00"/>
    <s v="Arthur Prichep"/>
    <s v="United States"/>
    <s v="Los Angeles"/>
    <x v="0"/>
    <x v="2"/>
    <s v="Newell Chalk Holder"/>
    <x v="583"/>
    <n v="3"/>
    <x v="932"/>
    <x v="3"/>
    <n v="4"/>
    <n v="28"/>
  </r>
  <r>
    <s v="CA-2014-168228"/>
    <d v="2014-04-28T00:00:00"/>
    <d v="2014-04-30T00:00:00"/>
    <s v="Arthur Prichep"/>
    <s v="United States"/>
    <s v="Los Angeles"/>
    <x v="0"/>
    <x v="2"/>
    <s v="Boston Home &amp; Office Model 2000 Electric Pencil Sharpeners"/>
    <x v="1001"/>
    <n v="2"/>
    <x v="977"/>
    <x v="3"/>
    <n v="4"/>
    <n v="28"/>
  </r>
  <r>
    <s v="CA-2014-130141"/>
    <d v="2014-10-23T00:00:00"/>
    <d v="2014-10-25T00:00:00"/>
    <s v="Helen Abelman"/>
    <s v="United States"/>
    <s v="Fort Collins"/>
    <x v="5"/>
    <x v="4"/>
    <s v="Storex Flexible Poly Binders with Double Pockets"/>
    <x v="1111"/>
    <n v="4"/>
    <x v="1202"/>
    <x v="3"/>
    <n v="10"/>
    <n v="23"/>
  </r>
  <r>
    <s v="CA-2014-130141"/>
    <d v="2014-10-23T00:00:00"/>
    <d v="2014-10-25T00:00:00"/>
    <s v="Helen Abelman"/>
    <s v="United States"/>
    <s v="Fort Collins"/>
    <x v="5"/>
    <x v="10"/>
    <s v="Office Star - Ergonomic Mid Back Chair with 2-Way Adjustable Arms"/>
    <x v="1236"/>
    <n v="4"/>
    <x v="1203"/>
    <x v="3"/>
    <n v="10"/>
    <n v="23"/>
  </r>
  <r>
    <s v="CA-2012-147501"/>
    <d v="2012-08-02T00:00:00"/>
    <d v="2012-08-06T00:00:00"/>
    <s v="Corey-Lock"/>
    <s v="United States"/>
    <s v="Seattle"/>
    <x v="1"/>
    <x v="4"/>
    <s v="Ibico Presentation Index for Binding Systems"/>
    <x v="1188"/>
    <n v="2"/>
    <x v="1159"/>
    <x v="2"/>
    <n v="8"/>
    <n v="2"/>
  </r>
  <r>
    <s v="CA-2012-147501"/>
    <d v="2012-08-02T00:00:00"/>
    <d v="2012-08-06T00:00:00"/>
    <s v="Corey-Lock"/>
    <s v="United States"/>
    <s v="Seattle"/>
    <x v="1"/>
    <x v="16"/>
    <s v="Okidata C331dn Printer"/>
    <x v="962"/>
    <n v="2"/>
    <x v="948"/>
    <x v="2"/>
    <n v="8"/>
    <n v="2"/>
  </r>
  <r>
    <s v="CA-2014-129357"/>
    <d v="2014-05-15T00:00:00"/>
    <d v="2014-05-20T00:00:00"/>
    <s v="Ken Black"/>
    <s v="United States"/>
    <s v="Seattle"/>
    <x v="1"/>
    <x v="9"/>
    <s v="Xerox 1917"/>
    <x v="1237"/>
    <n v="9"/>
    <x v="1204"/>
    <x v="3"/>
    <n v="5"/>
    <n v="15"/>
  </r>
  <r>
    <s v="CA-2014-129357"/>
    <d v="2014-05-15T00:00:00"/>
    <d v="2014-05-20T00:00:00"/>
    <s v="Ken Black"/>
    <s v="United States"/>
    <s v="Seattle"/>
    <x v="1"/>
    <x v="12"/>
    <s v="Martin-Yale Premier Letter Opener"/>
    <x v="1238"/>
    <n v="5"/>
    <x v="232"/>
    <x v="3"/>
    <n v="5"/>
    <n v="15"/>
  </r>
  <r>
    <s v="CA-2014-150987"/>
    <d v="2014-04-09T00:00:00"/>
    <d v="2014-04-13T00:00:00"/>
    <s v="Adrian Hane"/>
    <s v="United States"/>
    <s v="San Francisco"/>
    <x v="0"/>
    <x v="9"/>
    <s v="Xerox 1891"/>
    <x v="544"/>
    <n v="5"/>
    <x v="536"/>
    <x v="3"/>
    <n v="4"/>
    <n v="9"/>
  </r>
  <r>
    <s v="CA-2014-150987"/>
    <d v="2014-04-09T00:00:00"/>
    <d v="2014-04-13T00:00:00"/>
    <s v="Adrian Hane"/>
    <s v="United States"/>
    <s v="San Francisco"/>
    <x v="0"/>
    <x v="9"/>
    <s v="Xerox 1942"/>
    <x v="1239"/>
    <n v="4"/>
    <x v="1205"/>
    <x v="3"/>
    <n v="4"/>
    <n v="9"/>
  </r>
  <r>
    <s v="CA-2014-159107"/>
    <d v="2014-06-25T00:00:00"/>
    <d v="2014-06-27T00:00:00"/>
    <s v="Kean Thornton"/>
    <s v="United States"/>
    <s v="San Francisco"/>
    <x v="0"/>
    <x v="11"/>
    <s v="Acco Banker's Clasps, 5 3/4&quot;-Long"/>
    <x v="1240"/>
    <n v="1"/>
    <x v="1206"/>
    <x v="3"/>
    <n v="6"/>
    <n v="25"/>
  </r>
  <r>
    <s v="CA-2013-116547"/>
    <d v="2013-01-10T00:00:00"/>
    <d v="2013-01-17T00:00:00"/>
    <s v="Ken Black"/>
    <s v="United States"/>
    <s v="Seattle"/>
    <x v="1"/>
    <x v="1"/>
    <s v="24-Hour Round Wall Clock"/>
    <x v="229"/>
    <n v="4"/>
    <x v="1207"/>
    <x v="0"/>
    <n v="1"/>
    <n v="10"/>
  </r>
  <r>
    <s v="CA-2013-116547"/>
    <d v="2013-01-10T00:00:00"/>
    <d v="2013-01-17T00:00:00"/>
    <s v="Ken Black"/>
    <s v="United States"/>
    <s v="Seattle"/>
    <x v="1"/>
    <x v="8"/>
    <s v="Logitech Media Keyboard K200"/>
    <x v="1241"/>
    <n v="2"/>
    <x v="112"/>
    <x v="0"/>
    <n v="1"/>
    <n v="10"/>
  </r>
  <r>
    <s v="CA-2011-114510"/>
    <d v="2011-03-14T00:00:00"/>
    <d v="2011-03-19T00:00:00"/>
    <s v="Jason Fortune-"/>
    <s v="United States"/>
    <s v="Logan"/>
    <x v="2"/>
    <x v="4"/>
    <s v="GBC Wire Binding Combs"/>
    <x v="1242"/>
    <n v="4"/>
    <x v="893"/>
    <x v="1"/>
    <n v="3"/>
    <n v="14"/>
  </r>
  <r>
    <s v="CA-2011-114510"/>
    <d v="2011-03-14T00:00:00"/>
    <d v="2011-03-19T00:00:00"/>
    <s v="Jason Fortune-"/>
    <s v="United States"/>
    <s v="Logan"/>
    <x v="2"/>
    <x v="7"/>
    <s v="Carina Double Wide Media Storage Towers in Natural &amp; Black"/>
    <x v="1235"/>
    <n v="1"/>
    <x v="1200"/>
    <x v="1"/>
    <n v="3"/>
    <n v="14"/>
  </r>
  <r>
    <s v="CA-2011-114510"/>
    <d v="2011-03-14T00:00:00"/>
    <d v="2011-03-19T00:00:00"/>
    <s v="Jason Fortune-"/>
    <s v="United States"/>
    <s v="Logan"/>
    <x v="2"/>
    <x v="8"/>
    <s v="ImationÂ 30456 USBÂ Flash DriveÂ 8GB"/>
    <x v="1243"/>
    <n v="12"/>
    <x v="499"/>
    <x v="1"/>
    <n v="3"/>
    <n v="14"/>
  </r>
  <r>
    <s v="CA-2011-114510"/>
    <d v="2011-03-14T00:00:00"/>
    <d v="2011-03-19T00:00:00"/>
    <s v="Jason Fortune-"/>
    <s v="United States"/>
    <s v="Logan"/>
    <x v="2"/>
    <x v="7"/>
    <s v="Staples"/>
    <x v="1244"/>
    <n v="2"/>
    <x v="1208"/>
    <x v="1"/>
    <n v="3"/>
    <n v="14"/>
  </r>
  <r>
    <s v="CA-2011-114510"/>
    <d v="2011-03-14T00:00:00"/>
    <d v="2011-03-19T00:00:00"/>
    <s v="Jason Fortune-"/>
    <s v="United States"/>
    <s v="Logan"/>
    <x v="2"/>
    <x v="4"/>
    <s v="Premium Transparent Presentation Covers, No Pattern/Clear, 8 1/2&quot; x 11&quot;"/>
    <x v="1245"/>
    <n v="2"/>
    <x v="1209"/>
    <x v="1"/>
    <n v="3"/>
    <n v="14"/>
  </r>
  <r>
    <s v="CA-2011-138681"/>
    <d v="2011-12-20T00:00:00"/>
    <d v="2011-12-22T00:00:00"/>
    <s v="Carol Triggs"/>
    <s v="United States"/>
    <s v="Tucson"/>
    <x v="3"/>
    <x v="1"/>
    <s v="Computer Room Manger, 14&quot;"/>
    <x v="1246"/>
    <n v="2"/>
    <x v="861"/>
    <x v="1"/>
    <n v="12"/>
    <n v="20"/>
  </r>
  <r>
    <s v="CA-2011-138681"/>
    <d v="2011-12-20T00:00:00"/>
    <d v="2011-12-22T00:00:00"/>
    <s v="Carol Triggs"/>
    <s v="United States"/>
    <s v="Tucson"/>
    <x v="3"/>
    <x v="8"/>
    <s v="Logitech 910-002974 M325 Wireless Mouse for Web Scrolling"/>
    <x v="306"/>
    <n v="3"/>
    <x v="1210"/>
    <x v="1"/>
    <n v="12"/>
    <n v="20"/>
  </r>
  <r>
    <s v="CA-2011-138681"/>
    <d v="2011-12-20T00:00:00"/>
    <d v="2011-12-22T00:00:00"/>
    <s v="Carol Triggs"/>
    <s v="United States"/>
    <s v="Tucson"/>
    <x v="3"/>
    <x v="10"/>
    <s v="Global Low Back Tilter Chair"/>
    <x v="1247"/>
    <n v="3"/>
    <x v="1211"/>
    <x v="1"/>
    <n v="12"/>
    <n v="20"/>
  </r>
  <r>
    <s v="CA-2011-138681"/>
    <d v="2011-12-20T00:00:00"/>
    <d v="2011-12-22T00:00:00"/>
    <s v="Carol Triggs"/>
    <s v="United States"/>
    <s v="Tucson"/>
    <x v="3"/>
    <x v="9"/>
    <s v="Xerox 1888"/>
    <x v="1248"/>
    <n v="5"/>
    <x v="1212"/>
    <x v="1"/>
    <n v="12"/>
    <n v="20"/>
  </r>
  <r>
    <s v="CA-2011-138681"/>
    <d v="2011-12-20T00:00:00"/>
    <d v="2011-12-22T00:00:00"/>
    <s v="Carol Triggs"/>
    <s v="United States"/>
    <s v="Tucson"/>
    <x v="3"/>
    <x v="9"/>
    <s v="Xerox 1954"/>
    <x v="480"/>
    <n v="2"/>
    <x v="1213"/>
    <x v="1"/>
    <n v="12"/>
    <n v="20"/>
  </r>
  <r>
    <s v="CA-2014-138149"/>
    <d v="2014-06-30T00:00:00"/>
    <d v="2014-07-01T00:00:00"/>
    <s v="William Brown"/>
    <s v="United States"/>
    <s v="Los Angeles"/>
    <x v="0"/>
    <x v="4"/>
    <s v="GBC DocuBind TL200 Manual Binding Machine"/>
    <x v="609"/>
    <n v="5"/>
    <x v="601"/>
    <x v="3"/>
    <n v="6"/>
    <n v="30"/>
  </r>
  <r>
    <s v="CA-2014-138149"/>
    <d v="2014-06-30T00:00:00"/>
    <d v="2014-07-01T00:00:00"/>
    <s v="William Brown"/>
    <s v="United States"/>
    <s v="Los Angeles"/>
    <x v="0"/>
    <x v="7"/>
    <s v="Trav-L-File Heavy-Duty Shuttle II, Black"/>
    <x v="1249"/>
    <n v="3"/>
    <x v="1214"/>
    <x v="3"/>
    <n v="6"/>
    <n v="30"/>
  </r>
  <r>
    <s v="CA-2014-138149"/>
    <d v="2014-06-30T00:00:00"/>
    <d v="2014-07-01T00:00:00"/>
    <s v="William Brown"/>
    <s v="United States"/>
    <s v="Los Angeles"/>
    <x v="0"/>
    <x v="2"/>
    <s v="Newell 328"/>
    <x v="1029"/>
    <n v="2"/>
    <x v="1215"/>
    <x v="3"/>
    <n v="6"/>
    <n v="30"/>
  </r>
  <r>
    <s v="CA-2014-138149"/>
    <d v="2014-06-30T00:00:00"/>
    <d v="2014-07-01T00:00:00"/>
    <s v="William Brown"/>
    <s v="United States"/>
    <s v="Los Angeles"/>
    <x v="0"/>
    <x v="8"/>
    <s v="Enermax Briskie RF Wireless Keyboard and Mouse Combo"/>
    <x v="1250"/>
    <n v="3"/>
    <x v="1216"/>
    <x v="3"/>
    <n v="6"/>
    <n v="30"/>
  </r>
  <r>
    <s v="CA-2014-121643"/>
    <d v="2014-05-19T00:00:00"/>
    <d v="2014-05-21T00:00:00"/>
    <s v="Adrian Barton"/>
    <s v="United States"/>
    <s v="Portland"/>
    <x v="4"/>
    <x v="3"/>
    <s v="Aastra 6757i CT Wireless VoIP phone"/>
    <x v="1251"/>
    <n v="2"/>
    <x v="1217"/>
    <x v="3"/>
    <n v="5"/>
    <n v="19"/>
  </r>
  <r>
    <s v="US-2012-122910"/>
    <d v="2012-05-12T00:00:00"/>
    <d v="2012-05-16T00:00:00"/>
    <s v="Larry Tron"/>
    <s v="United States"/>
    <s v="Louisville"/>
    <x v="5"/>
    <x v="3"/>
    <s v="VTech DS6151"/>
    <x v="382"/>
    <n v="2"/>
    <x v="47"/>
    <x v="2"/>
    <n v="5"/>
    <n v="12"/>
  </r>
  <r>
    <s v="CA-2014-143126"/>
    <d v="2014-12-04T00:00:00"/>
    <d v="2014-12-08T00:00:00"/>
    <s v="Corinna Mitchell"/>
    <s v="United States"/>
    <s v="Seattle"/>
    <x v="1"/>
    <x v="6"/>
    <s v="Bevis Oval Conference Table, Walnut"/>
    <x v="1252"/>
    <n v="2"/>
    <x v="1218"/>
    <x v="3"/>
    <n v="12"/>
    <n v="4"/>
  </r>
  <r>
    <s v="CA-2012-109736"/>
    <d v="2012-10-10T00:00:00"/>
    <d v="2012-10-11T00:00:00"/>
    <s v="Denny Joy"/>
    <s v="United States"/>
    <s v="San Francisco"/>
    <x v="0"/>
    <x v="9"/>
    <s v="Xerox 1894"/>
    <x v="512"/>
    <n v="7"/>
    <x v="503"/>
    <x v="2"/>
    <n v="10"/>
    <n v="10"/>
  </r>
  <r>
    <s v="CA-2012-142601"/>
    <d v="2012-04-18T00:00:00"/>
    <d v="2012-04-20T00:00:00"/>
    <s v="Deanra Eno"/>
    <s v="United States"/>
    <s v="Los Angeles"/>
    <x v="0"/>
    <x v="7"/>
    <s v="Tennsco Stur-D-Stor Boltless Shelving, 5 Shelves, 24&quot; Deep, Sand"/>
    <x v="1253"/>
    <n v="7"/>
    <x v="1219"/>
    <x v="2"/>
    <n v="4"/>
    <n v="18"/>
  </r>
  <r>
    <s v="CA-2012-142601"/>
    <d v="2012-04-18T00:00:00"/>
    <d v="2012-04-20T00:00:00"/>
    <s v="Deanra Eno"/>
    <s v="United States"/>
    <s v="Los Angeles"/>
    <x v="0"/>
    <x v="9"/>
    <s v="Xerox 19"/>
    <x v="1254"/>
    <n v="2"/>
    <x v="1220"/>
    <x v="2"/>
    <n v="4"/>
    <n v="18"/>
  </r>
  <r>
    <s v="US-2014-135230"/>
    <d v="2014-09-02T00:00:00"/>
    <d v="2014-09-08T00:00:00"/>
    <s v="Christine Kargatis"/>
    <s v="United States"/>
    <s v="Seattle"/>
    <x v="1"/>
    <x v="2"/>
    <s v="Staples"/>
    <x v="1255"/>
    <n v="1"/>
    <x v="468"/>
    <x v="3"/>
    <n v="9"/>
    <n v="2"/>
  </r>
  <r>
    <s v="CA-2011-123323"/>
    <d v="2011-11-07T00:00:00"/>
    <d v="2011-11-12T00:00:00"/>
    <s v="Lena Hernandez"/>
    <s v="United States"/>
    <s v="San Francisco"/>
    <x v="0"/>
    <x v="4"/>
    <s v="Wilson Jones Legal Size Ring Binders"/>
    <x v="852"/>
    <n v="7"/>
    <x v="1221"/>
    <x v="1"/>
    <n v="11"/>
    <n v="7"/>
  </r>
  <r>
    <s v="US-2012-103996"/>
    <d v="2012-03-29T00:00:00"/>
    <d v="2012-03-31T00:00:00"/>
    <s v="Richard Bierner"/>
    <s v="United States"/>
    <s v="San Diego"/>
    <x v="0"/>
    <x v="9"/>
    <s v="Xerox 1880"/>
    <x v="1256"/>
    <n v="6"/>
    <x v="1222"/>
    <x v="2"/>
    <n v="3"/>
    <n v="29"/>
  </r>
  <r>
    <s v="US-2012-103996"/>
    <d v="2012-03-29T00:00:00"/>
    <d v="2012-03-31T00:00:00"/>
    <s v="Richard Bierner"/>
    <s v="United States"/>
    <s v="San Diego"/>
    <x v="0"/>
    <x v="9"/>
    <s v="Tops Wirebound Message Log Books"/>
    <x v="1257"/>
    <n v="3"/>
    <x v="1223"/>
    <x v="2"/>
    <n v="3"/>
    <n v="29"/>
  </r>
  <r>
    <s v="US-2012-103996"/>
    <d v="2012-03-29T00:00:00"/>
    <d v="2012-03-31T00:00:00"/>
    <s v="Richard Bierner"/>
    <s v="United States"/>
    <s v="San Diego"/>
    <x v="0"/>
    <x v="8"/>
    <s v="Memorex Froggy Flash Drive 8 GB"/>
    <x v="1258"/>
    <n v="3"/>
    <x v="1224"/>
    <x v="2"/>
    <n v="3"/>
    <n v="29"/>
  </r>
  <r>
    <s v="US-2012-103996"/>
    <d v="2012-03-29T00:00:00"/>
    <d v="2012-03-31T00:00:00"/>
    <s v="Richard Bierner"/>
    <s v="United States"/>
    <s v="San Diego"/>
    <x v="0"/>
    <x v="1"/>
    <s v="G.E. Longer-Life Indoor Recessed Floodlight Bulbs"/>
    <x v="182"/>
    <n v="3"/>
    <x v="1225"/>
    <x v="2"/>
    <n v="3"/>
    <n v="29"/>
  </r>
  <r>
    <s v="CA-2012-105725"/>
    <d v="2012-02-18T00:00:00"/>
    <d v="2012-02-24T00:00:00"/>
    <s v="Guy Thornton"/>
    <s v="United States"/>
    <s v="Long Beach"/>
    <x v="0"/>
    <x v="0"/>
    <s v="Avery 4027 File Folder Labels for Dot Matrix Printers, 5000 Labels per Box, White"/>
    <x v="1259"/>
    <n v="2"/>
    <x v="1226"/>
    <x v="2"/>
    <n v="2"/>
    <n v="18"/>
  </r>
  <r>
    <s v="CA-2012-105725"/>
    <d v="2012-02-18T00:00:00"/>
    <d v="2012-02-24T00:00:00"/>
    <s v="Guy Thornton"/>
    <s v="United States"/>
    <s v="Long Beach"/>
    <x v="0"/>
    <x v="6"/>
    <s v="Hon 61000 Series Interactive Training Tables"/>
    <x v="1260"/>
    <n v="1"/>
    <x v="1227"/>
    <x v="2"/>
    <n v="2"/>
    <n v="18"/>
  </r>
  <r>
    <s v="CA-2014-164364"/>
    <d v="2014-11-13T00:00:00"/>
    <d v="2014-11-17T00:00:00"/>
    <s v="Christine Sundaresam"/>
    <s v="United States"/>
    <s v="Seattle"/>
    <x v="1"/>
    <x v="0"/>
    <s v="Avery 483"/>
    <x v="237"/>
    <n v="2"/>
    <x v="235"/>
    <x v="3"/>
    <n v="11"/>
    <n v="13"/>
  </r>
  <r>
    <s v="CA-2014-164364"/>
    <d v="2014-11-13T00:00:00"/>
    <d v="2014-11-17T00:00:00"/>
    <s v="Christine Sundaresam"/>
    <s v="United States"/>
    <s v="Seattle"/>
    <x v="1"/>
    <x v="2"/>
    <s v="Dixon Ticonderoga Maple Cedar Pencil, #2"/>
    <x v="1261"/>
    <n v="3"/>
    <x v="1228"/>
    <x v="3"/>
    <n v="11"/>
    <n v="13"/>
  </r>
  <r>
    <s v="CA-2014-164364"/>
    <d v="2014-11-13T00:00:00"/>
    <d v="2014-11-17T00:00:00"/>
    <s v="Christine Sundaresam"/>
    <s v="United States"/>
    <s v="Seattle"/>
    <x v="1"/>
    <x v="12"/>
    <s v="Acme Forged Steel Scissors with Black Enamel Handles"/>
    <x v="1262"/>
    <n v="3"/>
    <x v="1229"/>
    <x v="3"/>
    <n v="11"/>
    <n v="13"/>
  </r>
  <r>
    <s v="CA-2013-120005"/>
    <d v="2013-03-04T00:00:00"/>
    <d v="2013-03-04T00:00:00"/>
    <s v="Theresa Swint"/>
    <s v="United States"/>
    <s v="San Francisco"/>
    <x v="0"/>
    <x v="12"/>
    <s v="Elite 5&quot; Scissors"/>
    <x v="1263"/>
    <n v="3"/>
    <x v="1230"/>
    <x v="0"/>
    <n v="3"/>
    <n v="4"/>
  </r>
  <r>
    <s v="CA-2013-120005"/>
    <d v="2013-03-04T00:00:00"/>
    <d v="2013-03-04T00:00:00"/>
    <s v="Theresa Swint"/>
    <s v="United States"/>
    <s v="San Francisco"/>
    <x v="0"/>
    <x v="1"/>
    <s v="Executive Impressions 10&quot; Spectator Wall Clock"/>
    <x v="1264"/>
    <n v="3"/>
    <x v="346"/>
    <x v="0"/>
    <n v="3"/>
    <n v="4"/>
  </r>
  <r>
    <s v="CA-2013-123526"/>
    <d v="2013-12-25T00:00:00"/>
    <d v="2013-12-26T00:00:00"/>
    <s v="Benjamin Venier"/>
    <s v="United States"/>
    <s v="Seattle"/>
    <x v="1"/>
    <x v="9"/>
    <s v="Xerox 1898"/>
    <x v="214"/>
    <n v="5"/>
    <x v="210"/>
    <x v="0"/>
    <n v="12"/>
    <n v="25"/>
  </r>
  <r>
    <s v="CA-2013-127649"/>
    <d v="2013-10-08T00:00:00"/>
    <d v="2013-10-10T00:00:00"/>
    <s v="Dionis Lloyd"/>
    <s v="United States"/>
    <s v="Spokane"/>
    <x v="1"/>
    <x v="16"/>
    <s v="Okidata C331dn Printer"/>
    <x v="886"/>
    <n v="3"/>
    <x v="868"/>
    <x v="0"/>
    <n v="10"/>
    <n v="8"/>
  </r>
  <r>
    <s v="CA-2011-112851"/>
    <d v="2011-09-17T00:00:00"/>
    <d v="2011-09-21T00:00:00"/>
    <s v="Nick Radford"/>
    <s v="United States"/>
    <s v="Chula Vista"/>
    <x v="0"/>
    <x v="13"/>
    <s v="Tyvek Interoffice Envelopes, 9 1/2&quot; x 12 1/2&quot;, 100/Box"/>
    <x v="1265"/>
    <n v="3"/>
    <x v="1140"/>
    <x v="1"/>
    <n v="9"/>
    <n v="17"/>
  </r>
  <r>
    <s v="CA-2014-123701"/>
    <d v="2014-11-25T00:00:00"/>
    <d v="2014-11-28T00:00:00"/>
    <s v="Patrick Gardner"/>
    <s v="United States"/>
    <s v="San Francisco"/>
    <x v="0"/>
    <x v="2"/>
    <s v="BIC Liqua Brite Liner"/>
    <x v="1266"/>
    <n v="4"/>
    <x v="9"/>
    <x v="3"/>
    <n v="11"/>
    <n v="25"/>
  </r>
  <r>
    <s v="US-2013-114888"/>
    <d v="2013-09-20T00:00:00"/>
    <d v="2013-09-25T00:00:00"/>
    <s v="Chuck Clark"/>
    <s v="United States"/>
    <s v="San Francisco"/>
    <x v="0"/>
    <x v="4"/>
    <s v="Cardinal Holdit Business Card Pockets"/>
    <x v="570"/>
    <n v="3"/>
    <x v="635"/>
    <x v="0"/>
    <n v="9"/>
    <n v="20"/>
  </r>
  <r>
    <s v="US-2013-114888"/>
    <d v="2013-09-20T00:00:00"/>
    <d v="2013-09-25T00:00:00"/>
    <s v="Chuck Clark"/>
    <s v="United States"/>
    <s v="San Francisco"/>
    <x v="0"/>
    <x v="12"/>
    <s v="Kleencut Forged Office Shears by Acme United Corporation"/>
    <x v="1267"/>
    <n v="3"/>
    <x v="1231"/>
    <x v="0"/>
    <n v="9"/>
    <n v="20"/>
  </r>
  <r>
    <s v="US-2011-167262"/>
    <d v="2011-10-31T00:00:00"/>
    <d v="2011-11-03T00:00:00"/>
    <s v="Amy Cox"/>
    <s v="United States"/>
    <s v="Avondale"/>
    <x v="3"/>
    <x v="3"/>
    <s v="Plantronics HL10 Handset Lifter"/>
    <x v="1268"/>
    <n v="8"/>
    <x v="1232"/>
    <x v="1"/>
    <n v="10"/>
    <n v="31"/>
  </r>
  <r>
    <s v="CA-2014-108091"/>
    <d v="2014-11-17T00:00:00"/>
    <d v="2014-11-22T00:00:00"/>
    <s v="Eileen Kiefer"/>
    <s v="United States"/>
    <s v="Escondido"/>
    <x v="0"/>
    <x v="2"/>
    <s v="Newell 328"/>
    <x v="1269"/>
    <n v="4"/>
    <x v="207"/>
    <x v="3"/>
    <n v="11"/>
    <n v="17"/>
  </r>
  <r>
    <s v="CA-2012-104346"/>
    <d v="2012-12-11T00:00:00"/>
    <d v="2012-12-16T00:00:00"/>
    <s v="Irene Maddox"/>
    <s v="United States"/>
    <s v="Colorado Springs"/>
    <x v="5"/>
    <x v="2"/>
    <s v="Newell 313"/>
    <x v="978"/>
    <n v="5"/>
    <x v="1233"/>
    <x v="2"/>
    <n v="12"/>
    <n v="11"/>
  </r>
  <r>
    <s v="CA-2012-104346"/>
    <d v="2012-12-11T00:00:00"/>
    <d v="2012-12-16T00:00:00"/>
    <s v="Irene Maddox"/>
    <s v="United States"/>
    <s v="Colorado Springs"/>
    <x v="5"/>
    <x v="15"/>
    <s v="Bush Westfield Collection Bookcases, Dark Cherry Finish"/>
    <x v="1270"/>
    <n v="4"/>
    <x v="1234"/>
    <x v="2"/>
    <n v="12"/>
    <n v="11"/>
  </r>
  <r>
    <s v="CA-2012-104346"/>
    <d v="2012-12-11T00:00:00"/>
    <d v="2012-12-16T00:00:00"/>
    <s v="Irene Maddox"/>
    <s v="United States"/>
    <s v="Colorado Springs"/>
    <x v="5"/>
    <x v="2"/>
    <s v="Newell 326"/>
    <x v="1271"/>
    <n v="3"/>
    <x v="1235"/>
    <x v="2"/>
    <n v="12"/>
    <n v="11"/>
  </r>
  <r>
    <s v="CA-2012-104346"/>
    <d v="2012-12-11T00:00:00"/>
    <d v="2012-12-16T00:00:00"/>
    <s v="Irene Maddox"/>
    <s v="United States"/>
    <s v="Colorado Springs"/>
    <x v="5"/>
    <x v="8"/>
    <s v="Logitech Keyboard K120"/>
    <x v="1272"/>
    <n v="4"/>
    <x v="1236"/>
    <x v="2"/>
    <n v="12"/>
    <n v="11"/>
  </r>
  <r>
    <s v="CA-2012-104346"/>
    <d v="2012-12-11T00:00:00"/>
    <d v="2012-12-16T00:00:00"/>
    <s v="Irene Maddox"/>
    <s v="United States"/>
    <s v="Colorado Springs"/>
    <x v="5"/>
    <x v="1"/>
    <s v="Master Caster Door Stop, Large Neon Orange"/>
    <x v="1273"/>
    <n v="9"/>
    <x v="668"/>
    <x v="2"/>
    <n v="12"/>
    <n v="11"/>
  </r>
  <r>
    <s v="CA-2012-104346"/>
    <d v="2012-12-11T00:00:00"/>
    <d v="2012-12-16T00:00:00"/>
    <s v="Irene Maddox"/>
    <s v="United States"/>
    <s v="Colorado Springs"/>
    <x v="5"/>
    <x v="1"/>
    <s v="DAX Wood Document Frame"/>
    <x v="1274"/>
    <n v="5"/>
    <x v="1237"/>
    <x v="2"/>
    <n v="12"/>
    <n v="11"/>
  </r>
  <r>
    <s v="CA-2012-104346"/>
    <d v="2012-12-11T00:00:00"/>
    <d v="2012-12-16T00:00:00"/>
    <s v="Irene Maddox"/>
    <s v="United States"/>
    <s v="Colorado Springs"/>
    <x v="5"/>
    <x v="6"/>
    <s v="Bevis Rectangular Conference Tables"/>
    <x v="1275"/>
    <n v="5"/>
    <x v="1238"/>
    <x v="2"/>
    <n v="12"/>
    <n v="11"/>
  </r>
  <r>
    <s v="CA-2012-104346"/>
    <d v="2012-12-11T00:00:00"/>
    <d v="2012-12-16T00:00:00"/>
    <s v="Irene Maddox"/>
    <s v="United States"/>
    <s v="Colorado Springs"/>
    <x v="5"/>
    <x v="9"/>
    <s v="Xerox 1932"/>
    <x v="1276"/>
    <n v="3"/>
    <x v="1239"/>
    <x v="2"/>
    <n v="12"/>
    <n v="11"/>
  </r>
  <r>
    <s v="CA-2012-104346"/>
    <d v="2012-12-11T00:00:00"/>
    <d v="2012-12-16T00:00:00"/>
    <s v="Irene Maddox"/>
    <s v="United States"/>
    <s v="Colorado Springs"/>
    <x v="5"/>
    <x v="9"/>
    <s v="Avery Personal Creations Heavyweight Cards"/>
    <x v="1277"/>
    <n v="3"/>
    <x v="57"/>
    <x v="2"/>
    <n v="12"/>
    <n v="11"/>
  </r>
  <r>
    <s v="CA-2012-144722"/>
    <d v="2012-03-16T00:00:00"/>
    <d v="2012-03-23T00:00:00"/>
    <s v="Monica Federle"/>
    <s v="United States"/>
    <s v="Los Angeles"/>
    <x v="0"/>
    <x v="1"/>
    <s v="Howard Miller 11-1/2&quot; Diameter Brentwood Wall Clock"/>
    <x v="1278"/>
    <n v="1"/>
    <x v="1240"/>
    <x v="2"/>
    <n v="3"/>
    <n v="16"/>
  </r>
  <r>
    <s v="CA-2012-137708"/>
    <d v="2012-11-22T00:00:00"/>
    <d v="2012-11-25T00:00:00"/>
    <s v="Nathan Gelder"/>
    <s v="United States"/>
    <s v="Los Angeles"/>
    <x v="0"/>
    <x v="9"/>
    <s v="Xerox 1887"/>
    <x v="876"/>
    <n v="2"/>
    <x v="860"/>
    <x v="2"/>
    <n v="11"/>
    <n v="22"/>
  </r>
  <r>
    <s v="CA-2012-137708"/>
    <d v="2012-11-22T00:00:00"/>
    <d v="2012-11-25T00:00:00"/>
    <s v="Nathan Gelder"/>
    <s v="United States"/>
    <s v="Los Angeles"/>
    <x v="0"/>
    <x v="9"/>
    <s v="Xerox 1971"/>
    <x v="1279"/>
    <n v="10"/>
    <x v="1241"/>
    <x v="2"/>
    <n v="11"/>
    <n v="22"/>
  </r>
  <r>
    <s v="CA-2012-137708"/>
    <d v="2012-11-22T00:00:00"/>
    <d v="2012-11-25T00:00:00"/>
    <s v="Nathan Gelder"/>
    <s v="United States"/>
    <s v="Los Angeles"/>
    <x v="0"/>
    <x v="7"/>
    <s v="Personal Folder Holder, Ebony"/>
    <x v="1280"/>
    <n v="3"/>
    <x v="1242"/>
    <x v="2"/>
    <n v="11"/>
    <n v="22"/>
  </r>
  <r>
    <s v="CA-2013-111696"/>
    <d v="2013-05-09T00:00:00"/>
    <d v="2013-05-11T00:00:00"/>
    <s v="Trudy Brown"/>
    <s v="United States"/>
    <s v="Los Angeles"/>
    <x v="0"/>
    <x v="9"/>
    <s v="Xerox 1920"/>
    <x v="485"/>
    <n v="3"/>
    <x v="1243"/>
    <x v="0"/>
    <n v="5"/>
    <n v="9"/>
  </r>
  <r>
    <s v="CA-2013-134222"/>
    <d v="2013-07-11T00:00:00"/>
    <d v="2013-07-12T00:00:00"/>
    <s v="Nick Zandusky"/>
    <s v="United States"/>
    <s v="Yuma"/>
    <x v="3"/>
    <x v="4"/>
    <s v="GBC Standard Therm-A-Bind Covers"/>
    <x v="1281"/>
    <n v="6"/>
    <x v="1244"/>
    <x v="0"/>
    <n v="7"/>
    <n v="11"/>
  </r>
  <r>
    <s v="US-2014-136707"/>
    <d v="2014-11-13T00:00:00"/>
    <d v="2014-11-16T00:00:00"/>
    <s v="Jim Epp"/>
    <s v="United States"/>
    <s v="Los Angeles"/>
    <x v="0"/>
    <x v="4"/>
    <s v="Acco 3-Hole Punch"/>
    <x v="1282"/>
    <n v="4"/>
    <x v="281"/>
    <x v="3"/>
    <n v="11"/>
    <n v="13"/>
  </r>
  <r>
    <s v="CA-2014-167661"/>
    <d v="2014-10-06T00:00:00"/>
    <d v="2014-10-11T00:00:00"/>
    <s v="Mike Pelletier"/>
    <s v="United States"/>
    <s v="San Francisco"/>
    <x v="0"/>
    <x v="4"/>
    <s v="Avery Framed View Binder, EZD Ring (Locking), Navy, 1 1/2&quot;"/>
    <x v="1283"/>
    <n v="5"/>
    <x v="1245"/>
    <x v="3"/>
    <n v="10"/>
    <n v="6"/>
  </r>
  <r>
    <s v="CA-2014-167661"/>
    <d v="2014-10-06T00:00:00"/>
    <d v="2014-10-11T00:00:00"/>
    <s v="Mike Pelletier"/>
    <s v="United States"/>
    <s v="San Francisco"/>
    <x v="0"/>
    <x v="9"/>
    <s v="Xerox 1951"/>
    <x v="1254"/>
    <n v="2"/>
    <x v="1220"/>
    <x v="3"/>
    <n v="10"/>
    <n v="6"/>
  </r>
  <r>
    <s v="CA-2014-167661"/>
    <d v="2014-10-06T00:00:00"/>
    <d v="2014-10-11T00:00:00"/>
    <s v="Mike Pelletier"/>
    <s v="United States"/>
    <s v="San Francisco"/>
    <x v="0"/>
    <x v="4"/>
    <s v="Avery Hole Reinforcements"/>
    <x v="295"/>
    <n v="4"/>
    <x v="294"/>
    <x v="3"/>
    <n v="10"/>
    <n v="6"/>
  </r>
  <r>
    <s v="US-2011-128685"/>
    <d v="2011-04-04T00:00:00"/>
    <d v="2011-04-05T00:00:00"/>
    <s v="Mary Zewe"/>
    <s v="United States"/>
    <s v="Los Angeles"/>
    <x v="0"/>
    <x v="4"/>
    <s v="Avery Non-Stick Binders"/>
    <x v="521"/>
    <n v="2"/>
    <x v="511"/>
    <x v="1"/>
    <n v="4"/>
    <n v="4"/>
  </r>
  <r>
    <s v="CA-2011-164469"/>
    <d v="2011-06-25T00:00:00"/>
    <d v="2011-06-27T00:00:00"/>
    <s v="Grace Kelly"/>
    <s v="United States"/>
    <s v="Salem"/>
    <x v="4"/>
    <x v="3"/>
    <s v="Plantronics 81402"/>
    <x v="401"/>
    <n v="5"/>
    <x v="1246"/>
    <x v="1"/>
    <n v="6"/>
    <n v="25"/>
  </r>
  <r>
    <s v="CA-2011-164469"/>
    <d v="2011-06-25T00:00:00"/>
    <d v="2011-06-27T00:00:00"/>
    <s v="Grace Kelly"/>
    <s v="United States"/>
    <s v="Salem"/>
    <x v="4"/>
    <x v="2"/>
    <s v="Avery Hi-Liter EverBold Pen Style Fluorescent Highlighters, 4/Pack"/>
    <x v="1284"/>
    <n v="11"/>
    <x v="1247"/>
    <x v="1"/>
    <n v="6"/>
    <n v="25"/>
  </r>
  <r>
    <s v="CA-2011-164469"/>
    <d v="2011-06-25T00:00:00"/>
    <d v="2011-06-27T00:00:00"/>
    <s v="Grace Kelly"/>
    <s v="United States"/>
    <s v="Salem"/>
    <x v="4"/>
    <x v="2"/>
    <s v="Hunt BOSTON Vista Battery-Operated Pencil Sharpener, Black"/>
    <x v="1285"/>
    <n v="1"/>
    <x v="1248"/>
    <x v="1"/>
    <n v="6"/>
    <n v="25"/>
  </r>
  <r>
    <s v="CA-2011-107818"/>
    <d v="2011-09-08T00:00:00"/>
    <d v="2011-09-14T00:00:00"/>
    <s v="Marc Crier"/>
    <s v="United States"/>
    <s v="Pasco"/>
    <x v="1"/>
    <x v="2"/>
    <s v="Prang Colored Pencils"/>
    <x v="156"/>
    <n v="2"/>
    <x v="585"/>
    <x v="1"/>
    <n v="9"/>
    <n v="8"/>
  </r>
  <r>
    <s v="CA-2011-107818"/>
    <d v="2011-09-08T00:00:00"/>
    <d v="2011-09-14T00:00:00"/>
    <s v="Marc Crier"/>
    <s v="United States"/>
    <s v="Pasco"/>
    <x v="1"/>
    <x v="10"/>
    <s v="Hon Deluxe Fabric Upholstered Stacking Chairs, Rounded Back"/>
    <x v="1286"/>
    <n v="5"/>
    <x v="1249"/>
    <x v="1"/>
    <n v="9"/>
    <n v="8"/>
  </r>
  <r>
    <s v="CA-2011-107818"/>
    <d v="2011-09-08T00:00:00"/>
    <d v="2011-09-14T00:00:00"/>
    <s v="Marc Crier"/>
    <s v="United States"/>
    <s v="Pasco"/>
    <x v="1"/>
    <x v="2"/>
    <s v="Hunt PowerHouse Electric Pencil Sharpener, Blue"/>
    <x v="1287"/>
    <n v="8"/>
    <x v="1250"/>
    <x v="1"/>
    <n v="9"/>
    <n v="8"/>
  </r>
  <r>
    <s v="CA-2011-107818"/>
    <d v="2011-09-08T00:00:00"/>
    <d v="2011-09-14T00:00:00"/>
    <s v="Marc Crier"/>
    <s v="United States"/>
    <s v="Pasco"/>
    <x v="1"/>
    <x v="7"/>
    <s v="Carina Double Wide Media Storage Towers in Natural &amp; Black"/>
    <x v="331"/>
    <n v="6"/>
    <x v="214"/>
    <x v="1"/>
    <n v="9"/>
    <n v="8"/>
  </r>
  <r>
    <s v="CA-2011-113320"/>
    <d v="2011-12-12T00:00:00"/>
    <d v="2011-12-15T00:00:00"/>
    <s v="Logan Haushalter"/>
    <s v="United States"/>
    <s v="Oakland"/>
    <x v="0"/>
    <x v="1"/>
    <s v="Eldon Image Series Desk Accessories, Burgundy"/>
    <x v="1288"/>
    <n v="3"/>
    <x v="1251"/>
    <x v="1"/>
    <n v="12"/>
    <n v="12"/>
  </r>
  <r>
    <s v="CA-2011-113320"/>
    <d v="2011-12-12T00:00:00"/>
    <d v="2011-12-15T00:00:00"/>
    <s v="Logan Haushalter"/>
    <s v="United States"/>
    <s v="Oakland"/>
    <x v="0"/>
    <x v="7"/>
    <s v="Woodgrain Magazine Files by Perma"/>
    <x v="1081"/>
    <n v="3"/>
    <x v="1252"/>
    <x v="1"/>
    <n v="12"/>
    <n v="12"/>
  </r>
  <r>
    <s v="CA-2011-113320"/>
    <d v="2011-12-12T00:00:00"/>
    <d v="2011-12-15T00:00:00"/>
    <s v="Logan Haushalter"/>
    <s v="United States"/>
    <s v="Oakland"/>
    <x v="0"/>
    <x v="1"/>
    <s v="Longer-Life Soft White Bulbs"/>
    <x v="104"/>
    <n v="3"/>
    <x v="1100"/>
    <x v="1"/>
    <n v="12"/>
    <n v="12"/>
  </r>
  <r>
    <s v="CA-2012-137526"/>
    <d v="2012-01-13T00:00:00"/>
    <d v="2012-01-17T00:00:00"/>
    <s v="Philip Brown"/>
    <s v="United States"/>
    <s v="Los Angeles"/>
    <x v="0"/>
    <x v="4"/>
    <s v="Binding Machine Supplies"/>
    <x v="262"/>
    <n v="3"/>
    <x v="262"/>
    <x v="2"/>
    <n v="1"/>
    <n v="13"/>
  </r>
  <r>
    <s v="CA-2012-137526"/>
    <d v="2012-01-13T00:00:00"/>
    <d v="2012-01-17T00:00:00"/>
    <s v="Philip Brown"/>
    <s v="United States"/>
    <s v="Los Angeles"/>
    <x v="0"/>
    <x v="1"/>
    <s v="Floodlight Indoor Halogen Bulbs, 1 Bulb per Pack, 60 Watts"/>
    <x v="1289"/>
    <n v="4"/>
    <x v="1253"/>
    <x v="2"/>
    <n v="1"/>
    <n v="13"/>
  </r>
  <r>
    <s v="CA-2012-137526"/>
    <d v="2012-01-13T00:00:00"/>
    <d v="2012-01-17T00:00:00"/>
    <s v="Philip Brown"/>
    <s v="United States"/>
    <s v="Los Angeles"/>
    <x v="0"/>
    <x v="1"/>
    <s v="Deflect-o EconoMat Nonstudded, No Bevel Mat"/>
    <x v="1290"/>
    <n v="9"/>
    <x v="1254"/>
    <x v="2"/>
    <n v="1"/>
    <n v="13"/>
  </r>
  <r>
    <s v="CA-2014-122490"/>
    <d v="2014-11-14T00:00:00"/>
    <d v="2014-11-19T00:00:00"/>
    <s v="Ted Trevino"/>
    <s v="United States"/>
    <s v="Seattle"/>
    <x v="1"/>
    <x v="10"/>
    <s v="Global Troy Executive Leather Low-Back Tilter"/>
    <x v="1291"/>
    <n v="6"/>
    <x v="1255"/>
    <x v="3"/>
    <n v="11"/>
    <n v="14"/>
  </r>
  <r>
    <s v="CA-2014-122490"/>
    <d v="2014-11-14T00:00:00"/>
    <d v="2014-11-19T00:00:00"/>
    <s v="Ted Trevino"/>
    <s v="United States"/>
    <s v="Seattle"/>
    <x v="1"/>
    <x v="4"/>
    <s v="GBC DocuBind P50 Personal Binding Machine"/>
    <x v="1292"/>
    <n v="11"/>
    <x v="1256"/>
    <x v="3"/>
    <n v="11"/>
    <n v="14"/>
  </r>
  <r>
    <s v="CA-2014-122490"/>
    <d v="2014-11-14T00:00:00"/>
    <d v="2014-11-19T00:00:00"/>
    <s v="Ted Trevino"/>
    <s v="United States"/>
    <s v="Seattle"/>
    <x v="1"/>
    <x v="7"/>
    <s v="Space Solutions HD Industrial Steel Shelving."/>
    <x v="1293"/>
    <n v="3"/>
    <x v="478"/>
    <x v="3"/>
    <n v="11"/>
    <n v="14"/>
  </r>
  <r>
    <s v="CA-2014-122490"/>
    <d v="2014-11-14T00:00:00"/>
    <d v="2014-11-19T00:00:00"/>
    <s v="Ted Trevino"/>
    <s v="United States"/>
    <s v="Seattle"/>
    <x v="1"/>
    <x v="0"/>
    <s v="Avery File Folder Labels"/>
    <x v="314"/>
    <n v="3"/>
    <x v="326"/>
    <x v="3"/>
    <n v="11"/>
    <n v="14"/>
  </r>
  <r>
    <s v="CA-2014-104080"/>
    <d v="2014-03-09T00:00:00"/>
    <d v="2014-03-16T00:00:00"/>
    <s v="Alan Hwang"/>
    <s v="United States"/>
    <s v="Anaheim"/>
    <x v="0"/>
    <x v="4"/>
    <s v="Green Canvas Binder for 8-1/2&quot; x 14&quot; Sheets"/>
    <x v="1294"/>
    <n v="5"/>
    <x v="1257"/>
    <x v="3"/>
    <n v="3"/>
    <n v="9"/>
  </r>
  <r>
    <s v="CA-2014-104080"/>
    <d v="2014-03-09T00:00:00"/>
    <d v="2014-03-16T00:00:00"/>
    <s v="Alan Hwang"/>
    <s v="United States"/>
    <s v="Anaheim"/>
    <x v="0"/>
    <x v="2"/>
    <s v="Newell 323"/>
    <x v="1295"/>
    <n v="2"/>
    <x v="1258"/>
    <x v="3"/>
    <n v="3"/>
    <n v="9"/>
  </r>
  <r>
    <s v="CA-2013-135776"/>
    <d v="2013-12-24T00:00:00"/>
    <d v="2013-12-31T00:00:00"/>
    <s v="Edward Hooks"/>
    <s v="United States"/>
    <s v="Seattle"/>
    <x v="1"/>
    <x v="2"/>
    <s v="Newell 317"/>
    <x v="45"/>
    <n v="3"/>
    <x v="578"/>
    <x v="0"/>
    <n v="12"/>
    <n v="24"/>
  </r>
  <r>
    <s v="CA-2013-135776"/>
    <d v="2013-12-24T00:00:00"/>
    <d v="2013-12-31T00:00:00"/>
    <s v="Edward Hooks"/>
    <s v="United States"/>
    <s v="Seattle"/>
    <x v="1"/>
    <x v="9"/>
    <s v="Computer Printout Paper with Letter-Trim Perforations"/>
    <x v="876"/>
    <n v="2"/>
    <x v="860"/>
    <x v="0"/>
    <n v="12"/>
    <n v="24"/>
  </r>
  <r>
    <s v="CA-2013-135776"/>
    <d v="2013-12-24T00:00:00"/>
    <d v="2013-12-31T00:00:00"/>
    <s v="Edward Hooks"/>
    <s v="United States"/>
    <s v="Seattle"/>
    <x v="1"/>
    <x v="2"/>
    <s v="Sanford EarthWrite Recycled Pencils, Medium Soft, #2"/>
    <x v="1296"/>
    <n v="2"/>
    <x v="1259"/>
    <x v="0"/>
    <n v="12"/>
    <n v="24"/>
  </r>
  <r>
    <s v="CA-2013-135776"/>
    <d v="2013-12-24T00:00:00"/>
    <d v="2013-12-31T00:00:00"/>
    <s v="Edward Hooks"/>
    <s v="United States"/>
    <s v="Seattle"/>
    <x v="1"/>
    <x v="7"/>
    <s v="SAFCO Boltless Steel Shelving"/>
    <x v="1297"/>
    <n v="2"/>
    <x v="1260"/>
    <x v="0"/>
    <n v="12"/>
    <n v="24"/>
  </r>
  <r>
    <s v="CA-2013-135776"/>
    <d v="2013-12-24T00:00:00"/>
    <d v="2013-12-31T00:00:00"/>
    <s v="Edward Hooks"/>
    <s v="United States"/>
    <s v="Seattle"/>
    <x v="1"/>
    <x v="9"/>
    <s v="Xerox 1911"/>
    <x v="1298"/>
    <n v="1"/>
    <x v="1261"/>
    <x v="0"/>
    <n v="12"/>
    <n v="24"/>
  </r>
  <r>
    <s v="CA-2013-135776"/>
    <d v="2013-12-24T00:00:00"/>
    <d v="2013-12-31T00:00:00"/>
    <s v="Edward Hooks"/>
    <s v="United States"/>
    <s v="Seattle"/>
    <x v="1"/>
    <x v="13"/>
    <s v="Staples"/>
    <x v="1254"/>
    <n v="2"/>
    <x v="1262"/>
    <x v="0"/>
    <n v="12"/>
    <n v="24"/>
  </r>
  <r>
    <s v="CA-2013-135776"/>
    <d v="2013-12-24T00:00:00"/>
    <d v="2013-12-31T00:00:00"/>
    <s v="Edward Hooks"/>
    <s v="United States"/>
    <s v="Seattle"/>
    <x v="1"/>
    <x v="7"/>
    <s v="Tennsco Snap-Together Open Shelving Units, Starter Sets and Add-On Units"/>
    <x v="1299"/>
    <n v="4"/>
    <x v="1263"/>
    <x v="0"/>
    <n v="12"/>
    <n v="24"/>
  </r>
  <r>
    <s v="CA-2013-130484"/>
    <d v="2013-08-23T00:00:00"/>
    <d v="2013-08-28T00:00:00"/>
    <s v="Sheri Gordon"/>
    <s v="United States"/>
    <s v="Gresham"/>
    <x v="4"/>
    <x v="4"/>
    <s v="GBC Imprintable Covers"/>
    <x v="1300"/>
    <n v="8"/>
    <x v="118"/>
    <x v="0"/>
    <n v="8"/>
    <n v="23"/>
  </r>
  <r>
    <s v="CA-2014-120936"/>
    <d v="2014-12-18T00:00:00"/>
    <d v="2014-12-22T00:00:00"/>
    <s v="Christine Abelman"/>
    <s v="United States"/>
    <s v="Anaheim"/>
    <x v="0"/>
    <x v="7"/>
    <s v="Iceberg Mobile Mega Data/Printer Cart "/>
    <x v="1301"/>
    <n v="4"/>
    <x v="1264"/>
    <x v="3"/>
    <n v="12"/>
    <n v="18"/>
  </r>
  <r>
    <s v="CA-2014-120936"/>
    <d v="2014-12-18T00:00:00"/>
    <d v="2014-12-22T00:00:00"/>
    <s v="Christine Abelman"/>
    <s v="United States"/>
    <s v="Anaheim"/>
    <x v="0"/>
    <x v="12"/>
    <s v="Fiskars Spring-Action Scissors"/>
    <x v="17"/>
    <n v="1"/>
    <x v="189"/>
    <x v="3"/>
    <n v="12"/>
    <n v="18"/>
  </r>
  <r>
    <s v="CA-2012-161830"/>
    <d v="2012-09-24T00:00:00"/>
    <d v="2012-09-26T00:00:00"/>
    <s v="Max Engle"/>
    <s v="United States"/>
    <s v="Seattle"/>
    <x v="1"/>
    <x v="2"/>
    <s v="BOSTON Model 1800 Electric Pencil Sharpeners, Putty/Woodgrain"/>
    <x v="1302"/>
    <n v="2"/>
    <x v="1265"/>
    <x v="2"/>
    <n v="9"/>
    <n v="24"/>
  </r>
  <r>
    <s v="CA-2012-161830"/>
    <d v="2012-09-24T00:00:00"/>
    <d v="2012-09-26T00:00:00"/>
    <s v="Max Engle"/>
    <s v="United States"/>
    <s v="Seattle"/>
    <x v="1"/>
    <x v="4"/>
    <s v="Avery Hole Reinforcements"/>
    <x v="152"/>
    <n v="3"/>
    <x v="1266"/>
    <x v="2"/>
    <n v="9"/>
    <n v="24"/>
  </r>
  <r>
    <s v="CA-2014-143651"/>
    <d v="2014-03-26T00:00:00"/>
    <d v="2014-03-31T00:00:00"/>
    <s v="Filia McAdams"/>
    <s v="United States"/>
    <s v="Seattle"/>
    <x v="1"/>
    <x v="2"/>
    <s v="Newell 309"/>
    <x v="256"/>
    <n v="2"/>
    <x v="1267"/>
    <x v="3"/>
    <n v="3"/>
    <n v="26"/>
  </r>
  <r>
    <s v="CA-2012-106978"/>
    <d v="2012-09-28T00:00:00"/>
    <d v="2012-10-04T00:00:00"/>
    <s v="Zuschuss Carroll"/>
    <s v="United States"/>
    <s v="Aurora"/>
    <x v="5"/>
    <x v="13"/>
    <s v="#10 White Business Envelopes,4 1/8 x 9 1/2"/>
    <x v="1288"/>
    <n v="1"/>
    <x v="326"/>
    <x v="2"/>
    <n v="9"/>
    <n v="28"/>
  </r>
  <r>
    <s v="CA-2012-106978"/>
    <d v="2012-09-28T00:00:00"/>
    <d v="2012-10-04T00:00:00"/>
    <s v="Zuschuss Carroll"/>
    <s v="United States"/>
    <s v="Aurora"/>
    <x v="5"/>
    <x v="4"/>
    <s v="Wilson Jones Easy Flow II Sheet Lifters"/>
    <x v="277"/>
    <n v="2"/>
    <x v="277"/>
    <x v="2"/>
    <n v="9"/>
    <n v="28"/>
  </r>
  <r>
    <s v="CA-2012-106978"/>
    <d v="2012-09-28T00:00:00"/>
    <d v="2012-10-04T00:00:00"/>
    <s v="Zuschuss Carroll"/>
    <s v="United States"/>
    <s v="Aurora"/>
    <x v="5"/>
    <x v="11"/>
    <s v="Staples"/>
    <x v="1303"/>
    <n v="3"/>
    <x v="1268"/>
    <x v="2"/>
    <n v="9"/>
    <n v="28"/>
  </r>
  <r>
    <s v="CA-2012-155124"/>
    <d v="2012-03-15T00:00:00"/>
    <d v="2012-03-21T00:00:00"/>
    <s v="Karen Seio"/>
    <s v="United States"/>
    <s v="Lehi"/>
    <x v="2"/>
    <x v="3"/>
    <s v="SmartStand Mobile Device Holder, Assorted Colors"/>
    <x v="1304"/>
    <n v="3"/>
    <x v="259"/>
    <x v="2"/>
    <n v="3"/>
    <n v="15"/>
  </r>
  <r>
    <s v="CA-2011-157147"/>
    <d v="2011-01-14T00:00:00"/>
    <d v="2011-01-19T00:00:00"/>
    <s v="Brian Dahlen"/>
    <s v="United States"/>
    <s v="San Francisco"/>
    <x v="0"/>
    <x v="7"/>
    <s v="Tennsco 6- and 18-Compartment Lockers"/>
    <x v="1305"/>
    <n v="5"/>
    <x v="1269"/>
    <x v="1"/>
    <n v="1"/>
    <n v="14"/>
  </r>
  <r>
    <s v="CA-2011-157147"/>
    <d v="2011-01-14T00:00:00"/>
    <d v="2011-01-19T00:00:00"/>
    <s v="Brian Dahlen"/>
    <s v="United States"/>
    <s v="San Francisco"/>
    <x v="0"/>
    <x v="15"/>
    <s v="O'Sullivan Elevations Bookcase, Cherry Finish"/>
    <x v="1306"/>
    <n v="3"/>
    <x v="1270"/>
    <x v="1"/>
    <n v="1"/>
    <n v="14"/>
  </r>
  <r>
    <s v="CA-2011-157147"/>
    <d v="2011-01-14T00:00:00"/>
    <d v="2011-01-19T00:00:00"/>
    <s v="Brian Dahlen"/>
    <s v="United States"/>
    <s v="San Francisco"/>
    <x v="0"/>
    <x v="2"/>
    <s v="4009 Highlighters by Sanford"/>
    <x v="496"/>
    <n v="5"/>
    <x v="486"/>
    <x v="1"/>
    <n v="1"/>
    <n v="14"/>
  </r>
  <r>
    <s v="CA-2013-151372"/>
    <d v="2013-09-06T00:00:00"/>
    <d v="2013-09-07T00:00:00"/>
    <s v="Joseph Holt"/>
    <s v="United States"/>
    <s v="Redondo Beach"/>
    <x v="0"/>
    <x v="9"/>
    <s v="14-7/8 x 11 Blue Bar Computer Printout Paper"/>
    <x v="1307"/>
    <n v="2"/>
    <x v="1271"/>
    <x v="0"/>
    <n v="9"/>
    <n v="6"/>
  </r>
  <r>
    <s v="CA-2013-151372"/>
    <d v="2013-09-06T00:00:00"/>
    <d v="2013-09-07T00:00:00"/>
    <s v="Joseph Holt"/>
    <s v="United States"/>
    <s v="Redondo Beach"/>
    <x v="0"/>
    <x v="4"/>
    <s v="Angle-D Binders with Locking Rings, Label Holders"/>
    <x v="1029"/>
    <n v="2"/>
    <x v="1272"/>
    <x v="0"/>
    <n v="9"/>
    <n v="6"/>
  </r>
  <r>
    <s v="CA-2013-151372"/>
    <d v="2013-09-06T00:00:00"/>
    <d v="2013-09-07T00:00:00"/>
    <s v="Joseph Holt"/>
    <s v="United States"/>
    <s v="Redondo Beach"/>
    <x v="0"/>
    <x v="11"/>
    <s v="Advantus Push Pins"/>
    <x v="1308"/>
    <n v="2"/>
    <x v="53"/>
    <x v="0"/>
    <n v="9"/>
    <n v="6"/>
  </r>
  <r>
    <s v="CA-2011-102085"/>
    <d v="2011-10-04T00:00:00"/>
    <d v="2011-10-09T00:00:00"/>
    <s v="Joy Daniels"/>
    <s v="United States"/>
    <s v="Seattle"/>
    <x v="1"/>
    <x v="0"/>
    <s v="Avery 519"/>
    <x v="1309"/>
    <n v="4"/>
    <x v="1273"/>
    <x v="1"/>
    <n v="10"/>
    <n v="4"/>
  </r>
  <r>
    <s v="CA-2014-107125"/>
    <d v="2014-11-28T00:00:00"/>
    <d v="2014-12-03T00:00:00"/>
    <s v="Bill Donatelli"/>
    <s v="United States"/>
    <s v="Los Angeles"/>
    <x v="0"/>
    <x v="4"/>
    <s v="Premium Transparent Presentation Covers by GBC"/>
    <x v="1310"/>
    <n v="7"/>
    <x v="1274"/>
    <x v="3"/>
    <n v="11"/>
    <n v="28"/>
  </r>
  <r>
    <s v="CA-2014-107125"/>
    <d v="2014-11-28T00:00:00"/>
    <d v="2014-12-03T00:00:00"/>
    <s v="Bill Donatelli"/>
    <s v="United States"/>
    <s v="Los Angeles"/>
    <x v="0"/>
    <x v="1"/>
    <s v="Eldon 200 Class Desk Accessories"/>
    <x v="1311"/>
    <n v="3"/>
    <x v="571"/>
    <x v="3"/>
    <n v="11"/>
    <n v="28"/>
  </r>
  <r>
    <s v="CA-2014-117926"/>
    <d v="2014-12-09T00:00:00"/>
    <d v="2014-12-13T00:00:00"/>
    <s v="Alan Schoenberger"/>
    <s v="United States"/>
    <s v="San Francisco"/>
    <x v="0"/>
    <x v="5"/>
    <s v="Belkin 8-Outlet Premiere SurgeMaster II Surge Protectors"/>
    <x v="1312"/>
    <n v="1"/>
    <x v="1275"/>
    <x v="3"/>
    <n v="12"/>
    <n v="9"/>
  </r>
  <r>
    <s v="CA-2011-160262"/>
    <d v="2011-06-09T00:00:00"/>
    <d v="2011-06-13T00:00:00"/>
    <s v="Thomas Seio"/>
    <s v="United States"/>
    <s v="North Las Vegas"/>
    <x v="7"/>
    <x v="2"/>
    <s v="DIXON Oriole Pencils"/>
    <x v="1313"/>
    <n v="7"/>
    <x v="1276"/>
    <x v="1"/>
    <n v="6"/>
    <n v="9"/>
  </r>
  <r>
    <s v="CA-2011-160262"/>
    <d v="2011-06-09T00:00:00"/>
    <d v="2011-06-13T00:00:00"/>
    <s v="Thomas Seio"/>
    <s v="United States"/>
    <s v="North Las Vegas"/>
    <x v="7"/>
    <x v="9"/>
    <s v="Xerox 1909"/>
    <x v="1314"/>
    <n v="3"/>
    <x v="1277"/>
    <x v="1"/>
    <n v="6"/>
    <n v="9"/>
  </r>
  <r>
    <s v="CA-2011-160262"/>
    <d v="2011-06-09T00:00:00"/>
    <d v="2011-06-13T00:00:00"/>
    <s v="Thomas Seio"/>
    <s v="United States"/>
    <s v="North Las Vegas"/>
    <x v="7"/>
    <x v="1"/>
    <s v="Executive Impressions 13-1/2&quot; Indoor/Outdoor Wall Clock"/>
    <x v="1315"/>
    <n v="2"/>
    <x v="1278"/>
    <x v="1"/>
    <n v="6"/>
    <n v="9"/>
  </r>
  <r>
    <s v="CA-2013-166226"/>
    <d v="2013-11-19T00:00:00"/>
    <d v="2013-11-23T00:00:00"/>
    <s v="Tracy Collins"/>
    <s v="United States"/>
    <s v="Los Angeles"/>
    <x v="0"/>
    <x v="3"/>
    <s v="Grandstream GXP2100 Mainstream Business Phone"/>
    <x v="1316"/>
    <n v="1"/>
    <x v="1279"/>
    <x v="0"/>
    <n v="11"/>
    <n v="19"/>
  </r>
  <r>
    <s v="CA-2013-166226"/>
    <d v="2013-11-19T00:00:00"/>
    <d v="2013-11-23T00:00:00"/>
    <s v="Tracy Collins"/>
    <s v="United States"/>
    <s v="Los Angeles"/>
    <x v="0"/>
    <x v="5"/>
    <s v="Fellowes Command Center 5-outlet power strip"/>
    <x v="1317"/>
    <n v="1"/>
    <x v="1280"/>
    <x v="0"/>
    <n v="11"/>
    <n v="19"/>
  </r>
  <r>
    <s v="CA-2011-156587"/>
    <d v="2011-03-07T00:00:00"/>
    <d v="2011-03-08T00:00:00"/>
    <s v="Aaron Bergman"/>
    <s v="United States"/>
    <s v="Seattle"/>
    <x v="1"/>
    <x v="10"/>
    <s v="Global Push Button Manager's Chair, Indigo"/>
    <x v="1318"/>
    <n v="1"/>
    <x v="1281"/>
    <x v="1"/>
    <n v="3"/>
    <n v="7"/>
  </r>
  <r>
    <s v="CA-2011-156587"/>
    <d v="2011-03-07T00:00:00"/>
    <d v="2011-03-08T00:00:00"/>
    <s v="Aaron Bergman"/>
    <s v="United States"/>
    <s v="Seattle"/>
    <x v="1"/>
    <x v="2"/>
    <s v="Newell 330"/>
    <x v="485"/>
    <n v="3"/>
    <x v="1066"/>
    <x v="1"/>
    <n v="3"/>
    <n v="7"/>
  </r>
  <r>
    <s v="CA-2011-156587"/>
    <d v="2011-03-07T00:00:00"/>
    <d v="2011-03-08T00:00:00"/>
    <s v="Aaron Bergman"/>
    <s v="United States"/>
    <s v="Seattle"/>
    <x v="1"/>
    <x v="7"/>
    <s v="Carina 42&quot;Hx23 3/4&quot;W Media Storage Unit"/>
    <x v="220"/>
    <n v="3"/>
    <x v="538"/>
    <x v="1"/>
    <n v="3"/>
    <n v="7"/>
  </r>
  <r>
    <s v="CA-2013-164896"/>
    <d v="2013-11-08T00:00:00"/>
    <d v="2013-11-13T00:00:00"/>
    <s v="Penelope Sewall"/>
    <s v="United States"/>
    <s v="Oceanside"/>
    <x v="0"/>
    <x v="9"/>
    <s v="Wirebound Four 2-3/4 x 5 Forms per Page, 400 Sets per Book"/>
    <x v="1319"/>
    <n v="2"/>
    <x v="1282"/>
    <x v="0"/>
    <n v="11"/>
    <n v="8"/>
  </r>
  <r>
    <s v="CA-2011-160066"/>
    <d v="2011-11-16T00:00:00"/>
    <d v="2011-11-22T00:00:00"/>
    <s v="Adam Hart"/>
    <s v="United States"/>
    <s v="Huntington Beach"/>
    <x v="0"/>
    <x v="0"/>
    <s v="Permanent Self-Adhesive File Folder Labels for Typewriters by Universal"/>
    <x v="1320"/>
    <n v="2"/>
    <x v="163"/>
    <x v="1"/>
    <n v="11"/>
    <n v="16"/>
  </r>
  <r>
    <s v="CA-2013-109925"/>
    <d v="2013-11-07T00:00:00"/>
    <d v="2013-11-11T00:00:00"/>
    <s v="Irene Maddox"/>
    <s v="United States"/>
    <s v="San Diego"/>
    <x v="0"/>
    <x v="7"/>
    <s v="Eldon Portable Mobile Manager"/>
    <x v="1321"/>
    <n v="3"/>
    <x v="1283"/>
    <x v="0"/>
    <n v="11"/>
    <n v="7"/>
  </r>
  <r>
    <s v="CA-2013-149279"/>
    <d v="2013-04-25T00:00:00"/>
    <d v="2013-04-29T00:00:00"/>
    <s v="Craig Leslie"/>
    <s v="United States"/>
    <s v="Colorado Springs"/>
    <x v="5"/>
    <x v="9"/>
    <s v="Xerox 226"/>
    <x v="274"/>
    <n v="3"/>
    <x v="457"/>
    <x v="0"/>
    <n v="4"/>
    <n v="25"/>
  </r>
  <r>
    <s v="CA-2013-149279"/>
    <d v="2013-04-25T00:00:00"/>
    <d v="2013-04-29T00:00:00"/>
    <s v="Craig Leslie"/>
    <s v="United States"/>
    <s v="Colorado Springs"/>
    <x v="5"/>
    <x v="10"/>
    <s v="SAFCO Arco Folding Chair"/>
    <x v="1322"/>
    <n v="6"/>
    <x v="1284"/>
    <x v="0"/>
    <n v="4"/>
    <n v="25"/>
  </r>
  <r>
    <s v="CA-2013-149279"/>
    <d v="2013-04-25T00:00:00"/>
    <d v="2013-04-29T00:00:00"/>
    <s v="Craig Leslie"/>
    <s v="United States"/>
    <s v="Colorado Springs"/>
    <x v="5"/>
    <x v="4"/>
    <s v="Wilson Jones Impact Binders"/>
    <x v="1323"/>
    <n v="2"/>
    <x v="1285"/>
    <x v="0"/>
    <n v="4"/>
    <n v="25"/>
  </r>
  <r>
    <s v="CA-2014-107321"/>
    <d v="2014-09-01T00:00:00"/>
    <d v="2014-09-05T00:00:00"/>
    <s v="Arthur Wiediger"/>
    <s v="United States"/>
    <s v="San Francisco"/>
    <x v="0"/>
    <x v="4"/>
    <s v="Acco Suede Grain Vinyl Round Ring Binder"/>
    <x v="1324"/>
    <n v="3"/>
    <x v="1286"/>
    <x v="3"/>
    <n v="9"/>
    <n v="1"/>
  </r>
  <r>
    <s v="CA-2014-107321"/>
    <d v="2014-09-01T00:00:00"/>
    <d v="2014-09-05T00:00:00"/>
    <s v="Arthur Wiediger"/>
    <s v="United States"/>
    <s v="San Francisco"/>
    <x v="0"/>
    <x v="3"/>
    <s v="Aastra 6757i CT Wireless VoIP phone"/>
    <x v="1325"/>
    <n v="4"/>
    <x v="1287"/>
    <x v="3"/>
    <n v="9"/>
    <n v="1"/>
  </r>
  <r>
    <s v="CA-2013-129238"/>
    <d v="2013-01-31T00:00:00"/>
    <d v="2013-02-04T00:00:00"/>
    <s v="Sample Company A"/>
    <s v="United States"/>
    <s v="Los Angeles"/>
    <x v="0"/>
    <x v="3"/>
    <s v="AT&amp;T 1080 Phone"/>
    <x v="1326"/>
    <n v="1"/>
    <x v="693"/>
    <x v="0"/>
    <n v="1"/>
    <n v="31"/>
  </r>
  <r>
    <s v="CA-2013-129238"/>
    <d v="2013-01-31T00:00:00"/>
    <d v="2013-02-04T00:00:00"/>
    <s v="Sample Company A"/>
    <s v="United States"/>
    <s v="Los Angeles"/>
    <x v="0"/>
    <x v="9"/>
    <s v="Staples"/>
    <x v="1327"/>
    <n v="5"/>
    <x v="1288"/>
    <x v="0"/>
    <n v="1"/>
    <n v="31"/>
  </r>
  <r>
    <s v="CA-2014-159688"/>
    <d v="2014-05-08T00:00:00"/>
    <d v="2014-05-13T00:00:00"/>
    <s v="Adam Bellavance"/>
    <s v="United States"/>
    <s v="Los Angeles"/>
    <x v="0"/>
    <x v="8"/>
    <s v="Logitech G600 MMO Gaming Mouse"/>
    <x v="1328"/>
    <n v="1"/>
    <x v="1289"/>
    <x v="3"/>
    <n v="5"/>
    <n v="8"/>
  </r>
  <r>
    <s v="CA-2013-155033"/>
    <d v="2013-10-08T00:00:00"/>
    <d v="2013-10-13T00:00:00"/>
    <s v="Cindy Chapman"/>
    <s v="United States"/>
    <s v="Los Angeles"/>
    <x v="0"/>
    <x v="9"/>
    <s v="Astroparche Fine Business Paper"/>
    <x v="69"/>
    <n v="2"/>
    <x v="1007"/>
    <x v="0"/>
    <n v="10"/>
    <n v="8"/>
  </r>
  <r>
    <s v="US-2014-139647"/>
    <d v="2014-05-12T00:00:00"/>
    <d v="2014-05-14T00:00:00"/>
    <s v="Todd Sumrall"/>
    <s v="United States"/>
    <s v="Phoenix"/>
    <x v="3"/>
    <x v="15"/>
    <s v="Bestar Classic Bookcase"/>
    <x v="1329"/>
    <n v="7"/>
    <x v="1290"/>
    <x v="3"/>
    <n v="5"/>
    <n v="12"/>
  </r>
  <r>
    <s v="CA-2011-127558"/>
    <d v="2011-11-15T00:00:00"/>
    <d v="2011-11-18T00:00:00"/>
    <s v="Shahid Shariari"/>
    <s v="United States"/>
    <s v="Los Angeles"/>
    <x v="0"/>
    <x v="1"/>
    <s v="Eldon 100 Class Desk Accessories"/>
    <x v="1330"/>
    <n v="3"/>
    <x v="1200"/>
    <x v="1"/>
    <n v="11"/>
    <n v="15"/>
  </r>
  <r>
    <s v="CA-2011-127558"/>
    <d v="2011-11-15T00:00:00"/>
    <d v="2011-11-18T00:00:00"/>
    <s v="Shahid Shariari"/>
    <s v="United States"/>
    <s v="Los Angeles"/>
    <x v="0"/>
    <x v="8"/>
    <s v="LogitechÂ P710e Mobile Speakerphone"/>
    <x v="1331"/>
    <n v="3"/>
    <x v="1291"/>
    <x v="1"/>
    <n v="11"/>
    <n v="15"/>
  </r>
  <r>
    <s v="CA-2011-127558"/>
    <d v="2011-11-15T00:00:00"/>
    <d v="2011-11-18T00:00:00"/>
    <s v="Shahid Shariari"/>
    <s v="United States"/>
    <s v="Los Angeles"/>
    <x v="0"/>
    <x v="12"/>
    <s v="Acme Box Cutter Scissors"/>
    <x v="1332"/>
    <n v="2"/>
    <x v="660"/>
    <x v="1"/>
    <n v="11"/>
    <n v="15"/>
  </r>
  <r>
    <s v="CA-2013-133795"/>
    <d v="2013-12-19T00:00:00"/>
    <d v="2013-12-25T00:00:00"/>
    <s v="Jeremy Ellison"/>
    <s v="United States"/>
    <s v="San Diego"/>
    <x v="0"/>
    <x v="8"/>
    <s v="SanDisk Cruzer 64 GB USB Flash Drive"/>
    <x v="1333"/>
    <n v="2"/>
    <x v="1292"/>
    <x v="0"/>
    <n v="12"/>
    <n v="19"/>
  </r>
  <r>
    <s v="CA-2013-133795"/>
    <d v="2013-12-19T00:00:00"/>
    <d v="2013-12-25T00:00:00"/>
    <s v="Jeremy Ellison"/>
    <s v="United States"/>
    <s v="San Diego"/>
    <x v="0"/>
    <x v="8"/>
    <s v="LogitechÂ P710e Mobile Speakerphone"/>
    <x v="1331"/>
    <n v="3"/>
    <x v="1291"/>
    <x v="0"/>
    <n v="12"/>
    <n v="19"/>
  </r>
  <r>
    <s v="CA-2013-133795"/>
    <d v="2013-12-19T00:00:00"/>
    <d v="2013-12-25T00:00:00"/>
    <s v="Jeremy Ellison"/>
    <s v="United States"/>
    <s v="San Diego"/>
    <x v="0"/>
    <x v="1"/>
    <s v="Eldon Expressions Wood and Plastic Desk Accessories, Oak"/>
    <x v="1283"/>
    <n v="4"/>
    <x v="1293"/>
    <x v="0"/>
    <n v="12"/>
    <n v="19"/>
  </r>
  <r>
    <s v="CA-2014-139304"/>
    <d v="2014-01-30T00:00:00"/>
    <d v="2014-02-03T00:00:00"/>
    <s v="Vivek Gonzalez"/>
    <s v="United States"/>
    <s v="San Francisco"/>
    <x v="0"/>
    <x v="2"/>
    <s v="Newell 339"/>
    <x v="1334"/>
    <n v="3"/>
    <x v="1286"/>
    <x v="3"/>
    <n v="1"/>
    <n v="30"/>
  </r>
  <r>
    <s v="CA-2014-139304"/>
    <d v="2014-01-30T00:00:00"/>
    <d v="2014-02-03T00:00:00"/>
    <s v="Vivek Gonzalez"/>
    <s v="United States"/>
    <s v="San Francisco"/>
    <x v="0"/>
    <x v="12"/>
    <s v="Acme Office Executive Series Stainless Steel Trimmers"/>
    <x v="1335"/>
    <n v="1"/>
    <x v="806"/>
    <x v="3"/>
    <n v="1"/>
    <n v="30"/>
  </r>
  <r>
    <s v="CA-2014-139304"/>
    <d v="2014-01-30T00:00:00"/>
    <d v="2014-02-03T00:00:00"/>
    <s v="Vivek Gonzalez"/>
    <s v="United States"/>
    <s v="San Francisco"/>
    <x v="0"/>
    <x v="4"/>
    <s v="Clear Mylar Reinforcing Strips"/>
    <x v="147"/>
    <n v="8"/>
    <x v="147"/>
    <x v="3"/>
    <n v="1"/>
    <n v="30"/>
  </r>
  <r>
    <s v="CA-2011-169803"/>
    <d v="2011-04-06T00:00:00"/>
    <d v="2011-04-12T00:00:00"/>
    <s v="Scott Cohen"/>
    <s v="United States"/>
    <s v="Seattle"/>
    <x v="1"/>
    <x v="6"/>
    <s v="Chromcraft Bull-Nose Wood Round Conference Table Top, Wood Base"/>
    <x v="1336"/>
    <n v="3"/>
    <x v="1294"/>
    <x v="1"/>
    <n v="4"/>
    <n v="6"/>
  </r>
  <r>
    <s v="CA-2011-169803"/>
    <d v="2011-04-06T00:00:00"/>
    <d v="2011-04-12T00:00:00"/>
    <s v="Scott Cohen"/>
    <s v="United States"/>
    <s v="Seattle"/>
    <x v="1"/>
    <x v="8"/>
    <s v="Kingston Digital DataTraveler 32GB USB 2.0"/>
    <x v="407"/>
    <n v="2"/>
    <x v="1295"/>
    <x v="1"/>
    <n v="4"/>
    <n v="6"/>
  </r>
  <r>
    <s v="CA-2013-158694"/>
    <d v="2013-11-11T00:00:00"/>
    <d v="2013-11-14T00:00:00"/>
    <s v="Arianne Irving"/>
    <s v="United States"/>
    <s v="Los Angeles"/>
    <x v="0"/>
    <x v="9"/>
    <s v="Embossed Ink Jet Note Cards"/>
    <x v="1337"/>
    <n v="3"/>
    <x v="1296"/>
    <x v="0"/>
    <n v="11"/>
    <n v="11"/>
  </r>
  <r>
    <s v="CA-2013-158694"/>
    <d v="2013-11-11T00:00:00"/>
    <d v="2013-11-14T00:00:00"/>
    <s v="Arianne Irving"/>
    <s v="United States"/>
    <s v="Los Angeles"/>
    <x v="0"/>
    <x v="5"/>
    <s v="Belkin F9S820V06 8 Outlet Surge"/>
    <x v="942"/>
    <n v="4"/>
    <x v="1297"/>
    <x v="0"/>
    <n v="11"/>
    <n v="11"/>
  </r>
  <r>
    <s v="CA-2013-158694"/>
    <d v="2013-11-11T00:00:00"/>
    <d v="2013-11-14T00:00:00"/>
    <s v="Arianne Irving"/>
    <s v="United States"/>
    <s v="Los Angeles"/>
    <x v="0"/>
    <x v="1"/>
    <s v="Howard Miller 11-1/2&quot; Diameter Ridgewood Wall Clock"/>
    <x v="1338"/>
    <n v="9"/>
    <x v="1298"/>
    <x v="0"/>
    <n v="11"/>
    <n v="11"/>
  </r>
  <r>
    <s v="CA-2013-158694"/>
    <d v="2013-11-11T00:00:00"/>
    <d v="2013-11-14T00:00:00"/>
    <s v="Arianne Irving"/>
    <s v="United States"/>
    <s v="Los Angeles"/>
    <x v="0"/>
    <x v="9"/>
    <s v="Xerox 1933"/>
    <x v="1339"/>
    <n v="5"/>
    <x v="608"/>
    <x v="0"/>
    <n v="11"/>
    <n v="11"/>
  </r>
  <r>
    <s v="CA-2013-158694"/>
    <d v="2013-11-11T00:00:00"/>
    <d v="2013-11-14T00:00:00"/>
    <s v="Arianne Irving"/>
    <s v="United States"/>
    <s v="Los Angeles"/>
    <x v="0"/>
    <x v="7"/>
    <s v="Standard Rollaway File with Lock"/>
    <x v="1340"/>
    <n v="4"/>
    <x v="1299"/>
    <x v="0"/>
    <n v="11"/>
    <n v="11"/>
  </r>
  <r>
    <s v="CA-2013-158694"/>
    <d v="2013-11-11T00:00:00"/>
    <d v="2013-11-14T00:00:00"/>
    <s v="Arianne Irving"/>
    <s v="United States"/>
    <s v="Los Angeles"/>
    <x v="0"/>
    <x v="4"/>
    <s v="Peel &amp; Stick Add-On Corner Pockets"/>
    <x v="533"/>
    <n v="3"/>
    <x v="524"/>
    <x v="0"/>
    <n v="11"/>
    <n v="11"/>
  </r>
  <r>
    <s v="CA-2013-158694"/>
    <d v="2013-11-11T00:00:00"/>
    <d v="2013-11-14T00:00:00"/>
    <s v="Arianne Irving"/>
    <s v="United States"/>
    <s v="Los Angeles"/>
    <x v="0"/>
    <x v="2"/>
    <s v="Newell 338"/>
    <x v="508"/>
    <n v="5"/>
    <x v="1300"/>
    <x v="0"/>
    <n v="11"/>
    <n v="11"/>
  </r>
  <r>
    <s v="CA-2012-150511"/>
    <d v="2012-09-18T00:00:00"/>
    <d v="2012-09-24T00:00:00"/>
    <s v="Adam Bellavance"/>
    <s v="United States"/>
    <s v="Des Moines"/>
    <x v="1"/>
    <x v="9"/>
    <s v="Wirebound Message Books, Four 2 3/4&quot; x 5&quot; Forms per Page, 600 Sets per Book"/>
    <x v="650"/>
    <n v="2"/>
    <x v="640"/>
    <x v="2"/>
    <n v="9"/>
    <n v="18"/>
  </r>
  <r>
    <s v="CA-2012-162166"/>
    <d v="2012-09-08T00:00:00"/>
    <d v="2012-09-11T00:00:00"/>
    <s v="Neoma Murray"/>
    <s v="United States"/>
    <s v="Moreno Valley"/>
    <x v="0"/>
    <x v="9"/>
    <s v="Xerox 1928"/>
    <x v="1050"/>
    <n v="5"/>
    <x v="1301"/>
    <x v="2"/>
    <n v="9"/>
    <n v="8"/>
  </r>
  <r>
    <s v="CA-2012-162166"/>
    <d v="2012-09-08T00:00:00"/>
    <d v="2012-09-11T00:00:00"/>
    <s v="Neoma Murray"/>
    <s v="United States"/>
    <s v="Moreno Valley"/>
    <x v="0"/>
    <x v="7"/>
    <s v="Eldon Shelf Savers Cubes and Bins"/>
    <x v="1341"/>
    <n v="6"/>
    <x v="1302"/>
    <x v="2"/>
    <n v="9"/>
    <n v="8"/>
  </r>
  <r>
    <s v="CA-2014-160934"/>
    <d v="2014-01-16T00:00:00"/>
    <d v="2014-01-20T00:00:00"/>
    <s v="Tonja Turnell"/>
    <s v="United States"/>
    <s v="Los Angeles"/>
    <x v="0"/>
    <x v="2"/>
    <s v="Newell 347"/>
    <x v="1209"/>
    <n v="5"/>
    <x v="1303"/>
    <x v="3"/>
    <n v="1"/>
    <n v="16"/>
  </r>
  <r>
    <s v="CA-2012-145485"/>
    <d v="2012-11-05T00:00:00"/>
    <d v="2012-11-05T00:00:00"/>
    <s v="Justin MacKendrick"/>
    <s v="United States"/>
    <s v="San Francisco"/>
    <x v="0"/>
    <x v="7"/>
    <s v="Hanging Personal Folder File"/>
    <x v="1342"/>
    <n v="4"/>
    <x v="665"/>
    <x v="2"/>
    <n v="11"/>
    <n v="5"/>
  </r>
  <r>
    <s v="CA-2014-151071"/>
    <d v="2014-04-26T00:00:00"/>
    <d v="2014-04-30T00:00:00"/>
    <s v="Mick Brown"/>
    <s v="United States"/>
    <s v="Los Angeles"/>
    <x v="0"/>
    <x v="4"/>
    <s v="Cardinal Slant-D Ring Binder, Heavy Gauge Vinyl"/>
    <x v="361"/>
    <n v="2"/>
    <x v="356"/>
    <x v="3"/>
    <n v="4"/>
    <n v="26"/>
  </r>
  <r>
    <s v="US-2014-133312"/>
    <d v="2014-11-26T00:00:00"/>
    <d v="2014-11-30T00:00:00"/>
    <s v="Bradley Drucker"/>
    <s v="United States"/>
    <s v="San Francisco"/>
    <x v="0"/>
    <x v="15"/>
    <s v="Sauder Forest Hills Library, Woodland Oak Finish"/>
    <x v="1343"/>
    <n v="3"/>
    <x v="1304"/>
    <x v="3"/>
    <n v="11"/>
    <n v="26"/>
  </r>
  <r>
    <s v="US-2014-133312"/>
    <d v="2014-11-26T00:00:00"/>
    <d v="2014-11-30T00:00:00"/>
    <s v="Bradley Drucker"/>
    <s v="United States"/>
    <s v="San Francisco"/>
    <x v="0"/>
    <x v="7"/>
    <s v="Sterilite Officeware Hinged File Box"/>
    <x v="1344"/>
    <n v="1"/>
    <x v="794"/>
    <x v="3"/>
    <n v="11"/>
    <n v="26"/>
  </r>
  <r>
    <s v="CA-2014-132738"/>
    <d v="2014-08-05T00:00:00"/>
    <d v="2014-08-08T00:00:00"/>
    <s v="Harry Marie"/>
    <s v="United States"/>
    <s v="Loveland"/>
    <x v="5"/>
    <x v="9"/>
    <s v="Hammermill CopyPlus Copy Paper (20Lb. and 84 Bright)"/>
    <x v="1345"/>
    <n v="2"/>
    <x v="1305"/>
    <x v="3"/>
    <n v="8"/>
    <n v="5"/>
  </r>
  <r>
    <s v="CA-2014-132738"/>
    <d v="2014-08-05T00:00:00"/>
    <d v="2014-08-08T00:00:00"/>
    <s v="Harry Marie"/>
    <s v="United States"/>
    <s v="Loveland"/>
    <x v="5"/>
    <x v="13"/>
    <s v="Manila Recycled Extra-Heavyweight Clasp Envelopes, 6&quot; x 9&quot;"/>
    <x v="1346"/>
    <n v="1"/>
    <x v="686"/>
    <x v="3"/>
    <n v="8"/>
    <n v="5"/>
  </r>
  <r>
    <s v="CA-2014-156720"/>
    <d v="2014-12-31T00:00:00"/>
    <d v="2015-01-04T00:00:00"/>
    <s v="Jill Matthias"/>
    <s v="United States"/>
    <s v="Loveland"/>
    <x v="5"/>
    <x v="11"/>
    <s v="Bagged Rubber Bands"/>
    <x v="1347"/>
    <n v="3"/>
    <x v="1306"/>
    <x v="3"/>
    <n v="12"/>
    <n v="31"/>
  </r>
  <r>
    <s v="CA-2012-141936"/>
    <d v="2012-08-07T00:00:00"/>
    <d v="2012-08-12T00:00:00"/>
    <s v="Parhena Norris"/>
    <s v="United States"/>
    <s v="Bakersfield"/>
    <x v="0"/>
    <x v="4"/>
    <s v="Cardinal Hold-It CD Pocket"/>
    <x v="1348"/>
    <n v="3"/>
    <x v="1307"/>
    <x v="2"/>
    <n v="8"/>
    <n v="7"/>
  </r>
  <r>
    <s v="CA-2013-150658"/>
    <d v="2013-11-18T00:00:00"/>
    <d v="2013-11-23T00:00:00"/>
    <s v="Maribeth Schnelling"/>
    <s v="United States"/>
    <s v="Carlsbad"/>
    <x v="6"/>
    <x v="4"/>
    <s v="Avery Non-Stick Binders"/>
    <x v="753"/>
    <n v="3"/>
    <x v="1308"/>
    <x v="0"/>
    <n v="11"/>
    <n v="18"/>
  </r>
  <r>
    <s v="CA-2014-146626"/>
    <d v="2014-12-30T00:00:00"/>
    <d v="2015-01-06T00:00:00"/>
    <s v="Ben Peterman"/>
    <s v="United States"/>
    <s v="Anaheim"/>
    <x v="0"/>
    <x v="1"/>
    <s v="Nu-Dell Executive Frame"/>
    <x v="1349"/>
    <n v="8"/>
    <x v="1309"/>
    <x v="3"/>
    <n v="12"/>
    <n v="30"/>
  </r>
  <r>
    <s v="CA-2013-151323"/>
    <d v="2013-10-24T00:00:00"/>
    <d v="2013-10-29T00:00:00"/>
    <s v="Alejandro Ballentine"/>
    <s v="United States"/>
    <s v="Seattle"/>
    <x v="1"/>
    <x v="11"/>
    <s v="Advantus SlideClip Paper Clips"/>
    <x v="1350"/>
    <n v="5"/>
    <x v="1310"/>
    <x v="0"/>
    <n v="10"/>
    <n v="24"/>
  </r>
  <r>
    <s v="CA-2012-146696"/>
    <d v="2012-12-14T00:00:00"/>
    <d v="2012-12-19T00:00:00"/>
    <s v="Rick Duston"/>
    <s v="United States"/>
    <s v="San Diego"/>
    <x v="0"/>
    <x v="4"/>
    <s v="Wilson Jones Standard D-Ring Binders"/>
    <x v="1351"/>
    <n v="2"/>
    <x v="812"/>
    <x v="2"/>
    <n v="12"/>
    <n v="14"/>
  </r>
  <r>
    <s v="CA-2012-154886"/>
    <d v="2012-11-08T00:00:00"/>
    <d v="2012-11-12T00:00:00"/>
    <s v="Shaun Weien"/>
    <s v="United States"/>
    <s v="San Francisco"/>
    <x v="0"/>
    <x v="8"/>
    <s v="Microsoft Arc Touch Mouse"/>
    <x v="400"/>
    <n v="2"/>
    <x v="1311"/>
    <x v="2"/>
    <n v="11"/>
    <n v="8"/>
  </r>
  <r>
    <s v="CA-2014-161333"/>
    <d v="2014-02-03T00:00:00"/>
    <d v="2014-02-08T00:00:00"/>
    <s v="John Lee"/>
    <s v="United States"/>
    <s v="Los Angeles"/>
    <x v="0"/>
    <x v="1"/>
    <s v="Howard Miller 11-1/2&quot; Diameter Grantwood Wall Clock"/>
    <x v="1352"/>
    <n v="2"/>
    <x v="1312"/>
    <x v="3"/>
    <n v="2"/>
    <n v="3"/>
  </r>
  <r>
    <s v="CA-2014-161333"/>
    <d v="2014-02-03T00:00:00"/>
    <d v="2014-02-08T00:00:00"/>
    <s v="John Lee"/>
    <s v="United States"/>
    <s v="Los Angeles"/>
    <x v="0"/>
    <x v="7"/>
    <s v="Multi-Use Personal File Cart and Caster Set, Three Stacking Bins"/>
    <x v="1353"/>
    <n v="4"/>
    <x v="1313"/>
    <x v="3"/>
    <n v="2"/>
    <n v="3"/>
  </r>
  <r>
    <s v="CA-2014-161333"/>
    <d v="2014-02-03T00:00:00"/>
    <d v="2014-02-08T00:00:00"/>
    <s v="John Lee"/>
    <s v="United States"/>
    <s v="Los Angeles"/>
    <x v="0"/>
    <x v="5"/>
    <s v="Harmony HEPA Quiet Air Purifiers"/>
    <x v="1354"/>
    <n v="4"/>
    <x v="1314"/>
    <x v="3"/>
    <n v="2"/>
    <n v="3"/>
  </r>
  <r>
    <s v="CA-2014-128734"/>
    <d v="2014-12-25T00:00:00"/>
    <d v="2015-01-01T00:00:00"/>
    <s v="James Lanier"/>
    <s v="United States"/>
    <s v="Chandler"/>
    <x v="3"/>
    <x v="1"/>
    <s v="Acrylic Self-Standing Desk Frames"/>
    <x v="1355"/>
    <n v="4"/>
    <x v="1315"/>
    <x v="3"/>
    <n v="12"/>
    <n v="25"/>
  </r>
  <r>
    <s v="CA-2014-128734"/>
    <d v="2014-12-25T00:00:00"/>
    <d v="2015-01-01T00:00:00"/>
    <s v="James Lanier"/>
    <s v="United States"/>
    <s v="Chandler"/>
    <x v="3"/>
    <x v="10"/>
    <s v="Global Leather Executive Chair"/>
    <x v="1356"/>
    <n v="3"/>
    <x v="1316"/>
    <x v="3"/>
    <n v="12"/>
    <n v="25"/>
  </r>
  <r>
    <s v="CA-2014-125101"/>
    <d v="2014-03-07T00:00:00"/>
    <d v="2014-03-11T00:00:00"/>
    <s v="Sally Hughsby"/>
    <s v="United States"/>
    <s v="San Francisco"/>
    <x v="0"/>
    <x v="7"/>
    <s v="File Shuttle II and Handi-File, Black"/>
    <x v="1357"/>
    <n v="2"/>
    <x v="1317"/>
    <x v="3"/>
    <n v="3"/>
    <n v="7"/>
  </r>
  <r>
    <s v="CA-2014-169929"/>
    <d v="2014-09-26T00:00:00"/>
    <d v="2014-09-29T00:00:00"/>
    <s v="Luke Schmidt"/>
    <s v="United States"/>
    <s v="Helena"/>
    <x v="8"/>
    <x v="7"/>
    <s v="Iris Project Case"/>
    <x v="1358"/>
    <n v="5"/>
    <x v="878"/>
    <x v="3"/>
    <n v="9"/>
    <n v="26"/>
  </r>
  <r>
    <s v="CA-2012-156146"/>
    <d v="2012-10-26T00:00:00"/>
    <d v="2012-10-30T00:00:00"/>
    <s v="Andrew Gjertsen"/>
    <s v="United States"/>
    <s v="Peoria"/>
    <x v="3"/>
    <x v="3"/>
    <s v="Panasonic KX-TG6844B Expandable Digital Cordless Telephone"/>
    <x v="186"/>
    <n v="2"/>
    <x v="182"/>
    <x v="2"/>
    <n v="10"/>
    <n v="26"/>
  </r>
  <r>
    <s v="CA-2012-156146"/>
    <d v="2012-10-26T00:00:00"/>
    <d v="2012-10-30T00:00:00"/>
    <s v="Andrew Gjertsen"/>
    <s v="United States"/>
    <s v="Peoria"/>
    <x v="3"/>
    <x v="3"/>
    <s v="Plantronics MX500i Earset"/>
    <x v="1359"/>
    <n v="2"/>
    <x v="1318"/>
    <x v="2"/>
    <n v="10"/>
    <n v="26"/>
  </r>
  <r>
    <s v="CA-2011-111192"/>
    <d v="2011-07-30T00:00:00"/>
    <d v="2011-08-05T00:00:00"/>
    <s v="Tom Stivers"/>
    <s v="United States"/>
    <s v="Seattle"/>
    <x v="1"/>
    <x v="15"/>
    <s v="Rush Hierlooms Collection 1&quot; Thick Stackable Bookcases"/>
    <x v="1360"/>
    <n v="8"/>
    <x v="1319"/>
    <x v="1"/>
    <n v="7"/>
    <n v="30"/>
  </r>
  <r>
    <s v="CA-2012-161627"/>
    <d v="2012-07-06T00:00:00"/>
    <d v="2012-07-11T00:00:00"/>
    <s v="Sarah Jordon"/>
    <s v="United States"/>
    <s v="Pasadena"/>
    <x v="0"/>
    <x v="10"/>
    <s v="Novimex Turbo Task Chair"/>
    <x v="1361"/>
    <n v="3"/>
    <x v="1320"/>
    <x v="2"/>
    <n v="7"/>
    <n v="6"/>
  </r>
  <r>
    <s v="CA-2012-107741"/>
    <d v="2012-03-08T00:00:00"/>
    <d v="2012-03-10T00:00:00"/>
    <s v="Fred Chung"/>
    <s v="United States"/>
    <s v="Pueblo"/>
    <x v="5"/>
    <x v="2"/>
    <s v="Dixon Prang Watercolor Pencils, 10-Color Set with Brush"/>
    <x v="1362"/>
    <n v="1"/>
    <x v="1321"/>
    <x v="2"/>
    <n v="3"/>
    <n v="8"/>
  </r>
  <r>
    <s v="CA-2013-148908"/>
    <d v="2013-11-06T00:00:00"/>
    <d v="2013-11-09T00:00:00"/>
    <s v="Joseph Holt"/>
    <s v="United States"/>
    <s v="San Francisco"/>
    <x v="0"/>
    <x v="4"/>
    <s v="GBC Twin Loop Wire Binding Elements"/>
    <x v="1258"/>
    <n v="2"/>
    <x v="531"/>
    <x v="0"/>
    <n v="11"/>
    <n v="6"/>
  </r>
  <r>
    <s v="US-2012-120502"/>
    <d v="2012-04-13T00:00:00"/>
    <d v="2012-04-19T00:00:00"/>
    <s v="Bill Tyler"/>
    <s v="United States"/>
    <s v="Los Angeles"/>
    <x v="0"/>
    <x v="1"/>
    <s v="Flat Face Poster Frame"/>
    <x v="594"/>
    <n v="2"/>
    <x v="1322"/>
    <x v="2"/>
    <n v="4"/>
    <n v="13"/>
  </r>
  <r>
    <s v="US-2012-120502"/>
    <d v="2012-04-13T00:00:00"/>
    <d v="2012-04-19T00:00:00"/>
    <s v="Bill Tyler"/>
    <s v="United States"/>
    <s v="Los Angeles"/>
    <x v="0"/>
    <x v="3"/>
    <s v="Aastra 57i VoIP phone"/>
    <x v="1363"/>
    <n v="2"/>
    <x v="1323"/>
    <x v="2"/>
    <n v="4"/>
    <n v="13"/>
  </r>
  <r>
    <s v="US-2012-120502"/>
    <d v="2012-04-13T00:00:00"/>
    <d v="2012-04-19T00:00:00"/>
    <s v="Bill Tyler"/>
    <s v="United States"/>
    <s v="Los Angeles"/>
    <x v="0"/>
    <x v="5"/>
    <s v="3M Replacement Filter for Office Air Cleaner for 20' x 33' Room"/>
    <x v="1364"/>
    <n v="2"/>
    <x v="1324"/>
    <x v="2"/>
    <n v="4"/>
    <n v="13"/>
  </r>
  <r>
    <s v="US-2014-141943"/>
    <d v="2014-05-06T00:00:00"/>
    <d v="2014-05-10T00:00:00"/>
    <s v="Darren Koutras"/>
    <s v="United States"/>
    <s v="San Francisco"/>
    <x v="0"/>
    <x v="13"/>
    <s v="Peel &amp; Seel Recycled Catalog Envelopes, Brown"/>
    <x v="1365"/>
    <n v="2"/>
    <x v="1325"/>
    <x v="3"/>
    <n v="5"/>
    <n v="6"/>
  </r>
  <r>
    <s v="CA-2011-159709"/>
    <d v="2011-05-10T00:00:00"/>
    <d v="2011-05-15T00:00:00"/>
    <s v="Arianne Irving"/>
    <s v="United States"/>
    <s v="Kent"/>
    <x v="1"/>
    <x v="13"/>
    <s v="Strathmore #10 Envelopes, Ultimate White"/>
    <x v="1366"/>
    <n v="3"/>
    <x v="1326"/>
    <x v="1"/>
    <n v="5"/>
    <n v="10"/>
  </r>
  <r>
    <s v="CA-2011-159709"/>
    <d v="2011-05-10T00:00:00"/>
    <d v="2011-05-15T00:00:00"/>
    <s v="Arianne Irving"/>
    <s v="United States"/>
    <s v="Kent"/>
    <x v="1"/>
    <x v="3"/>
    <s v="LF Elite 3D Dazzle Designer Hard Case Cover, Lf Stylus Pen and Wiper For Apple Iphone 5c Mini Lite"/>
    <x v="1367"/>
    <n v="5"/>
    <x v="1327"/>
    <x v="1"/>
    <n v="5"/>
    <n v="10"/>
  </r>
  <r>
    <s v="CA-2012-142454"/>
    <d v="2012-08-15T00:00:00"/>
    <d v="2012-08-19T00:00:00"/>
    <s v="Richard Eichhorn"/>
    <s v="United States"/>
    <s v="Oakland"/>
    <x v="0"/>
    <x v="1"/>
    <s v="Tensor Computer Mounted Lamp"/>
    <x v="1368"/>
    <n v="7"/>
    <x v="69"/>
    <x v="2"/>
    <n v="8"/>
    <n v="15"/>
  </r>
  <r>
    <s v="CA-2012-142454"/>
    <d v="2012-08-15T00:00:00"/>
    <d v="2012-08-19T00:00:00"/>
    <s v="Richard Eichhorn"/>
    <s v="United States"/>
    <s v="Oakland"/>
    <x v="0"/>
    <x v="7"/>
    <s v="Mobile Personal File Cube"/>
    <x v="1369"/>
    <n v="3"/>
    <x v="1328"/>
    <x v="2"/>
    <n v="8"/>
    <n v="15"/>
  </r>
  <r>
    <s v="CA-2013-145898"/>
    <d v="2013-09-27T00:00:00"/>
    <d v="2013-09-27T00:00:00"/>
    <s v="Chuck Magee"/>
    <s v="United States"/>
    <s v="Redlands"/>
    <x v="0"/>
    <x v="7"/>
    <s v="Advantus Rolling Storage Box"/>
    <x v="158"/>
    <n v="3"/>
    <x v="157"/>
    <x v="0"/>
    <n v="9"/>
    <n v="27"/>
  </r>
  <r>
    <s v="CA-2013-145898"/>
    <d v="2013-09-27T00:00:00"/>
    <d v="2013-09-27T00:00:00"/>
    <s v="Chuck Magee"/>
    <s v="United States"/>
    <s v="Redlands"/>
    <x v="0"/>
    <x v="0"/>
    <s v="Avery 494"/>
    <x v="1370"/>
    <n v="3"/>
    <x v="962"/>
    <x v="0"/>
    <n v="9"/>
    <n v="27"/>
  </r>
  <r>
    <s v="CA-2013-145898"/>
    <d v="2013-09-27T00:00:00"/>
    <d v="2013-09-27T00:00:00"/>
    <s v="Chuck Magee"/>
    <s v="United States"/>
    <s v="Redlands"/>
    <x v="0"/>
    <x v="2"/>
    <s v="SANFORD Major Accent Highlighters"/>
    <x v="1371"/>
    <n v="5"/>
    <x v="1329"/>
    <x v="0"/>
    <n v="9"/>
    <n v="27"/>
  </r>
  <r>
    <s v="CA-2013-145898"/>
    <d v="2013-09-27T00:00:00"/>
    <d v="2013-09-27T00:00:00"/>
    <s v="Chuck Magee"/>
    <s v="United States"/>
    <s v="Redlands"/>
    <x v="0"/>
    <x v="9"/>
    <s v="Great White Multi-Use Recycled Paper (20Lb. and 84 Bright)"/>
    <x v="1093"/>
    <n v="5"/>
    <x v="1330"/>
    <x v="0"/>
    <n v="9"/>
    <n v="27"/>
  </r>
  <r>
    <s v="CA-2014-134635"/>
    <d v="2014-04-16T00:00:00"/>
    <d v="2014-04-18T00:00:00"/>
    <s v="Noel Staavos"/>
    <s v="United States"/>
    <s v="Los Angeles"/>
    <x v="0"/>
    <x v="9"/>
    <s v="Xerox 1883"/>
    <x v="1314"/>
    <n v="3"/>
    <x v="1277"/>
    <x v="3"/>
    <n v="4"/>
    <n v="16"/>
  </r>
  <r>
    <s v="US-2014-109582"/>
    <d v="2014-09-13T00:00:00"/>
    <d v="2014-09-18T00:00:00"/>
    <s v="John Murray"/>
    <s v="United States"/>
    <s v="Los Angeles"/>
    <x v="0"/>
    <x v="9"/>
    <s v="Eaton Premium Continuous-Feed Paper, 25% Cotton, Letter Size, White, 1000 Shts/Box"/>
    <x v="763"/>
    <n v="3"/>
    <x v="748"/>
    <x v="3"/>
    <n v="9"/>
    <n v="13"/>
  </r>
  <r>
    <s v="US-2011-147648"/>
    <d v="2011-11-26T00:00:00"/>
    <d v="2011-12-01T00:00:00"/>
    <s v="Lindsay Shagiari"/>
    <s v="United States"/>
    <s v="San Francisco"/>
    <x v="0"/>
    <x v="9"/>
    <s v="Xerox 1893"/>
    <x v="939"/>
    <n v="2"/>
    <x v="923"/>
    <x v="1"/>
    <n v="11"/>
    <n v="26"/>
  </r>
  <r>
    <s v="CA-2014-124436"/>
    <d v="2014-03-20T00:00:00"/>
    <d v="2014-03-23T00:00:00"/>
    <s v="Sue Ann Reed"/>
    <s v="United States"/>
    <s v="Fresno"/>
    <x v="0"/>
    <x v="4"/>
    <s v="SpineVue Locking Slant-D Ring Binders by Cardinal"/>
    <x v="0"/>
    <n v="2"/>
    <x v="1331"/>
    <x v="3"/>
    <n v="3"/>
    <n v="20"/>
  </r>
  <r>
    <s v="CA-2014-124436"/>
    <d v="2014-03-20T00:00:00"/>
    <d v="2014-03-23T00:00:00"/>
    <s v="Sue Ann Reed"/>
    <s v="United States"/>
    <s v="Fresno"/>
    <x v="0"/>
    <x v="6"/>
    <s v="Chromcraft Round Conference Tables"/>
    <x v="1372"/>
    <n v="5"/>
    <x v="640"/>
    <x v="3"/>
    <n v="3"/>
    <n v="20"/>
  </r>
  <r>
    <s v="CA-2014-124436"/>
    <d v="2014-03-20T00:00:00"/>
    <d v="2014-03-23T00:00:00"/>
    <s v="Sue Ann Reed"/>
    <s v="United States"/>
    <s v="Fresno"/>
    <x v="0"/>
    <x v="1"/>
    <s v="Advantus Employee of the Month Certificate Frame, 11 x 13-1/2"/>
    <x v="1373"/>
    <n v="1"/>
    <x v="1332"/>
    <x v="3"/>
    <n v="3"/>
    <n v="20"/>
  </r>
  <r>
    <s v="CA-2014-124436"/>
    <d v="2014-03-20T00:00:00"/>
    <d v="2014-03-23T00:00:00"/>
    <s v="Sue Ann Reed"/>
    <s v="United States"/>
    <s v="Fresno"/>
    <x v="0"/>
    <x v="4"/>
    <s v="Pressboard Covers with Storage Hooks, 9 1/2&quot; x 11&quot;, Light Blue"/>
    <x v="1374"/>
    <n v="7"/>
    <x v="1333"/>
    <x v="3"/>
    <n v="3"/>
    <n v="20"/>
  </r>
  <r>
    <s v="CA-2014-131037"/>
    <d v="2014-08-23T00:00:00"/>
    <d v="2014-08-24T00:00:00"/>
    <s v="Tony Molinari"/>
    <s v="United States"/>
    <s v="San Francisco"/>
    <x v="0"/>
    <x v="6"/>
    <s v="Hon Racetrack Conference Tables"/>
    <x v="1375"/>
    <n v="1"/>
    <x v="682"/>
    <x v="3"/>
    <n v="8"/>
    <n v="23"/>
  </r>
  <r>
    <s v="CA-2013-116561"/>
    <d v="2013-09-12T00:00:00"/>
    <d v="2013-09-18T00:00:00"/>
    <s v="Eugene Barchas"/>
    <s v="United States"/>
    <s v="San Jose"/>
    <x v="0"/>
    <x v="7"/>
    <s v="Stur-D-Stor Shelving, Vertical 5-Shelf: 72&quot;H x 36&quot;W x 18 1/2&quot;D"/>
    <x v="1376"/>
    <n v="3"/>
    <x v="1334"/>
    <x v="0"/>
    <n v="9"/>
    <n v="12"/>
  </r>
  <r>
    <s v="CA-2013-116561"/>
    <d v="2013-09-12T00:00:00"/>
    <d v="2013-09-18T00:00:00"/>
    <s v="Eugene Barchas"/>
    <s v="United States"/>
    <s v="San Jose"/>
    <x v="0"/>
    <x v="4"/>
    <s v="GBC Standard Therm-A-Bind Covers"/>
    <x v="1377"/>
    <n v="2"/>
    <x v="1335"/>
    <x v="0"/>
    <n v="9"/>
    <n v="12"/>
  </r>
  <r>
    <s v="CA-2013-110730"/>
    <d v="2013-09-24T00:00:00"/>
    <d v="2013-09-27T00:00:00"/>
    <s v="Candace McMahon"/>
    <s v="United States"/>
    <s v="Seattle"/>
    <x v="1"/>
    <x v="12"/>
    <s v="Acme Design Stainless Steel Bent Scissors"/>
    <x v="1378"/>
    <n v="2"/>
    <x v="492"/>
    <x v="0"/>
    <n v="9"/>
    <n v="24"/>
  </r>
  <r>
    <s v="CA-2013-156265"/>
    <d v="2013-08-03T00:00:00"/>
    <d v="2013-08-05T00:00:00"/>
    <s v="Barry FranzÃ¶sisch"/>
    <s v="United States"/>
    <s v="Los Angeles"/>
    <x v="0"/>
    <x v="6"/>
    <s v="Barricks Non-Folding Utility Table with Steel Legs, Laminate Tops"/>
    <x v="1379"/>
    <n v="2"/>
    <x v="1336"/>
    <x v="0"/>
    <n v="8"/>
    <n v="3"/>
  </r>
  <r>
    <s v="CA-2013-156265"/>
    <d v="2013-08-03T00:00:00"/>
    <d v="2013-08-05T00:00:00"/>
    <s v="Barry FranzÃ¶sisch"/>
    <s v="United States"/>
    <s v="Los Angeles"/>
    <x v="0"/>
    <x v="3"/>
    <s v="Nortel Business Series Terminal T7208 Digital phone"/>
    <x v="1380"/>
    <n v="3"/>
    <x v="1337"/>
    <x v="0"/>
    <n v="8"/>
    <n v="3"/>
  </r>
  <r>
    <s v="CA-2013-156265"/>
    <d v="2013-08-03T00:00:00"/>
    <d v="2013-08-05T00:00:00"/>
    <s v="Barry FranzÃ¶sisch"/>
    <s v="United States"/>
    <s v="Los Angeles"/>
    <x v="0"/>
    <x v="4"/>
    <s v="XtraLife ClearVue Slant-D Ring Binders by Cardinal"/>
    <x v="1288"/>
    <n v="2"/>
    <x v="1276"/>
    <x v="0"/>
    <n v="8"/>
    <n v="3"/>
  </r>
  <r>
    <s v="US-2014-110989"/>
    <d v="2014-11-04T00:00:00"/>
    <d v="2014-11-06T00:00:00"/>
    <s v="Eva Jacobs"/>
    <s v="United States"/>
    <s v="Seattle"/>
    <x v="1"/>
    <x v="8"/>
    <s v="HP Standard 104 key PS/2 Keyboard"/>
    <x v="1381"/>
    <n v="3"/>
    <x v="1338"/>
    <x v="3"/>
    <n v="11"/>
    <n v="4"/>
  </r>
  <r>
    <s v="US-2011-131982"/>
    <d v="2011-03-07T00:00:00"/>
    <d v="2011-03-11T00:00:00"/>
    <s v="Nora Pelletier"/>
    <s v="United States"/>
    <s v="Des Moines"/>
    <x v="1"/>
    <x v="4"/>
    <s v="Catalog Binders with Expanding Posts"/>
    <x v="1382"/>
    <n v="2"/>
    <x v="306"/>
    <x v="1"/>
    <n v="3"/>
    <n v="7"/>
  </r>
  <r>
    <s v="US-2014-114034"/>
    <d v="2014-01-04T00:00:00"/>
    <d v="2014-01-09T00:00:00"/>
    <s v="Delfina Latchford"/>
    <s v="United States"/>
    <s v="Rancho Cucamonga"/>
    <x v="0"/>
    <x v="9"/>
    <s v="Xerox 1905"/>
    <x v="254"/>
    <n v="6"/>
    <x v="254"/>
    <x v="3"/>
    <n v="1"/>
    <n v="4"/>
  </r>
  <r>
    <s v="US-2014-115595"/>
    <d v="2014-10-10T00:00:00"/>
    <d v="2014-10-12T00:00:00"/>
    <s v="Xylona Preis"/>
    <s v="United States"/>
    <s v="Los Angeles"/>
    <x v="0"/>
    <x v="9"/>
    <s v="Wirebound Message Books, 2 7/8&quot; x 5&quot;, 3 Forms per Page"/>
    <x v="1383"/>
    <n v="5"/>
    <x v="1339"/>
    <x v="3"/>
    <n v="10"/>
    <n v="10"/>
  </r>
  <r>
    <s v="CA-2014-147452"/>
    <d v="2014-10-01T00:00:00"/>
    <d v="2014-10-04T00:00:00"/>
    <s v="Cari Sayre"/>
    <s v="United States"/>
    <s v="Seattle"/>
    <x v="1"/>
    <x v="9"/>
    <s v="Adams Telephone Message Book W/Dividers/Space For Phone Numbers, 5 1/4&quot;X8 1/2&quot;, 300/Messages"/>
    <x v="956"/>
    <n v="2"/>
    <x v="1340"/>
    <x v="3"/>
    <n v="10"/>
    <n v="1"/>
  </r>
  <r>
    <s v="CA-2014-147452"/>
    <d v="2014-10-01T00:00:00"/>
    <d v="2014-10-04T00:00:00"/>
    <s v="Cari Sayre"/>
    <s v="United States"/>
    <s v="Seattle"/>
    <x v="1"/>
    <x v="9"/>
    <s v="Xerox 1882"/>
    <x v="1384"/>
    <n v="3"/>
    <x v="1341"/>
    <x v="3"/>
    <n v="10"/>
    <n v="1"/>
  </r>
  <r>
    <s v="CA-2014-147452"/>
    <d v="2014-10-01T00:00:00"/>
    <d v="2014-10-04T00:00:00"/>
    <s v="Cari Sayre"/>
    <s v="United States"/>
    <s v="Seattle"/>
    <x v="1"/>
    <x v="5"/>
    <s v="Commercial WindTunnel Clean Air Upright Vacuum, Replacement Belts, Filtration Bags"/>
    <x v="1385"/>
    <n v="1"/>
    <x v="1342"/>
    <x v="3"/>
    <n v="10"/>
    <n v="1"/>
  </r>
  <r>
    <s v="CA-2014-144484"/>
    <d v="2014-09-12T00:00:00"/>
    <d v="2014-09-12T00:00:00"/>
    <s v="Cassandra Brandow"/>
    <s v="United States"/>
    <s v="San Francisco"/>
    <x v="0"/>
    <x v="1"/>
    <s v="6&quot; Cubicle Wall Clock, Black"/>
    <x v="1386"/>
    <n v="4"/>
    <x v="1343"/>
    <x v="3"/>
    <n v="9"/>
    <n v="12"/>
  </r>
  <r>
    <s v="CA-2014-144484"/>
    <d v="2014-09-12T00:00:00"/>
    <d v="2014-09-12T00:00:00"/>
    <s v="Cassandra Brandow"/>
    <s v="United States"/>
    <s v="San Francisco"/>
    <x v="0"/>
    <x v="5"/>
    <s v="Kensington 4 Outlet MasterPiece Compact Power Control Center"/>
    <x v="1387"/>
    <n v="5"/>
    <x v="1344"/>
    <x v="3"/>
    <n v="9"/>
    <n v="12"/>
  </r>
  <r>
    <s v="CA-2014-125913"/>
    <d v="2014-01-17T00:00:00"/>
    <d v="2014-01-17T00:00:00"/>
    <s v="Jack O'Briant"/>
    <s v="United States"/>
    <s v="Los Angeles"/>
    <x v="0"/>
    <x v="1"/>
    <s v="Eldon Expressions Wood and Plastic Desk Accessories, Cherry Wood"/>
    <x v="1187"/>
    <n v="4"/>
    <x v="1229"/>
    <x v="3"/>
    <n v="1"/>
    <n v="17"/>
  </r>
  <r>
    <s v="CA-2014-125913"/>
    <d v="2014-01-17T00:00:00"/>
    <d v="2014-01-17T00:00:00"/>
    <s v="Jack O'Briant"/>
    <s v="United States"/>
    <s v="Los Angeles"/>
    <x v="0"/>
    <x v="6"/>
    <s v="Lesro Sheffield Collection Coffee Table, End Table, Center Table, Corner Table"/>
    <x v="1388"/>
    <n v="7"/>
    <x v="1345"/>
    <x v="3"/>
    <n v="1"/>
    <n v="17"/>
  </r>
  <r>
    <s v="CA-2011-133424"/>
    <d v="2011-03-30T00:00:00"/>
    <d v="2011-04-04T00:00:00"/>
    <s v="Dorris liebe"/>
    <s v="United States"/>
    <s v="Seattle"/>
    <x v="1"/>
    <x v="7"/>
    <s v="Sterilite Show Offs Storage Containers"/>
    <x v="1213"/>
    <n v="3"/>
    <x v="166"/>
    <x v="1"/>
    <n v="3"/>
    <n v="30"/>
  </r>
  <r>
    <s v="CA-2011-133424"/>
    <d v="2011-03-30T00:00:00"/>
    <d v="2011-04-04T00:00:00"/>
    <s v="Dorris liebe"/>
    <s v="United States"/>
    <s v="Seattle"/>
    <x v="1"/>
    <x v="0"/>
    <s v="Avery 490"/>
    <x v="639"/>
    <n v="3"/>
    <x v="1346"/>
    <x v="1"/>
    <n v="3"/>
    <n v="30"/>
  </r>
  <r>
    <s v="CA-2014-105991"/>
    <d v="2014-05-06T00:00:00"/>
    <d v="2014-05-07T00:00:00"/>
    <s v="Lisa Hazard"/>
    <s v="United States"/>
    <s v="Louisville"/>
    <x v="5"/>
    <x v="13"/>
    <s v="Redi-Strip #10 Envelopes, 4 1/8 x 9 1/2"/>
    <x v="1389"/>
    <n v="9"/>
    <x v="1347"/>
    <x v="3"/>
    <n v="5"/>
    <n v="6"/>
  </r>
  <r>
    <s v="CA-2014-105991"/>
    <d v="2014-05-06T00:00:00"/>
    <d v="2014-05-07T00:00:00"/>
    <s v="Lisa Hazard"/>
    <s v="United States"/>
    <s v="Louisville"/>
    <x v="5"/>
    <x v="4"/>
    <s v="Avery Durable Slant Ring Binders, No Labels"/>
    <x v="1390"/>
    <n v="8"/>
    <x v="1348"/>
    <x v="3"/>
    <n v="5"/>
    <n v="6"/>
  </r>
  <r>
    <s v="CA-2014-105991"/>
    <d v="2014-05-06T00:00:00"/>
    <d v="2014-05-07T00:00:00"/>
    <s v="Lisa Hazard"/>
    <s v="United States"/>
    <s v="Louisville"/>
    <x v="5"/>
    <x v="15"/>
    <s v="Bestar Classic Bookcase"/>
    <x v="1391"/>
    <n v="3"/>
    <x v="1349"/>
    <x v="3"/>
    <n v="5"/>
    <n v="6"/>
  </r>
  <r>
    <s v="US-2014-136784"/>
    <d v="2014-05-01T00:00:00"/>
    <d v="2014-05-06T00:00:00"/>
    <s v="Alan Dominguez"/>
    <s v="United States"/>
    <s v="San Francisco"/>
    <x v="0"/>
    <x v="9"/>
    <s v="Xerox 1919"/>
    <x v="1392"/>
    <n v="4"/>
    <x v="1350"/>
    <x v="3"/>
    <n v="5"/>
    <n v="1"/>
  </r>
  <r>
    <s v="CA-2013-106656"/>
    <d v="2013-09-24T00:00:00"/>
    <d v="2013-09-27T00:00:00"/>
    <s v="Darrin Van Huff"/>
    <s v="United States"/>
    <s v="San Diego"/>
    <x v="0"/>
    <x v="13"/>
    <s v="Poly String Tie Envelopes"/>
    <x v="1393"/>
    <n v="2"/>
    <x v="1315"/>
    <x v="0"/>
    <n v="9"/>
    <n v="24"/>
  </r>
  <r>
    <s v="CA-2013-106656"/>
    <d v="2013-09-24T00:00:00"/>
    <d v="2013-09-27T00:00:00"/>
    <s v="Darrin Van Huff"/>
    <s v="United States"/>
    <s v="San Diego"/>
    <x v="0"/>
    <x v="0"/>
    <s v="Avery 51"/>
    <x v="447"/>
    <n v="3"/>
    <x v="1351"/>
    <x v="0"/>
    <n v="9"/>
    <n v="24"/>
  </r>
  <r>
    <s v="CA-2014-137876"/>
    <d v="2014-05-01T00:00:00"/>
    <d v="2014-05-06T00:00:00"/>
    <s v="Don Jones"/>
    <s v="United States"/>
    <s v="San Francisco"/>
    <x v="0"/>
    <x v="1"/>
    <s v="Seth Thomas 16&quot; Steel Case Clock"/>
    <x v="263"/>
    <n v="2"/>
    <x v="1352"/>
    <x v="3"/>
    <n v="5"/>
    <n v="1"/>
  </r>
  <r>
    <s v="CA-2014-137876"/>
    <d v="2014-05-01T00:00:00"/>
    <d v="2014-05-06T00:00:00"/>
    <s v="Don Jones"/>
    <s v="United States"/>
    <s v="San Francisco"/>
    <x v="0"/>
    <x v="13"/>
    <s v="#10- 4 1/8&quot; x 9 1/2&quot; Security-Tint Envelopes"/>
    <x v="878"/>
    <n v="4"/>
    <x v="1353"/>
    <x v="3"/>
    <n v="5"/>
    <n v="1"/>
  </r>
  <r>
    <s v="CA-2012-119508"/>
    <d v="2012-12-04T00:00:00"/>
    <d v="2012-12-09T00:00:00"/>
    <s v="Tracy Zic"/>
    <s v="United States"/>
    <s v="Lakewood"/>
    <x v="0"/>
    <x v="2"/>
    <s v="Avery Hi-Liter Fluorescent Desk Style Markers"/>
    <x v="1030"/>
    <n v="5"/>
    <x v="1354"/>
    <x v="2"/>
    <n v="12"/>
    <n v="4"/>
  </r>
  <r>
    <s v="CA-2012-119508"/>
    <d v="2012-12-04T00:00:00"/>
    <d v="2012-12-09T00:00:00"/>
    <s v="Tracy Zic"/>
    <s v="United States"/>
    <s v="Lakewood"/>
    <x v="0"/>
    <x v="1"/>
    <s v="Eldon Image Series Desk Accessories, Burgundy"/>
    <x v="1394"/>
    <n v="6"/>
    <x v="1355"/>
    <x v="2"/>
    <n v="12"/>
    <n v="4"/>
  </r>
  <r>
    <s v="CA-2011-130813"/>
    <d v="2011-01-07T00:00:00"/>
    <d v="2011-01-09T00:00:00"/>
    <s v="Lycoris Saunders"/>
    <s v="United States"/>
    <s v="Los Angeles"/>
    <x v="0"/>
    <x v="9"/>
    <s v="Xerox 225"/>
    <x v="179"/>
    <n v="3"/>
    <x v="177"/>
    <x v="1"/>
    <n v="1"/>
    <n v="7"/>
  </r>
  <r>
    <s v="CA-2012-169278"/>
    <d v="2012-05-21T00:00:00"/>
    <d v="2012-05-25T00:00:00"/>
    <s v="Michelle Ellison"/>
    <s v="United States"/>
    <s v="Seattle"/>
    <x v="1"/>
    <x v="4"/>
    <s v="Ibico Plastic and Wire Spiral Binding Combs"/>
    <x v="251"/>
    <n v="4"/>
    <x v="251"/>
    <x v="2"/>
    <n v="5"/>
    <n v="21"/>
  </r>
  <r>
    <s v="CA-2014-111577"/>
    <d v="2014-10-17T00:00:00"/>
    <d v="2014-10-22T00:00:00"/>
    <s v="Anthony Jacobs"/>
    <s v="United States"/>
    <s v="Scottsdale"/>
    <x v="3"/>
    <x v="9"/>
    <s v="Green Bar Computer Printout Paper"/>
    <x v="1395"/>
    <n v="7"/>
    <x v="1356"/>
    <x v="3"/>
    <n v="10"/>
    <n v="17"/>
  </r>
  <r>
    <s v="CA-2014-108539"/>
    <d v="2014-03-22T00:00:00"/>
    <d v="2014-03-24T00:00:00"/>
    <s v="Steven Cartwright"/>
    <s v="United States"/>
    <s v="Los Angeles"/>
    <x v="0"/>
    <x v="7"/>
    <s v="Adjustable Depth Letter/Legal Cart"/>
    <x v="74"/>
    <n v="4"/>
    <x v="73"/>
    <x v="3"/>
    <n v="3"/>
    <n v="22"/>
  </r>
  <r>
    <s v="CA-2014-108539"/>
    <d v="2014-03-22T00:00:00"/>
    <d v="2014-03-24T00:00:00"/>
    <s v="Steven Cartwright"/>
    <s v="United States"/>
    <s v="Los Angeles"/>
    <x v="0"/>
    <x v="4"/>
    <s v="Avery Durable Plastic 1&quot; Binders"/>
    <x v="1396"/>
    <n v="3"/>
    <x v="1134"/>
    <x v="3"/>
    <n v="3"/>
    <n v="22"/>
  </r>
  <r>
    <s v="CA-2014-108539"/>
    <d v="2014-03-22T00:00:00"/>
    <d v="2014-03-24T00:00:00"/>
    <s v="Steven Cartwright"/>
    <s v="United States"/>
    <s v="Los Angeles"/>
    <x v="0"/>
    <x v="4"/>
    <s v="Pressboard Data Binders by Wilson Jones"/>
    <x v="1355"/>
    <n v="2"/>
    <x v="316"/>
    <x v="3"/>
    <n v="3"/>
    <n v="22"/>
  </r>
  <r>
    <s v="CA-2011-113768"/>
    <d v="2011-05-13T00:00:00"/>
    <d v="2011-05-19T00:00:00"/>
    <s v="Aaron Hawkins"/>
    <s v="United States"/>
    <s v="Los Angeles"/>
    <x v="0"/>
    <x v="10"/>
    <s v="Iceberg Nesting Folding Chair, 19w x 6d x 43h"/>
    <x v="1397"/>
    <n v="6"/>
    <x v="1357"/>
    <x v="1"/>
    <n v="5"/>
    <n v="13"/>
  </r>
  <r>
    <s v="CA-2011-113768"/>
    <d v="2011-05-13T00:00:00"/>
    <d v="2011-05-19T00:00:00"/>
    <s v="Aaron Hawkins"/>
    <s v="United States"/>
    <s v="Los Angeles"/>
    <x v="0"/>
    <x v="9"/>
    <s v="EcoTones Memo Sheets"/>
    <x v="1398"/>
    <n v="2"/>
    <x v="1358"/>
    <x v="1"/>
    <n v="5"/>
    <n v="13"/>
  </r>
  <r>
    <s v="CA-2013-138037"/>
    <d v="2013-09-30T00:00:00"/>
    <d v="2013-10-04T00:00:00"/>
    <s v="Andy Reiter"/>
    <s v="United States"/>
    <s v="San Francisco"/>
    <x v="0"/>
    <x v="4"/>
    <s v="Avery Self-Adhesive Photo Pockets for Polaroid Photos"/>
    <x v="1399"/>
    <n v="5"/>
    <x v="1359"/>
    <x v="0"/>
    <n v="9"/>
    <n v="30"/>
  </r>
  <r>
    <s v="CA-2011-150490"/>
    <d v="2011-08-05T00:00:00"/>
    <d v="2011-08-11T00:00:00"/>
    <s v="Sonia Sunley"/>
    <s v="United States"/>
    <s v="San Francisco"/>
    <x v="0"/>
    <x v="8"/>
    <s v="Logitech Desktop MK120 Mouse and keyboard Combo"/>
    <x v="1400"/>
    <n v="1"/>
    <x v="319"/>
    <x v="1"/>
    <n v="8"/>
    <n v="5"/>
  </r>
  <r>
    <s v="CA-2011-150490"/>
    <d v="2011-08-05T00:00:00"/>
    <d v="2011-08-11T00:00:00"/>
    <s v="Sonia Sunley"/>
    <s v="United States"/>
    <s v="San Francisco"/>
    <x v="0"/>
    <x v="7"/>
    <s v="Akro Stacking Bins"/>
    <x v="1401"/>
    <n v="2"/>
    <x v="1252"/>
    <x v="1"/>
    <n v="8"/>
    <n v="5"/>
  </r>
  <r>
    <s v="CA-2011-150490"/>
    <d v="2011-08-05T00:00:00"/>
    <d v="2011-08-11T00:00:00"/>
    <s v="Sonia Sunley"/>
    <s v="United States"/>
    <s v="San Francisco"/>
    <x v="0"/>
    <x v="2"/>
    <s v="Boston KS Multi-Size Manual Pencil Sharpener"/>
    <x v="1402"/>
    <n v="2"/>
    <x v="1360"/>
    <x v="1"/>
    <n v="8"/>
    <n v="5"/>
  </r>
  <r>
    <s v="CA-2011-123477"/>
    <d v="2011-01-19T00:00:00"/>
    <d v="2011-01-22T00:00:00"/>
    <s v="David Wiener"/>
    <s v="United States"/>
    <s v="Springfield"/>
    <x v="4"/>
    <x v="5"/>
    <s v="Fellowes Mighty 8 Compact Surge Protector"/>
    <x v="1403"/>
    <n v="4"/>
    <x v="1361"/>
    <x v="1"/>
    <n v="1"/>
    <n v="19"/>
  </r>
  <r>
    <s v="CA-2014-158071"/>
    <d v="2014-06-11T00:00:00"/>
    <d v="2014-06-16T00:00:00"/>
    <s v="Bill Donatelli"/>
    <s v="United States"/>
    <s v="Seattle"/>
    <x v="1"/>
    <x v="3"/>
    <s v="Logitech B530 USBÂ HeadsetÂ -Â headsetÂ - Full size, Binaural"/>
    <x v="895"/>
    <n v="3"/>
    <x v="877"/>
    <x v="3"/>
    <n v="6"/>
    <n v="11"/>
  </r>
  <r>
    <s v="CA-2014-158071"/>
    <d v="2014-06-11T00:00:00"/>
    <d v="2014-06-16T00:00:00"/>
    <s v="Bill Donatelli"/>
    <s v="United States"/>
    <s v="Seattle"/>
    <x v="1"/>
    <x v="0"/>
    <s v="Avery 512"/>
    <x v="329"/>
    <n v="4"/>
    <x v="325"/>
    <x v="3"/>
    <n v="6"/>
    <n v="11"/>
  </r>
  <r>
    <s v="CA-2014-158071"/>
    <d v="2014-06-11T00:00:00"/>
    <d v="2014-06-16T00:00:00"/>
    <s v="Bill Donatelli"/>
    <s v="United States"/>
    <s v="Seattle"/>
    <x v="1"/>
    <x v="7"/>
    <s v="Personal File Boxes with Fold-Down Carry Handle"/>
    <x v="1404"/>
    <n v="1"/>
    <x v="1362"/>
    <x v="3"/>
    <n v="6"/>
    <n v="11"/>
  </r>
  <r>
    <s v="CA-2014-134152"/>
    <d v="2014-05-28T00:00:00"/>
    <d v="2014-06-01T00:00:00"/>
    <s v="Roy Phan"/>
    <s v="United States"/>
    <s v="Seattle"/>
    <x v="1"/>
    <x v="8"/>
    <s v="Logitech Desktop MK120 Mouse and keyboard Combo"/>
    <x v="1405"/>
    <n v="6"/>
    <x v="1363"/>
    <x v="3"/>
    <n v="5"/>
    <n v="28"/>
  </r>
  <r>
    <s v="CA-2014-134152"/>
    <d v="2014-05-28T00:00:00"/>
    <d v="2014-06-01T00:00:00"/>
    <s v="Roy Phan"/>
    <s v="United States"/>
    <s v="Seattle"/>
    <x v="1"/>
    <x v="2"/>
    <s v="Staples"/>
    <x v="304"/>
    <n v="3"/>
    <x v="1364"/>
    <x v="3"/>
    <n v="5"/>
    <n v="28"/>
  </r>
  <r>
    <s v="CA-2013-136021"/>
    <d v="2013-08-15T00:00:00"/>
    <d v="2013-08-19T00:00:00"/>
    <s v="Jill Matthias"/>
    <s v="United States"/>
    <s v="Los Angeles"/>
    <x v="0"/>
    <x v="9"/>
    <s v="Array Memo Cubes"/>
    <x v="1406"/>
    <n v="3"/>
    <x v="1230"/>
    <x v="0"/>
    <n v="8"/>
    <n v="15"/>
  </r>
  <r>
    <s v="CA-2013-136021"/>
    <d v="2013-08-15T00:00:00"/>
    <d v="2013-08-19T00:00:00"/>
    <s v="Jill Matthias"/>
    <s v="United States"/>
    <s v="Los Angeles"/>
    <x v="0"/>
    <x v="16"/>
    <s v="Texas Instruments TI-34 Scientific Calculator"/>
    <x v="1407"/>
    <n v="6"/>
    <x v="1365"/>
    <x v="0"/>
    <n v="8"/>
    <n v="15"/>
  </r>
  <r>
    <s v="CA-2014-164707"/>
    <d v="2014-02-19T00:00:00"/>
    <d v="2014-02-22T00:00:00"/>
    <s v="Cynthia Voltz"/>
    <s v="United States"/>
    <s v="Los Angeles"/>
    <x v="0"/>
    <x v="3"/>
    <s v="iHome FM Clock Radio with Lightning Dock"/>
    <x v="1408"/>
    <n v="3"/>
    <x v="454"/>
    <x v="3"/>
    <n v="2"/>
    <n v="19"/>
  </r>
  <r>
    <s v="CA-2014-164707"/>
    <d v="2014-02-19T00:00:00"/>
    <d v="2014-02-22T00:00:00"/>
    <s v="Cynthia Voltz"/>
    <s v="United States"/>
    <s v="Los Angeles"/>
    <x v="0"/>
    <x v="8"/>
    <s v="Memorex Micro Travel Drive 32 GB"/>
    <x v="1409"/>
    <n v="3"/>
    <x v="1366"/>
    <x v="3"/>
    <n v="2"/>
    <n v="19"/>
  </r>
  <r>
    <s v="CA-2014-164707"/>
    <d v="2014-02-19T00:00:00"/>
    <d v="2014-02-22T00:00:00"/>
    <s v="Cynthia Voltz"/>
    <s v="United States"/>
    <s v="Los Angeles"/>
    <x v="0"/>
    <x v="0"/>
    <s v="Avery 493"/>
    <x v="1410"/>
    <n v="2"/>
    <x v="1367"/>
    <x v="3"/>
    <n v="2"/>
    <n v="19"/>
  </r>
  <r>
    <s v="CA-2014-163874"/>
    <d v="2014-11-11T00:00:00"/>
    <d v="2014-11-13T00:00:00"/>
    <s v="Nick Crebassa"/>
    <s v="United States"/>
    <s v="Seattle"/>
    <x v="1"/>
    <x v="4"/>
    <s v="GBC Imprintable Covers"/>
    <x v="1300"/>
    <n v="3"/>
    <x v="1368"/>
    <x v="3"/>
    <n v="11"/>
    <n v="11"/>
  </r>
  <r>
    <s v="CA-2011-104829"/>
    <d v="2011-11-18T00:00:00"/>
    <d v="2011-11-21T00:00:00"/>
    <s v="John Grady"/>
    <s v="United States"/>
    <s v="Provo"/>
    <x v="2"/>
    <x v="9"/>
    <s v="Adams &quot;While You Were Out&quot; Message Pads"/>
    <x v="1411"/>
    <n v="7"/>
    <x v="1369"/>
    <x v="1"/>
    <n v="11"/>
    <n v="18"/>
  </r>
  <r>
    <s v="US-2013-147340"/>
    <d v="2013-09-25T00:00:00"/>
    <d v="2013-09-25T00:00:00"/>
    <s v="Edward Becker"/>
    <s v="United States"/>
    <s v="San Francisco"/>
    <x v="0"/>
    <x v="1"/>
    <s v="Nu-Dell Executive Frame"/>
    <x v="1412"/>
    <n v="5"/>
    <x v="1370"/>
    <x v="0"/>
    <n v="9"/>
    <n v="25"/>
  </r>
  <r>
    <s v="CA-2013-145492"/>
    <d v="2013-11-21T00:00:00"/>
    <d v="2013-11-28T00:00:00"/>
    <s v="Matt Connell"/>
    <s v="United States"/>
    <s v="Los Angeles"/>
    <x v="0"/>
    <x v="5"/>
    <s v="Bravo II Megaboss 12-Amp Hard Body Upright, Replacement Belts, 2 Belts per Pack"/>
    <x v="1413"/>
    <n v="12"/>
    <x v="1371"/>
    <x v="0"/>
    <n v="11"/>
    <n v="21"/>
  </r>
  <r>
    <s v="CA-2013-117681"/>
    <d v="2013-04-10T00:00:00"/>
    <d v="2013-04-15T00:00:00"/>
    <s v="Herbert Flentye"/>
    <s v="United States"/>
    <s v="Los Angeles"/>
    <x v="0"/>
    <x v="15"/>
    <s v="Bush Somerset Collection Bookcase"/>
    <x v="1090"/>
    <n v="5"/>
    <x v="222"/>
    <x v="0"/>
    <n v="4"/>
    <n v="10"/>
  </r>
  <r>
    <s v="CA-2014-132262"/>
    <d v="2014-09-22T00:00:00"/>
    <d v="2014-09-24T00:00:00"/>
    <s v="Muhammed Lee"/>
    <s v="United States"/>
    <s v="Seattle"/>
    <x v="1"/>
    <x v="8"/>
    <s v="Sony 64GB Class 10 Micro SDHC R40 Memory Card"/>
    <x v="306"/>
    <n v="2"/>
    <x v="374"/>
    <x v="3"/>
    <n v="9"/>
    <n v="22"/>
  </r>
  <r>
    <s v="CA-2014-132262"/>
    <d v="2014-09-22T00:00:00"/>
    <d v="2014-09-24T00:00:00"/>
    <s v="Muhammed Lee"/>
    <s v="United States"/>
    <s v="Seattle"/>
    <x v="1"/>
    <x v="8"/>
    <s v="Logitech M510 Wireless Mouse"/>
    <x v="1414"/>
    <n v="2"/>
    <x v="966"/>
    <x v="3"/>
    <n v="9"/>
    <n v="22"/>
  </r>
  <r>
    <s v="US-2013-143280"/>
    <d v="2013-02-22T00:00:00"/>
    <d v="2013-02-26T00:00:00"/>
    <s v="Tracy Zic"/>
    <s v="United States"/>
    <s v="Los Angeles"/>
    <x v="0"/>
    <x v="3"/>
    <s v="AT&amp;T 1070 Corded Phone"/>
    <x v="195"/>
    <n v="5"/>
    <x v="191"/>
    <x v="0"/>
    <n v="2"/>
    <n v="22"/>
  </r>
  <r>
    <s v="US-2013-143280"/>
    <d v="2013-02-22T00:00:00"/>
    <d v="2013-02-26T00:00:00"/>
    <s v="Tracy Zic"/>
    <s v="United States"/>
    <s v="Los Angeles"/>
    <x v="0"/>
    <x v="8"/>
    <s v="Memorex Mini Travel Drive 64 GB USB 2.0 Flash Drive"/>
    <x v="934"/>
    <n v="1"/>
    <x v="917"/>
    <x v="0"/>
    <n v="2"/>
    <n v="22"/>
  </r>
  <r>
    <s v="US-2013-143280"/>
    <d v="2013-02-22T00:00:00"/>
    <d v="2013-02-26T00:00:00"/>
    <s v="Tracy Zic"/>
    <s v="United States"/>
    <s v="Los Angeles"/>
    <x v="0"/>
    <x v="11"/>
    <s v="Acco Clips to Go Binder Clips, 24 Clips in Two Sizes"/>
    <x v="1415"/>
    <n v="3"/>
    <x v="202"/>
    <x v="0"/>
    <n v="2"/>
    <n v="22"/>
  </r>
  <r>
    <s v="CA-2014-108854"/>
    <d v="2014-12-09T00:00:00"/>
    <d v="2014-12-15T00:00:00"/>
    <s v="Denise Monton"/>
    <s v="United States"/>
    <s v="San Francisco"/>
    <x v="0"/>
    <x v="9"/>
    <s v="Standard Line Â“While You Were OutÂ” Hardbound Telephone Message Book"/>
    <x v="371"/>
    <n v="4"/>
    <x v="1372"/>
    <x v="3"/>
    <n v="12"/>
    <n v="9"/>
  </r>
  <r>
    <s v="CA-2014-108854"/>
    <d v="2014-12-09T00:00:00"/>
    <d v="2014-12-15T00:00:00"/>
    <s v="Denise Monton"/>
    <s v="United States"/>
    <s v="San Francisco"/>
    <x v="0"/>
    <x v="4"/>
    <s v="Performers Binder/Pad Holder, Black"/>
    <x v="1416"/>
    <n v="1"/>
    <x v="1373"/>
    <x v="3"/>
    <n v="12"/>
    <n v="9"/>
  </r>
  <r>
    <s v="CA-2014-108854"/>
    <d v="2014-12-09T00:00:00"/>
    <d v="2014-12-15T00:00:00"/>
    <s v="Denise Monton"/>
    <s v="United States"/>
    <s v="San Francisco"/>
    <x v="0"/>
    <x v="4"/>
    <s v="Vinyl Sectional Post Binders"/>
    <x v="1232"/>
    <n v="3"/>
    <x v="1197"/>
    <x v="3"/>
    <n v="12"/>
    <n v="9"/>
  </r>
  <r>
    <s v="CA-2014-108854"/>
    <d v="2014-12-09T00:00:00"/>
    <d v="2014-12-15T00:00:00"/>
    <s v="Denise Monton"/>
    <s v="United States"/>
    <s v="San Francisco"/>
    <x v="0"/>
    <x v="7"/>
    <s v="SAFCO Mobile Desk Side File, Wire Frame"/>
    <x v="1417"/>
    <n v="1"/>
    <x v="1374"/>
    <x v="3"/>
    <n v="12"/>
    <n v="9"/>
  </r>
  <r>
    <s v="CA-2014-166856"/>
    <d v="2014-09-19T00:00:00"/>
    <d v="2014-09-23T00:00:00"/>
    <s v="Tony Sayre"/>
    <s v="United States"/>
    <s v="Clovis"/>
    <x v="6"/>
    <x v="4"/>
    <s v="Wilson Jones Easy Flow II Sheet Lifters"/>
    <x v="672"/>
    <n v="7"/>
    <x v="1375"/>
    <x v="3"/>
    <n v="9"/>
    <n v="19"/>
  </r>
  <r>
    <s v="CA-2014-166856"/>
    <d v="2014-09-19T00:00:00"/>
    <d v="2014-09-23T00:00:00"/>
    <s v="Tony Sayre"/>
    <s v="United States"/>
    <s v="Clovis"/>
    <x v="6"/>
    <x v="8"/>
    <s v="Kingston Digital DataTraveler 64GB USB 2.0"/>
    <x v="1418"/>
    <n v="3"/>
    <x v="1376"/>
    <x v="3"/>
    <n v="9"/>
    <n v="19"/>
  </r>
  <r>
    <s v="US-2013-163258"/>
    <d v="2013-12-30T00:00:00"/>
    <d v="2014-01-03T00:00:00"/>
    <s v="Phillip Flathmann"/>
    <s v="United States"/>
    <s v="Los Angeles"/>
    <x v="0"/>
    <x v="4"/>
    <s v="Acco Translucent Poly Ring Binders"/>
    <x v="1419"/>
    <n v="3"/>
    <x v="1270"/>
    <x v="0"/>
    <n v="12"/>
    <n v="30"/>
  </r>
  <r>
    <s v="CA-2013-153598"/>
    <d v="2013-12-04T00:00:00"/>
    <d v="2013-12-07T00:00:00"/>
    <s v="Neoma Murray"/>
    <s v="United States"/>
    <s v="Los Angeles"/>
    <x v="0"/>
    <x v="8"/>
    <s v="LogitechÂ Z-906 Speaker sys - home theater - 5.1-CH"/>
    <x v="1420"/>
    <n v="5"/>
    <x v="1377"/>
    <x v="0"/>
    <n v="12"/>
    <n v="4"/>
  </r>
  <r>
    <s v="CA-2013-153598"/>
    <d v="2013-12-04T00:00:00"/>
    <d v="2013-12-07T00:00:00"/>
    <s v="Neoma Murray"/>
    <s v="United States"/>
    <s v="Los Angeles"/>
    <x v="0"/>
    <x v="1"/>
    <s v="3M Polarizing Light Filter Sleeves"/>
    <x v="1421"/>
    <n v="6"/>
    <x v="1378"/>
    <x v="0"/>
    <n v="12"/>
    <n v="4"/>
  </r>
  <r>
    <s v="US-2013-108497"/>
    <d v="2013-06-15T00:00:00"/>
    <d v="2013-06-15T00:00:00"/>
    <s v="Marc Harrigan"/>
    <s v="United States"/>
    <s v="Los Angeles"/>
    <x v="0"/>
    <x v="15"/>
    <s v="Bush Heritage Pine Collection 5-Shelf Bookcase, Albany Pine Finish, *Special Order"/>
    <x v="1422"/>
    <n v="5"/>
    <x v="1379"/>
    <x v="0"/>
    <n v="6"/>
    <n v="15"/>
  </r>
  <r>
    <s v="CA-2013-113096"/>
    <d v="2013-09-03T00:00:00"/>
    <d v="2013-09-05T00:00:00"/>
    <s v="Sam Zeldin"/>
    <s v="United States"/>
    <s v="San Francisco"/>
    <x v="0"/>
    <x v="7"/>
    <s v="Tenex File Box, Personal Filing Tote with Lid, Black"/>
    <x v="1423"/>
    <n v="3"/>
    <x v="1380"/>
    <x v="0"/>
    <n v="9"/>
    <n v="3"/>
  </r>
  <r>
    <s v="CA-2014-129707"/>
    <d v="2014-04-26T00:00:00"/>
    <d v="2014-04-30T00:00:00"/>
    <s v="Larry Hughes"/>
    <s v="United States"/>
    <s v="Chandler"/>
    <x v="3"/>
    <x v="2"/>
    <s v="Newell 318"/>
    <x v="1424"/>
    <n v="4"/>
    <x v="1381"/>
    <x v="3"/>
    <n v="4"/>
    <n v="26"/>
  </r>
  <r>
    <s v="CA-2012-160171"/>
    <d v="2012-10-19T00:00:00"/>
    <d v="2012-10-24T00:00:00"/>
    <s v="Robert Marley"/>
    <s v="United States"/>
    <s v="Los Angeles"/>
    <x v="0"/>
    <x v="5"/>
    <s v="Sanyo Counter Height Refrigerator with Crisper, 3.6 Cubic Foot, Stainless Steel/Black"/>
    <x v="1425"/>
    <n v="5"/>
    <x v="1382"/>
    <x v="2"/>
    <n v="10"/>
    <n v="19"/>
  </r>
  <r>
    <s v="CA-2012-160171"/>
    <d v="2012-10-19T00:00:00"/>
    <d v="2012-10-24T00:00:00"/>
    <s v="Robert Marley"/>
    <s v="United States"/>
    <s v="Los Angeles"/>
    <x v="0"/>
    <x v="8"/>
    <s v="NETGEAR N750 Dual Band Wi-Fi Gigabit Router"/>
    <x v="1426"/>
    <n v="3"/>
    <x v="1383"/>
    <x v="2"/>
    <n v="10"/>
    <n v="19"/>
  </r>
  <r>
    <s v="CA-2014-155929"/>
    <d v="2014-09-10T00:00:00"/>
    <d v="2014-09-14T00:00:00"/>
    <s v="Arianne Irving"/>
    <s v="United States"/>
    <s v="Glendale"/>
    <x v="3"/>
    <x v="9"/>
    <s v="Unpadded Memo Slips"/>
    <x v="1188"/>
    <n v="2"/>
    <x v="1384"/>
    <x v="3"/>
    <n v="9"/>
    <n v="10"/>
  </r>
  <r>
    <s v="CA-2013-140613"/>
    <d v="2013-07-23T00:00:00"/>
    <d v="2013-07-30T00:00:00"/>
    <s v="Kristina Nunn"/>
    <s v="United States"/>
    <s v="Sparks"/>
    <x v="7"/>
    <x v="12"/>
    <s v="Fiskars 8&quot; Scissors, 2/Pack"/>
    <x v="1427"/>
    <n v="5"/>
    <x v="1385"/>
    <x v="0"/>
    <n v="7"/>
    <n v="23"/>
  </r>
  <r>
    <s v="CA-2014-130631"/>
    <d v="2014-12-30T00:00:00"/>
    <d v="2015-01-03T00:00:00"/>
    <s v="Bruce Stewart"/>
    <s v="United States"/>
    <s v="Edmonds"/>
    <x v="1"/>
    <x v="11"/>
    <s v="Acco Glide Clips"/>
    <x v="1428"/>
    <n v="5"/>
    <x v="491"/>
    <x v="3"/>
    <n v="12"/>
    <n v="30"/>
  </r>
  <r>
    <s v="CA-2014-130631"/>
    <d v="2014-12-30T00:00:00"/>
    <d v="2015-01-03T00:00:00"/>
    <s v="Bruce Stewart"/>
    <s v="United States"/>
    <s v="Edmonds"/>
    <x v="1"/>
    <x v="1"/>
    <s v="Hand-Finished Solid Wood Document Frame"/>
    <x v="1429"/>
    <n v="2"/>
    <x v="825"/>
    <x v="3"/>
    <n v="12"/>
    <n v="30"/>
  </r>
  <r>
    <s v="CA-2014-116680"/>
    <d v="2014-09-05T00:00:00"/>
    <d v="2014-09-07T00:00:00"/>
    <s v="Pete Kriz"/>
    <s v="United States"/>
    <s v="San Francisco"/>
    <x v="0"/>
    <x v="4"/>
    <s v="Acco Suede Grain Vinyl Round Ring Binder"/>
    <x v="1430"/>
    <n v="6"/>
    <x v="675"/>
    <x v="3"/>
    <n v="9"/>
    <n v="5"/>
  </r>
  <r>
    <s v="CA-2014-116680"/>
    <d v="2014-09-05T00:00:00"/>
    <d v="2014-09-07T00:00:00"/>
    <s v="Pete Kriz"/>
    <s v="United States"/>
    <s v="San Francisco"/>
    <x v="0"/>
    <x v="6"/>
    <s v="Bush Cubix Conference Tables, Fully Assembled"/>
    <x v="1431"/>
    <n v="8"/>
    <x v="1386"/>
    <x v="3"/>
    <n v="9"/>
    <n v="5"/>
  </r>
  <r>
    <s v="CA-2014-101574"/>
    <d v="2014-09-29T00:00:00"/>
    <d v="2014-10-05T00:00:00"/>
    <s v="Bruce Degenhardt"/>
    <s v="United States"/>
    <s v="Los Angeles"/>
    <x v="0"/>
    <x v="1"/>
    <s v="Longer-Life Soft White Bulbs"/>
    <x v="104"/>
    <n v="3"/>
    <x v="1100"/>
    <x v="3"/>
    <n v="9"/>
    <n v="29"/>
  </r>
  <r>
    <s v="CA-2011-146591"/>
    <d v="2011-01-20T00:00:00"/>
    <d v="2011-01-21T00:00:00"/>
    <s v="Toby Swindell"/>
    <s v="United States"/>
    <s v="Scottsdale"/>
    <x v="3"/>
    <x v="4"/>
    <s v="GBC Standard Recycled Report Covers, Clear Plastic Sheets"/>
    <x v="1432"/>
    <n v="10"/>
    <x v="1387"/>
    <x v="1"/>
    <n v="1"/>
    <n v="20"/>
  </r>
  <r>
    <s v="CA-2011-146591"/>
    <d v="2011-01-20T00:00:00"/>
    <d v="2011-01-21T00:00:00"/>
    <s v="Toby Swindell"/>
    <s v="United States"/>
    <s v="Scottsdale"/>
    <x v="3"/>
    <x v="9"/>
    <s v="TOPS Carbonless Receipt Book, Four 2-3/4 x 7-1/4 Money Receipts per Page"/>
    <x v="1433"/>
    <n v="4"/>
    <x v="1388"/>
    <x v="1"/>
    <n v="1"/>
    <n v="20"/>
  </r>
  <r>
    <s v="CA-2011-146591"/>
    <d v="2011-01-20T00:00:00"/>
    <d v="2011-01-21T00:00:00"/>
    <s v="Toby Swindell"/>
    <s v="United States"/>
    <s v="Scottsdale"/>
    <x v="3"/>
    <x v="13"/>
    <s v="Tyvek  Top-Opening Peel &amp; Seel Envelopes, Plain White"/>
    <x v="1434"/>
    <n v="5"/>
    <x v="1389"/>
    <x v="1"/>
    <n v="1"/>
    <n v="20"/>
  </r>
  <r>
    <s v="CA-2011-146591"/>
    <d v="2011-01-20T00:00:00"/>
    <d v="2011-01-21T00:00:00"/>
    <s v="Toby Swindell"/>
    <s v="United States"/>
    <s v="Scottsdale"/>
    <x v="3"/>
    <x v="15"/>
    <s v="O'Sullivan 4-Shelf Bookcase in Odessa Pine"/>
    <x v="1435"/>
    <n v="5"/>
    <x v="1390"/>
    <x v="1"/>
    <n v="1"/>
    <n v="20"/>
  </r>
  <r>
    <s v="CA-2013-122448"/>
    <d v="2013-06-10T00:00:00"/>
    <d v="2013-06-15T00:00:00"/>
    <s v="Dean Braden"/>
    <s v="United States"/>
    <s v="San Francisco"/>
    <x v="0"/>
    <x v="10"/>
    <s v="Global Deluxe Stacking Chair, Gray"/>
    <x v="657"/>
    <n v="3"/>
    <x v="646"/>
    <x v="0"/>
    <n v="6"/>
    <n v="10"/>
  </r>
  <r>
    <s v="CA-2011-132451"/>
    <d v="2011-09-26T00:00:00"/>
    <d v="2011-09-27T00:00:00"/>
    <s v="Karen Ferguson"/>
    <s v="United States"/>
    <s v="San Diego"/>
    <x v="0"/>
    <x v="10"/>
    <s v="Hon Deluxe Fabric Upholstered Stacking Chairs, Rounded Back"/>
    <x v="783"/>
    <n v="3"/>
    <x v="768"/>
    <x v="1"/>
    <n v="9"/>
    <n v="26"/>
  </r>
  <r>
    <s v="CA-2011-132451"/>
    <d v="2011-09-26T00:00:00"/>
    <d v="2011-09-27T00:00:00"/>
    <s v="Karen Ferguson"/>
    <s v="United States"/>
    <s v="San Diego"/>
    <x v="0"/>
    <x v="9"/>
    <s v="Xerox 217"/>
    <x v="179"/>
    <n v="3"/>
    <x v="177"/>
    <x v="1"/>
    <n v="9"/>
    <n v="26"/>
  </r>
  <r>
    <s v="CA-2014-116946"/>
    <d v="2014-12-20T00:00:00"/>
    <d v="2014-12-24T00:00:00"/>
    <s v="Tony Sayre"/>
    <s v="United States"/>
    <s v="Parker"/>
    <x v="5"/>
    <x v="1"/>
    <s v="OIC Stacking Trays"/>
    <x v="476"/>
    <n v="5"/>
    <x v="1391"/>
    <x v="3"/>
    <n v="12"/>
    <n v="20"/>
  </r>
  <r>
    <s v="CA-2014-116946"/>
    <d v="2014-12-20T00:00:00"/>
    <d v="2014-12-24T00:00:00"/>
    <s v="Tony Sayre"/>
    <s v="United States"/>
    <s v="Parker"/>
    <x v="5"/>
    <x v="7"/>
    <s v="Tennsco Industrial Shelving"/>
    <x v="1436"/>
    <n v="2"/>
    <x v="1392"/>
    <x v="3"/>
    <n v="12"/>
    <n v="20"/>
  </r>
  <r>
    <s v="CA-2014-116946"/>
    <d v="2014-12-20T00:00:00"/>
    <d v="2014-12-24T00:00:00"/>
    <s v="Tony Sayre"/>
    <s v="United States"/>
    <s v="Parker"/>
    <x v="5"/>
    <x v="15"/>
    <s v="O'Sullivan 2-Shelf Heavy-Duty Bookcases"/>
    <x v="1437"/>
    <n v="7"/>
    <x v="1393"/>
    <x v="3"/>
    <n v="12"/>
    <n v="20"/>
  </r>
  <r>
    <s v="CA-2014-105487"/>
    <d v="2014-10-09T00:00:00"/>
    <d v="2014-10-15T00:00:00"/>
    <s v="Chris Selesnick"/>
    <s v="United States"/>
    <s v="San Diego"/>
    <x v="0"/>
    <x v="3"/>
    <s v="Digium D40 VoIP phone"/>
    <x v="1438"/>
    <n v="1"/>
    <x v="1394"/>
    <x v="3"/>
    <n v="10"/>
    <n v="9"/>
  </r>
  <r>
    <s v="CA-2014-105487"/>
    <d v="2014-10-09T00:00:00"/>
    <d v="2014-10-15T00:00:00"/>
    <s v="Chris Selesnick"/>
    <s v="United States"/>
    <s v="San Diego"/>
    <x v="0"/>
    <x v="8"/>
    <s v="KeyTronicÂ E03601U1 -Â KeyboardÂ - Beige"/>
    <x v="1439"/>
    <n v="2"/>
    <x v="357"/>
    <x v="3"/>
    <n v="10"/>
    <n v="9"/>
  </r>
  <r>
    <s v="CA-2014-105487"/>
    <d v="2014-10-09T00:00:00"/>
    <d v="2014-10-15T00:00:00"/>
    <s v="Chris Selesnick"/>
    <s v="United States"/>
    <s v="San Diego"/>
    <x v="0"/>
    <x v="8"/>
    <s v="LogitechÂ Illuminated - Keyboard"/>
    <x v="1440"/>
    <n v="4"/>
    <x v="1395"/>
    <x v="3"/>
    <n v="10"/>
    <n v="9"/>
  </r>
  <r>
    <s v="CA-2014-105487"/>
    <d v="2014-10-09T00:00:00"/>
    <d v="2014-10-15T00:00:00"/>
    <s v="Chris Selesnick"/>
    <s v="United States"/>
    <s v="San Diego"/>
    <x v="0"/>
    <x v="7"/>
    <s v="Tennsco Commercial Shelving"/>
    <x v="1441"/>
    <n v="2"/>
    <x v="1396"/>
    <x v="3"/>
    <n v="10"/>
    <n v="9"/>
  </r>
  <r>
    <s v="CA-2011-105249"/>
    <d v="2011-11-28T00:00:00"/>
    <d v="2011-11-28T00:00:00"/>
    <s v="Duane Huffman"/>
    <s v="United States"/>
    <s v="San Francisco"/>
    <x v="0"/>
    <x v="12"/>
    <s v="Staples"/>
    <x v="255"/>
    <n v="2"/>
    <x v="255"/>
    <x v="1"/>
    <n v="11"/>
    <n v="28"/>
  </r>
  <r>
    <s v="CA-2011-105249"/>
    <d v="2011-11-28T00:00:00"/>
    <d v="2011-11-28T00:00:00"/>
    <s v="Duane Huffman"/>
    <s v="United States"/>
    <s v="San Francisco"/>
    <x v="0"/>
    <x v="0"/>
    <s v="Avery 489"/>
    <x v="1442"/>
    <n v="4"/>
    <x v="1397"/>
    <x v="1"/>
    <n v="11"/>
    <n v="28"/>
  </r>
  <r>
    <s v="CA-2011-105249"/>
    <d v="2011-11-28T00:00:00"/>
    <d v="2011-11-28T00:00:00"/>
    <s v="Duane Huffman"/>
    <s v="United States"/>
    <s v="San Francisco"/>
    <x v="0"/>
    <x v="15"/>
    <s v="Sauder Camden County Barrister Bookcase, Planked Cherry Finish"/>
    <x v="504"/>
    <n v="4"/>
    <x v="495"/>
    <x v="1"/>
    <n v="11"/>
    <n v="28"/>
  </r>
  <r>
    <s v="US-2013-162026"/>
    <d v="2013-10-09T00:00:00"/>
    <d v="2013-10-09T00:00:00"/>
    <s v="Joel Eaton"/>
    <s v="United States"/>
    <s v="Los Angeles"/>
    <x v="0"/>
    <x v="9"/>
    <s v="Xerox 1925"/>
    <x v="1254"/>
    <n v="2"/>
    <x v="1220"/>
    <x v="0"/>
    <n v="10"/>
    <n v="9"/>
  </r>
  <r>
    <s v="CA-2012-168529"/>
    <d v="2012-10-08T00:00:00"/>
    <d v="2012-10-12T00:00:00"/>
    <s v="Maria Bertelson"/>
    <s v="United States"/>
    <s v="San Francisco"/>
    <x v="0"/>
    <x v="1"/>
    <s v="Deflect-o SuperTray Unbreakable Stackable Tray, Letter, Black"/>
    <x v="384"/>
    <n v="5"/>
    <x v="376"/>
    <x v="2"/>
    <n v="10"/>
    <n v="8"/>
  </r>
  <r>
    <s v="US-2011-137680"/>
    <d v="2011-02-25T00:00:00"/>
    <d v="2011-03-02T00:00:00"/>
    <s v="Jennifer Halladay"/>
    <s v="United States"/>
    <s v="Medford"/>
    <x v="4"/>
    <x v="9"/>
    <s v="Message Book, Wirebound, Four 5 1/2&quot; X 4&quot; Forms/Pg., 200 Dupl. Sets/Book"/>
    <x v="1443"/>
    <n v="4"/>
    <x v="1398"/>
    <x v="1"/>
    <n v="2"/>
    <n v="25"/>
  </r>
  <r>
    <s v="US-2011-137680"/>
    <d v="2011-02-25T00:00:00"/>
    <d v="2011-03-02T00:00:00"/>
    <s v="Jennifer Halladay"/>
    <s v="United States"/>
    <s v="Medford"/>
    <x v="4"/>
    <x v="9"/>
    <s v="TOPS 4 x 6 Fluorescent Color Memo Sheets, 500 Sheets per Pack"/>
    <x v="519"/>
    <n v="3"/>
    <x v="1399"/>
    <x v="1"/>
    <n v="2"/>
    <n v="25"/>
  </r>
  <r>
    <s v="CA-2013-110982"/>
    <d v="2013-06-06T00:00:00"/>
    <d v="2013-06-08T00:00:00"/>
    <s v="Chloris Kastensmidt"/>
    <s v="United States"/>
    <s v="Santa Clara"/>
    <x v="0"/>
    <x v="4"/>
    <s v="Avery Non-Stick Binders"/>
    <x v="1444"/>
    <n v="6"/>
    <x v="1400"/>
    <x v="0"/>
    <n v="6"/>
    <n v="6"/>
  </r>
  <r>
    <s v="CA-2013-110982"/>
    <d v="2013-06-06T00:00:00"/>
    <d v="2013-06-08T00:00:00"/>
    <s v="Chloris Kastensmidt"/>
    <s v="United States"/>
    <s v="Santa Clara"/>
    <x v="0"/>
    <x v="5"/>
    <s v="Acco 6 Outlet Guardian Premium Surge Suppressor"/>
    <x v="1445"/>
    <n v="4"/>
    <x v="1401"/>
    <x v="0"/>
    <n v="6"/>
    <n v="6"/>
  </r>
  <r>
    <s v="CA-2013-147123"/>
    <d v="2013-12-11T00:00:00"/>
    <d v="2013-12-13T00:00:00"/>
    <s v="Sanjit Jacobs"/>
    <s v="United States"/>
    <s v="Long Beach"/>
    <x v="0"/>
    <x v="9"/>
    <s v="Wirebound Message Books, Four 2 3/4 x 5 White Forms per Page"/>
    <x v="1446"/>
    <n v="12"/>
    <x v="1402"/>
    <x v="0"/>
    <n v="12"/>
    <n v="11"/>
  </r>
  <r>
    <s v="CA-2014-154501"/>
    <d v="2014-05-01T00:00:00"/>
    <d v="2014-05-06T00:00:00"/>
    <s v="Erin Ashbrook"/>
    <s v="United States"/>
    <s v="Los Angeles"/>
    <x v="0"/>
    <x v="2"/>
    <s v="Faber Castell Col-Erase Pencils"/>
    <x v="1447"/>
    <n v="2"/>
    <x v="1391"/>
    <x v="3"/>
    <n v="5"/>
    <n v="1"/>
  </r>
  <r>
    <s v="CA-2014-166933"/>
    <d v="2014-04-25T00:00:00"/>
    <d v="2014-04-29T00:00:00"/>
    <s v="Michael Granlund"/>
    <s v="United States"/>
    <s v="Santa Barbara"/>
    <x v="0"/>
    <x v="11"/>
    <s v="Colored Push Pins"/>
    <x v="1448"/>
    <n v="1"/>
    <x v="1403"/>
    <x v="3"/>
    <n v="4"/>
    <n v="25"/>
  </r>
  <r>
    <s v="CA-2013-134936"/>
    <d v="2013-12-20T00:00:00"/>
    <d v="2013-12-26T00:00:00"/>
    <s v="Erin Smith"/>
    <s v="United States"/>
    <s v="Tucson"/>
    <x v="3"/>
    <x v="6"/>
    <s v="SAFCO PlanMaster Boards, 60w x 37-1/2d, White Melamine"/>
    <x v="1449"/>
    <n v="6"/>
    <x v="1404"/>
    <x v="0"/>
    <n v="12"/>
    <n v="20"/>
  </r>
  <r>
    <s v="CA-2013-134936"/>
    <d v="2013-12-20T00:00:00"/>
    <d v="2013-12-26T00:00:00"/>
    <s v="Erin Smith"/>
    <s v="United States"/>
    <s v="Tucson"/>
    <x v="3"/>
    <x v="4"/>
    <s v="Wilson Jones Clip &amp; Carry Folder Binder Tool for Ring Binders, Clear"/>
    <x v="1450"/>
    <n v="6"/>
    <x v="1405"/>
    <x v="0"/>
    <n v="12"/>
    <n v="20"/>
  </r>
  <r>
    <s v="CA-2013-134936"/>
    <d v="2013-12-20T00:00:00"/>
    <d v="2013-12-26T00:00:00"/>
    <s v="Erin Smith"/>
    <s v="United States"/>
    <s v="Tucson"/>
    <x v="3"/>
    <x v="4"/>
    <s v="Cardinal Slant-D Ring Binder, Heavy Gauge Vinyl"/>
    <x v="1451"/>
    <n v="2"/>
    <x v="1406"/>
    <x v="0"/>
    <n v="12"/>
    <n v="20"/>
  </r>
  <r>
    <s v="CA-2014-151008"/>
    <d v="2014-09-08T00:00:00"/>
    <d v="2014-09-09T00:00:00"/>
    <s v="Justin MacKendrick"/>
    <s v="United States"/>
    <s v="Draper"/>
    <x v="2"/>
    <x v="1"/>
    <s v="DAX Copper Panel Document Frame, 5 x 7 Size"/>
    <x v="765"/>
    <n v="2"/>
    <x v="1407"/>
    <x v="3"/>
    <n v="9"/>
    <n v="8"/>
  </r>
  <r>
    <s v="CA-2014-151008"/>
    <d v="2014-09-08T00:00:00"/>
    <d v="2014-09-09T00:00:00"/>
    <s v="Justin MacKendrick"/>
    <s v="United States"/>
    <s v="Draper"/>
    <x v="2"/>
    <x v="3"/>
    <s v="Motorla HX550 Universal Bluetooth Headset"/>
    <x v="1452"/>
    <n v="4"/>
    <x v="1408"/>
    <x v="3"/>
    <n v="9"/>
    <n v="8"/>
  </r>
  <r>
    <s v="CA-2011-159800"/>
    <d v="2011-11-28T00:00:00"/>
    <d v="2011-12-01T00:00:00"/>
    <s v="Sheri Gordon"/>
    <s v="United States"/>
    <s v="San Francisco"/>
    <x v="0"/>
    <x v="5"/>
    <s v="Acco 6 Outlet Guardian Premium Surge Suppressor"/>
    <x v="1453"/>
    <n v="3"/>
    <x v="1409"/>
    <x v="1"/>
    <n v="11"/>
    <n v="28"/>
  </r>
  <r>
    <s v="CA-2011-159800"/>
    <d v="2011-11-28T00:00:00"/>
    <d v="2011-12-01T00:00:00"/>
    <s v="Sheri Gordon"/>
    <s v="United States"/>
    <s v="San Francisco"/>
    <x v="0"/>
    <x v="8"/>
    <s v="Micropad Numeric Keypads"/>
    <x v="1454"/>
    <n v="7"/>
    <x v="1410"/>
    <x v="1"/>
    <n v="11"/>
    <n v="28"/>
  </r>
  <r>
    <s v="US-2012-114741"/>
    <d v="2012-12-06T00:00:00"/>
    <d v="2012-12-10T00:00:00"/>
    <s v="Ivan Liston"/>
    <s v="United States"/>
    <s v="North Las Vegas"/>
    <x v="7"/>
    <x v="9"/>
    <s v="Xerox 20"/>
    <x v="27"/>
    <n v="1"/>
    <x v="27"/>
    <x v="2"/>
    <n v="12"/>
    <n v="6"/>
  </r>
  <r>
    <s v="US-2012-114741"/>
    <d v="2012-12-06T00:00:00"/>
    <d v="2012-12-10T00:00:00"/>
    <s v="Ivan Liston"/>
    <s v="United States"/>
    <s v="North Las Vegas"/>
    <x v="7"/>
    <x v="7"/>
    <s v="Tennsco 6- and 18-Compartment Lockers"/>
    <x v="1305"/>
    <n v="5"/>
    <x v="1269"/>
    <x v="2"/>
    <n v="12"/>
    <n v="6"/>
  </r>
  <r>
    <s v="US-2012-114741"/>
    <d v="2012-12-06T00:00:00"/>
    <d v="2012-12-10T00:00:00"/>
    <s v="Ivan Liston"/>
    <s v="United States"/>
    <s v="North Las Vegas"/>
    <x v="7"/>
    <x v="0"/>
    <s v="Avery 483"/>
    <x v="1455"/>
    <n v="3"/>
    <x v="0"/>
    <x v="2"/>
    <n v="12"/>
    <n v="6"/>
  </r>
  <r>
    <s v="CA-2013-136686"/>
    <d v="2013-12-13T00:00:00"/>
    <d v="2013-12-17T00:00:00"/>
    <s v="Roy FranzÃ¶sisch"/>
    <s v="United States"/>
    <s v="Pasadena"/>
    <x v="0"/>
    <x v="1"/>
    <s v="Howard Miller 14-1/2&quot; Diameter Chrome Round Wall Clock"/>
    <x v="1456"/>
    <n v="6"/>
    <x v="1411"/>
    <x v="0"/>
    <n v="12"/>
    <n v="13"/>
  </r>
  <r>
    <s v="CA-2013-136686"/>
    <d v="2013-12-13T00:00:00"/>
    <d v="2013-12-17T00:00:00"/>
    <s v="Roy FranzÃ¶sisch"/>
    <s v="United States"/>
    <s v="Pasadena"/>
    <x v="0"/>
    <x v="5"/>
    <s v="Belkin F9H710-06 7 Outlet SurgeMaster Surge Protector"/>
    <x v="1457"/>
    <n v="3"/>
    <x v="1322"/>
    <x v="0"/>
    <n v="12"/>
    <n v="13"/>
  </r>
  <r>
    <s v="CA-2014-137498"/>
    <d v="2014-09-10T00:00:00"/>
    <d v="2014-09-15T00:00:00"/>
    <s v="Liz Carlisle"/>
    <s v="United States"/>
    <s v="Los Angeles"/>
    <x v="0"/>
    <x v="2"/>
    <s v="Newell 35"/>
    <x v="1458"/>
    <n v="2"/>
    <x v="1412"/>
    <x v="3"/>
    <n v="9"/>
    <n v="10"/>
  </r>
  <r>
    <s v="CA-2014-137498"/>
    <d v="2014-09-10T00:00:00"/>
    <d v="2014-09-15T00:00:00"/>
    <s v="Liz Carlisle"/>
    <s v="United States"/>
    <s v="Los Angeles"/>
    <x v="0"/>
    <x v="10"/>
    <s v="Novimex Fabric Task Chair"/>
    <x v="1459"/>
    <n v="5"/>
    <x v="1413"/>
    <x v="3"/>
    <n v="9"/>
    <n v="10"/>
  </r>
  <r>
    <s v="CA-2014-137498"/>
    <d v="2014-09-10T00:00:00"/>
    <d v="2014-09-15T00:00:00"/>
    <s v="Liz Carlisle"/>
    <s v="United States"/>
    <s v="Los Angeles"/>
    <x v="0"/>
    <x v="9"/>
    <s v="Astroparche Fine Business Paper"/>
    <x v="1460"/>
    <n v="9"/>
    <x v="1414"/>
    <x v="3"/>
    <n v="9"/>
    <n v="10"/>
  </r>
  <r>
    <s v="CA-2011-116673"/>
    <d v="2011-12-15T00:00:00"/>
    <d v="2011-12-19T00:00:00"/>
    <s v="Jas O'Carroll"/>
    <s v="United States"/>
    <s v="San Diego"/>
    <x v="0"/>
    <x v="1"/>
    <s v="Stackable Trays"/>
    <x v="1461"/>
    <n v="2"/>
    <x v="2"/>
    <x v="1"/>
    <n v="12"/>
    <n v="15"/>
  </r>
  <r>
    <s v="CA-2012-149993"/>
    <d v="2012-03-19T00:00:00"/>
    <d v="2012-03-20T00:00:00"/>
    <s v="Guy Armstrong"/>
    <s v="United States"/>
    <s v="Lancaster"/>
    <x v="0"/>
    <x v="11"/>
    <s v="Stockwell Push Pins"/>
    <x v="1396"/>
    <n v="5"/>
    <x v="962"/>
    <x v="2"/>
    <n v="3"/>
    <n v="19"/>
  </r>
  <r>
    <s v="CA-2011-168158"/>
    <d v="2011-07-19T00:00:00"/>
    <d v="2011-07-24T00:00:00"/>
    <s v="Eugene Moren"/>
    <s v="United States"/>
    <s v="Great Falls"/>
    <x v="8"/>
    <x v="4"/>
    <s v="Acco Pressboard Covers with Storage Hooks, 14 7/8&quot; x 11&quot;, Dark Blue"/>
    <x v="268"/>
    <n v="2"/>
    <x v="267"/>
    <x v="1"/>
    <n v="7"/>
    <n v="19"/>
  </r>
  <r>
    <s v="CA-2013-115224"/>
    <d v="2013-12-09T00:00:00"/>
    <d v="2013-12-12T00:00:00"/>
    <s v="Doug Bickford"/>
    <s v="United States"/>
    <s v="San Francisco"/>
    <x v="0"/>
    <x v="7"/>
    <s v="SimpliFile Personal File, Black Granite, 15w x 6-15/16d x 11-1/4h"/>
    <x v="1462"/>
    <n v="3"/>
    <x v="1359"/>
    <x v="0"/>
    <n v="12"/>
    <n v="9"/>
  </r>
  <r>
    <s v="CA-2013-115224"/>
    <d v="2013-12-09T00:00:00"/>
    <d v="2013-12-12T00:00:00"/>
    <s v="Doug Bickford"/>
    <s v="United States"/>
    <s v="San Francisco"/>
    <x v="0"/>
    <x v="7"/>
    <s v="Fellowes High-Stak Drawer Files"/>
    <x v="1463"/>
    <n v="2"/>
    <x v="1415"/>
    <x v="0"/>
    <n v="12"/>
    <n v="9"/>
  </r>
  <r>
    <s v="CA-2012-168634"/>
    <d v="2012-12-06T00:00:00"/>
    <d v="2012-12-11T00:00:00"/>
    <s v="Art Ferguson"/>
    <s v="United States"/>
    <s v="San Francisco"/>
    <x v="0"/>
    <x v="5"/>
    <s v="Commercial WindTunnel Clean Air Upright Vacuum, Replacement Belts, Filtration Bags"/>
    <x v="1464"/>
    <n v="2"/>
    <x v="1416"/>
    <x v="2"/>
    <n v="12"/>
    <n v="6"/>
  </r>
  <r>
    <s v="CA-2014-121027"/>
    <d v="2014-08-19T00:00:00"/>
    <d v="2014-08-23T00:00:00"/>
    <s v="Helen Wasserman"/>
    <s v="United States"/>
    <s v="Seattle"/>
    <x v="1"/>
    <x v="8"/>
    <s v="Plantronics Savi W720 Multi-Device Wireless Headset System"/>
    <x v="1465"/>
    <n v="2"/>
    <x v="1417"/>
    <x v="3"/>
    <n v="8"/>
    <n v="19"/>
  </r>
  <r>
    <s v="CA-2014-121027"/>
    <d v="2014-08-19T00:00:00"/>
    <d v="2014-08-23T00:00:00"/>
    <s v="Helen Wasserman"/>
    <s v="United States"/>
    <s v="Seattle"/>
    <x v="1"/>
    <x v="8"/>
    <s v="Imation Bio 8GB USBÂ Flash Drive ImationÂ Corp"/>
    <x v="1466"/>
    <n v="9"/>
    <x v="1418"/>
    <x v="3"/>
    <n v="8"/>
    <n v="19"/>
  </r>
  <r>
    <s v="CA-2012-101154"/>
    <d v="2012-09-18T00:00:00"/>
    <d v="2012-09-21T00:00:00"/>
    <s v="Charlotte Melton"/>
    <s v="United States"/>
    <s v="San Diego"/>
    <x v="0"/>
    <x v="7"/>
    <s v="Stur-D-Stor Shelving, Vertical 5-Shelf: 72&quot;H x 36&quot;W x 18 1/2&quot;D"/>
    <x v="809"/>
    <n v="4"/>
    <x v="1419"/>
    <x v="2"/>
    <n v="9"/>
    <n v="18"/>
  </r>
  <r>
    <s v="CA-2013-121748"/>
    <d v="2013-10-25T00:00:00"/>
    <d v="2013-10-29T00:00:00"/>
    <s v="Victoria Wilson"/>
    <s v="United States"/>
    <s v="Los Angeles"/>
    <x v="0"/>
    <x v="8"/>
    <s v="Micro Innovations USB RF Wireless Keyboard with Mouse"/>
    <x v="1094"/>
    <n v="4"/>
    <x v="1064"/>
    <x v="0"/>
    <n v="10"/>
    <n v="25"/>
  </r>
  <r>
    <s v="CA-2013-121748"/>
    <d v="2013-10-25T00:00:00"/>
    <d v="2013-10-29T00:00:00"/>
    <s v="Victoria Wilson"/>
    <s v="United States"/>
    <s v="Los Angeles"/>
    <x v="0"/>
    <x v="8"/>
    <s v="LogitechÂ VX Revolution Cordless Laser Mouse for Notebooks (Black)"/>
    <x v="690"/>
    <n v="2"/>
    <x v="1420"/>
    <x v="0"/>
    <n v="10"/>
    <n v="25"/>
  </r>
  <r>
    <s v="CA-2011-126683"/>
    <d v="2011-09-29T00:00:00"/>
    <d v="2011-10-01T00:00:00"/>
    <s v="Paul Prost"/>
    <s v="United States"/>
    <s v="Seattle"/>
    <x v="1"/>
    <x v="1"/>
    <s v="Longer-Life Soft White Bulbs"/>
    <x v="1461"/>
    <n v="2"/>
    <x v="468"/>
    <x v="1"/>
    <n v="9"/>
    <n v="29"/>
  </r>
  <r>
    <s v="CA-2011-126683"/>
    <d v="2011-09-29T00:00:00"/>
    <d v="2011-10-01T00:00:00"/>
    <s v="Paul Prost"/>
    <s v="United States"/>
    <s v="Seattle"/>
    <x v="1"/>
    <x v="6"/>
    <s v="Bevis Oval Conference Table, Walnut"/>
    <x v="1467"/>
    <n v="9"/>
    <x v="1421"/>
    <x v="1"/>
    <n v="9"/>
    <n v="29"/>
  </r>
  <r>
    <s v="CA-2014-123022"/>
    <d v="2014-09-04T00:00:00"/>
    <d v="2014-09-09T00:00:00"/>
    <s v="Sample Company A"/>
    <s v="United States"/>
    <s v="La Mesa"/>
    <x v="0"/>
    <x v="4"/>
    <s v="Square Ring Data Binders, Rigid 75 Pt. Covers, 11&quot; x 14-7/8&quot;"/>
    <x v="1468"/>
    <n v="5"/>
    <x v="1422"/>
    <x v="3"/>
    <n v="9"/>
    <n v="4"/>
  </r>
  <r>
    <s v="CA-2014-123022"/>
    <d v="2014-09-04T00:00:00"/>
    <d v="2014-09-09T00:00:00"/>
    <s v="Sample Company A"/>
    <s v="United States"/>
    <s v="La Mesa"/>
    <x v="0"/>
    <x v="8"/>
    <s v="Kensington Expert Mouse Optical USB Trackball for PC or Mac"/>
    <x v="1469"/>
    <n v="3"/>
    <x v="1423"/>
    <x v="3"/>
    <n v="9"/>
    <n v="4"/>
  </r>
  <r>
    <s v="CA-2011-154893"/>
    <d v="2011-12-21T00:00:00"/>
    <d v="2011-12-27T00:00:00"/>
    <s v="Gary McGarr"/>
    <s v="United States"/>
    <s v="San Diego"/>
    <x v="0"/>
    <x v="10"/>
    <s v="SAFCO Arco Folding Chair"/>
    <x v="1322"/>
    <n v="6"/>
    <x v="1284"/>
    <x v="1"/>
    <n v="12"/>
    <n v="21"/>
  </r>
  <r>
    <s v="CA-2011-154893"/>
    <d v="2011-12-21T00:00:00"/>
    <d v="2011-12-27T00:00:00"/>
    <s v="Gary McGarr"/>
    <s v="United States"/>
    <s v="San Diego"/>
    <x v="0"/>
    <x v="10"/>
    <s v="Safco Contoured Stacking Chairs"/>
    <x v="1103"/>
    <n v="3"/>
    <x v="1072"/>
    <x v="1"/>
    <n v="12"/>
    <n v="21"/>
  </r>
  <r>
    <s v="CA-2014-120719"/>
    <d v="2014-03-24T00:00:00"/>
    <d v="2014-03-27T00:00:00"/>
    <s v="Sanjit Jacobs"/>
    <s v="United States"/>
    <s v="Seattle"/>
    <x v="1"/>
    <x v="4"/>
    <s v="Cardinal Slant-D Ring Binder, Heavy Gauge Vinyl"/>
    <x v="1470"/>
    <n v="5"/>
    <x v="1424"/>
    <x v="3"/>
    <n v="3"/>
    <n v="24"/>
  </r>
  <r>
    <s v="CA-2014-168179"/>
    <d v="2014-11-03T00:00:00"/>
    <d v="2014-11-08T00:00:00"/>
    <s v="Joy Bell-"/>
    <s v="United States"/>
    <s v="Salt Lake City"/>
    <x v="2"/>
    <x v="9"/>
    <s v="Xerox 220"/>
    <x v="179"/>
    <n v="3"/>
    <x v="177"/>
    <x v="3"/>
    <n v="11"/>
    <n v="3"/>
  </r>
  <r>
    <s v="CA-2014-142342"/>
    <d v="2014-07-18T00:00:00"/>
    <d v="2014-07-20T00:00:00"/>
    <s v="Anthony Johnson"/>
    <s v="United States"/>
    <s v="Apple Valley"/>
    <x v="0"/>
    <x v="9"/>
    <s v="Xerox 221"/>
    <x v="171"/>
    <n v="5"/>
    <x v="170"/>
    <x v="3"/>
    <n v="7"/>
    <n v="18"/>
  </r>
  <r>
    <s v="CA-2014-142342"/>
    <d v="2014-07-18T00:00:00"/>
    <d v="2014-07-20T00:00:00"/>
    <s v="Anthony Johnson"/>
    <s v="United States"/>
    <s v="Apple Valley"/>
    <x v="0"/>
    <x v="13"/>
    <s v="Peel &amp; Seel Recycled Catalog Envelopes, Brown"/>
    <x v="1471"/>
    <n v="5"/>
    <x v="1425"/>
    <x v="3"/>
    <n v="7"/>
    <n v="18"/>
  </r>
  <r>
    <s v="CA-2014-142342"/>
    <d v="2014-07-18T00:00:00"/>
    <d v="2014-07-20T00:00:00"/>
    <s v="Anthony Johnson"/>
    <s v="United States"/>
    <s v="Apple Valley"/>
    <x v="0"/>
    <x v="7"/>
    <s v="Sterilite Show Offs Storage Containers"/>
    <x v="69"/>
    <n v="2"/>
    <x v="166"/>
    <x v="3"/>
    <n v="7"/>
    <n v="18"/>
  </r>
  <r>
    <s v="CA-2014-142342"/>
    <d v="2014-07-18T00:00:00"/>
    <d v="2014-07-20T00:00:00"/>
    <s v="Anthony Johnson"/>
    <s v="United States"/>
    <s v="Apple Valley"/>
    <x v="0"/>
    <x v="15"/>
    <s v="Atlantic Metals Mobile 4-Shelf Bookcases, Custom Colors"/>
    <x v="1472"/>
    <n v="5"/>
    <x v="1426"/>
    <x v="3"/>
    <n v="7"/>
    <n v="18"/>
  </r>
  <r>
    <s v="US-2011-134187"/>
    <d v="2011-11-04T00:00:00"/>
    <d v="2011-11-11T00:00:00"/>
    <s v="Tiffany House"/>
    <s v="United States"/>
    <s v="Long Beach"/>
    <x v="0"/>
    <x v="2"/>
    <s v="Newell 343"/>
    <x v="1473"/>
    <n v="1"/>
    <x v="1427"/>
    <x v="1"/>
    <n v="11"/>
    <n v="4"/>
  </r>
  <r>
    <s v="CA-2013-145261"/>
    <d v="2013-12-19T00:00:00"/>
    <d v="2013-12-22T00:00:00"/>
    <s v="Adrian Hane"/>
    <s v="United States"/>
    <s v="Salem"/>
    <x v="4"/>
    <x v="4"/>
    <s v="Vinyl Sectional Post Binders"/>
    <x v="1474"/>
    <n v="4"/>
    <x v="1428"/>
    <x v="0"/>
    <n v="12"/>
    <n v="19"/>
  </r>
  <r>
    <s v="CA-2013-145261"/>
    <d v="2013-12-19T00:00:00"/>
    <d v="2013-12-22T00:00:00"/>
    <s v="Adrian Hane"/>
    <s v="United States"/>
    <s v="Salem"/>
    <x v="4"/>
    <x v="2"/>
    <s v="Newell 312"/>
    <x v="1475"/>
    <n v="4"/>
    <x v="1429"/>
    <x v="0"/>
    <n v="12"/>
    <n v="19"/>
  </r>
  <r>
    <s v="CA-2013-145261"/>
    <d v="2013-12-19T00:00:00"/>
    <d v="2013-12-22T00:00:00"/>
    <s v="Adrian Hane"/>
    <s v="United States"/>
    <s v="Salem"/>
    <x v="4"/>
    <x v="9"/>
    <s v="Black Print Carbonless 8 1/2&quot; x 8 1/4&quot; Rapid Memo Book"/>
    <x v="14"/>
    <n v="2"/>
    <x v="1430"/>
    <x v="0"/>
    <n v="12"/>
    <n v="19"/>
  </r>
  <r>
    <s v="CA-2013-145261"/>
    <d v="2013-12-19T00:00:00"/>
    <d v="2013-12-22T00:00:00"/>
    <s v="Adrian Hane"/>
    <s v="United States"/>
    <s v="Salem"/>
    <x v="4"/>
    <x v="8"/>
    <s v="Sony Micro Vault Click 8 GB USB 2.0 Flash Drive"/>
    <x v="1476"/>
    <n v="3"/>
    <x v="1431"/>
    <x v="0"/>
    <n v="12"/>
    <n v="19"/>
  </r>
  <r>
    <s v="CA-2013-145261"/>
    <d v="2013-12-19T00:00:00"/>
    <d v="2013-12-22T00:00:00"/>
    <s v="Adrian Hane"/>
    <s v="United States"/>
    <s v="Salem"/>
    <x v="4"/>
    <x v="6"/>
    <s v="Iceberg OfficeWorks 42&quot; Round Tables"/>
    <x v="1477"/>
    <n v="5"/>
    <x v="1432"/>
    <x v="0"/>
    <n v="12"/>
    <n v="19"/>
  </r>
  <r>
    <s v="CA-2013-145261"/>
    <d v="2013-12-19T00:00:00"/>
    <d v="2013-12-22T00:00:00"/>
    <s v="Adrian Hane"/>
    <s v="United States"/>
    <s v="Salem"/>
    <x v="4"/>
    <x v="0"/>
    <s v="Avery White Multi-Purpose Labels"/>
    <x v="1478"/>
    <n v="4"/>
    <x v="1433"/>
    <x v="0"/>
    <n v="12"/>
    <n v="19"/>
  </r>
  <r>
    <s v="CA-2013-145261"/>
    <d v="2013-12-19T00:00:00"/>
    <d v="2013-12-22T00:00:00"/>
    <s v="Adrian Hane"/>
    <s v="United States"/>
    <s v="Salem"/>
    <x v="4"/>
    <x v="3"/>
    <s v="Macally Suction Cup Mount"/>
    <x v="1479"/>
    <n v="3"/>
    <x v="1434"/>
    <x v="0"/>
    <n v="12"/>
    <n v="19"/>
  </r>
  <r>
    <s v="CA-2013-108875"/>
    <d v="2013-09-25T00:00:00"/>
    <d v="2013-10-02T00:00:00"/>
    <s v="Craig Leslie"/>
    <s v="United States"/>
    <s v="Aurora"/>
    <x v="5"/>
    <x v="1"/>
    <s v="Electrix 20W Halogen Replacement Bulb for Zoom-In Desk Lamp"/>
    <x v="1480"/>
    <n v="2"/>
    <x v="1435"/>
    <x v="0"/>
    <n v="9"/>
    <n v="25"/>
  </r>
  <r>
    <s v="CA-2013-108875"/>
    <d v="2013-09-25T00:00:00"/>
    <d v="2013-10-02T00:00:00"/>
    <s v="Craig Leslie"/>
    <s v="United States"/>
    <s v="Aurora"/>
    <x v="5"/>
    <x v="7"/>
    <s v="Sensible Storage WireTech Storage Systems"/>
    <x v="1481"/>
    <n v="9"/>
    <x v="1436"/>
    <x v="0"/>
    <n v="9"/>
    <n v="25"/>
  </r>
  <r>
    <s v="CA-2013-142405"/>
    <d v="2013-06-12T00:00:00"/>
    <d v="2013-06-16T00:00:00"/>
    <s v="Sanjit Engle"/>
    <s v="United States"/>
    <s v="Seattle"/>
    <x v="1"/>
    <x v="0"/>
    <s v="Avery 486"/>
    <x v="0"/>
    <n v="2"/>
    <x v="0"/>
    <x v="0"/>
    <n v="6"/>
    <n v="12"/>
  </r>
  <r>
    <s v="CA-2013-142405"/>
    <d v="2013-06-12T00:00:00"/>
    <d v="2013-06-16T00:00:00"/>
    <s v="Sanjit Engle"/>
    <s v="United States"/>
    <s v="Seattle"/>
    <x v="1"/>
    <x v="4"/>
    <s v="Wilson Jones Turn Tabs Binder Tool for Ring Binders"/>
    <x v="1482"/>
    <n v="14"/>
    <x v="1437"/>
    <x v="0"/>
    <n v="6"/>
    <n v="12"/>
  </r>
  <r>
    <s v="CA-2013-142405"/>
    <d v="2013-06-12T00:00:00"/>
    <d v="2013-06-16T00:00:00"/>
    <s v="Sanjit Engle"/>
    <s v="United States"/>
    <s v="Seattle"/>
    <x v="1"/>
    <x v="8"/>
    <s v="Logitech G35 7.1-Channel Surround Sound Headset"/>
    <x v="1483"/>
    <n v="3"/>
    <x v="8"/>
    <x v="0"/>
    <n v="6"/>
    <n v="12"/>
  </r>
  <r>
    <s v="CA-2012-141012"/>
    <d v="2012-06-09T00:00:00"/>
    <d v="2012-06-11T00:00:00"/>
    <s v="Trudy Glocke"/>
    <s v="United States"/>
    <s v="Pocatello"/>
    <x v="9"/>
    <x v="1"/>
    <s v="Luxo Adjustable Task Clamp Lamp"/>
    <x v="1484"/>
    <n v="4"/>
    <x v="1386"/>
    <x v="2"/>
    <n v="6"/>
    <n v="9"/>
  </r>
  <r>
    <s v="CA-2012-141012"/>
    <d v="2012-06-09T00:00:00"/>
    <d v="2012-06-11T00:00:00"/>
    <s v="Trudy Glocke"/>
    <s v="United States"/>
    <s v="Pocatello"/>
    <x v="9"/>
    <x v="3"/>
    <s v="Dexim XPower Skin Super-Thin Power Case for iPhone 5 - Black"/>
    <x v="1485"/>
    <n v="3"/>
    <x v="251"/>
    <x v="2"/>
    <n v="6"/>
    <n v="9"/>
  </r>
  <r>
    <s v="CA-2013-146318"/>
    <d v="2013-01-22T00:00:00"/>
    <d v="2013-01-27T00:00:00"/>
    <s v="Marc Crier"/>
    <s v="United States"/>
    <s v="Seattle"/>
    <x v="1"/>
    <x v="9"/>
    <s v="Xerox 218"/>
    <x v="264"/>
    <n v="2"/>
    <x v="240"/>
    <x v="0"/>
    <n v="1"/>
    <n v="22"/>
  </r>
  <r>
    <s v="CA-2011-135993"/>
    <d v="2011-05-28T00:00:00"/>
    <d v="2011-06-02T00:00:00"/>
    <s v="Patrick Jones"/>
    <s v="United States"/>
    <s v="Seattle"/>
    <x v="1"/>
    <x v="3"/>
    <s v="I Need's 3d Hello Kitty Hybrid Silicone Case Cover for HTC One X 4g with 3d Hello Kitty Stylus Pen Green/pink"/>
    <x v="1486"/>
    <n v="6"/>
    <x v="1438"/>
    <x v="1"/>
    <n v="5"/>
    <n v="28"/>
  </r>
  <r>
    <s v="CA-2011-135993"/>
    <d v="2011-05-28T00:00:00"/>
    <d v="2011-06-02T00:00:00"/>
    <s v="Patrick Jones"/>
    <s v="United States"/>
    <s v="Seattle"/>
    <x v="1"/>
    <x v="8"/>
    <s v="ImationÂ 30456 USBÂ Flash DriveÂ 8GB"/>
    <x v="1487"/>
    <n v="4"/>
    <x v="267"/>
    <x v="1"/>
    <n v="5"/>
    <n v="28"/>
  </r>
  <r>
    <s v="CA-2012-131072"/>
    <d v="2012-11-05T00:00:00"/>
    <d v="2012-11-05T00:00:00"/>
    <s v="Ken Lonsdale"/>
    <s v="United States"/>
    <s v="Seattle"/>
    <x v="1"/>
    <x v="4"/>
    <s v="Avery Trapezoid Ring Binder, 3&quot; Capacity, Black, 1040 sheets"/>
    <x v="706"/>
    <n v="3"/>
    <x v="1439"/>
    <x v="2"/>
    <n v="11"/>
    <n v="5"/>
  </r>
  <r>
    <s v="CA-2013-126165"/>
    <d v="2013-05-06T00:00:00"/>
    <d v="2013-05-08T00:00:00"/>
    <s v="Amy Hunt"/>
    <s v="United States"/>
    <s v="San Francisco"/>
    <x v="0"/>
    <x v="6"/>
    <s v="Hon 61000 Series Interactive Training Tables"/>
    <x v="1488"/>
    <n v="2"/>
    <x v="1440"/>
    <x v="0"/>
    <n v="5"/>
    <n v="6"/>
  </r>
  <r>
    <s v="CA-2014-148320"/>
    <d v="2014-11-04T00:00:00"/>
    <d v="2014-11-09T00:00:00"/>
    <s v="Paul Gonzalez"/>
    <s v="United States"/>
    <s v="San Francisco"/>
    <x v="0"/>
    <x v="9"/>
    <s v="Xerox 1992"/>
    <x v="1489"/>
    <n v="6"/>
    <x v="1441"/>
    <x v="3"/>
    <n v="11"/>
    <n v="4"/>
  </r>
  <r>
    <s v="CA-2012-138674"/>
    <d v="2012-11-14T00:00:00"/>
    <d v="2012-11-17T00:00:00"/>
    <s v="Ken Black"/>
    <s v="United States"/>
    <s v="Springfield"/>
    <x v="4"/>
    <x v="11"/>
    <s v="Advantus Push Pins"/>
    <x v="320"/>
    <n v="5"/>
    <x v="1442"/>
    <x v="2"/>
    <n v="11"/>
    <n v="14"/>
  </r>
  <r>
    <s v="CA-2012-138674"/>
    <d v="2012-11-14T00:00:00"/>
    <d v="2012-11-17T00:00:00"/>
    <s v="Ken Black"/>
    <s v="United States"/>
    <s v="Springfield"/>
    <x v="4"/>
    <x v="8"/>
    <s v="ImationÂ SecureÂ DriveÂ + Hardware Encrypted USBÂ flash driveÂ - 16 GB"/>
    <x v="1490"/>
    <n v="3"/>
    <x v="1443"/>
    <x v="2"/>
    <n v="11"/>
    <n v="14"/>
  </r>
  <r>
    <s v="CA-2012-138674"/>
    <d v="2012-11-14T00:00:00"/>
    <d v="2012-11-17T00:00:00"/>
    <s v="Ken Black"/>
    <s v="United States"/>
    <s v="Springfield"/>
    <x v="4"/>
    <x v="8"/>
    <s v="Plantronics Audio 478 Stereo USB Headset"/>
    <x v="1491"/>
    <n v="4"/>
    <x v="1444"/>
    <x v="2"/>
    <n v="11"/>
    <n v="14"/>
  </r>
  <r>
    <s v="CA-2013-165820"/>
    <d v="2013-09-27T00:00:00"/>
    <d v="2013-10-01T00:00:00"/>
    <s v="Dorothy Wardle"/>
    <s v="United States"/>
    <s v="San Francisco"/>
    <x v="0"/>
    <x v="9"/>
    <s v="Xerox 1905"/>
    <x v="264"/>
    <n v="2"/>
    <x v="240"/>
    <x v="0"/>
    <n v="9"/>
    <n v="27"/>
  </r>
  <r>
    <s v="CA-2011-148614"/>
    <d v="2011-01-21T00:00:00"/>
    <d v="2011-01-26T00:00:00"/>
    <s v="Mark Van Huff"/>
    <s v="United States"/>
    <s v="Los Angeles"/>
    <x v="0"/>
    <x v="9"/>
    <s v="Wirebound Service Call Books, 5 1/2&quot; x 4&quot;"/>
    <x v="1492"/>
    <n v="2"/>
    <x v="1445"/>
    <x v="1"/>
    <n v="1"/>
    <n v="21"/>
  </r>
  <r>
    <s v="CA-2011-148614"/>
    <d v="2011-01-21T00:00:00"/>
    <d v="2011-01-26T00:00:00"/>
    <s v="Mark Van Huff"/>
    <s v="United States"/>
    <s v="Los Angeles"/>
    <x v="0"/>
    <x v="1"/>
    <s v="Eldon Expressions Desk Accessory, Wood Pencil Holder, Oak"/>
    <x v="579"/>
    <n v="2"/>
    <x v="1446"/>
    <x v="1"/>
    <n v="1"/>
    <n v="21"/>
  </r>
  <r>
    <s v="CA-2014-156139"/>
    <d v="2014-01-01T00:00:00"/>
    <d v="2014-01-07T00:00:00"/>
    <s v="Becky Pak"/>
    <s v="United States"/>
    <s v="San Francisco"/>
    <x v="0"/>
    <x v="4"/>
    <s v="GBC Pre-Punched Binding Paper, Plastic, White, 8-1/2&quot; x 11&quot;"/>
    <x v="1493"/>
    <n v="3"/>
    <x v="765"/>
    <x v="3"/>
    <n v="1"/>
    <n v="1"/>
  </r>
  <r>
    <s v="US-2014-147886"/>
    <d v="2014-03-29T00:00:00"/>
    <d v="2014-04-01T00:00:00"/>
    <s v="Dave Hallsten"/>
    <s v="United States"/>
    <s v="Fairfield"/>
    <x v="0"/>
    <x v="9"/>
    <s v="Xerox 1975"/>
    <x v="264"/>
    <n v="2"/>
    <x v="642"/>
    <x v="3"/>
    <n v="3"/>
    <n v="29"/>
  </r>
  <r>
    <s v="US-2014-147886"/>
    <d v="2014-03-29T00:00:00"/>
    <d v="2014-04-01T00:00:00"/>
    <s v="Dave Hallsten"/>
    <s v="United States"/>
    <s v="Fairfield"/>
    <x v="0"/>
    <x v="1"/>
    <s v="DAX Black Cherry Wood-Tone Poster Frame"/>
    <x v="1494"/>
    <n v="1"/>
    <x v="1176"/>
    <x v="3"/>
    <n v="3"/>
    <n v="29"/>
  </r>
  <r>
    <s v="US-2014-147886"/>
    <d v="2014-03-29T00:00:00"/>
    <d v="2014-04-01T00:00:00"/>
    <s v="Dave Hallsten"/>
    <s v="United States"/>
    <s v="Fairfield"/>
    <x v="0"/>
    <x v="16"/>
    <s v="StarTech.com 10/100 VDSL2 Ethernet Extender Kit"/>
    <x v="1495"/>
    <n v="2"/>
    <x v="1447"/>
    <x v="3"/>
    <n v="3"/>
    <n v="29"/>
  </r>
  <r>
    <s v="US-2014-147886"/>
    <d v="2014-03-29T00:00:00"/>
    <d v="2014-04-01T00:00:00"/>
    <s v="Dave Hallsten"/>
    <s v="United States"/>
    <s v="Fairfield"/>
    <x v="0"/>
    <x v="9"/>
    <s v="Xerox 1968"/>
    <x v="1496"/>
    <n v="4"/>
    <x v="387"/>
    <x v="3"/>
    <n v="3"/>
    <n v="29"/>
  </r>
  <r>
    <s v="US-2014-147886"/>
    <d v="2014-03-29T00:00:00"/>
    <d v="2014-04-01T00:00:00"/>
    <s v="Dave Hallsten"/>
    <s v="United States"/>
    <s v="Fairfield"/>
    <x v="0"/>
    <x v="9"/>
    <s v="Xerox 1977"/>
    <x v="38"/>
    <n v="3"/>
    <x v="38"/>
    <x v="3"/>
    <n v="3"/>
    <n v="29"/>
  </r>
  <r>
    <s v="US-2014-147886"/>
    <d v="2014-03-29T00:00:00"/>
    <d v="2014-04-01T00:00:00"/>
    <s v="Dave Hallsten"/>
    <s v="United States"/>
    <s v="Fairfield"/>
    <x v="0"/>
    <x v="7"/>
    <s v="SAFCO Boltless Steel Shelving"/>
    <x v="1497"/>
    <n v="7"/>
    <x v="384"/>
    <x v="3"/>
    <n v="3"/>
    <n v="29"/>
  </r>
  <r>
    <s v="US-2014-147886"/>
    <d v="2014-03-29T00:00:00"/>
    <d v="2014-04-01T00:00:00"/>
    <s v="Dave Hallsten"/>
    <s v="United States"/>
    <s v="Fairfield"/>
    <x v="0"/>
    <x v="1"/>
    <s v="Stackable Trays"/>
    <x v="489"/>
    <n v="7"/>
    <x v="1448"/>
    <x v="3"/>
    <n v="3"/>
    <n v="29"/>
  </r>
  <r>
    <s v="CA-2013-125850"/>
    <d v="2013-01-22T00:00:00"/>
    <d v="2013-01-28T00:00:00"/>
    <s v="Frank Preis"/>
    <s v="United States"/>
    <s v="San Diego"/>
    <x v="0"/>
    <x v="0"/>
    <s v="Avery 475"/>
    <x v="639"/>
    <n v="3"/>
    <x v="1346"/>
    <x v="0"/>
    <n v="1"/>
    <n v="22"/>
  </r>
  <r>
    <s v="CA-2013-125850"/>
    <d v="2013-01-22T00:00:00"/>
    <d v="2013-01-28T00:00:00"/>
    <s v="Frank Preis"/>
    <s v="United States"/>
    <s v="San Diego"/>
    <x v="0"/>
    <x v="0"/>
    <s v="Avery 476"/>
    <x v="1498"/>
    <n v="5"/>
    <x v="621"/>
    <x v="0"/>
    <n v="1"/>
    <n v="22"/>
  </r>
  <r>
    <s v="US-2013-111528"/>
    <d v="2013-12-31T00:00:00"/>
    <d v="2013-12-31T00:00:00"/>
    <s v="Julie Prescott"/>
    <s v="United States"/>
    <s v="Los Angeles"/>
    <x v="0"/>
    <x v="7"/>
    <s v="Iceberg Mobile Mega Data/Printer Cart "/>
    <x v="1301"/>
    <n v="4"/>
    <x v="1264"/>
    <x v="0"/>
    <n v="12"/>
    <n v="31"/>
  </r>
  <r>
    <s v="US-2013-111528"/>
    <d v="2013-12-31T00:00:00"/>
    <d v="2013-12-31T00:00:00"/>
    <s v="Julie Prescott"/>
    <s v="United States"/>
    <s v="Los Angeles"/>
    <x v="0"/>
    <x v="4"/>
    <s v="Cardinal Hold-It CD Pocket"/>
    <x v="1499"/>
    <n v="1"/>
    <x v="1159"/>
    <x v="0"/>
    <n v="12"/>
    <n v="31"/>
  </r>
  <r>
    <s v="CA-2014-158169"/>
    <d v="2014-08-13T00:00:00"/>
    <d v="2014-08-16T00:00:00"/>
    <s v="Justin MacKendrick"/>
    <s v="United States"/>
    <s v="Lake Forest"/>
    <x v="0"/>
    <x v="5"/>
    <s v="Avanti 4.4 Cu. Ft. Refrigerator"/>
    <x v="1500"/>
    <n v="3"/>
    <x v="1449"/>
    <x v="3"/>
    <n v="8"/>
    <n v="13"/>
  </r>
  <r>
    <s v="CA-2014-158169"/>
    <d v="2014-08-13T00:00:00"/>
    <d v="2014-08-16T00:00:00"/>
    <s v="Justin MacKendrick"/>
    <s v="United States"/>
    <s v="Lake Forest"/>
    <x v="0"/>
    <x v="1"/>
    <s v="DAX Wood Document Frame"/>
    <x v="1274"/>
    <n v="4"/>
    <x v="1450"/>
    <x v="3"/>
    <n v="8"/>
    <n v="13"/>
  </r>
  <r>
    <s v="CA-2012-117772"/>
    <d v="2012-09-10T00:00:00"/>
    <d v="2012-09-12T00:00:00"/>
    <s v="Matt Collins"/>
    <s v="United States"/>
    <s v="Seattle"/>
    <x v="1"/>
    <x v="7"/>
    <s v="Belkin 19&quot; Center-Weighted Shelf, Gray"/>
    <x v="1501"/>
    <n v="6"/>
    <x v="1451"/>
    <x v="2"/>
    <n v="9"/>
    <n v="10"/>
  </r>
  <r>
    <s v="US-2011-126340"/>
    <d v="2011-11-08T00:00:00"/>
    <d v="2011-11-14T00:00:00"/>
    <s v="Emily Burns"/>
    <s v="United States"/>
    <s v="Redding"/>
    <x v="0"/>
    <x v="3"/>
    <s v="Toshiba IPT2010-SD IPÂ Telephone"/>
    <x v="1380"/>
    <n v="3"/>
    <x v="1452"/>
    <x v="1"/>
    <n v="11"/>
    <n v="8"/>
  </r>
  <r>
    <s v="CA-2012-103835"/>
    <d v="2012-09-24T00:00:00"/>
    <d v="2012-09-28T00:00:00"/>
    <s v="Shaun Chance"/>
    <s v="United States"/>
    <s v="Los Angeles"/>
    <x v="0"/>
    <x v="1"/>
    <s v="DAX Value U-Channel Document Frames, Easel Back"/>
    <x v="1502"/>
    <n v="3"/>
    <x v="1453"/>
    <x v="2"/>
    <n v="9"/>
    <n v="24"/>
  </r>
  <r>
    <s v="CA-2012-103835"/>
    <d v="2012-09-24T00:00:00"/>
    <d v="2012-09-28T00:00:00"/>
    <s v="Shaun Chance"/>
    <s v="United States"/>
    <s v="Los Angeles"/>
    <x v="0"/>
    <x v="5"/>
    <s v="Hoover Upright Vacuum With Dirt Cup"/>
    <x v="1503"/>
    <n v="4"/>
    <x v="1454"/>
    <x v="2"/>
    <n v="9"/>
    <n v="24"/>
  </r>
  <r>
    <s v="CA-2013-142398"/>
    <d v="2013-04-13T00:00:00"/>
    <d v="2013-04-17T00:00:00"/>
    <s v="Beth Paige"/>
    <s v="United States"/>
    <s v="Los Angeles"/>
    <x v="0"/>
    <x v="10"/>
    <s v="Hon Comfortask Task/Swivel Chairs"/>
    <x v="1504"/>
    <n v="7"/>
    <x v="1455"/>
    <x v="0"/>
    <n v="4"/>
    <n v="13"/>
  </r>
  <r>
    <s v="CA-2013-142398"/>
    <d v="2013-04-13T00:00:00"/>
    <d v="2013-04-17T00:00:00"/>
    <s v="Beth Paige"/>
    <s v="United States"/>
    <s v="Los Angeles"/>
    <x v="0"/>
    <x v="4"/>
    <s v="JM Magazine Binder"/>
    <x v="1505"/>
    <n v="1"/>
    <x v="1453"/>
    <x v="0"/>
    <n v="4"/>
    <n v="13"/>
  </r>
  <r>
    <s v="CA-2013-112060"/>
    <d v="2013-12-05T00:00:00"/>
    <d v="2013-12-10T00:00:00"/>
    <s v="Kean Takahito"/>
    <s v="United States"/>
    <s v="San Francisco"/>
    <x v="0"/>
    <x v="9"/>
    <s v="Xerox 1915"/>
    <x v="1506"/>
    <n v="1"/>
    <x v="1456"/>
    <x v="0"/>
    <n v="12"/>
    <n v="5"/>
  </r>
  <r>
    <s v="CA-2011-105270"/>
    <d v="2011-11-11T00:00:00"/>
    <d v="2011-11-18T00:00:00"/>
    <s v="Arthur Prichep"/>
    <s v="United States"/>
    <s v="Los Angeles"/>
    <x v="0"/>
    <x v="2"/>
    <s v="50 Colored Long Pencils"/>
    <x v="1507"/>
    <n v="3"/>
    <x v="908"/>
    <x v="1"/>
    <n v="11"/>
    <n v="11"/>
  </r>
  <r>
    <s v="CA-2011-105270"/>
    <d v="2011-11-11T00:00:00"/>
    <d v="2011-11-18T00:00:00"/>
    <s v="Arthur Prichep"/>
    <s v="United States"/>
    <s v="Los Angeles"/>
    <x v="0"/>
    <x v="10"/>
    <s v="Hon Olson Stacker Stools"/>
    <x v="1508"/>
    <n v="1"/>
    <x v="1457"/>
    <x v="1"/>
    <n v="11"/>
    <n v="11"/>
  </r>
  <r>
    <s v="US-2012-159513"/>
    <d v="2012-04-02T00:00:00"/>
    <d v="2012-04-09T00:00:00"/>
    <s v="John Dryer"/>
    <s v="United States"/>
    <s v="Los Angeles"/>
    <x v="0"/>
    <x v="16"/>
    <s v="Vtech AT&amp;T CL2940 Corded Speakerphone, Black"/>
    <x v="306"/>
    <n v="3"/>
    <x v="1458"/>
    <x v="2"/>
    <n v="4"/>
    <n v="2"/>
  </r>
  <r>
    <s v="CA-2012-155586"/>
    <d v="2012-12-12T00:00:00"/>
    <d v="2012-12-16T00:00:00"/>
    <s v="Xylona Preis"/>
    <s v="United States"/>
    <s v="Chico"/>
    <x v="0"/>
    <x v="2"/>
    <s v="Newell 311"/>
    <x v="1509"/>
    <n v="1"/>
    <x v="887"/>
    <x v="2"/>
    <n v="12"/>
    <n v="12"/>
  </r>
  <r>
    <s v="CA-2012-155586"/>
    <d v="2012-12-12T00:00:00"/>
    <d v="2012-12-16T00:00:00"/>
    <s v="Xylona Preis"/>
    <s v="United States"/>
    <s v="Chico"/>
    <x v="0"/>
    <x v="13"/>
    <s v="Peel &amp; Seel Envelopes"/>
    <x v="1004"/>
    <n v="4"/>
    <x v="1459"/>
    <x v="2"/>
    <n v="12"/>
    <n v="12"/>
  </r>
  <r>
    <s v="CA-2012-155586"/>
    <d v="2012-12-12T00:00:00"/>
    <d v="2012-12-16T00:00:00"/>
    <s v="Xylona Preis"/>
    <s v="United States"/>
    <s v="Chico"/>
    <x v="0"/>
    <x v="9"/>
    <s v="Black Print Carbonless Snap-Off Rapid Letter, 8 1/2&quot; x 7&quot;"/>
    <x v="1038"/>
    <n v="4"/>
    <x v="1460"/>
    <x v="2"/>
    <n v="12"/>
    <n v="12"/>
  </r>
  <r>
    <s v="CA-2014-141117"/>
    <d v="2014-10-03T00:00:00"/>
    <d v="2014-10-09T00:00:00"/>
    <s v="Juliana Krohn"/>
    <s v="United States"/>
    <s v="Springfield"/>
    <x v="4"/>
    <x v="15"/>
    <s v="O'Sullivan 4-Shelf Bookcase in Odessa Pine"/>
    <x v="1510"/>
    <n v="6"/>
    <x v="1461"/>
    <x v="3"/>
    <n v="10"/>
    <n v="3"/>
  </r>
  <r>
    <s v="CA-2014-141117"/>
    <d v="2014-10-03T00:00:00"/>
    <d v="2014-10-09T00:00:00"/>
    <s v="Juliana Krohn"/>
    <s v="United States"/>
    <s v="Springfield"/>
    <x v="4"/>
    <x v="12"/>
    <s v="Acme Softgrip Scissors"/>
    <x v="1010"/>
    <n v="6"/>
    <x v="1462"/>
    <x v="3"/>
    <n v="10"/>
    <n v="3"/>
  </r>
  <r>
    <s v="CA-2014-141117"/>
    <d v="2014-10-03T00:00:00"/>
    <d v="2014-10-09T00:00:00"/>
    <s v="Juliana Krohn"/>
    <s v="United States"/>
    <s v="Springfield"/>
    <x v="4"/>
    <x v="4"/>
    <s v="GBC Standard Recycled Report Covers, Clear Plastic Sheets"/>
    <x v="1511"/>
    <n v="7"/>
    <x v="1463"/>
    <x v="3"/>
    <n v="10"/>
    <n v="3"/>
  </r>
  <r>
    <s v="CA-2014-141117"/>
    <d v="2014-10-03T00:00:00"/>
    <d v="2014-10-09T00:00:00"/>
    <s v="Juliana Krohn"/>
    <s v="United States"/>
    <s v="Springfield"/>
    <x v="4"/>
    <x v="2"/>
    <s v="Berol Giant Pencil Sharpener"/>
    <x v="1512"/>
    <n v="7"/>
    <x v="1464"/>
    <x v="3"/>
    <n v="10"/>
    <n v="3"/>
  </r>
  <r>
    <s v="CA-2014-140186"/>
    <d v="2014-09-30T00:00:00"/>
    <d v="2014-10-03T00:00:00"/>
    <s v="Patrick Gardner"/>
    <s v="United States"/>
    <s v="Bakersfield"/>
    <x v="0"/>
    <x v="11"/>
    <s v="Advantus Plastic Paper Clips"/>
    <x v="1513"/>
    <n v="7"/>
    <x v="429"/>
    <x v="3"/>
    <n v="9"/>
    <n v="30"/>
  </r>
  <r>
    <s v="CA-2014-140186"/>
    <d v="2014-09-30T00:00:00"/>
    <d v="2014-10-03T00:00:00"/>
    <s v="Patrick Gardner"/>
    <s v="United States"/>
    <s v="Bakersfield"/>
    <x v="0"/>
    <x v="10"/>
    <s v="Leather Task Chair, Black"/>
    <x v="1514"/>
    <n v="1"/>
    <x v="166"/>
    <x v="3"/>
    <n v="9"/>
    <n v="30"/>
  </r>
  <r>
    <s v="CA-2014-140186"/>
    <d v="2014-09-30T00:00:00"/>
    <d v="2014-10-03T00:00:00"/>
    <s v="Patrick Gardner"/>
    <s v="United States"/>
    <s v="Bakersfield"/>
    <x v="0"/>
    <x v="5"/>
    <s v="Fellowes Premier Superior Surge Suppressor, 10-Outlet, With Phone and Remote"/>
    <x v="1515"/>
    <n v="2"/>
    <x v="1465"/>
    <x v="3"/>
    <n v="9"/>
    <n v="30"/>
  </r>
  <r>
    <s v="CA-2014-140186"/>
    <d v="2014-09-30T00:00:00"/>
    <d v="2014-10-03T00:00:00"/>
    <s v="Patrick Gardner"/>
    <s v="United States"/>
    <s v="Bakersfield"/>
    <x v="0"/>
    <x v="1"/>
    <s v="Howard Miller 13-3/4&quot; Diameter Brushed Chrome Round Wall Clock"/>
    <x v="946"/>
    <n v="1"/>
    <x v="1466"/>
    <x v="3"/>
    <n v="9"/>
    <n v="30"/>
  </r>
  <r>
    <s v="CA-2014-140186"/>
    <d v="2014-09-30T00:00:00"/>
    <d v="2014-10-03T00:00:00"/>
    <s v="Patrick Gardner"/>
    <s v="United States"/>
    <s v="Bakersfield"/>
    <x v="0"/>
    <x v="4"/>
    <s v="Binding Machine Supplies"/>
    <x v="316"/>
    <n v="2"/>
    <x v="312"/>
    <x v="3"/>
    <n v="9"/>
    <n v="30"/>
  </r>
  <r>
    <s v="CA-2012-163440"/>
    <d v="2012-03-22T00:00:00"/>
    <d v="2012-03-24T00:00:00"/>
    <s v="Ruben Dartt"/>
    <s v="United States"/>
    <s v="Thousand Oaks"/>
    <x v="0"/>
    <x v="3"/>
    <s v="Square Credit Card Reader"/>
    <x v="1516"/>
    <n v="2"/>
    <x v="173"/>
    <x v="2"/>
    <n v="3"/>
    <n v="22"/>
  </r>
  <r>
    <s v="US-2012-163279"/>
    <d v="2012-03-22T00:00:00"/>
    <d v="2012-03-26T00:00:00"/>
    <s v="Justin Deggeller"/>
    <s v="United States"/>
    <s v="San Diego"/>
    <x v="0"/>
    <x v="9"/>
    <s v="Staples"/>
    <x v="52"/>
    <n v="4"/>
    <x v="51"/>
    <x v="2"/>
    <n v="3"/>
    <n v="22"/>
  </r>
  <r>
    <s v="US-2012-163279"/>
    <d v="2012-03-22T00:00:00"/>
    <d v="2012-03-26T00:00:00"/>
    <s v="Justin Deggeller"/>
    <s v="United States"/>
    <s v="San Diego"/>
    <x v="0"/>
    <x v="1"/>
    <s v="Tenex B1-RE Series Chair Mats for Low Pile Carpets"/>
    <x v="1517"/>
    <n v="2"/>
    <x v="1467"/>
    <x v="2"/>
    <n v="3"/>
    <n v="22"/>
  </r>
  <r>
    <s v="US-2012-163279"/>
    <d v="2012-03-22T00:00:00"/>
    <d v="2012-03-26T00:00:00"/>
    <s v="Justin Deggeller"/>
    <s v="United States"/>
    <s v="San Diego"/>
    <x v="0"/>
    <x v="3"/>
    <s v="ClearOne CHATAttach 160 -Â speaker phone"/>
    <x v="1518"/>
    <n v="3"/>
    <x v="1468"/>
    <x v="2"/>
    <n v="3"/>
    <n v="22"/>
  </r>
  <r>
    <s v="CA-2014-117632"/>
    <d v="2014-05-13T00:00:00"/>
    <d v="2014-05-19T00:00:00"/>
    <s v="Charles Sheldon"/>
    <s v="United States"/>
    <s v="San Francisco"/>
    <x v="0"/>
    <x v="12"/>
    <s v="Compact Automatic Electric Letter Opener"/>
    <x v="1519"/>
    <n v="2"/>
    <x v="1469"/>
    <x v="3"/>
    <n v="5"/>
    <n v="13"/>
  </r>
  <r>
    <s v="CA-2014-117632"/>
    <d v="2014-05-13T00:00:00"/>
    <d v="2014-05-19T00:00:00"/>
    <s v="Charles Sheldon"/>
    <s v="United States"/>
    <s v="San Francisco"/>
    <x v="0"/>
    <x v="5"/>
    <s v="Hoover Commercial Soft Guard Upright Vacuum And Disposable Filtration Bags"/>
    <x v="1520"/>
    <n v="1"/>
    <x v="1470"/>
    <x v="3"/>
    <n v="5"/>
    <n v="13"/>
  </r>
  <r>
    <s v="CA-2014-117632"/>
    <d v="2014-05-13T00:00:00"/>
    <d v="2014-05-19T00:00:00"/>
    <s v="Charles Sheldon"/>
    <s v="United States"/>
    <s v="San Francisco"/>
    <x v="0"/>
    <x v="6"/>
    <s v="Lesro Sheffield Collection Coffee Table, End Table, Center Table, Corner Table"/>
    <x v="1521"/>
    <n v="5"/>
    <x v="1471"/>
    <x v="3"/>
    <n v="5"/>
    <n v="13"/>
  </r>
  <r>
    <s v="CA-2014-117632"/>
    <d v="2014-05-13T00:00:00"/>
    <d v="2014-05-19T00:00:00"/>
    <s v="Charles Sheldon"/>
    <s v="United States"/>
    <s v="San Francisco"/>
    <x v="0"/>
    <x v="4"/>
    <s v="DXL Angle-View Binders with Locking Rings, Black"/>
    <x v="1522"/>
    <n v="4"/>
    <x v="811"/>
    <x v="3"/>
    <n v="5"/>
    <n v="13"/>
  </r>
  <r>
    <s v="CA-2012-111206"/>
    <d v="2012-07-18T00:00:00"/>
    <d v="2012-07-22T00:00:00"/>
    <s v="Roland Fjeld"/>
    <s v="United States"/>
    <s v="San Diego"/>
    <x v="0"/>
    <x v="8"/>
    <s v="Logitech G35 7.1-Channel Surround Sound Headset"/>
    <x v="1523"/>
    <n v="4"/>
    <x v="1472"/>
    <x v="2"/>
    <n v="7"/>
    <n v="18"/>
  </r>
  <r>
    <s v="CA-2014-133207"/>
    <d v="2014-11-28T00:00:00"/>
    <d v="2014-12-04T00:00:00"/>
    <s v="Doug O'Connell"/>
    <s v="United States"/>
    <s v="Los Angeles"/>
    <x v="0"/>
    <x v="3"/>
    <s v="Griffin GC17055 Auxiliary Audio Cable"/>
    <x v="1524"/>
    <n v="4"/>
    <x v="1340"/>
    <x v="3"/>
    <n v="11"/>
    <n v="28"/>
  </r>
  <r>
    <s v="CA-2012-132948"/>
    <d v="2012-03-27T00:00:00"/>
    <d v="2012-04-03T00:00:00"/>
    <s v="Mark Van Huff"/>
    <s v="United States"/>
    <s v="Seattle"/>
    <x v="1"/>
    <x v="7"/>
    <s v="Rogers Profile Extra Capacity Storage Tub"/>
    <x v="1525"/>
    <n v="5"/>
    <x v="413"/>
    <x v="2"/>
    <n v="3"/>
    <n v="27"/>
  </r>
  <r>
    <s v="CA-2012-126725"/>
    <d v="2012-11-17T00:00:00"/>
    <d v="2012-11-21T00:00:00"/>
    <s v="Brian Stugart"/>
    <s v="United States"/>
    <s v="San Diego"/>
    <x v="0"/>
    <x v="3"/>
    <s v="RCA ViSYS 25825 Wireless digital phone"/>
    <x v="1526"/>
    <n v="4"/>
    <x v="1473"/>
    <x v="2"/>
    <n v="11"/>
    <n v="17"/>
  </r>
  <r>
    <s v="CA-2012-126725"/>
    <d v="2012-11-17T00:00:00"/>
    <d v="2012-11-21T00:00:00"/>
    <s v="Brian Stugart"/>
    <s v="United States"/>
    <s v="San Diego"/>
    <x v="0"/>
    <x v="7"/>
    <s v="Carina Media Storage Towers in Natural &amp; Black"/>
    <x v="1527"/>
    <n v="5"/>
    <x v="1474"/>
    <x v="2"/>
    <n v="11"/>
    <n v="17"/>
  </r>
  <r>
    <s v="CA-2012-126725"/>
    <d v="2012-11-17T00:00:00"/>
    <d v="2012-11-21T00:00:00"/>
    <s v="Brian Stugart"/>
    <s v="United States"/>
    <s v="San Diego"/>
    <x v="0"/>
    <x v="1"/>
    <s v="DAX Contemporary Wood Frame with Silver Metal Mat, Desktop, 11 x 14 Size"/>
    <x v="1528"/>
    <n v="4"/>
    <x v="1475"/>
    <x v="2"/>
    <n v="11"/>
    <n v="17"/>
  </r>
  <r>
    <s v="CA-2012-126725"/>
    <d v="2012-11-17T00:00:00"/>
    <d v="2012-11-21T00:00:00"/>
    <s v="Brian Stugart"/>
    <s v="United States"/>
    <s v="San Diego"/>
    <x v="0"/>
    <x v="7"/>
    <s v="Fellowes Recycled Storage Drawers"/>
    <x v="1529"/>
    <n v="7"/>
    <x v="264"/>
    <x v="2"/>
    <n v="11"/>
    <n v="17"/>
  </r>
  <r>
    <s v="CA-2012-126725"/>
    <d v="2012-11-17T00:00:00"/>
    <d v="2012-11-21T00:00:00"/>
    <s v="Brian Stugart"/>
    <s v="United States"/>
    <s v="San Diego"/>
    <x v="0"/>
    <x v="9"/>
    <s v="Xerox 203"/>
    <x v="171"/>
    <n v="5"/>
    <x v="170"/>
    <x v="2"/>
    <n v="11"/>
    <n v="17"/>
  </r>
  <r>
    <s v="CA-2012-126725"/>
    <d v="2012-11-17T00:00:00"/>
    <d v="2012-11-21T00:00:00"/>
    <s v="Brian Stugart"/>
    <s v="United States"/>
    <s v="San Diego"/>
    <x v="0"/>
    <x v="10"/>
    <s v="Office Star - Contemporary Swivel Chair with Padded Adjustable Arms and Flex Back"/>
    <x v="1530"/>
    <n v="2"/>
    <x v="674"/>
    <x v="2"/>
    <n v="11"/>
    <n v="17"/>
  </r>
  <r>
    <s v="CA-2012-126725"/>
    <d v="2012-11-17T00:00:00"/>
    <d v="2012-11-21T00:00:00"/>
    <s v="Brian Stugart"/>
    <s v="United States"/>
    <s v="San Diego"/>
    <x v="0"/>
    <x v="1"/>
    <s v="Advantus Panel Wall Certificate Holder - 8.5x11"/>
    <x v="1531"/>
    <n v="3"/>
    <x v="1476"/>
    <x v="2"/>
    <n v="11"/>
    <n v="17"/>
  </r>
  <r>
    <s v="US-2014-153255"/>
    <d v="2014-09-04T00:00:00"/>
    <d v="2014-09-08T00:00:00"/>
    <s v="Joe Kamberova"/>
    <s v="United States"/>
    <s v="Concord"/>
    <x v="0"/>
    <x v="15"/>
    <s v="Bush Heritage Pine Collection 5-Shelf Bookcase, Albany Pine Finish, *Special Order"/>
    <x v="1532"/>
    <n v="2"/>
    <x v="1477"/>
    <x v="3"/>
    <n v="9"/>
    <n v="4"/>
  </r>
  <r>
    <s v="CA-2013-152247"/>
    <d v="2013-11-08T00:00:00"/>
    <d v="2013-11-13T00:00:00"/>
    <s v="Michelle Arnett"/>
    <s v="United States"/>
    <s v="Cheyenne"/>
    <x v="10"/>
    <x v="10"/>
    <s v="Global Troy Executive Leather Low-Back Tilter"/>
    <x v="813"/>
    <n v="4"/>
    <x v="796"/>
    <x v="0"/>
    <n v="11"/>
    <n v="8"/>
  </r>
  <r>
    <s v="CA-2013-128223"/>
    <d v="2013-06-15T00:00:00"/>
    <d v="2013-06-15T00:00:00"/>
    <s v="Ed Braxton"/>
    <s v="United States"/>
    <s v="Anaheim"/>
    <x v="0"/>
    <x v="6"/>
    <s v="Bush Cubix Conference Tables, Fully Assembled"/>
    <x v="1533"/>
    <n v="7"/>
    <x v="1478"/>
    <x v="0"/>
    <n v="6"/>
    <n v="15"/>
  </r>
  <r>
    <s v="CA-2013-133935"/>
    <d v="2013-09-19T00:00:00"/>
    <d v="2013-09-23T00:00:00"/>
    <s v="Jane Waco"/>
    <s v="United States"/>
    <s v="San Diego"/>
    <x v="0"/>
    <x v="10"/>
    <s v="Global Troy Executive Leather Low-Back Tilter"/>
    <x v="153"/>
    <n v="2"/>
    <x v="153"/>
    <x v="0"/>
    <n v="9"/>
    <n v="19"/>
  </r>
  <r>
    <s v="CA-2013-133935"/>
    <d v="2013-09-19T00:00:00"/>
    <d v="2013-09-23T00:00:00"/>
    <s v="Jane Waco"/>
    <s v="United States"/>
    <s v="San Diego"/>
    <x v="0"/>
    <x v="9"/>
    <s v="Xerox 1945"/>
    <x v="507"/>
    <n v="9"/>
    <x v="498"/>
    <x v="0"/>
    <n v="9"/>
    <n v="19"/>
  </r>
  <r>
    <s v="CA-2013-133935"/>
    <d v="2013-09-19T00:00:00"/>
    <d v="2013-09-23T00:00:00"/>
    <s v="Jane Waco"/>
    <s v="United States"/>
    <s v="San Diego"/>
    <x v="0"/>
    <x v="10"/>
    <s v="Global High-Back Leather Tilter, Burgundy"/>
    <x v="1534"/>
    <n v="9"/>
    <x v="1479"/>
    <x v="0"/>
    <n v="9"/>
    <n v="19"/>
  </r>
  <r>
    <s v="CA-2013-136301"/>
    <d v="2013-03-14T00:00:00"/>
    <d v="2013-03-16T00:00:00"/>
    <s v="Edward Hooks"/>
    <s v="United States"/>
    <s v="San Francisco"/>
    <x v="0"/>
    <x v="1"/>
    <s v="Westinghouse Mesh Shade Clip-On Gooseneck Lamp, Black"/>
    <x v="1535"/>
    <n v="2"/>
    <x v="1480"/>
    <x v="0"/>
    <n v="3"/>
    <n v="14"/>
  </r>
  <r>
    <s v="CA-2013-136301"/>
    <d v="2013-03-14T00:00:00"/>
    <d v="2013-03-16T00:00:00"/>
    <s v="Edward Hooks"/>
    <s v="United States"/>
    <s v="San Francisco"/>
    <x v="0"/>
    <x v="12"/>
    <s v="High Speed Automatic Electric Letter Opener"/>
    <x v="1536"/>
    <n v="3"/>
    <x v="1481"/>
    <x v="0"/>
    <n v="3"/>
    <n v="14"/>
  </r>
  <r>
    <s v="US-2011-109456"/>
    <d v="2011-10-16T00:00:00"/>
    <d v="2011-10-17T00:00:00"/>
    <s v="Lynn Smith"/>
    <s v="United States"/>
    <s v="San Francisco"/>
    <x v="0"/>
    <x v="4"/>
    <s v="Avery Non-Stick Heavy Duty View Round Locking Ring Binders"/>
    <x v="667"/>
    <n v="3"/>
    <x v="1482"/>
    <x v="1"/>
    <n v="10"/>
    <n v="16"/>
  </r>
  <r>
    <s v="US-2011-109456"/>
    <d v="2011-10-16T00:00:00"/>
    <d v="2011-10-17T00:00:00"/>
    <s v="Lynn Smith"/>
    <s v="United States"/>
    <s v="San Francisco"/>
    <x v="0"/>
    <x v="8"/>
    <s v="LogitechÂ Illuminated - Keyboard"/>
    <x v="221"/>
    <n v="3"/>
    <x v="218"/>
    <x v="1"/>
    <n v="10"/>
    <n v="16"/>
  </r>
  <r>
    <s v="CA-2014-100825"/>
    <d v="2014-09-10T00:00:00"/>
    <d v="2014-09-15T00:00:00"/>
    <s v="Keith Dawkins"/>
    <s v="United States"/>
    <s v="Los Angeles"/>
    <x v="0"/>
    <x v="7"/>
    <s v="Fellowes Bases and Tops For Staxonsteel/High-Stak Systems"/>
    <x v="1537"/>
    <n v="3"/>
    <x v="1483"/>
    <x v="3"/>
    <n v="9"/>
    <n v="10"/>
  </r>
  <r>
    <s v="CA-2011-168305"/>
    <d v="2011-11-01T00:00:00"/>
    <d v="2011-11-08T00:00:00"/>
    <s v="Paul Lucas"/>
    <s v="United States"/>
    <s v="Los Angeles"/>
    <x v="0"/>
    <x v="0"/>
    <s v="Avery 475"/>
    <x v="639"/>
    <n v="3"/>
    <x v="1346"/>
    <x v="1"/>
    <n v="11"/>
    <n v="1"/>
  </r>
  <r>
    <s v="CA-2011-168305"/>
    <d v="2011-11-01T00:00:00"/>
    <d v="2011-11-08T00:00:00"/>
    <s v="Paul Lucas"/>
    <s v="United States"/>
    <s v="Los Angeles"/>
    <x v="0"/>
    <x v="9"/>
    <s v="Staples"/>
    <x v="1209"/>
    <n v="5"/>
    <x v="1484"/>
    <x v="1"/>
    <n v="11"/>
    <n v="1"/>
  </r>
  <r>
    <s v="CA-2014-108000"/>
    <d v="2014-01-13T00:00:00"/>
    <d v="2014-01-17T00:00:00"/>
    <s v="Linda Southworth"/>
    <s v="United States"/>
    <s v="San Francisco"/>
    <x v="0"/>
    <x v="13"/>
    <s v="Staples"/>
    <x v="1447"/>
    <n v="1"/>
    <x v="1485"/>
    <x v="3"/>
    <n v="1"/>
    <n v="13"/>
  </r>
  <r>
    <s v="CA-2012-146465"/>
    <d v="2012-11-20T00:00:00"/>
    <d v="2012-11-24T00:00:00"/>
    <s v="Patrick Bzostek"/>
    <s v="United States"/>
    <s v="San Francisco"/>
    <x v="0"/>
    <x v="4"/>
    <s v="Cardinal Poly Pocket Divider Pockets for Ring Binders"/>
    <x v="1538"/>
    <n v="9"/>
    <x v="723"/>
    <x v="2"/>
    <n v="11"/>
    <n v="20"/>
  </r>
  <r>
    <s v="US-2014-153948"/>
    <d v="2014-11-07T00:00:00"/>
    <d v="2014-11-07T00:00:00"/>
    <s v="Frank Merwin"/>
    <s v="United States"/>
    <s v="San Francisco"/>
    <x v="0"/>
    <x v="9"/>
    <s v="Xerox 191"/>
    <x v="232"/>
    <n v="3"/>
    <x v="230"/>
    <x v="3"/>
    <n v="11"/>
    <n v="7"/>
  </r>
  <r>
    <s v="US-2014-153948"/>
    <d v="2014-11-07T00:00:00"/>
    <d v="2014-11-07T00:00:00"/>
    <s v="Frank Merwin"/>
    <s v="United States"/>
    <s v="San Francisco"/>
    <x v="0"/>
    <x v="9"/>
    <s v="Staples"/>
    <x v="512"/>
    <n v="4"/>
    <x v="1486"/>
    <x v="3"/>
    <n v="11"/>
    <n v="7"/>
  </r>
  <r>
    <s v="US-2014-153948"/>
    <d v="2014-11-07T00:00:00"/>
    <d v="2014-11-07T00:00:00"/>
    <s v="Frank Merwin"/>
    <s v="United States"/>
    <s v="San Francisco"/>
    <x v="0"/>
    <x v="9"/>
    <s v="Astroparche Fine Business Paper"/>
    <x v="1050"/>
    <n v="5"/>
    <x v="1487"/>
    <x v="3"/>
    <n v="11"/>
    <n v="7"/>
  </r>
  <r>
    <s v="US-2014-153948"/>
    <d v="2014-11-07T00:00:00"/>
    <d v="2014-11-07T00:00:00"/>
    <s v="Frank Merwin"/>
    <s v="United States"/>
    <s v="San Francisco"/>
    <x v="0"/>
    <x v="0"/>
    <s v="Avery 503"/>
    <x v="1442"/>
    <n v="4"/>
    <x v="1397"/>
    <x v="3"/>
    <n v="11"/>
    <n v="7"/>
  </r>
  <r>
    <s v="US-2014-153948"/>
    <d v="2014-11-07T00:00:00"/>
    <d v="2014-11-07T00:00:00"/>
    <s v="Frank Merwin"/>
    <s v="United States"/>
    <s v="San Francisco"/>
    <x v="0"/>
    <x v="8"/>
    <s v="Kingston Digital DataTraveler 32GB USB 2.0"/>
    <x v="1539"/>
    <n v="1"/>
    <x v="727"/>
    <x v="3"/>
    <n v="11"/>
    <n v="7"/>
  </r>
  <r>
    <s v="US-2013-113985"/>
    <d v="2013-12-03T00:00:00"/>
    <d v="2013-12-08T00:00:00"/>
    <s v="Keith Dawkins"/>
    <s v="United States"/>
    <s v="San Jose"/>
    <x v="0"/>
    <x v="4"/>
    <s v="GBC VeloBind Cover Sets"/>
    <x v="1130"/>
    <n v="2"/>
    <x v="799"/>
    <x v="0"/>
    <n v="12"/>
    <n v="3"/>
  </r>
  <r>
    <s v="US-2013-113985"/>
    <d v="2013-12-03T00:00:00"/>
    <d v="2013-12-08T00:00:00"/>
    <s v="Keith Dawkins"/>
    <s v="United States"/>
    <s v="San Jose"/>
    <x v="0"/>
    <x v="5"/>
    <s v="Holmes Cool Mist Humidifier for the Whole House with 8-Gallon Output per Day, Extended Life Filter"/>
    <x v="1540"/>
    <n v="3"/>
    <x v="120"/>
    <x v="0"/>
    <n v="12"/>
    <n v="3"/>
  </r>
  <r>
    <s v="US-2013-113985"/>
    <d v="2013-12-03T00:00:00"/>
    <d v="2013-12-08T00:00:00"/>
    <s v="Keith Dawkins"/>
    <s v="United States"/>
    <s v="San Jose"/>
    <x v="0"/>
    <x v="1"/>
    <s v="Eldon Regeneration Recycled Desk Accessories, Black"/>
    <x v="522"/>
    <n v="3"/>
    <x v="361"/>
    <x v="0"/>
    <n v="12"/>
    <n v="3"/>
  </r>
  <r>
    <s v="US-2013-113985"/>
    <d v="2013-12-03T00:00:00"/>
    <d v="2013-12-08T00:00:00"/>
    <s v="Keith Dawkins"/>
    <s v="United States"/>
    <s v="San Jose"/>
    <x v="0"/>
    <x v="4"/>
    <s v="Satellite Sectional Post Binders"/>
    <x v="1541"/>
    <n v="3"/>
    <x v="1488"/>
    <x v="0"/>
    <n v="12"/>
    <n v="3"/>
  </r>
  <r>
    <s v="CA-2013-155383"/>
    <d v="2013-12-18T00:00:00"/>
    <d v="2013-12-23T00:00:00"/>
    <s v="Steve Carroll"/>
    <s v="United States"/>
    <s v="Seattle"/>
    <x v="1"/>
    <x v="7"/>
    <s v="Personal Filing Tote with Lid, Black/Gray"/>
    <x v="1423"/>
    <n v="3"/>
    <x v="1489"/>
    <x v="0"/>
    <n v="12"/>
    <n v="18"/>
  </r>
  <r>
    <s v="CA-2014-150420"/>
    <d v="2014-06-04T00:00:00"/>
    <d v="2014-06-09T00:00:00"/>
    <s v="Giulietta Dortch"/>
    <s v="United States"/>
    <s v="Bellingham"/>
    <x v="1"/>
    <x v="8"/>
    <s v="Plantronics Audio 995 Wireless Stereo Headset"/>
    <x v="1542"/>
    <n v="10"/>
    <x v="1490"/>
    <x v="3"/>
    <n v="6"/>
    <n v="4"/>
  </r>
  <r>
    <s v="CA-2013-103107"/>
    <d v="2013-07-05T00:00:00"/>
    <d v="2013-07-05T00:00:00"/>
    <s v="Rick Bensley"/>
    <s v="United States"/>
    <s v="Seattle"/>
    <x v="1"/>
    <x v="1"/>
    <s v="Master Caster Door Stop, Brown"/>
    <x v="1184"/>
    <n v="5"/>
    <x v="949"/>
    <x v="0"/>
    <n v="7"/>
    <n v="5"/>
  </r>
  <r>
    <s v="CA-2013-103107"/>
    <d v="2013-07-05T00:00:00"/>
    <d v="2013-07-05T00:00:00"/>
    <s v="Rick Bensley"/>
    <s v="United States"/>
    <s v="Seattle"/>
    <x v="1"/>
    <x v="3"/>
    <s v="Avaya 4621SW VoIP phone"/>
    <x v="539"/>
    <n v="3"/>
    <x v="531"/>
    <x v="0"/>
    <n v="7"/>
    <n v="5"/>
  </r>
  <r>
    <s v="CA-2013-103107"/>
    <d v="2013-07-05T00:00:00"/>
    <d v="2013-07-05T00:00:00"/>
    <s v="Rick Bensley"/>
    <s v="United States"/>
    <s v="Seattle"/>
    <x v="1"/>
    <x v="3"/>
    <s v="OtterBox Defender Series Case - Samsung Galaxy S4"/>
    <x v="306"/>
    <n v="3"/>
    <x v="1491"/>
    <x v="0"/>
    <n v="7"/>
    <n v="5"/>
  </r>
  <r>
    <s v="CA-2014-112431"/>
    <d v="2014-10-13T00:00:00"/>
    <d v="2014-10-15T00:00:00"/>
    <s v="Robert Waldorf"/>
    <s v="United States"/>
    <s v="Los Angeles"/>
    <x v="0"/>
    <x v="8"/>
    <s v="SanDisk Cruzer 64 GB USB Flash Drive"/>
    <x v="1543"/>
    <n v="12"/>
    <x v="1492"/>
    <x v="3"/>
    <n v="10"/>
    <n v="13"/>
  </r>
  <r>
    <s v="CA-2014-112431"/>
    <d v="2014-10-13T00:00:00"/>
    <d v="2014-10-15T00:00:00"/>
    <s v="Robert Waldorf"/>
    <s v="United States"/>
    <s v="Los Angeles"/>
    <x v="0"/>
    <x v="2"/>
    <s v="Newell 343"/>
    <x v="156"/>
    <n v="2"/>
    <x v="1493"/>
    <x v="3"/>
    <n v="10"/>
    <n v="13"/>
  </r>
  <r>
    <s v="CA-2013-151092"/>
    <d v="2013-08-07T00:00:00"/>
    <d v="2013-08-14T00:00:00"/>
    <s v="Vivek Gonzalez"/>
    <s v="United States"/>
    <s v="Los Angeles"/>
    <x v="0"/>
    <x v="3"/>
    <s v="Panasonic KX-TG6844B Expandable Digital Cordless Telephone"/>
    <x v="682"/>
    <n v="4"/>
    <x v="1494"/>
    <x v="0"/>
    <n v="8"/>
    <n v="7"/>
  </r>
  <r>
    <s v="CA-2011-104178"/>
    <d v="2011-08-25T00:00:00"/>
    <d v="2011-08-29T00:00:00"/>
    <s v="Janet Molinari"/>
    <s v="United States"/>
    <s v="Los Angeles"/>
    <x v="0"/>
    <x v="1"/>
    <s v="Eldon 200 Class Desk Accessories, Smoke"/>
    <x v="1045"/>
    <n v="1"/>
    <x v="1213"/>
    <x v="1"/>
    <n v="8"/>
    <n v="25"/>
  </r>
  <r>
    <s v="CA-2011-104178"/>
    <d v="2011-08-25T00:00:00"/>
    <d v="2011-08-29T00:00:00"/>
    <s v="Janet Molinari"/>
    <s v="United States"/>
    <s v="Los Angeles"/>
    <x v="0"/>
    <x v="8"/>
    <s v="SanDisk Cruzer 32 GB USB Flash Drive"/>
    <x v="1544"/>
    <n v="5"/>
    <x v="570"/>
    <x v="1"/>
    <n v="8"/>
    <n v="25"/>
  </r>
  <r>
    <s v="CA-2011-104178"/>
    <d v="2011-08-25T00:00:00"/>
    <d v="2011-08-29T00:00:00"/>
    <s v="Janet Molinari"/>
    <s v="United States"/>
    <s v="Los Angeles"/>
    <x v="0"/>
    <x v="9"/>
    <s v="Xerox 23"/>
    <x v="332"/>
    <n v="4"/>
    <x v="327"/>
    <x v="1"/>
    <n v="8"/>
    <n v="25"/>
  </r>
  <r>
    <s v="CA-2011-104178"/>
    <d v="2011-08-25T00:00:00"/>
    <d v="2011-08-29T00:00:00"/>
    <s v="Janet Molinari"/>
    <s v="United States"/>
    <s v="Los Angeles"/>
    <x v="0"/>
    <x v="7"/>
    <s v="Portable Personal File Box"/>
    <x v="1545"/>
    <n v="4"/>
    <x v="1495"/>
    <x v="1"/>
    <n v="8"/>
    <n v="25"/>
  </r>
  <r>
    <s v="CA-2013-127138"/>
    <d v="2013-03-13T00:00:00"/>
    <d v="2013-03-16T00:00:00"/>
    <s v="Dean Katz"/>
    <s v="United States"/>
    <s v="San Francisco"/>
    <x v="0"/>
    <x v="7"/>
    <s v="Tennsco Stur-D-Stor Boltless Shelving, 5 Shelves, 24&quot; Deep, Sand"/>
    <x v="1546"/>
    <n v="5"/>
    <x v="1496"/>
    <x v="0"/>
    <n v="3"/>
    <n v="13"/>
  </r>
  <r>
    <s v="CA-2013-127138"/>
    <d v="2013-03-13T00:00:00"/>
    <d v="2013-03-16T00:00:00"/>
    <s v="Dean Katz"/>
    <s v="United States"/>
    <s v="San Francisco"/>
    <x v="0"/>
    <x v="5"/>
    <s v="Euro-Pro Shark Turbo Vacuum"/>
    <x v="282"/>
    <n v="5"/>
    <x v="1497"/>
    <x v="0"/>
    <n v="3"/>
    <n v="13"/>
  </r>
  <r>
    <s v="CA-2013-127138"/>
    <d v="2013-03-13T00:00:00"/>
    <d v="2013-03-16T00:00:00"/>
    <s v="Dean Katz"/>
    <s v="United States"/>
    <s v="San Francisco"/>
    <x v="0"/>
    <x v="13"/>
    <s v="Security-Tint Envelopes"/>
    <x v="878"/>
    <n v="4"/>
    <x v="1353"/>
    <x v="0"/>
    <n v="3"/>
    <n v="13"/>
  </r>
  <r>
    <s v="CA-2013-127138"/>
    <d v="2013-03-13T00:00:00"/>
    <d v="2013-03-16T00:00:00"/>
    <s v="Dean Katz"/>
    <s v="United States"/>
    <s v="San Francisco"/>
    <x v="0"/>
    <x v="10"/>
    <s v="Hon 4070 Series Pagoda Round Back Stacking Chairs"/>
    <x v="1547"/>
    <n v="3"/>
    <x v="1498"/>
    <x v="0"/>
    <n v="3"/>
    <n v="13"/>
  </r>
  <r>
    <s v="CA-2014-150602"/>
    <d v="2014-02-10T00:00:00"/>
    <d v="2014-02-15T00:00:00"/>
    <s v="Marina Lichtenstein"/>
    <s v="United States"/>
    <s v="Los Angeles"/>
    <x v="0"/>
    <x v="1"/>
    <s v="Master Big Foot Doorstop, Beige"/>
    <x v="1096"/>
    <n v="4"/>
    <x v="222"/>
    <x v="3"/>
    <n v="2"/>
    <n v="10"/>
  </r>
  <r>
    <s v="CA-2011-140732"/>
    <d v="2011-11-11T00:00:00"/>
    <d v="2011-11-13T00:00:00"/>
    <s v="Matt Abelman"/>
    <s v="United States"/>
    <s v="Los Angeles"/>
    <x v="0"/>
    <x v="3"/>
    <s v="Mophie Juice Pack Helium for iPhone"/>
    <x v="1548"/>
    <n v="9"/>
    <x v="314"/>
    <x v="1"/>
    <n v="11"/>
    <n v="11"/>
  </r>
  <r>
    <s v="CA-2011-140732"/>
    <d v="2011-11-11T00:00:00"/>
    <d v="2011-11-13T00:00:00"/>
    <s v="Matt Abelman"/>
    <s v="United States"/>
    <s v="Los Angeles"/>
    <x v="0"/>
    <x v="5"/>
    <s v="Commercial WindTunnel Clean Air Upright Vacuum, Replacement Belts, Filtration Bags"/>
    <x v="1464"/>
    <n v="2"/>
    <x v="1416"/>
    <x v="1"/>
    <n v="11"/>
    <n v="11"/>
  </r>
  <r>
    <s v="CA-2011-140732"/>
    <d v="2011-11-11T00:00:00"/>
    <d v="2011-11-13T00:00:00"/>
    <s v="Matt Abelman"/>
    <s v="United States"/>
    <s v="Los Angeles"/>
    <x v="0"/>
    <x v="9"/>
    <s v="Xerox 1979"/>
    <x v="624"/>
    <n v="4"/>
    <x v="614"/>
    <x v="1"/>
    <n v="11"/>
    <n v="11"/>
  </r>
  <r>
    <s v="CA-2014-119011"/>
    <d v="2014-08-21T00:00:00"/>
    <d v="2014-08-26T00:00:00"/>
    <s v="Lisa Ryan"/>
    <s v="United States"/>
    <s v="San Francisco"/>
    <x v="0"/>
    <x v="12"/>
    <s v="Acme Kleencut Forged Steel Scissors"/>
    <x v="1549"/>
    <n v="3"/>
    <x v="1499"/>
    <x v="3"/>
    <n v="8"/>
    <n v="21"/>
  </r>
  <r>
    <s v="CA-2014-119011"/>
    <d v="2014-08-21T00:00:00"/>
    <d v="2014-08-26T00:00:00"/>
    <s v="Lisa Ryan"/>
    <s v="United States"/>
    <s v="San Francisco"/>
    <x v="0"/>
    <x v="7"/>
    <s v="Companion Letter/Legal File, Black"/>
    <x v="1550"/>
    <n v="6"/>
    <x v="1500"/>
    <x v="3"/>
    <n v="8"/>
    <n v="21"/>
  </r>
  <r>
    <s v="CA-2014-119011"/>
    <d v="2014-08-21T00:00:00"/>
    <d v="2014-08-26T00:00:00"/>
    <s v="Lisa Ryan"/>
    <s v="United States"/>
    <s v="San Francisco"/>
    <x v="0"/>
    <x v="3"/>
    <s v="Plantronics Encore H101 Dual EarpiecesÂ Headset"/>
    <x v="1551"/>
    <n v="3"/>
    <x v="343"/>
    <x v="3"/>
    <n v="8"/>
    <n v="21"/>
  </r>
  <r>
    <s v="CA-2011-141726"/>
    <d v="2011-07-20T00:00:00"/>
    <d v="2011-07-22T00:00:00"/>
    <s v="Charles Crestani"/>
    <s v="United States"/>
    <s v="San Diego"/>
    <x v="0"/>
    <x v="9"/>
    <s v="Xerox 189"/>
    <x v="1506"/>
    <n v="1"/>
    <x v="1456"/>
    <x v="1"/>
    <n v="7"/>
    <n v="20"/>
  </r>
  <r>
    <s v="CA-2011-141726"/>
    <d v="2011-07-20T00:00:00"/>
    <d v="2011-07-22T00:00:00"/>
    <s v="Charles Crestani"/>
    <s v="United States"/>
    <s v="San Diego"/>
    <x v="0"/>
    <x v="4"/>
    <s v="Wilson Jones Custom Binder Spines &amp; Labels"/>
    <x v="1552"/>
    <n v="2"/>
    <x v="658"/>
    <x v="1"/>
    <n v="7"/>
    <n v="20"/>
  </r>
  <r>
    <s v="CA-2011-141726"/>
    <d v="2011-07-20T00:00:00"/>
    <d v="2011-07-22T00:00:00"/>
    <s v="Charles Crestani"/>
    <s v="United States"/>
    <s v="San Diego"/>
    <x v="0"/>
    <x v="9"/>
    <s v="Xerox 1897"/>
    <x v="182"/>
    <n v="4"/>
    <x v="179"/>
    <x v="1"/>
    <n v="7"/>
    <n v="20"/>
  </r>
  <r>
    <s v="CA-2011-141726"/>
    <d v="2011-07-20T00:00:00"/>
    <d v="2011-07-22T00:00:00"/>
    <s v="Charles Crestani"/>
    <s v="United States"/>
    <s v="San Diego"/>
    <x v="0"/>
    <x v="1"/>
    <s v="Nu-Dell Leatherette Frames"/>
    <x v="1553"/>
    <n v="3"/>
    <x v="1501"/>
    <x v="1"/>
    <n v="7"/>
    <n v="20"/>
  </r>
  <r>
    <s v="CA-2014-116953"/>
    <d v="2014-04-25T00:00:00"/>
    <d v="2014-04-26T00:00:00"/>
    <s v="Susan Vittorini"/>
    <s v="United States"/>
    <s v="Mesa"/>
    <x v="3"/>
    <x v="3"/>
    <s v="AT&amp;T 841000 Phone"/>
    <x v="1554"/>
    <n v="10"/>
    <x v="1502"/>
    <x v="3"/>
    <n v="4"/>
    <n v="25"/>
  </r>
  <r>
    <s v="US-2014-163300"/>
    <d v="2014-09-16T00:00:00"/>
    <d v="2014-09-22T00:00:00"/>
    <s v="Erica Smith"/>
    <s v="United States"/>
    <s v="Los Angeles"/>
    <x v="0"/>
    <x v="4"/>
    <s v="GBC DocuBind 200 Manual Binding Machine"/>
    <x v="1555"/>
    <n v="7"/>
    <x v="1503"/>
    <x v="3"/>
    <n v="9"/>
    <n v="16"/>
  </r>
  <r>
    <s v="US-2014-163300"/>
    <d v="2014-09-16T00:00:00"/>
    <d v="2014-09-22T00:00:00"/>
    <s v="Erica Smith"/>
    <s v="United States"/>
    <s v="Los Angeles"/>
    <x v="0"/>
    <x v="3"/>
    <s v="Panasonic KX-TG6844B Expandable Digital Cordless Telephone"/>
    <x v="1556"/>
    <n v="7"/>
    <x v="1504"/>
    <x v="3"/>
    <n v="9"/>
    <n v="16"/>
  </r>
  <r>
    <s v="US-2014-163300"/>
    <d v="2014-09-16T00:00:00"/>
    <d v="2014-09-22T00:00:00"/>
    <s v="Erica Smith"/>
    <s v="United States"/>
    <s v="Los Angeles"/>
    <x v="0"/>
    <x v="10"/>
    <s v="Global Deluxe Steno Chair"/>
    <x v="1557"/>
    <n v="3"/>
    <x v="1505"/>
    <x v="3"/>
    <n v="9"/>
    <n v="16"/>
  </r>
  <r>
    <s v="US-2011-112991"/>
    <d v="2011-12-10T00:00:00"/>
    <d v="2011-12-14T00:00:00"/>
    <s v="Sally Hughsby"/>
    <s v="United States"/>
    <s v="Caldwell"/>
    <x v="9"/>
    <x v="10"/>
    <s v="Office Star - Contemporary Swivel Chair with Padded Adjustable Arms and Flex Back"/>
    <x v="1558"/>
    <n v="3"/>
    <x v="326"/>
    <x v="1"/>
    <n v="12"/>
    <n v="10"/>
  </r>
  <r>
    <s v="US-2011-112991"/>
    <d v="2011-12-10T00:00:00"/>
    <d v="2011-12-14T00:00:00"/>
    <s v="Sally Hughsby"/>
    <s v="United States"/>
    <s v="Caldwell"/>
    <x v="9"/>
    <x v="9"/>
    <s v="Xerox 1931"/>
    <x v="332"/>
    <n v="4"/>
    <x v="327"/>
    <x v="1"/>
    <n v="12"/>
    <n v="10"/>
  </r>
  <r>
    <s v="US-2011-112991"/>
    <d v="2011-12-10T00:00:00"/>
    <d v="2011-12-14T00:00:00"/>
    <s v="Sally Hughsby"/>
    <s v="United States"/>
    <s v="Caldwell"/>
    <x v="9"/>
    <x v="9"/>
    <s v="Xerox Color Copier Paper, 11&quot; x 17&quot;, Ream"/>
    <x v="1559"/>
    <n v="4"/>
    <x v="1506"/>
    <x v="1"/>
    <n v="12"/>
    <n v="10"/>
  </r>
  <r>
    <s v="CA-2011-124079"/>
    <d v="2011-12-13T00:00:00"/>
    <d v="2011-12-17T00:00:00"/>
    <s v="Randy Ferguson"/>
    <s v="United States"/>
    <s v="Phoenix"/>
    <x v="3"/>
    <x v="1"/>
    <s v="Electrix Incandescent Magnifying Lamp, Black"/>
    <x v="1016"/>
    <n v="3"/>
    <x v="651"/>
    <x v="1"/>
    <n v="12"/>
    <n v="13"/>
  </r>
  <r>
    <s v="CA-2011-124079"/>
    <d v="2011-12-13T00:00:00"/>
    <d v="2011-12-17T00:00:00"/>
    <s v="Randy Ferguson"/>
    <s v="United States"/>
    <s v="Phoenix"/>
    <x v="3"/>
    <x v="4"/>
    <s v="Cardinal Slant-D Ring Binder, Heavy Gauge Vinyl"/>
    <x v="1451"/>
    <n v="2"/>
    <x v="1406"/>
    <x v="1"/>
    <n v="12"/>
    <n v="13"/>
  </r>
  <r>
    <s v="CA-2014-107244"/>
    <d v="2014-09-08T00:00:00"/>
    <d v="2014-09-12T00:00:00"/>
    <s v="Allen Goldenen"/>
    <s v="United States"/>
    <s v="Los Angeles"/>
    <x v="0"/>
    <x v="1"/>
    <s v="C-Line Magnetic Cubicle Keepers, Clear Polypropylene"/>
    <x v="1560"/>
    <n v="4"/>
    <x v="1092"/>
    <x v="3"/>
    <n v="9"/>
    <n v="8"/>
  </r>
  <r>
    <s v="CA-2012-135580"/>
    <d v="2012-12-30T00:00:00"/>
    <d v="2013-01-03T00:00:00"/>
    <s v="Clay Ludtke"/>
    <s v="United States"/>
    <s v="Los Angeles"/>
    <x v="0"/>
    <x v="9"/>
    <s v="Xerox 1929"/>
    <x v="1561"/>
    <n v="3"/>
    <x v="1507"/>
    <x v="2"/>
    <n v="12"/>
    <n v="30"/>
  </r>
  <r>
    <s v="CA-2012-135580"/>
    <d v="2012-12-30T00:00:00"/>
    <d v="2013-01-03T00:00:00"/>
    <s v="Clay Ludtke"/>
    <s v="United States"/>
    <s v="Los Angeles"/>
    <x v="0"/>
    <x v="7"/>
    <s v="2300 Heavy-Duty Transfer File Systems by Perma"/>
    <x v="1562"/>
    <n v="3"/>
    <x v="1508"/>
    <x v="2"/>
    <n v="12"/>
    <n v="30"/>
  </r>
  <r>
    <s v="CA-2012-135580"/>
    <d v="2012-12-30T00:00:00"/>
    <d v="2013-01-03T00:00:00"/>
    <s v="Clay Ludtke"/>
    <s v="United States"/>
    <s v="Los Angeles"/>
    <x v="0"/>
    <x v="16"/>
    <s v="Zebra GX420t Direct Thermal/Thermal Transfer Printer"/>
    <x v="1563"/>
    <n v="6"/>
    <x v="1509"/>
    <x v="2"/>
    <n v="12"/>
    <n v="30"/>
  </r>
  <r>
    <s v="CA-2012-135580"/>
    <d v="2012-12-30T00:00:00"/>
    <d v="2013-01-03T00:00:00"/>
    <s v="Clay Ludtke"/>
    <s v="United States"/>
    <s v="Los Angeles"/>
    <x v="0"/>
    <x v="13"/>
    <s v="Tyvek Side-Opening Peel &amp; Seel Expanding Envelopes"/>
    <x v="1216"/>
    <n v="3"/>
    <x v="1183"/>
    <x v="2"/>
    <n v="12"/>
    <n v="30"/>
  </r>
  <r>
    <s v="CA-2012-135580"/>
    <d v="2012-12-30T00:00:00"/>
    <d v="2013-01-03T00:00:00"/>
    <s v="Clay Ludtke"/>
    <s v="United States"/>
    <s v="Los Angeles"/>
    <x v="0"/>
    <x v="3"/>
    <s v="Cisco SPA 502G IP Phone"/>
    <x v="1564"/>
    <n v="3"/>
    <x v="1510"/>
    <x v="2"/>
    <n v="12"/>
    <n v="30"/>
  </r>
  <r>
    <s v="CA-2013-159016"/>
    <d v="2013-03-11T00:00:00"/>
    <d v="2013-03-12T00:00:00"/>
    <s v="Karen Ferguson"/>
    <s v="United States"/>
    <s v="Los Angeles"/>
    <x v="0"/>
    <x v="9"/>
    <s v="Rediform Voice Mail Log Books"/>
    <x v="23"/>
    <n v="5"/>
    <x v="1511"/>
    <x v="0"/>
    <n v="3"/>
    <n v="11"/>
  </r>
  <r>
    <s v="CA-2013-159016"/>
    <d v="2013-03-11T00:00:00"/>
    <d v="2013-03-12T00:00:00"/>
    <s v="Karen Ferguson"/>
    <s v="United States"/>
    <s v="Los Angeles"/>
    <x v="0"/>
    <x v="3"/>
    <s v="Apple iPhone 5"/>
    <x v="1565"/>
    <n v="8"/>
    <x v="1512"/>
    <x v="0"/>
    <n v="3"/>
    <n v="11"/>
  </r>
  <r>
    <s v="CA-2011-102652"/>
    <d v="2011-04-06T00:00:00"/>
    <d v="2011-04-12T00:00:00"/>
    <s v="Andy Yotov"/>
    <s v="United States"/>
    <s v="Los Angeles"/>
    <x v="0"/>
    <x v="1"/>
    <s v="Tenex B1-RE Series Chair Mats for Low Pile Carpets"/>
    <x v="1517"/>
    <n v="2"/>
    <x v="1467"/>
    <x v="1"/>
    <n v="4"/>
    <n v="6"/>
  </r>
  <r>
    <s v="CA-2011-102652"/>
    <d v="2011-04-06T00:00:00"/>
    <d v="2011-04-12T00:00:00"/>
    <s v="Andy Yotov"/>
    <s v="United States"/>
    <s v="Los Angeles"/>
    <x v="0"/>
    <x v="1"/>
    <s v="C-Line Cubicle Keepers Polyproplyene Holder With Velcro Backings"/>
    <x v="1566"/>
    <n v="7"/>
    <x v="1513"/>
    <x v="1"/>
    <n v="4"/>
    <n v="6"/>
  </r>
  <r>
    <s v="CA-2011-102652"/>
    <d v="2011-04-06T00:00:00"/>
    <d v="2011-04-12T00:00:00"/>
    <s v="Andy Yotov"/>
    <s v="United States"/>
    <s v="Los Angeles"/>
    <x v="0"/>
    <x v="9"/>
    <s v="Xerox 211"/>
    <x v="179"/>
    <n v="3"/>
    <x v="177"/>
    <x v="1"/>
    <n v="4"/>
    <n v="6"/>
  </r>
  <r>
    <s v="CA-2011-102652"/>
    <d v="2011-04-06T00:00:00"/>
    <d v="2011-04-12T00:00:00"/>
    <s v="Andy Yotov"/>
    <s v="United States"/>
    <s v="Los Angeles"/>
    <x v="0"/>
    <x v="9"/>
    <s v="Xerox 194"/>
    <x v="1567"/>
    <n v="1"/>
    <x v="1514"/>
    <x v="1"/>
    <n v="4"/>
    <n v="6"/>
  </r>
  <r>
    <s v="CA-2014-136007"/>
    <d v="2014-02-24T00:00:00"/>
    <d v="2014-03-03T00:00:00"/>
    <s v="Ann Chong"/>
    <s v="United States"/>
    <s v="Seattle"/>
    <x v="1"/>
    <x v="11"/>
    <s v="Alliance Rubber Bands"/>
    <x v="1568"/>
    <n v="5"/>
    <x v="1515"/>
    <x v="3"/>
    <n v="2"/>
    <n v="24"/>
  </r>
  <r>
    <s v="CA-2014-136007"/>
    <d v="2014-02-24T00:00:00"/>
    <d v="2014-03-03T00:00:00"/>
    <s v="Ann Chong"/>
    <s v="United States"/>
    <s v="Seattle"/>
    <x v="1"/>
    <x v="3"/>
    <s v="invisibleSHIELD by ZAGG Smudge-Free Screen Protector"/>
    <x v="1569"/>
    <n v="5"/>
    <x v="1516"/>
    <x v="3"/>
    <n v="2"/>
    <n v="24"/>
  </r>
  <r>
    <s v="US-2013-112970"/>
    <d v="2013-11-15T00:00:00"/>
    <d v="2013-11-16T00:00:00"/>
    <s v="Tim Brockman"/>
    <s v="United States"/>
    <s v="Los Angeles"/>
    <x v="0"/>
    <x v="2"/>
    <s v="Newell 35"/>
    <x v="1011"/>
    <n v="3"/>
    <x v="1517"/>
    <x v="0"/>
    <n v="11"/>
    <n v="15"/>
  </r>
  <r>
    <s v="CA-2012-130253"/>
    <d v="2012-12-14T00:00:00"/>
    <d v="2012-12-18T00:00:00"/>
    <s v="Paul Prost"/>
    <s v="United States"/>
    <s v="Los Angeles"/>
    <x v="0"/>
    <x v="1"/>
    <s v="Master Caster Door Stop, Gray"/>
    <x v="198"/>
    <n v="3"/>
    <x v="1433"/>
    <x v="2"/>
    <n v="12"/>
    <n v="14"/>
  </r>
  <r>
    <s v="CA-2014-122364"/>
    <d v="2014-09-25T00:00:00"/>
    <d v="2014-09-30T00:00:00"/>
    <s v="Frank Atkinson"/>
    <s v="United States"/>
    <s v="Los Angeles"/>
    <x v="0"/>
    <x v="3"/>
    <s v="Wilson Electronics DB Pro Signal Booster"/>
    <x v="1570"/>
    <n v="3"/>
    <x v="1518"/>
    <x v="3"/>
    <n v="9"/>
    <n v="25"/>
  </r>
  <r>
    <s v="CA-2014-122364"/>
    <d v="2014-09-25T00:00:00"/>
    <d v="2014-09-30T00:00:00"/>
    <s v="Frank Atkinson"/>
    <s v="United States"/>
    <s v="Los Angeles"/>
    <x v="0"/>
    <x v="16"/>
    <s v="Socket Bluetooth Cordless Hand Scanner (CHS)"/>
    <x v="1571"/>
    <n v="3"/>
    <x v="1519"/>
    <x v="3"/>
    <n v="9"/>
    <n v="25"/>
  </r>
  <r>
    <s v="CA-2013-117912"/>
    <d v="2013-02-04T00:00:00"/>
    <d v="2013-02-08T00:00:00"/>
    <s v="Tracy Blumstein"/>
    <s v="United States"/>
    <s v="Sierra Vista"/>
    <x v="3"/>
    <x v="1"/>
    <s v="Nu-Dell Float Frame 11 x 14 1/2"/>
    <x v="96"/>
    <n v="2"/>
    <x v="1134"/>
    <x v="0"/>
    <n v="2"/>
    <n v="4"/>
  </r>
  <r>
    <s v="CA-2012-113215"/>
    <d v="2012-09-03T00:00:00"/>
    <d v="2012-09-08T00:00:00"/>
    <s v="Cathy Prescott"/>
    <s v="United States"/>
    <s v="Tucson"/>
    <x v="3"/>
    <x v="1"/>
    <s v="GE 48&quot; Fluorescent Tube, Cool White Energy Saver, 34 Watts, 30/Box"/>
    <x v="1572"/>
    <n v="3"/>
    <x v="1520"/>
    <x v="2"/>
    <n v="9"/>
    <n v="3"/>
  </r>
  <r>
    <s v="CA-2012-111780"/>
    <d v="2012-12-25T00:00:00"/>
    <d v="2012-12-30T00:00:00"/>
    <s v="Ralph Arnett"/>
    <s v="United States"/>
    <s v="San Diego"/>
    <x v="0"/>
    <x v="14"/>
    <s v="Brother DCP1000 Digital 3 in 1 Multifunction Machine"/>
    <x v="1573"/>
    <n v="5"/>
    <x v="1521"/>
    <x v="2"/>
    <n v="12"/>
    <n v="25"/>
  </r>
  <r>
    <s v="CA-2012-111780"/>
    <d v="2012-12-25T00:00:00"/>
    <d v="2012-12-30T00:00:00"/>
    <s v="Ralph Arnett"/>
    <s v="United States"/>
    <s v="San Diego"/>
    <x v="0"/>
    <x v="9"/>
    <s v="Important Message Pads, 50 4-1/4 x 5-1/2 Forms per Pad"/>
    <x v="1574"/>
    <n v="3"/>
    <x v="1522"/>
    <x v="2"/>
    <n v="12"/>
    <n v="25"/>
  </r>
  <r>
    <s v="CA-2012-111780"/>
    <d v="2012-12-25T00:00:00"/>
    <d v="2012-12-30T00:00:00"/>
    <s v="Ralph Arnett"/>
    <s v="United States"/>
    <s v="San Diego"/>
    <x v="0"/>
    <x v="9"/>
    <s v="Great White Multi-Use Recycled Paper (20Lb. and 84 Bright)"/>
    <x v="485"/>
    <n v="3"/>
    <x v="1243"/>
    <x v="2"/>
    <n v="12"/>
    <n v="25"/>
  </r>
  <r>
    <s v="CA-2014-166695"/>
    <d v="2014-05-21T00:00:00"/>
    <d v="2014-05-25T00:00:00"/>
    <s v="Chuck Clark"/>
    <s v="United States"/>
    <s v="Lakewood"/>
    <x v="0"/>
    <x v="10"/>
    <s v="Global Geo Office Task Chair, Gray"/>
    <x v="1575"/>
    <n v="8"/>
    <x v="1523"/>
    <x v="3"/>
    <n v="5"/>
    <n v="21"/>
  </r>
  <r>
    <s v="CA-2014-166695"/>
    <d v="2014-05-21T00:00:00"/>
    <d v="2014-05-25T00:00:00"/>
    <s v="Chuck Clark"/>
    <s v="United States"/>
    <s v="Lakewood"/>
    <x v="0"/>
    <x v="1"/>
    <s v="G.E. Halogen Desk Lamp Bulbs"/>
    <x v="1576"/>
    <n v="1"/>
    <x v="413"/>
    <x v="3"/>
    <n v="5"/>
    <n v="21"/>
  </r>
  <r>
    <s v="CA-2014-166695"/>
    <d v="2014-05-21T00:00:00"/>
    <d v="2014-05-25T00:00:00"/>
    <s v="Chuck Clark"/>
    <s v="United States"/>
    <s v="Lakewood"/>
    <x v="0"/>
    <x v="16"/>
    <s v="Okidata B400 Printer"/>
    <x v="1577"/>
    <n v="1"/>
    <x v="1524"/>
    <x v="3"/>
    <n v="5"/>
    <n v="21"/>
  </r>
  <r>
    <s v="CA-2014-121398"/>
    <d v="2014-12-26T00:00:00"/>
    <d v="2014-12-30T00:00:00"/>
    <s v="Fred Hopkins"/>
    <s v="United States"/>
    <s v="Los Angeles"/>
    <x v="0"/>
    <x v="4"/>
    <s v="GBC DocuBind P50 Personal Binding Machine"/>
    <x v="622"/>
    <n v="3"/>
    <x v="613"/>
    <x v="3"/>
    <n v="12"/>
    <n v="26"/>
  </r>
  <r>
    <s v="CA-2014-121398"/>
    <d v="2014-12-26T00:00:00"/>
    <d v="2014-12-30T00:00:00"/>
    <s v="Fred Hopkins"/>
    <s v="United States"/>
    <s v="Los Angeles"/>
    <x v="0"/>
    <x v="7"/>
    <s v="Tennsco Stur-D-Stor Boltless Shelving, 5 Shelves, 24&quot; Deep, Sand"/>
    <x v="1578"/>
    <n v="2"/>
    <x v="1525"/>
    <x v="3"/>
    <n v="12"/>
    <n v="26"/>
  </r>
  <r>
    <s v="CA-2012-114048"/>
    <d v="2012-12-14T00:00:00"/>
    <d v="2012-12-18T00:00:00"/>
    <s v="Eric Hoffmann"/>
    <s v="United States"/>
    <s v="Costa Mesa"/>
    <x v="0"/>
    <x v="1"/>
    <s v="Staples"/>
    <x v="1579"/>
    <n v="3"/>
    <x v="1526"/>
    <x v="2"/>
    <n v="12"/>
    <n v="14"/>
  </r>
  <r>
    <s v="US-2014-162068"/>
    <d v="2014-12-29T00:00:00"/>
    <d v="2015-01-01T00:00:00"/>
    <s v="Pamela Coakley"/>
    <s v="United States"/>
    <s v="Loveland"/>
    <x v="5"/>
    <x v="4"/>
    <s v="Avery Reinforcements for Hole-Punch Pages"/>
    <x v="1580"/>
    <n v="2"/>
    <x v="1527"/>
    <x v="3"/>
    <n v="12"/>
    <n v="29"/>
  </r>
  <r>
    <s v="CA-2013-133802"/>
    <d v="2013-03-15T00:00:00"/>
    <d v="2013-03-21T00:00:00"/>
    <s v="Stephanie Phelps"/>
    <s v="United States"/>
    <s v="Redwood City"/>
    <x v="0"/>
    <x v="4"/>
    <s v="Wilson Jones Leather-Like Binders with DublLock Round Rings"/>
    <x v="1581"/>
    <n v="6"/>
    <x v="1528"/>
    <x v="0"/>
    <n v="3"/>
    <n v="15"/>
  </r>
  <r>
    <s v="CA-2014-143378"/>
    <d v="2014-09-20T00:00:00"/>
    <d v="2014-09-26T00:00:00"/>
    <s v="Justin Ritter"/>
    <s v="United States"/>
    <s v="Springfield"/>
    <x v="4"/>
    <x v="3"/>
    <s v="Mophie Juice Pack Helium for iPhone"/>
    <x v="1098"/>
    <n v="3"/>
    <x v="1067"/>
    <x v="3"/>
    <n v="9"/>
    <n v="20"/>
  </r>
  <r>
    <s v="CA-2014-143378"/>
    <d v="2014-09-20T00:00:00"/>
    <d v="2014-09-26T00:00:00"/>
    <s v="Justin Ritter"/>
    <s v="United States"/>
    <s v="Springfield"/>
    <x v="4"/>
    <x v="2"/>
    <s v="Peel-Off China Markers"/>
    <x v="1582"/>
    <n v="3"/>
    <x v="222"/>
    <x v="3"/>
    <n v="9"/>
    <n v="20"/>
  </r>
  <r>
    <s v="CA-2014-143378"/>
    <d v="2014-09-20T00:00:00"/>
    <d v="2014-09-26T00:00:00"/>
    <s v="Justin Ritter"/>
    <s v="United States"/>
    <s v="Springfield"/>
    <x v="4"/>
    <x v="1"/>
    <s v="Howard Miller 14-1/2&quot; Diameter Chrome Round Wall Clock"/>
    <x v="1583"/>
    <n v="8"/>
    <x v="1529"/>
    <x v="3"/>
    <n v="9"/>
    <n v="20"/>
  </r>
  <r>
    <s v="CA-2014-143378"/>
    <d v="2014-09-20T00:00:00"/>
    <d v="2014-09-26T00:00:00"/>
    <s v="Justin Ritter"/>
    <s v="United States"/>
    <s v="Springfield"/>
    <x v="4"/>
    <x v="15"/>
    <s v="O'Sullivan 4-Shelf Bookcase in Odessa Pine"/>
    <x v="397"/>
    <n v="2"/>
    <x v="1530"/>
    <x v="3"/>
    <n v="9"/>
    <n v="20"/>
  </r>
  <r>
    <s v="CA-2014-145772"/>
    <d v="2014-06-04T00:00:00"/>
    <d v="2014-06-08T00:00:00"/>
    <s v="Saphhira Shifley"/>
    <s v="United States"/>
    <s v="Los Angeles"/>
    <x v="0"/>
    <x v="8"/>
    <s v="Kingston Digital DataTraveler 16GB USB 2.0"/>
    <x v="626"/>
    <n v="5"/>
    <x v="223"/>
    <x v="3"/>
    <n v="6"/>
    <n v="4"/>
  </r>
  <r>
    <s v="CA-2014-145772"/>
    <d v="2014-06-04T00:00:00"/>
    <d v="2014-06-08T00:00:00"/>
    <s v="Saphhira Shifley"/>
    <s v="United States"/>
    <s v="Los Angeles"/>
    <x v="0"/>
    <x v="9"/>
    <s v="Xerox 1947"/>
    <x v="159"/>
    <n v="2"/>
    <x v="158"/>
    <x v="3"/>
    <n v="6"/>
    <n v="4"/>
  </r>
  <r>
    <s v="CA-2014-145772"/>
    <d v="2014-06-04T00:00:00"/>
    <d v="2014-06-08T00:00:00"/>
    <s v="Saphhira Shifley"/>
    <s v="United States"/>
    <s v="Los Angeles"/>
    <x v="0"/>
    <x v="4"/>
    <s v="UniKeep View Case Binders"/>
    <x v="1584"/>
    <n v="1"/>
    <x v="1531"/>
    <x v="3"/>
    <n v="6"/>
    <n v="4"/>
  </r>
  <r>
    <s v="US-2011-158400"/>
    <d v="2011-10-25T00:00:00"/>
    <d v="2011-10-28T00:00:00"/>
    <s v="Aaron Hawkins"/>
    <s v="United States"/>
    <s v="San Francisco"/>
    <x v="0"/>
    <x v="4"/>
    <s v="GBC VeloBind Cover Sets"/>
    <x v="1585"/>
    <n v="4"/>
    <x v="611"/>
    <x v="1"/>
    <n v="10"/>
    <n v="25"/>
  </r>
  <r>
    <s v="CA-2013-148096"/>
    <d v="2013-08-17T00:00:00"/>
    <d v="2013-08-20T00:00:00"/>
    <s v="Anthony O'Donnell"/>
    <s v="United States"/>
    <s v="Los Angeles"/>
    <x v="0"/>
    <x v="6"/>
    <s v="Barricks 18&quot; x 48&quot; Non-Folding Utility Table with Bottom Storage Shelf"/>
    <x v="1586"/>
    <n v="2"/>
    <x v="1380"/>
    <x v="0"/>
    <n v="8"/>
    <n v="17"/>
  </r>
  <r>
    <s v="CA-2013-146766"/>
    <d v="2013-11-05T00:00:00"/>
    <d v="2013-11-05T00:00:00"/>
    <s v="Thomas Thornton"/>
    <s v="United States"/>
    <s v="Chula Vista"/>
    <x v="0"/>
    <x v="2"/>
    <s v="Boston Heavy-Duty Trimline Electric Pencil Sharpeners"/>
    <x v="1587"/>
    <n v="4"/>
    <x v="1532"/>
    <x v="0"/>
    <n v="11"/>
    <n v="5"/>
  </r>
  <r>
    <s v="CA-2011-131247"/>
    <d v="2011-03-30T00:00:00"/>
    <d v="2011-04-04T00:00:00"/>
    <s v="Guy Armstrong"/>
    <s v="United States"/>
    <s v="San Francisco"/>
    <x v="0"/>
    <x v="15"/>
    <s v="O'Sullivan Living Dimensions 2-Shelf Bookcases"/>
    <x v="1588"/>
    <n v="2"/>
    <x v="1533"/>
    <x v="1"/>
    <n v="3"/>
    <n v="30"/>
  </r>
  <r>
    <s v="US-2012-113593"/>
    <d v="2012-04-18T00:00:00"/>
    <d v="2012-04-20T00:00:00"/>
    <s v="Nathan Cano"/>
    <s v="United States"/>
    <s v="Santa Maria"/>
    <x v="0"/>
    <x v="7"/>
    <s v="Advantus Rolling Drawer Organizers"/>
    <x v="1589"/>
    <n v="3"/>
    <x v="1534"/>
    <x v="2"/>
    <n v="4"/>
    <n v="18"/>
  </r>
  <r>
    <s v="CA-2011-133543"/>
    <d v="2011-12-22T00:00:00"/>
    <d v="2011-12-26T00:00:00"/>
    <s v="Khloe Miller"/>
    <s v="United States"/>
    <s v="San Jose"/>
    <x v="0"/>
    <x v="2"/>
    <s v="Newell 332"/>
    <x v="956"/>
    <n v="4"/>
    <x v="686"/>
    <x v="1"/>
    <n v="12"/>
    <n v="22"/>
  </r>
  <r>
    <s v="CA-2014-105130"/>
    <d v="2014-11-22T00:00:00"/>
    <d v="2014-11-26T00:00:00"/>
    <s v="Patrick Jones"/>
    <s v="United States"/>
    <s v="San Francisco"/>
    <x v="0"/>
    <x v="2"/>
    <s v="Newell 332"/>
    <x v="956"/>
    <n v="4"/>
    <x v="686"/>
    <x v="3"/>
    <n v="11"/>
    <n v="22"/>
  </r>
  <r>
    <s v="CA-2014-105130"/>
    <d v="2014-11-22T00:00:00"/>
    <d v="2014-11-26T00:00:00"/>
    <s v="Patrick Jones"/>
    <s v="United States"/>
    <s v="San Francisco"/>
    <x v="0"/>
    <x v="4"/>
    <s v="Canvas Sectional Post Binders"/>
    <x v="1590"/>
    <n v="2"/>
    <x v="1535"/>
    <x v="3"/>
    <n v="11"/>
    <n v="22"/>
  </r>
  <r>
    <s v="CA-2013-161928"/>
    <d v="2013-06-28T00:00:00"/>
    <d v="2013-06-30T00:00:00"/>
    <s v="Anna Chung"/>
    <s v="United States"/>
    <s v="San Francisco"/>
    <x v="0"/>
    <x v="3"/>
    <s v="Ooma Telo VoIP Home Phone System"/>
    <x v="382"/>
    <n v="2"/>
    <x v="204"/>
    <x v="0"/>
    <n v="6"/>
    <n v="28"/>
  </r>
  <r>
    <s v="CA-2014-101322"/>
    <d v="2014-12-29T00:00:00"/>
    <d v="2015-01-01T00:00:00"/>
    <s v="Jason Gross"/>
    <s v="United States"/>
    <s v="Long Beach"/>
    <x v="0"/>
    <x v="10"/>
    <s v="Novimex Turbo Task Chair"/>
    <x v="1591"/>
    <n v="6"/>
    <x v="1536"/>
    <x v="3"/>
    <n v="12"/>
    <n v="29"/>
  </r>
  <r>
    <s v="CA-2011-111871"/>
    <d v="2011-03-18T00:00:00"/>
    <d v="2011-03-21T00:00:00"/>
    <s v="Eileen Kiefer"/>
    <s v="United States"/>
    <s v="San Francisco"/>
    <x v="0"/>
    <x v="15"/>
    <s v="Bush Heritage Pine Collection 5-Shelf Bookcase, Albany Pine Finish, *Special Order"/>
    <x v="1592"/>
    <n v="10"/>
    <x v="1537"/>
    <x v="1"/>
    <n v="3"/>
    <n v="18"/>
  </r>
  <r>
    <s v="CA-2014-139437"/>
    <d v="2014-07-04T00:00:00"/>
    <d v="2014-07-09T00:00:00"/>
    <s v="Rob Dowd"/>
    <s v="United States"/>
    <s v="Los Angeles"/>
    <x v="0"/>
    <x v="7"/>
    <s v="Rogers Deluxe File Chest"/>
    <x v="371"/>
    <n v="4"/>
    <x v="1538"/>
    <x v="3"/>
    <n v="7"/>
    <n v="4"/>
  </r>
  <r>
    <s v="CA-2013-161025"/>
    <d v="2013-12-04T00:00:00"/>
    <d v="2013-12-10T00:00:00"/>
    <s v="Gary McGarr"/>
    <s v="United States"/>
    <s v="Los Angeles"/>
    <x v="0"/>
    <x v="7"/>
    <s v="Fellowes Staxonsteel Drawer Files"/>
    <x v="1593"/>
    <n v="4"/>
    <x v="1539"/>
    <x v="0"/>
    <n v="12"/>
    <n v="4"/>
  </r>
  <r>
    <s v="CA-2012-132815"/>
    <d v="2012-09-19T00:00:00"/>
    <d v="2012-09-22T00:00:00"/>
    <s v="Rick Wilson"/>
    <s v="United States"/>
    <s v="Los Angeles"/>
    <x v="0"/>
    <x v="9"/>
    <s v="Personal Creations Ink Jet Cards and Labels"/>
    <x v="348"/>
    <n v="2"/>
    <x v="1540"/>
    <x v="2"/>
    <n v="9"/>
    <n v="19"/>
  </r>
  <r>
    <s v="CA-2013-143609"/>
    <d v="2013-12-12T00:00:00"/>
    <d v="2013-12-14T00:00:00"/>
    <s v="Deborah Brumfield"/>
    <s v="United States"/>
    <s v="Portland"/>
    <x v="4"/>
    <x v="10"/>
    <s v="Global Fabric Manager's Chair, Dark Gray"/>
    <x v="1594"/>
    <n v="5"/>
    <x v="1541"/>
    <x v="0"/>
    <n v="12"/>
    <n v="12"/>
  </r>
  <r>
    <s v="CA-2014-107986"/>
    <d v="2014-12-14T00:00:00"/>
    <d v="2014-12-14T00:00:00"/>
    <s v="Mitch Webber"/>
    <s v="United States"/>
    <s v="Seattle"/>
    <x v="1"/>
    <x v="7"/>
    <s v="Sterilite Officeware Hinged File Box"/>
    <x v="304"/>
    <n v="3"/>
    <x v="303"/>
    <x v="3"/>
    <n v="12"/>
    <n v="14"/>
  </r>
  <r>
    <s v="CA-2013-118332"/>
    <d v="2013-12-17T00:00:00"/>
    <d v="2013-12-24T00:00:00"/>
    <s v="Pete Kriz"/>
    <s v="United States"/>
    <s v="Apple Valley"/>
    <x v="0"/>
    <x v="10"/>
    <s v="Office Star - Contemporary Swivel Chair with Padded Adjustable Arms and Flex Back"/>
    <x v="1595"/>
    <n v="5"/>
    <x v="1542"/>
    <x v="0"/>
    <n v="12"/>
    <n v="17"/>
  </r>
  <r>
    <s v="CA-2014-119809"/>
    <d v="2014-08-19T00:00:00"/>
    <d v="2014-08-26T00:00:00"/>
    <s v="Yana Sorensen"/>
    <s v="United States"/>
    <s v="Seattle"/>
    <x v="1"/>
    <x v="4"/>
    <s v="Fellowes PB300 Plastic Comb Binding Machine"/>
    <x v="1596"/>
    <n v="9"/>
    <x v="1543"/>
    <x v="3"/>
    <n v="8"/>
    <n v="19"/>
  </r>
  <r>
    <s v="CA-2014-119809"/>
    <d v="2014-08-19T00:00:00"/>
    <d v="2014-08-26T00:00:00"/>
    <s v="Yana Sorensen"/>
    <s v="United States"/>
    <s v="Seattle"/>
    <x v="1"/>
    <x v="7"/>
    <s v="Letter Size Cart"/>
    <x v="463"/>
    <n v="7"/>
    <x v="450"/>
    <x v="3"/>
    <n v="8"/>
    <n v="19"/>
  </r>
  <r>
    <s v="CA-2014-119809"/>
    <d v="2014-08-19T00:00:00"/>
    <d v="2014-08-26T00:00:00"/>
    <s v="Yana Sorensen"/>
    <s v="United States"/>
    <s v="Seattle"/>
    <x v="1"/>
    <x v="1"/>
    <s v="Contract Clock, 14&quot;, Brown"/>
    <x v="1597"/>
    <n v="3"/>
    <x v="1544"/>
    <x v="3"/>
    <n v="8"/>
    <n v="19"/>
  </r>
  <r>
    <s v="CA-2014-149944"/>
    <d v="2014-11-13T00:00:00"/>
    <d v="2014-11-17T00:00:00"/>
    <s v="Maria Bertelson"/>
    <s v="United States"/>
    <s v="Longview"/>
    <x v="1"/>
    <x v="11"/>
    <s v="Staples"/>
    <x v="924"/>
    <n v="3"/>
    <x v="1545"/>
    <x v="3"/>
    <n v="11"/>
    <n v="13"/>
  </r>
  <r>
    <s v="CA-2014-149944"/>
    <d v="2014-11-13T00:00:00"/>
    <d v="2014-11-17T00:00:00"/>
    <s v="Maria Bertelson"/>
    <s v="United States"/>
    <s v="Longview"/>
    <x v="1"/>
    <x v="5"/>
    <s v="Fellowes Superior 10 Outlet Split Surge Protector"/>
    <x v="194"/>
    <n v="2"/>
    <x v="190"/>
    <x v="3"/>
    <n v="11"/>
    <n v="13"/>
  </r>
  <r>
    <s v="CA-2011-128538"/>
    <d v="2011-10-11T00:00:00"/>
    <d v="2011-10-15T00:00:00"/>
    <s v="Alan Shonely"/>
    <s v="United States"/>
    <s v="Redondo Beach"/>
    <x v="0"/>
    <x v="13"/>
    <s v="#10- 4 1/8&quot; x 9 1/2&quot; Security-Tint Envelopes"/>
    <x v="1598"/>
    <n v="1"/>
    <x v="986"/>
    <x v="1"/>
    <n v="10"/>
    <n v="11"/>
  </r>
  <r>
    <s v="US-2014-157224"/>
    <d v="2014-09-15T00:00:00"/>
    <d v="2014-09-19T00:00:00"/>
    <s v="Joy Bell-"/>
    <s v="United States"/>
    <s v="Los Angeles"/>
    <x v="0"/>
    <x v="0"/>
    <s v="Avery 48"/>
    <x v="1327"/>
    <n v="9"/>
    <x v="1546"/>
    <x v="3"/>
    <n v="9"/>
    <n v="15"/>
  </r>
  <r>
    <s v="CA-2012-133445"/>
    <d v="2012-10-05T00:00:00"/>
    <d v="2012-10-09T00:00:00"/>
    <s v="Jeremy Farry"/>
    <s v="United States"/>
    <s v="Portland"/>
    <x v="4"/>
    <x v="15"/>
    <s v="Bush Cubix Collection Bookcases, Fully Assembled"/>
    <x v="1599"/>
    <n v="1"/>
    <x v="1547"/>
    <x v="2"/>
    <n v="10"/>
    <n v="5"/>
  </r>
  <r>
    <s v="CA-2012-133445"/>
    <d v="2012-10-05T00:00:00"/>
    <d v="2012-10-09T00:00:00"/>
    <s v="Jeremy Farry"/>
    <s v="United States"/>
    <s v="Portland"/>
    <x v="4"/>
    <x v="10"/>
    <s v="Global Highback Leather Tilter in Burgundy"/>
    <x v="1600"/>
    <n v="4"/>
    <x v="1548"/>
    <x v="2"/>
    <n v="10"/>
    <n v="5"/>
  </r>
  <r>
    <s v="US-2014-142188"/>
    <d v="2014-09-12T00:00:00"/>
    <d v="2014-09-12T00:00:00"/>
    <s v="Jennifer Ferguson"/>
    <s v="United States"/>
    <s v="Seattle"/>
    <x v="1"/>
    <x v="10"/>
    <s v="Office Star - Contemporary Task Swivel Chair"/>
    <x v="1601"/>
    <n v="2"/>
    <x v="1419"/>
    <x v="3"/>
    <n v="9"/>
    <n v="12"/>
  </r>
  <r>
    <s v="US-2014-142188"/>
    <d v="2014-09-12T00:00:00"/>
    <d v="2014-09-12T00:00:00"/>
    <s v="Jennifer Ferguson"/>
    <s v="United States"/>
    <s v="Seattle"/>
    <x v="1"/>
    <x v="9"/>
    <s v="Xerox 225"/>
    <x v="179"/>
    <n v="3"/>
    <x v="177"/>
    <x v="3"/>
    <n v="9"/>
    <n v="12"/>
  </r>
  <r>
    <s v="US-2014-142188"/>
    <d v="2014-09-12T00:00:00"/>
    <d v="2014-09-12T00:00:00"/>
    <s v="Jennifer Ferguson"/>
    <s v="United States"/>
    <s v="Seattle"/>
    <x v="1"/>
    <x v="9"/>
    <s v="Xerox 1894"/>
    <x v="1602"/>
    <n v="11"/>
    <x v="1549"/>
    <x v="3"/>
    <n v="9"/>
    <n v="12"/>
  </r>
  <r>
    <s v="US-2014-142188"/>
    <d v="2014-09-12T00:00:00"/>
    <d v="2014-09-12T00:00:00"/>
    <s v="Jennifer Ferguson"/>
    <s v="United States"/>
    <s v="Seattle"/>
    <x v="1"/>
    <x v="4"/>
    <s v="Ibico Ibimaster 300 Manual Binding System"/>
    <x v="1603"/>
    <n v="5"/>
    <x v="1550"/>
    <x v="3"/>
    <n v="9"/>
    <n v="12"/>
  </r>
  <r>
    <s v="US-2014-142188"/>
    <d v="2014-09-12T00:00:00"/>
    <d v="2014-09-12T00:00:00"/>
    <s v="Jennifer Ferguson"/>
    <s v="United States"/>
    <s v="Seattle"/>
    <x v="1"/>
    <x v="3"/>
    <s v="iOttie XL Car Mount"/>
    <x v="1604"/>
    <n v="5"/>
    <x v="1551"/>
    <x v="3"/>
    <n v="9"/>
    <n v="12"/>
  </r>
  <r>
    <s v="CA-2012-134075"/>
    <d v="2012-12-12T00:00:00"/>
    <d v="2012-12-16T00:00:00"/>
    <s v="Helen Abelman"/>
    <s v="United States"/>
    <s v="San Jose"/>
    <x v="0"/>
    <x v="1"/>
    <s v="Eldon Cleatmat Chair Mats for Medium Pile Carpets"/>
    <x v="1605"/>
    <n v="3"/>
    <x v="1552"/>
    <x v="2"/>
    <n v="12"/>
    <n v="12"/>
  </r>
  <r>
    <s v="CA-2012-134075"/>
    <d v="2012-12-12T00:00:00"/>
    <d v="2012-12-16T00:00:00"/>
    <s v="Helen Abelman"/>
    <s v="United States"/>
    <s v="San Jose"/>
    <x v="0"/>
    <x v="7"/>
    <s v="Standard Rollaway File with Lock"/>
    <x v="1606"/>
    <n v="2"/>
    <x v="1553"/>
    <x v="2"/>
    <n v="12"/>
    <n v="12"/>
  </r>
  <r>
    <s v="US-2013-131912"/>
    <d v="2013-10-30T00:00:00"/>
    <d v="2013-11-02T00:00:00"/>
    <s v="Logan Haushalter"/>
    <s v="United States"/>
    <s v="Los Angeles"/>
    <x v="0"/>
    <x v="4"/>
    <s v="XtraLife ClearVue Slant-D Ring Binder, White, 3&quot;"/>
    <x v="1607"/>
    <n v="1"/>
    <x v="1554"/>
    <x v="0"/>
    <n v="10"/>
    <n v="30"/>
  </r>
  <r>
    <s v="CA-2013-165561"/>
    <d v="2013-11-25T00:00:00"/>
    <d v="2013-11-29T00:00:00"/>
    <s v="Clay Rozendal"/>
    <s v="United States"/>
    <s v="Bellevue"/>
    <x v="1"/>
    <x v="12"/>
    <s v="Elite 5&quot; Scissors"/>
    <x v="1263"/>
    <n v="3"/>
    <x v="1230"/>
    <x v="0"/>
    <n v="11"/>
    <n v="25"/>
  </r>
  <r>
    <s v="CA-2012-112305"/>
    <d v="2012-11-20T00:00:00"/>
    <d v="2012-11-25T00:00:00"/>
    <s v="Katrina Bavinger"/>
    <s v="United States"/>
    <s v="Seattle"/>
    <x v="1"/>
    <x v="2"/>
    <s v="Newell 334"/>
    <x v="1608"/>
    <n v="6"/>
    <x v="1555"/>
    <x v="2"/>
    <n v="11"/>
    <n v="20"/>
  </r>
  <r>
    <s v="CA-2012-112305"/>
    <d v="2012-11-20T00:00:00"/>
    <d v="2012-11-25T00:00:00"/>
    <s v="Katrina Bavinger"/>
    <s v="United States"/>
    <s v="Seattle"/>
    <x v="1"/>
    <x v="1"/>
    <s v="Eldon Expressions Wood Desk Accessories, Oak"/>
    <x v="1077"/>
    <n v="3"/>
    <x v="360"/>
    <x v="2"/>
    <n v="11"/>
    <n v="20"/>
  </r>
  <r>
    <s v="CA-2012-112305"/>
    <d v="2012-11-20T00:00:00"/>
    <d v="2012-11-25T00:00:00"/>
    <s v="Katrina Bavinger"/>
    <s v="United States"/>
    <s v="Seattle"/>
    <x v="1"/>
    <x v="8"/>
    <s v="AmazonBasics 3-Button USB Wired Mouse"/>
    <x v="17"/>
    <n v="2"/>
    <x v="1556"/>
    <x v="2"/>
    <n v="11"/>
    <n v="20"/>
  </r>
  <r>
    <s v="CA-2012-162607"/>
    <d v="2012-05-12T00:00:00"/>
    <d v="2012-05-18T00:00:00"/>
    <s v="Rose O'Brian"/>
    <s v="United States"/>
    <s v="Seattle"/>
    <x v="1"/>
    <x v="4"/>
    <s v="Prestige Round Ring Binders"/>
    <x v="1609"/>
    <n v="3"/>
    <x v="1557"/>
    <x v="2"/>
    <n v="5"/>
    <n v="12"/>
  </r>
  <r>
    <s v="CA-2014-102379"/>
    <d v="2014-12-03T00:00:00"/>
    <d v="2014-12-07T00:00:00"/>
    <s v="Brenda Bowman"/>
    <s v="United States"/>
    <s v="Oakland"/>
    <x v="0"/>
    <x v="3"/>
    <s v="Anker Astro 15000mAh USB Portable Charger"/>
    <x v="1610"/>
    <n v="1"/>
    <x v="1558"/>
    <x v="3"/>
    <n v="12"/>
    <n v="3"/>
  </r>
  <r>
    <s v="CA-2014-102379"/>
    <d v="2014-12-03T00:00:00"/>
    <d v="2014-12-07T00:00:00"/>
    <s v="Brenda Bowman"/>
    <s v="United States"/>
    <s v="Oakland"/>
    <x v="0"/>
    <x v="10"/>
    <s v="Office Star - Mid Back Dual function Ergonomic High Back Chair with 2-Way Adjustable Arms"/>
    <x v="1611"/>
    <n v="9"/>
    <x v="1559"/>
    <x v="3"/>
    <n v="12"/>
    <n v="3"/>
  </r>
  <r>
    <s v="CA-2014-102379"/>
    <d v="2014-12-03T00:00:00"/>
    <d v="2014-12-07T00:00:00"/>
    <s v="Brenda Bowman"/>
    <s v="United States"/>
    <s v="Oakland"/>
    <x v="0"/>
    <x v="2"/>
    <s v="Panasonic KP-380BK Classic Electric Pencil Sharpener"/>
    <x v="1612"/>
    <n v="5"/>
    <x v="1560"/>
    <x v="3"/>
    <n v="12"/>
    <n v="3"/>
  </r>
  <r>
    <s v="US-2013-139087"/>
    <d v="2013-07-18T00:00:00"/>
    <d v="2013-07-23T00:00:00"/>
    <s v="Dennis Kane"/>
    <s v="United States"/>
    <s v="Seattle"/>
    <x v="1"/>
    <x v="1"/>
    <s v="Eldon Image Series Black Desk Accessories"/>
    <x v="1613"/>
    <n v="3"/>
    <x v="1561"/>
    <x v="0"/>
    <n v="7"/>
    <n v="18"/>
  </r>
  <r>
    <s v="US-2013-139087"/>
    <d v="2013-07-18T00:00:00"/>
    <d v="2013-07-23T00:00:00"/>
    <s v="Dennis Kane"/>
    <s v="United States"/>
    <s v="Seattle"/>
    <x v="1"/>
    <x v="8"/>
    <s v="First Data TMFD35 PIN Pad"/>
    <x v="1614"/>
    <n v="3"/>
    <x v="1562"/>
    <x v="0"/>
    <n v="7"/>
    <n v="18"/>
  </r>
  <r>
    <s v="US-2013-139087"/>
    <d v="2013-07-18T00:00:00"/>
    <d v="2013-07-23T00:00:00"/>
    <s v="Dennis Kane"/>
    <s v="United States"/>
    <s v="Seattle"/>
    <x v="1"/>
    <x v="1"/>
    <s v="Eldon 300 Class Desk Accessories, Black"/>
    <x v="1615"/>
    <n v="5"/>
    <x v="82"/>
    <x v="0"/>
    <n v="7"/>
    <n v="18"/>
  </r>
  <r>
    <s v="US-2013-139087"/>
    <d v="2013-07-18T00:00:00"/>
    <d v="2013-07-23T00:00:00"/>
    <s v="Dennis Kane"/>
    <s v="United States"/>
    <s v="Seattle"/>
    <x v="1"/>
    <x v="0"/>
    <s v="Round Specialty Laser Printer Labels"/>
    <x v="709"/>
    <n v="7"/>
    <x v="699"/>
    <x v="0"/>
    <n v="7"/>
    <n v="18"/>
  </r>
  <r>
    <s v="US-2013-139087"/>
    <d v="2013-07-18T00:00:00"/>
    <d v="2013-07-23T00:00:00"/>
    <s v="Dennis Kane"/>
    <s v="United States"/>
    <s v="Seattle"/>
    <x v="1"/>
    <x v="7"/>
    <s v="Home/Office Personal File Carts"/>
    <x v="999"/>
    <n v="2"/>
    <x v="786"/>
    <x v="0"/>
    <n v="7"/>
    <n v="18"/>
  </r>
  <r>
    <s v="US-2013-139087"/>
    <d v="2013-07-18T00:00:00"/>
    <d v="2013-07-23T00:00:00"/>
    <s v="Dennis Kane"/>
    <s v="United States"/>
    <s v="Seattle"/>
    <x v="1"/>
    <x v="3"/>
    <s v="Cyber Acoustics AC-202b Speech Recognition Stereo Headset"/>
    <x v="1616"/>
    <n v="2"/>
    <x v="1563"/>
    <x v="0"/>
    <n v="7"/>
    <n v="18"/>
  </r>
  <r>
    <s v="US-2013-139087"/>
    <d v="2013-07-18T00:00:00"/>
    <d v="2013-07-23T00:00:00"/>
    <s v="Dennis Kane"/>
    <s v="United States"/>
    <s v="Seattle"/>
    <x v="1"/>
    <x v="4"/>
    <s v="Pressboard Data Binder, Crimson, 12&quot; X 8 1/2&quot;"/>
    <x v="1617"/>
    <n v="3"/>
    <x v="23"/>
    <x v="0"/>
    <n v="7"/>
    <n v="18"/>
  </r>
  <r>
    <s v="CA-2013-100944"/>
    <d v="2013-09-25T00:00:00"/>
    <d v="2013-09-29T00:00:00"/>
    <s v="Edward Hooks"/>
    <s v="United States"/>
    <s v="Los Angeles"/>
    <x v="0"/>
    <x v="13"/>
    <s v="Tyvek Interoffice Envelopes, 9 1/2&quot; x 12 1/2&quot;, 100/Box"/>
    <x v="1527"/>
    <n v="5"/>
    <x v="1564"/>
    <x v="0"/>
    <n v="9"/>
    <n v="25"/>
  </r>
  <r>
    <s v="CA-2013-100944"/>
    <d v="2013-09-25T00:00:00"/>
    <d v="2013-09-29T00:00:00"/>
    <s v="Edward Hooks"/>
    <s v="United States"/>
    <s v="Los Angeles"/>
    <x v="0"/>
    <x v="10"/>
    <s v="Hon Olson Stacker Stools"/>
    <x v="1618"/>
    <n v="5"/>
    <x v="1565"/>
    <x v="0"/>
    <n v="9"/>
    <n v="25"/>
  </r>
  <r>
    <s v="CA-2011-100090"/>
    <d v="2011-07-08T00:00:00"/>
    <d v="2011-07-12T00:00:00"/>
    <s v="Ed Braxton"/>
    <s v="United States"/>
    <s v="San Francisco"/>
    <x v="0"/>
    <x v="6"/>
    <s v="Hon 2111 Invitation Series Corner Table"/>
    <x v="1619"/>
    <n v="3"/>
    <x v="1566"/>
    <x v="1"/>
    <n v="7"/>
    <n v="8"/>
  </r>
  <r>
    <s v="CA-2011-100090"/>
    <d v="2011-07-08T00:00:00"/>
    <d v="2011-07-12T00:00:00"/>
    <s v="Ed Braxton"/>
    <s v="United States"/>
    <s v="San Francisco"/>
    <x v="0"/>
    <x v="4"/>
    <s v="Wilson Jones Ledger-Size, Piano-Hinge Binder, 2&quot;, Blue"/>
    <x v="1620"/>
    <n v="6"/>
    <x v="1567"/>
    <x v="1"/>
    <n v="7"/>
    <n v="8"/>
  </r>
  <r>
    <s v="US-2012-139675"/>
    <d v="2012-03-13T00:00:00"/>
    <d v="2012-03-18T00:00:00"/>
    <s v="Nicole Fjeld"/>
    <s v="United States"/>
    <s v="Chico"/>
    <x v="0"/>
    <x v="10"/>
    <s v="Global Deluxe High-Back Manager's Chair"/>
    <x v="1621"/>
    <n v="4"/>
    <x v="1568"/>
    <x v="2"/>
    <n v="3"/>
    <n v="13"/>
  </r>
  <r>
    <s v="US-2012-139675"/>
    <d v="2012-03-13T00:00:00"/>
    <d v="2012-03-18T00:00:00"/>
    <s v="Nicole Fjeld"/>
    <s v="United States"/>
    <s v="Chico"/>
    <x v="0"/>
    <x v="1"/>
    <s v="Dana Halogen Swing-Arm Architect Lamp"/>
    <x v="196"/>
    <n v="8"/>
    <x v="192"/>
    <x v="2"/>
    <n v="3"/>
    <n v="13"/>
  </r>
  <r>
    <s v="CA-2012-151253"/>
    <d v="2012-04-22T00:00:00"/>
    <d v="2012-04-26T00:00:00"/>
    <s v="Annie Zypern"/>
    <s v="United States"/>
    <s v="Los Angeles"/>
    <x v="0"/>
    <x v="3"/>
    <s v="Logitech B530 USBÂ HeadsetÂ -Â headsetÂ - Full size, Binaural"/>
    <x v="895"/>
    <n v="3"/>
    <x v="877"/>
    <x v="2"/>
    <n v="4"/>
    <n v="22"/>
  </r>
  <r>
    <s v="CA-2012-151253"/>
    <d v="2012-04-22T00:00:00"/>
    <d v="2012-04-26T00:00:00"/>
    <s v="Annie Zypern"/>
    <s v="United States"/>
    <s v="Los Angeles"/>
    <x v="0"/>
    <x v="2"/>
    <s v="Boston 1730 StandUp Electric Pencil Sharpener"/>
    <x v="1622"/>
    <n v="3"/>
    <x v="1569"/>
    <x v="2"/>
    <n v="4"/>
    <n v="22"/>
  </r>
  <r>
    <s v="CA-2011-169852"/>
    <d v="2011-10-21T00:00:00"/>
    <d v="2011-10-26T00:00:00"/>
    <s v="Sylvia Foulston"/>
    <s v="United States"/>
    <s v="San Diego"/>
    <x v="0"/>
    <x v="4"/>
    <s v="Plastic Binding Combs"/>
    <x v="1623"/>
    <n v="3"/>
    <x v="1570"/>
    <x v="1"/>
    <n v="10"/>
    <n v="21"/>
  </r>
  <r>
    <s v="CA-2014-107314"/>
    <d v="2014-12-01T00:00:00"/>
    <d v="2014-12-04T00:00:00"/>
    <s v="Maria Zettner"/>
    <s v="United States"/>
    <s v="San Francisco"/>
    <x v="0"/>
    <x v="1"/>
    <s v="Contemporary Borderless Frame"/>
    <x v="1624"/>
    <n v="3"/>
    <x v="1225"/>
    <x v="3"/>
    <n v="12"/>
    <n v="1"/>
  </r>
  <r>
    <s v="CA-2013-163328"/>
    <d v="2013-11-05T00:00:00"/>
    <d v="2013-11-07T00:00:00"/>
    <s v="Tracy Poddar"/>
    <s v="United States"/>
    <s v="Eugene"/>
    <x v="4"/>
    <x v="12"/>
    <s v="Serrated Blade or Curved Handle Hand Letter Openers"/>
    <x v="1625"/>
    <n v="7"/>
    <x v="1571"/>
    <x v="0"/>
    <n v="11"/>
    <n v="5"/>
  </r>
  <r>
    <s v="CA-2013-163328"/>
    <d v="2013-11-05T00:00:00"/>
    <d v="2013-11-07T00:00:00"/>
    <s v="Tracy Poddar"/>
    <s v="United States"/>
    <s v="Eugene"/>
    <x v="4"/>
    <x v="10"/>
    <s v="Office Star - Contemporary Task Swivel chair with Loop Arms, Charcoal"/>
    <x v="1626"/>
    <n v="1"/>
    <x v="1572"/>
    <x v="0"/>
    <n v="11"/>
    <n v="5"/>
  </r>
  <r>
    <s v="CA-2013-163328"/>
    <d v="2013-11-05T00:00:00"/>
    <d v="2013-11-07T00:00:00"/>
    <s v="Tracy Poddar"/>
    <s v="United States"/>
    <s v="Eugene"/>
    <x v="4"/>
    <x v="9"/>
    <s v="Southworth 25% Cotton Premium Laser Paper and Envelopes"/>
    <x v="1627"/>
    <n v="3"/>
    <x v="1573"/>
    <x v="0"/>
    <n v="11"/>
    <n v="5"/>
  </r>
  <r>
    <s v="CA-2013-163328"/>
    <d v="2013-11-05T00:00:00"/>
    <d v="2013-11-07T00:00:00"/>
    <s v="Tracy Poddar"/>
    <s v="United States"/>
    <s v="Eugene"/>
    <x v="4"/>
    <x v="10"/>
    <s v="Global Enterprise Series Seating High-Back Swivel/Tilt Chairs"/>
    <x v="1628"/>
    <n v="3"/>
    <x v="1574"/>
    <x v="0"/>
    <n v="11"/>
    <n v="5"/>
  </r>
  <r>
    <s v="CA-2013-163328"/>
    <d v="2013-11-05T00:00:00"/>
    <d v="2013-11-07T00:00:00"/>
    <s v="Tracy Poddar"/>
    <s v="United States"/>
    <s v="Eugene"/>
    <x v="4"/>
    <x v="0"/>
    <s v="Dot Matrix Printer Tape Reel Labels, White, 5000/Box"/>
    <x v="1629"/>
    <n v="8"/>
    <x v="1575"/>
    <x v="0"/>
    <n v="11"/>
    <n v="5"/>
  </r>
  <r>
    <s v="CA-2013-163328"/>
    <d v="2013-11-05T00:00:00"/>
    <d v="2013-11-07T00:00:00"/>
    <s v="Tracy Poddar"/>
    <s v="United States"/>
    <s v="Eugene"/>
    <x v="4"/>
    <x v="9"/>
    <s v="Xerox 1887"/>
    <x v="1630"/>
    <n v="1"/>
    <x v="1576"/>
    <x v="0"/>
    <n v="11"/>
    <n v="5"/>
  </r>
  <r>
    <s v="CA-2011-112837"/>
    <d v="2011-09-11T00:00:00"/>
    <d v="2011-09-16T00:00:00"/>
    <s v="Liz Willingham"/>
    <s v="United States"/>
    <s v="Oxnard"/>
    <x v="0"/>
    <x v="1"/>
    <s v="Deflect-o DuraMat Lighweight, Studded, Beveled Mat for Low Pile Carpeting"/>
    <x v="1631"/>
    <n v="3"/>
    <x v="1577"/>
    <x v="1"/>
    <n v="9"/>
    <n v="11"/>
  </r>
  <r>
    <s v="CA-2014-161459"/>
    <d v="2014-11-26T00:00:00"/>
    <d v="2014-11-30T00:00:00"/>
    <s v="Edward Becker"/>
    <s v="United States"/>
    <s v="Laguna Niguel"/>
    <x v="0"/>
    <x v="3"/>
    <s v="PayAnywhere Card Reader"/>
    <x v="456"/>
    <n v="5"/>
    <x v="183"/>
    <x v="3"/>
    <n v="11"/>
    <n v="26"/>
  </r>
  <r>
    <s v="CA-2014-161459"/>
    <d v="2014-11-26T00:00:00"/>
    <d v="2014-11-30T00:00:00"/>
    <s v="Edward Becker"/>
    <s v="United States"/>
    <s v="Laguna Niguel"/>
    <x v="0"/>
    <x v="9"/>
    <s v="Adams Telephone Message Book W/Dividers/Space For Phone Numbers, 5 1/4&quot;X8 1/2&quot;, 200/Messages"/>
    <x v="1632"/>
    <n v="6"/>
    <x v="817"/>
    <x v="3"/>
    <n v="11"/>
    <n v="26"/>
  </r>
  <r>
    <s v="CA-2012-110289"/>
    <d v="2012-10-29T00:00:00"/>
    <d v="2012-11-02T00:00:00"/>
    <s v="Nona Balk"/>
    <s v="United States"/>
    <s v="San Francisco"/>
    <x v="0"/>
    <x v="9"/>
    <s v="Xerox 1898"/>
    <x v="214"/>
    <n v="5"/>
    <x v="210"/>
    <x v="2"/>
    <n v="10"/>
    <n v="29"/>
  </r>
  <r>
    <s v="CA-2012-110289"/>
    <d v="2012-10-29T00:00:00"/>
    <d v="2012-11-02T00:00:00"/>
    <s v="Nona Balk"/>
    <s v="United States"/>
    <s v="San Francisco"/>
    <x v="0"/>
    <x v="13"/>
    <s v="Strathmore #10 Envelopes, Ultimate White"/>
    <x v="1633"/>
    <n v="4"/>
    <x v="1578"/>
    <x v="2"/>
    <n v="10"/>
    <n v="29"/>
  </r>
  <r>
    <s v="CA-2013-165995"/>
    <d v="2013-08-31T00:00:00"/>
    <d v="2013-09-07T00:00:00"/>
    <s v="Bruce Geld"/>
    <s v="United States"/>
    <s v="Los Angeles"/>
    <x v="0"/>
    <x v="1"/>
    <s v="Executive Impressions 10&quot; Spectator Wall Clock"/>
    <x v="1634"/>
    <n v="4"/>
    <x v="1579"/>
    <x v="0"/>
    <n v="8"/>
    <n v="31"/>
  </r>
  <r>
    <s v="CA-2013-165995"/>
    <d v="2013-08-31T00:00:00"/>
    <d v="2013-09-07T00:00:00"/>
    <s v="Bruce Geld"/>
    <s v="United States"/>
    <s v="Los Angeles"/>
    <x v="0"/>
    <x v="3"/>
    <s v="Panasonic KX TS3282W Corded phone"/>
    <x v="1635"/>
    <n v="5"/>
    <x v="1580"/>
    <x v="0"/>
    <n v="8"/>
    <n v="31"/>
  </r>
  <r>
    <s v="CA-2012-104486"/>
    <d v="2012-05-01T00:00:00"/>
    <d v="2012-05-06T00:00:00"/>
    <s v="Patrick O'Brill"/>
    <s v="United States"/>
    <s v="San Francisco"/>
    <x v="0"/>
    <x v="4"/>
    <s v="GBC Twin Loop Wire Binding Elements, 9/16&quot; Spine, Black"/>
    <x v="1636"/>
    <n v="1"/>
    <x v="1581"/>
    <x v="2"/>
    <n v="5"/>
    <n v="1"/>
  </r>
  <r>
    <s v="CA-2012-104486"/>
    <d v="2012-05-01T00:00:00"/>
    <d v="2012-05-06T00:00:00"/>
    <s v="Patrick O'Brill"/>
    <s v="United States"/>
    <s v="San Francisco"/>
    <x v="0"/>
    <x v="7"/>
    <s v="Eldon Simplefile Box Office"/>
    <x v="748"/>
    <n v="3"/>
    <x v="735"/>
    <x v="2"/>
    <n v="5"/>
    <n v="1"/>
  </r>
  <r>
    <s v="CA-2012-104486"/>
    <d v="2012-05-01T00:00:00"/>
    <d v="2012-05-06T00:00:00"/>
    <s v="Patrick O'Brill"/>
    <s v="United States"/>
    <s v="San Francisco"/>
    <x v="0"/>
    <x v="12"/>
    <s v="Acme 10&quot; Easy Grip Assistive Scissors"/>
    <x v="1637"/>
    <n v="2"/>
    <x v="1582"/>
    <x v="2"/>
    <n v="5"/>
    <n v="1"/>
  </r>
  <r>
    <s v="CA-2014-139080"/>
    <d v="2014-01-24T00:00:00"/>
    <d v="2014-01-29T00:00:00"/>
    <s v="Chris Selesnick"/>
    <s v="United States"/>
    <s v="Seattle"/>
    <x v="1"/>
    <x v="4"/>
    <s v="Pressboard Hanging Data Binders for Unburst Sheets"/>
    <x v="1638"/>
    <n v="5"/>
    <x v="1017"/>
    <x v="3"/>
    <n v="1"/>
    <n v="24"/>
  </r>
  <r>
    <s v="CA-2014-139080"/>
    <d v="2014-01-24T00:00:00"/>
    <d v="2014-01-29T00:00:00"/>
    <s v="Chris Selesnick"/>
    <s v="United States"/>
    <s v="Seattle"/>
    <x v="1"/>
    <x v="9"/>
    <s v="Xerox 212"/>
    <x v="332"/>
    <n v="4"/>
    <x v="327"/>
    <x v="3"/>
    <n v="1"/>
    <n v="24"/>
  </r>
  <r>
    <s v="CA-2014-139080"/>
    <d v="2014-01-24T00:00:00"/>
    <d v="2014-01-29T00:00:00"/>
    <s v="Chris Selesnick"/>
    <s v="United States"/>
    <s v="Seattle"/>
    <x v="1"/>
    <x v="9"/>
    <s v="Xerox 192"/>
    <x v="27"/>
    <n v="1"/>
    <x v="27"/>
    <x v="3"/>
    <n v="1"/>
    <n v="24"/>
  </r>
  <r>
    <s v="CA-2014-139080"/>
    <d v="2014-01-24T00:00:00"/>
    <d v="2014-01-29T00:00:00"/>
    <s v="Chris Selesnick"/>
    <s v="United States"/>
    <s v="Seattle"/>
    <x v="1"/>
    <x v="3"/>
    <s v="Griffin GC17055 Auxiliary Audio Cable"/>
    <x v="1639"/>
    <n v="6"/>
    <x v="949"/>
    <x v="3"/>
    <n v="1"/>
    <n v="24"/>
  </r>
  <r>
    <s v="CA-2012-115693"/>
    <d v="2012-12-10T00:00:00"/>
    <d v="2012-12-15T00:00:00"/>
    <s v="Frank Carlisle"/>
    <s v="United States"/>
    <s v="Los Angeles"/>
    <x v="0"/>
    <x v="2"/>
    <s v="Boston Electric Pencil Sharpener, Model 1818, Charcoal Black"/>
    <x v="1125"/>
    <n v="2"/>
    <x v="1096"/>
    <x v="2"/>
    <n v="12"/>
    <n v="10"/>
  </r>
  <r>
    <s v="US-2011-107993"/>
    <d v="2011-11-25T00:00:00"/>
    <d v="2011-11-30T00:00:00"/>
    <s v="Sanjit Engle"/>
    <s v="United States"/>
    <s v="Springfield"/>
    <x v="4"/>
    <x v="2"/>
    <s v="Dixon Ticonderoga Core-Lock Colored Pencils"/>
    <x v="1640"/>
    <n v="7"/>
    <x v="1583"/>
    <x v="1"/>
    <n v="11"/>
    <n v="25"/>
  </r>
  <r>
    <s v="CA-2014-110443"/>
    <d v="2014-11-22T00:00:00"/>
    <d v="2014-11-26T00:00:00"/>
    <s v="Chloris Kastensmidt"/>
    <s v="United States"/>
    <s v="Renton"/>
    <x v="1"/>
    <x v="4"/>
    <s v="Vinyl Sectional Post Binders"/>
    <x v="1641"/>
    <n v="5"/>
    <x v="1584"/>
    <x v="3"/>
    <n v="11"/>
    <n v="22"/>
  </r>
  <r>
    <s v="CA-2014-110443"/>
    <d v="2014-11-22T00:00:00"/>
    <d v="2014-11-26T00:00:00"/>
    <s v="Chloris Kastensmidt"/>
    <s v="United States"/>
    <s v="Renton"/>
    <x v="1"/>
    <x v="16"/>
    <s v="3D Systems Cube Printer, 2nd Generation, White"/>
    <x v="1642"/>
    <n v="1"/>
    <x v="1585"/>
    <x v="3"/>
    <n v="11"/>
    <n v="22"/>
  </r>
  <r>
    <s v="CA-2014-110443"/>
    <d v="2014-11-22T00:00:00"/>
    <d v="2014-11-26T00:00:00"/>
    <s v="Chloris Kastensmidt"/>
    <s v="United States"/>
    <s v="Renton"/>
    <x v="1"/>
    <x v="9"/>
    <s v="Xerox 209"/>
    <x v="1643"/>
    <n v="8"/>
    <x v="1586"/>
    <x v="3"/>
    <n v="11"/>
    <n v="22"/>
  </r>
  <r>
    <s v="US-2014-147998"/>
    <d v="2014-05-20T00:00:00"/>
    <d v="2014-05-25T00:00:00"/>
    <s v="Sue Ann Reed"/>
    <s v="United States"/>
    <s v="San Jose"/>
    <x v="0"/>
    <x v="4"/>
    <s v="GBC Twin Loop Wire Binding Elements"/>
    <x v="1644"/>
    <n v="5"/>
    <x v="1587"/>
    <x v="3"/>
    <n v="5"/>
    <n v="20"/>
  </r>
  <r>
    <s v="US-2013-116442"/>
    <d v="2013-12-16T00:00:00"/>
    <d v="2013-12-23T00:00:00"/>
    <s v="Benjamin Patterson"/>
    <s v="United States"/>
    <s v="Los Angeles"/>
    <x v="0"/>
    <x v="1"/>
    <s v="Eldon Expressions Wood Desk Accessories, Oak"/>
    <x v="1645"/>
    <n v="2"/>
    <x v="290"/>
    <x v="0"/>
    <n v="12"/>
    <n v="16"/>
  </r>
  <r>
    <s v="US-2011-163797"/>
    <d v="2011-04-08T00:00:00"/>
    <d v="2011-04-13T00:00:00"/>
    <s v="Pauline Chand"/>
    <s v="United States"/>
    <s v="Chandler"/>
    <x v="3"/>
    <x v="11"/>
    <s v="Alliance Super-Size Bands, Assorted Sizes"/>
    <x v="1646"/>
    <n v="8"/>
    <x v="1588"/>
    <x v="1"/>
    <n v="4"/>
    <n v="8"/>
  </r>
  <r>
    <s v="CA-2014-154074"/>
    <d v="2014-09-01T00:00:00"/>
    <d v="2014-09-03T00:00:00"/>
    <s v="Bart Watters"/>
    <s v="United States"/>
    <s v="Spokane"/>
    <x v="1"/>
    <x v="10"/>
    <s v="Hon 4700 Series Mobuis Mid-Back Task Chairs with Adjustable Arms"/>
    <x v="1647"/>
    <n v="2"/>
    <x v="1589"/>
    <x v="3"/>
    <n v="9"/>
    <n v="1"/>
  </r>
  <r>
    <s v="CA-2014-154074"/>
    <d v="2014-09-01T00:00:00"/>
    <d v="2014-09-03T00:00:00"/>
    <s v="Bart Watters"/>
    <s v="United States"/>
    <s v="Spokane"/>
    <x v="1"/>
    <x v="7"/>
    <s v="Sortfiler Multipurpose Personal File Organizer, Black"/>
    <x v="1648"/>
    <n v="7"/>
    <x v="1590"/>
    <x v="3"/>
    <n v="9"/>
    <n v="1"/>
  </r>
  <r>
    <s v="CA-2014-144750"/>
    <d v="2014-08-22T00:00:00"/>
    <d v="2014-08-22T00:00:00"/>
    <s v="Dionis Lloyd"/>
    <s v="United States"/>
    <s v="Chandler"/>
    <x v="3"/>
    <x v="9"/>
    <s v="Xerox 1941"/>
    <x v="1649"/>
    <n v="1"/>
    <x v="1591"/>
    <x v="3"/>
    <n v="8"/>
    <n v="22"/>
  </r>
  <r>
    <s v="CA-2011-159121"/>
    <d v="2011-07-26T00:00:00"/>
    <d v="2011-08-01T00:00:00"/>
    <s v="Jack O'Briant"/>
    <s v="United States"/>
    <s v="Draper"/>
    <x v="2"/>
    <x v="8"/>
    <s v="Memorex Micro Travel Drive 16 GB"/>
    <x v="1650"/>
    <n v="7"/>
    <x v="1592"/>
    <x v="1"/>
    <n v="7"/>
    <n v="26"/>
  </r>
  <r>
    <s v="CA-2012-149650"/>
    <d v="2012-10-24T00:00:00"/>
    <d v="2012-10-27T00:00:00"/>
    <s v="Robert Dilbeck"/>
    <s v="United States"/>
    <s v="Oakland"/>
    <x v="0"/>
    <x v="10"/>
    <s v="Novimex High-Tech Fabric Mesh Task Chair"/>
    <x v="1651"/>
    <n v="8"/>
    <x v="1593"/>
    <x v="2"/>
    <n v="10"/>
    <n v="24"/>
  </r>
  <r>
    <s v="US-2014-116897"/>
    <d v="2014-05-28T00:00:00"/>
    <d v="2014-05-30T00:00:00"/>
    <s v="James Galang"/>
    <s v="United States"/>
    <s v="Pocatello"/>
    <x v="9"/>
    <x v="1"/>
    <s v="Eldon 400 Class Desk Accessories, Black Carbon"/>
    <x v="1513"/>
    <n v="4"/>
    <x v="1594"/>
    <x v="3"/>
    <n v="5"/>
    <n v="28"/>
  </r>
  <r>
    <s v="US-2014-116897"/>
    <d v="2014-05-28T00:00:00"/>
    <d v="2014-05-30T00:00:00"/>
    <s v="James Galang"/>
    <s v="United States"/>
    <s v="Pocatello"/>
    <x v="9"/>
    <x v="7"/>
    <s v="Fellowes Stor/Drawer Steel Plus Storage Drawers"/>
    <x v="1652"/>
    <n v="5"/>
    <x v="1595"/>
    <x v="3"/>
    <n v="5"/>
    <n v="28"/>
  </r>
  <r>
    <s v="US-2014-116897"/>
    <d v="2014-05-28T00:00:00"/>
    <d v="2014-05-30T00:00:00"/>
    <s v="James Galang"/>
    <s v="United States"/>
    <s v="Pocatello"/>
    <x v="9"/>
    <x v="3"/>
    <s v="Nokia Lumia 925"/>
    <x v="68"/>
    <n v="3"/>
    <x v="67"/>
    <x v="3"/>
    <n v="5"/>
    <n v="28"/>
  </r>
  <r>
    <s v="CA-2014-161102"/>
    <d v="2014-08-01T00:00:00"/>
    <d v="2014-08-04T00:00:00"/>
    <s v="Erin Creighton"/>
    <s v="United States"/>
    <s v="San Francisco"/>
    <x v="0"/>
    <x v="7"/>
    <s v="Eldon Portable Mobile Manager"/>
    <x v="642"/>
    <n v="2"/>
    <x v="631"/>
    <x v="3"/>
    <n v="8"/>
    <n v="1"/>
  </r>
  <r>
    <s v="CA-2014-161102"/>
    <d v="2014-08-01T00:00:00"/>
    <d v="2014-08-04T00:00:00"/>
    <s v="Erin Creighton"/>
    <s v="United States"/>
    <s v="San Francisco"/>
    <x v="0"/>
    <x v="1"/>
    <s v="Master Big Foot Doorstop, Beige"/>
    <x v="1653"/>
    <n v="7"/>
    <x v="400"/>
    <x v="3"/>
    <n v="8"/>
    <n v="1"/>
  </r>
  <r>
    <s v="CA-2014-153080"/>
    <d v="2014-05-23T00:00:00"/>
    <d v="2014-05-26T00:00:00"/>
    <s v="Eric Hoffmann"/>
    <s v="United States"/>
    <s v="Los Angeles"/>
    <x v="0"/>
    <x v="8"/>
    <s v="Maxell 74 Minute CDR, 10/Pack"/>
    <x v="1429"/>
    <n v="7"/>
    <x v="1596"/>
    <x v="3"/>
    <n v="5"/>
    <n v="23"/>
  </r>
  <r>
    <s v="CA-2014-167640"/>
    <d v="2014-03-07T00:00:00"/>
    <d v="2014-03-11T00:00:00"/>
    <s v="Frank Carlisle"/>
    <s v="United States"/>
    <s v="San Francisco"/>
    <x v="0"/>
    <x v="2"/>
    <s v="Fluorescent Highlighters by Dixon"/>
    <x v="555"/>
    <n v="6"/>
    <x v="1169"/>
    <x v="3"/>
    <n v="3"/>
    <n v="7"/>
  </r>
  <r>
    <s v="CA-2014-167640"/>
    <d v="2014-03-07T00:00:00"/>
    <d v="2014-03-11T00:00:00"/>
    <s v="Frank Carlisle"/>
    <s v="United States"/>
    <s v="San Francisco"/>
    <x v="0"/>
    <x v="0"/>
    <s v="Avery 49"/>
    <x v="40"/>
    <n v="4"/>
    <x v="274"/>
    <x v="3"/>
    <n v="3"/>
    <n v="7"/>
  </r>
  <r>
    <s v="CA-2014-167640"/>
    <d v="2014-03-07T00:00:00"/>
    <d v="2014-03-11T00:00:00"/>
    <s v="Frank Carlisle"/>
    <s v="United States"/>
    <s v="San Francisco"/>
    <x v="0"/>
    <x v="9"/>
    <s v="Xerox 1893"/>
    <x v="1654"/>
    <n v="7"/>
    <x v="1597"/>
    <x v="3"/>
    <n v="3"/>
    <n v="7"/>
  </r>
  <r>
    <s v="CA-2014-167640"/>
    <d v="2014-03-07T00:00:00"/>
    <d v="2014-03-11T00:00:00"/>
    <s v="Frank Carlisle"/>
    <s v="United States"/>
    <s v="San Francisco"/>
    <x v="0"/>
    <x v="3"/>
    <s v="Digium D40 VoIP phone"/>
    <x v="1655"/>
    <n v="2"/>
    <x v="1598"/>
    <x v="3"/>
    <n v="3"/>
    <n v="7"/>
  </r>
  <r>
    <s v="US-2014-116652"/>
    <d v="2014-09-16T00:00:00"/>
    <d v="2014-09-20T00:00:00"/>
    <s v="Rick Duston"/>
    <s v="United States"/>
    <s v="San Francisco"/>
    <x v="0"/>
    <x v="10"/>
    <s v="Leather Task Chair, Black"/>
    <x v="84"/>
    <n v="3"/>
    <x v="166"/>
    <x v="3"/>
    <n v="9"/>
    <n v="16"/>
  </r>
  <r>
    <s v="US-2014-116652"/>
    <d v="2014-09-16T00:00:00"/>
    <d v="2014-09-20T00:00:00"/>
    <s v="Rick Duston"/>
    <s v="United States"/>
    <s v="San Francisco"/>
    <x v="0"/>
    <x v="1"/>
    <s v="Tenex 46&quot; x 60&quot; Computer Anti-Static Chairmat, Rectangular Shaped"/>
    <x v="1656"/>
    <n v="5"/>
    <x v="1599"/>
    <x v="3"/>
    <n v="9"/>
    <n v="16"/>
  </r>
  <r>
    <s v="US-2014-116652"/>
    <d v="2014-09-16T00:00:00"/>
    <d v="2014-09-20T00:00:00"/>
    <s v="Rick Duston"/>
    <s v="United States"/>
    <s v="San Francisco"/>
    <x v="0"/>
    <x v="2"/>
    <s v="Peel-Off China Markers"/>
    <x v="1657"/>
    <n v="10"/>
    <x v="1600"/>
    <x v="3"/>
    <n v="9"/>
    <n v="16"/>
  </r>
  <r>
    <s v="US-2014-116652"/>
    <d v="2014-09-16T00:00:00"/>
    <d v="2014-09-20T00:00:00"/>
    <s v="Rick Duston"/>
    <s v="United States"/>
    <s v="San Francisco"/>
    <x v="0"/>
    <x v="5"/>
    <s v="Belkin 5 Outlet SurgeMaster Power Centers"/>
    <x v="1658"/>
    <n v="2"/>
    <x v="1601"/>
    <x v="3"/>
    <n v="9"/>
    <n v="16"/>
  </r>
  <r>
    <s v="US-2014-116652"/>
    <d v="2014-09-16T00:00:00"/>
    <d v="2014-09-20T00:00:00"/>
    <s v="Rick Duston"/>
    <s v="United States"/>
    <s v="San Francisco"/>
    <x v="0"/>
    <x v="4"/>
    <s v="Cardinal Poly Pocket Divider Pockets for Ring Binders"/>
    <x v="1659"/>
    <n v="1"/>
    <x v="1302"/>
    <x v="3"/>
    <n v="9"/>
    <n v="16"/>
  </r>
  <r>
    <s v="US-2014-107888"/>
    <d v="2014-11-17T00:00:00"/>
    <d v="2014-11-20T00:00:00"/>
    <s v="Chris Cortes"/>
    <s v="United States"/>
    <s v="Seattle"/>
    <x v="1"/>
    <x v="9"/>
    <s v="Xerox 1933"/>
    <x v="1660"/>
    <n v="6"/>
    <x v="1602"/>
    <x v="3"/>
    <n v="11"/>
    <n v="17"/>
  </r>
  <r>
    <s v="US-2014-107888"/>
    <d v="2014-11-17T00:00:00"/>
    <d v="2014-11-20T00:00:00"/>
    <s v="Chris Cortes"/>
    <s v="United States"/>
    <s v="Seattle"/>
    <x v="1"/>
    <x v="1"/>
    <s v="Tenex &quot;The Solids&quot; Textured Chair Mats"/>
    <x v="1661"/>
    <n v="2"/>
    <x v="1603"/>
    <x v="3"/>
    <n v="11"/>
    <n v="17"/>
  </r>
  <r>
    <s v="US-2014-107888"/>
    <d v="2014-11-17T00:00:00"/>
    <d v="2014-11-20T00:00:00"/>
    <s v="Chris Cortes"/>
    <s v="United States"/>
    <s v="Seattle"/>
    <x v="1"/>
    <x v="3"/>
    <s v="Plantronics Encore H101 Dual EarpiecesÂ Headset"/>
    <x v="1551"/>
    <n v="3"/>
    <x v="343"/>
    <x v="3"/>
    <n v="11"/>
    <n v="17"/>
  </r>
  <r>
    <s v="US-2014-107888"/>
    <d v="2014-11-17T00:00:00"/>
    <d v="2014-11-20T00:00:00"/>
    <s v="Chris Cortes"/>
    <s v="United States"/>
    <s v="Seattle"/>
    <x v="1"/>
    <x v="7"/>
    <s v="Fellowes Bases and Tops For Staxonsteel/High-Stak Systems"/>
    <x v="1163"/>
    <n v="1"/>
    <x v="679"/>
    <x v="3"/>
    <n v="11"/>
    <n v="17"/>
  </r>
  <r>
    <s v="CA-2014-161578"/>
    <d v="2014-12-17T00:00:00"/>
    <d v="2014-12-22T00:00:00"/>
    <s v="Rick Bensley"/>
    <s v="United States"/>
    <s v="Los Angeles"/>
    <x v="0"/>
    <x v="9"/>
    <s v="Xerox 1898"/>
    <x v="476"/>
    <n v="2"/>
    <x v="464"/>
    <x v="3"/>
    <n v="12"/>
    <n v="17"/>
  </r>
  <r>
    <s v="CA-2014-161578"/>
    <d v="2014-12-17T00:00:00"/>
    <d v="2014-12-22T00:00:00"/>
    <s v="Rick Bensley"/>
    <s v="United States"/>
    <s v="Los Angeles"/>
    <x v="0"/>
    <x v="7"/>
    <s v="Safco Wire Cube Shelving System, For Use as 4 or 5 14&quot; Cubes, Black"/>
    <x v="392"/>
    <n v="5"/>
    <x v="384"/>
    <x v="3"/>
    <n v="12"/>
    <n v="17"/>
  </r>
  <r>
    <s v="CA-2013-160941"/>
    <d v="2013-07-22T00:00:00"/>
    <d v="2013-07-27T00:00:00"/>
    <s v="Damala Kotsonis"/>
    <s v="United States"/>
    <s v="Roseville"/>
    <x v="0"/>
    <x v="13"/>
    <s v="Ames Color-File Green Diamond Border X-ray Mailers"/>
    <x v="1662"/>
    <n v="5"/>
    <x v="1604"/>
    <x v="0"/>
    <n v="7"/>
    <n v="22"/>
  </r>
  <r>
    <s v="CA-2013-160941"/>
    <d v="2013-07-22T00:00:00"/>
    <d v="2013-07-27T00:00:00"/>
    <s v="Damala Kotsonis"/>
    <s v="United States"/>
    <s v="Roseville"/>
    <x v="0"/>
    <x v="0"/>
    <s v="Self-Adhesive Removable Labels"/>
    <x v="307"/>
    <n v="1"/>
    <x v="305"/>
    <x v="0"/>
    <n v="7"/>
    <n v="22"/>
  </r>
  <r>
    <s v="CA-2013-161543"/>
    <d v="2013-05-11T00:00:00"/>
    <d v="2013-05-17T00:00:00"/>
    <s v="Roger Demir"/>
    <s v="United States"/>
    <s v="Seattle"/>
    <x v="1"/>
    <x v="9"/>
    <s v="Xerox 1965"/>
    <x v="159"/>
    <n v="2"/>
    <x v="683"/>
    <x v="0"/>
    <n v="5"/>
    <n v="11"/>
  </r>
  <r>
    <s v="CA-2014-123085"/>
    <d v="2014-03-04T00:00:00"/>
    <d v="2014-03-09T00:00:00"/>
    <s v="Ed Jacobs"/>
    <s v="United States"/>
    <s v="Los Angeles"/>
    <x v="0"/>
    <x v="8"/>
    <s v="Imation Bio 2GB USBÂ Flash Drive ImationÂ Corp"/>
    <x v="1663"/>
    <n v="8"/>
    <x v="1605"/>
    <x v="3"/>
    <n v="3"/>
    <n v="4"/>
  </r>
  <r>
    <s v="CA-2014-123085"/>
    <d v="2014-03-04T00:00:00"/>
    <d v="2014-03-09T00:00:00"/>
    <s v="Ed Jacobs"/>
    <s v="United States"/>
    <s v="Los Angeles"/>
    <x v="0"/>
    <x v="10"/>
    <s v="Novimex Turbo Task Chair"/>
    <x v="1361"/>
    <n v="3"/>
    <x v="1320"/>
    <x v="3"/>
    <n v="3"/>
    <n v="4"/>
  </r>
  <r>
    <s v="CA-2011-103660"/>
    <d v="2011-08-25T00:00:00"/>
    <d v="2011-08-30T00:00:00"/>
    <s v="Mitch Webber"/>
    <s v="United States"/>
    <s v="Seattle"/>
    <x v="1"/>
    <x v="3"/>
    <s v="Polycom VVX 310 VoIP phone"/>
    <x v="1664"/>
    <n v="7"/>
    <x v="1606"/>
    <x v="1"/>
    <n v="8"/>
    <n v="25"/>
  </r>
  <r>
    <s v="CA-2013-169887"/>
    <d v="2013-10-23T00:00:00"/>
    <d v="2013-10-23T00:00:00"/>
    <s v="MaryBeth Skach"/>
    <s v="United States"/>
    <s v="Seattle"/>
    <x v="1"/>
    <x v="9"/>
    <s v="Xerox 1986"/>
    <x v="1665"/>
    <n v="1"/>
    <x v="1607"/>
    <x v="0"/>
    <n v="10"/>
    <n v="23"/>
  </r>
  <r>
    <s v="CA-2013-169887"/>
    <d v="2013-10-23T00:00:00"/>
    <d v="2013-10-23T00:00:00"/>
    <s v="MaryBeth Skach"/>
    <s v="United States"/>
    <s v="Seattle"/>
    <x v="1"/>
    <x v="2"/>
    <s v="Prang Drawing Pencil Set"/>
    <x v="1334"/>
    <n v="3"/>
    <x v="511"/>
    <x v="0"/>
    <n v="10"/>
    <n v="23"/>
  </r>
  <r>
    <s v="CA-2013-169887"/>
    <d v="2013-10-23T00:00:00"/>
    <d v="2013-10-23T00:00:00"/>
    <s v="MaryBeth Skach"/>
    <s v="United States"/>
    <s v="Seattle"/>
    <x v="1"/>
    <x v="1"/>
    <s v="Linden 12&quot; Wall Clock With Oak Frame"/>
    <x v="1666"/>
    <n v="3"/>
    <x v="1608"/>
    <x v="0"/>
    <n v="10"/>
    <n v="23"/>
  </r>
  <r>
    <s v="CA-2013-148516"/>
    <d v="2013-08-08T00:00:00"/>
    <d v="2013-08-12T00:00:00"/>
    <s v="Dorothy Wardle"/>
    <s v="United States"/>
    <s v="Edmonds"/>
    <x v="1"/>
    <x v="8"/>
    <s v="LogitechÂ Illuminated - Keyboard"/>
    <x v="221"/>
    <n v="3"/>
    <x v="218"/>
    <x v="0"/>
    <n v="8"/>
    <n v="8"/>
  </r>
  <r>
    <s v="CA-2012-103716"/>
    <d v="2012-04-30T00:00:00"/>
    <d v="2012-05-06T00:00:00"/>
    <s v="Ken Black"/>
    <s v="United States"/>
    <s v="San Francisco"/>
    <x v="0"/>
    <x v="2"/>
    <s v="Newell 324"/>
    <x v="1667"/>
    <n v="3"/>
    <x v="496"/>
    <x v="2"/>
    <n v="4"/>
    <n v="30"/>
  </r>
  <r>
    <s v="CA-2012-103716"/>
    <d v="2012-04-30T00:00:00"/>
    <d v="2012-05-06T00:00:00"/>
    <s v="Ken Black"/>
    <s v="United States"/>
    <s v="San Francisco"/>
    <x v="0"/>
    <x v="3"/>
    <s v="Cush Cases Heavy Duty Rugged Cover Case for Samsung Galaxy S5 - Purple"/>
    <x v="1668"/>
    <n v="5"/>
    <x v="1609"/>
    <x v="2"/>
    <n v="4"/>
    <n v="30"/>
  </r>
  <r>
    <s v="CA-2014-146346"/>
    <d v="2014-06-18T00:00:00"/>
    <d v="2014-06-21T00:00:00"/>
    <s v="Ryan Akin"/>
    <s v="United States"/>
    <s v="Commerce City"/>
    <x v="5"/>
    <x v="7"/>
    <s v="Carina Media Storage Towers in Natural &amp; Black"/>
    <x v="581"/>
    <n v="3"/>
    <x v="1610"/>
    <x v="3"/>
    <n v="6"/>
    <n v="18"/>
  </r>
  <r>
    <s v="CA-2013-148852"/>
    <d v="2013-05-27T00:00:00"/>
    <d v="2013-06-01T00:00:00"/>
    <s v="Stewart Visinsky"/>
    <s v="United States"/>
    <s v="Santa Ana"/>
    <x v="0"/>
    <x v="11"/>
    <s v="Alliance Big Bands Rubber Bands, 12/Pack"/>
    <x v="1669"/>
    <n v="3"/>
    <x v="166"/>
    <x v="0"/>
    <n v="5"/>
    <n v="27"/>
  </r>
  <r>
    <s v="CA-2013-148852"/>
    <d v="2013-05-27T00:00:00"/>
    <d v="2013-06-01T00:00:00"/>
    <s v="Stewart Visinsky"/>
    <s v="United States"/>
    <s v="Santa Ana"/>
    <x v="0"/>
    <x v="9"/>
    <s v="Xerox 1946"/>
    <x v="512"/>
    <n v="7"/>
    <x v="503"/>
    <x v="0"/>
    <n v="5"/>
    <n v="27"/>
  </r>
  <r>
    <s v="CA-2013-148852"/>
    <d v="2013-05-27T00:00:00"/>
    <d v="2013-06-01T00:00:00"/>
    <s v="Stewart Visinsky"/>
    <s v="United States"/>
    <s v="Santa Ana"/>
    <x v="0"/>
    <x v="3"/>
    <s v="Cisco SPA508G"/>
    <x v="682"/>
    <n v="4"/>
    <x v="1611"/>
    <x v="0"/>
    <n v="5"/>
    <n v="27"/>
  </r>
  <r>
    <s v="CA-2013-148852"/>
    <d v="2013-05-27T00:00:00"/>
    <d v="2013-06-01T00:00:00"/>
    <s v="Stewart Visinsky"/>
    <s v="United States"/>
    <s v="Santa Ana"/>
    <x v="0"/>
    <x v="10"/>
    <s v="Global Low Back Tilter Chair"/>
    <x v="1670"/>
    <n v="6"/>
    <x v="1612"/>
    <x v="0"/>
    <n v="5"/>
    <n v="27"/>
  </r>
  <r>
    <s v="CA-2013-148852"/>
    <d v="2013-05-27T00:00:00"/>
    <d v="2013-06-01T00:00:00"/>
    <s v="Stewart Visinsky"/>
    <s v="United States"/>
    <s v="Santa Ana"/>
    <x v="0"/>
    <x v="16"/>
    <s v="Fellowes Powershred HS-440 4-Sheet High Security Shredder"/>
    <x v="1671"/>
    <n v="3"/>
    <x v="1613"/>
    <x v="0"/>
    <n v="5"/>
    <n v="27"/>
  </r>
  <r>
    <s v="CA-2013-168921"/>
    <d v="2013-10-21T00:00:00"/>
    <d v="2013-10-23T00:00:00"/>
    <s v="Andrew Gjertsen"/>
    <s v="United States"/>
    <s v="Los Angeles"/>
    <x v="0"/>
    <x v="4"/>
    <s v="Fellowes Twister Kit, Gray/Clear, 3/pkg"/>
    <x v="579"/>
    <n v="3"/>
    <x v="571"/>
    <x v="0"/>
    <n v="10"/>
    <n v="21"/>
  </r>
  <r>
    <s v="CA-2013-123512"/>
    <d v="2013-06-18T00:00:00"/>
    <d v="2013-06-20T00:00:00"/>
    <s v="Mike Vittorini"/>
    <s v="United States"/>
    <s v="Los Angeles"/>
    <x v="0"/>
    <x v="15"/>
    <s v="Bush Heritage Pine Collection 5-Shelf Bookcase, Albany Pine Finish, *Special Order"/>
    <x v="1532"/>
    <n v="2"/>
    <x v="1477"/>
    <x v="0"/>
    <n v="6"/>
    <n v="18"/>
  </r>
  <r>
    <s v="CA-2013-123512"/>
    <d v="2013-06-18T00:00:00"/>
    <d v="2013-06-20T00:00:00"/>
    <s v="Mike Vittorini"/>
    <s v="United States"/>
    <s v="Los Angeles"/>
    <x v="0"/>
    <x v="0"/>
    <s v="Avery 496"/>
    <x v="1672"/>
    <n v="6"/>
    <x v="1614"/>
    <x v="0"/>
    <n v="6"/>
    <n v="18"/>
  </r>
  <r>
    <s v="CA-2013-123512"/>
    <d v="2013-06-18T00:00:00"/>
    <d v="2013-06-20T00:00:00"/>
    <s v="Mike Vittorini"/>
    <s v="United States"/>
    <s v="Los Angeles"/>
    <x v="0"/>
    <x v="9"/>
    <s v="Xerox 1914"/>
    <x v="1673"/>
    <n v="4"/>
    <x v="1615"/>
    <x v="0"/>
    <n v="6"/>
    <n v="18"/>
  </r>
  <r>
    <s v="CA-2011-130449"/>
    <d v="2011-09-06T00:00:00"/>
    <d v="2011-09-09T00:00:00"/>
    <s v="Victoria Pisteka"/>
    <s v="United States"/>
    <s v="San Francisco"/>
    <x v="0"/>
    <x v="1"/>
    <s v="Eldon Expressions Wood and Plastic Desk Accessories, Cherry Wood"/>
    <x v="1341"/>
    <n v="6"/>
    <x v="1616"/>
    <x v="1"/>
    <n v="9"/>
    <n v="6"/>
  </r>
  <r>
    <s v="CA-2011-130449"/>
    <d v="2011-09-06T00:00:00"/>
    <d v="2011-09-09T00:00:00"/>
    <s v="Victoria Pisteka"/>
    <s v="United States"/>
    <s v="San Francisco"/>
    <x v="0"/>
    <x v="0"/>
    <s v="Avery 516"/>
    <x v="698"/>
    <n v="8"/>
    <x v="688"/>
    <x v="1"/>
    <n v="9"/>
    <n v="6"/>
  </r>
  <r>
    <s v="CA-2011-138513"/>
    <d v="2011-05-23T00:00:00"/>
    <d v="2011-05-27T00:00:00"/>
    <s v="Erica Hackney"/>
    <s v="United States"/>
    <s v="Bellevue"/>
    <x v="1"/>
    <x v="9"/>
    <s v="Xerox 1999"/>
    <x v="264"/>
    <n v="2"/>
    <x v="240"/>
    <x v="1"/>
    <n v="5"/>
    <n v="23"/>
  </r>
  <r>
    <s v="CA-2013-105081"/>
    <d v="2013-12-26T00:00:00"/>
    <d v="2013-12-31T00:00:00"/>
    <s v="Joe Elijah"/>
    <s v="United States"/>
    <s v="Seattle"/>
    <x v="1"/>
    <x v="10"/>
    <s v="Global Executive Mid-Back Manager's Chair"/>
    <x v="98"/>
    <n v="3"/>
    <x v="1617"/>
    <x v="0"/>
    <n v="12"/>
    <n v="26"/>
  </r>
  <r>
    <s v="CA-2013-105081"/>
    <d v="2013-12-26T00:00:00"/>
    <d v="2013-12-31T00:00:00"/>
    <s v="Joe Elijah"/>
    <s v="United States"/>
    <s v="Seattle"/>
    <x v="1"/>
    <x v="6"/>
    <s v="SAFCO PlanMaster Heigh-Adjustable Drafting Table Base, 43w x 30d x 30-37h, Black"/>
    <x v="1674"/>
    <n v="5"/>
    <x v="1618"/>
    <x v="0"/>
    <n v="12"/>
    <n v="26"/>
  </r>
  <r>
    <s v="CA-2013-166275"/>
    <d v="2013-10-25T00:00:00"/>
    <d v="2013-10-25T00:00:00"/>
    <s v="Sonia Sunley"/>
    <s v="United States"/>
    <s v="San Francisco"/>
    <x v="0"/>
    <x v="8"/>
    <s v="Razer Tiamat Over Ear 7.1 Surround Sound PC Gaming Headset"/>
    <x v="1675"/>
    <n v="1"/>
    <x v="1619"/>
    <x v="0"/>
    <n v="10"/>
    <n v="25"/>
  </r>
  <r>
    <s v="US-2012-156496"/>
    <d v="2012-08-10T00:00:00"/>
    <d v="2012-08-16T00:00:00"/>
    <s v="William Brown"/>
    <s v="United States"/>
    <s v="Redmond"/>
    <x v="4"/>
    <x v="3"/>
    <s v="AT&amp;T 1080 Corded phone"/>
    <x v="798"/>
    <n v="4"/>
    <x v="783"/>
    <x v="2"/>
    <n v="8"/>
    <n v="10"/>
  </r>
  <r>
    <s v="US-2012-156496"/>
    <d v="2012-08-10T00:00:00"/>
    <d v="2012-08-16T00:00:00"/>
    <s v="William Brown"/>
    <s v="United States"/>
    <s v="Redmond"/>
    <x v="4"/>
    <x v="3"/>
    <s v="OtterBox Commuter Series Case - Samsung Galaxy S4"/>
    <x v="1676"/>
    <n v="7"/>
    <x v="1620"/>
    <x v="2"/>
    <n v="8"/>
    <n v="10"/>
  </r>
  <r>
    <s v="US-2012-156496"/>
    <d v="2012-08-10T00:00:00"/>
    <d v="2012-08-16T00:00:00"/>
    <s v="William Brown"/>
    <s v="United States"/>
    <s v="Redmond"/>
    <x v="4"/>
    <x v="5"/>
    <s v="Fellowes 8 Outlet Superior Workstation Surge Protector"/>
    <x v="1677"/>
    <n v="4"/>
    <x v="1621"/>
    <x v="2"/>
    <n v="8"/>
    <n v="10"/>
  </r>
  <r>
    <s v="US-2013-127334"/>
    <d v="2013-12-16T00:00:00"/>
    <d v="2013-12-22T00:00:00"/>
    <s v="Mike Pelletier"/>
    <s v="United States"/>
    <s v="Springfield"/>
    <x v="4"/>
    <x v="6"/>
    <s v="Bretford Rectangular Conference Table Tops"/>
    <x v="1678"/>
    <n v="3"/>
    <x v="1622"/>
    <x v="0"/>
    <n v="12"/>
    <n v="16"/>
  </r>
  <r>
    <s v="US-2013-127334"/>
    <d v="2013-12-16T00:00:00"/>
    <d v="2013-12-22T00:00:00"/>
    <s v="Mike Pelletier"/>
    <s v="United States"/>
    <s v="Springfield"/>
    <x v="4"/>
    <x v="5"/>
    <s v="Belkin 5 Outlet SurgeMaster Power Centers"/>
    <x v="1679"/>
    <n v="2"/>
    <x v="1623"/>
    <x v="0"/>
    <n v="12"/>
    <n v="16"/>
  </r>
  <r>
    <s v="CA-2014-135937"/>
    <d v="2014-02-21T00:00:00"/>
    <d v="2014-02-28T00:00:00"/>
    <s v="Katherine Murray"/>
    <s v="United States"/>
    <s v="Gilbert"/>
    <x v="3"/>
    <x v="3"/>
    <s v="Toshiba IPT2010-SD IPÂ Telephone"/>
    <x v="1380"/>
    <n v="3"/>
    <x v="1452"/>
    <x v="3"/>
    <n v="2"/>
    <n v="21"/>
  </r>
  <r>
    <s v="CA-2014-135937"/>
    <d v="2014-02-21T00:00:00"/>
    <d v="2014-02-28T00:00:00"/>
    <s v="Katherine Murray"/>
    <s v="United States"/>
    <s v="Gilbert"/>
    <x v="3"/>
    <x v="8"/>
    <s v="Microsoft Wireless Mobile Mouse 4000"/>
    <x v="1680"/>
    <n v="1"/>
    <x v="99"/>
    <x v="3"/>
    <n v="2"/>
    <n v="21"/>
  </r>
  <r>
    <s v="CA-2014-135937"/>
    <d v="2014-02-21T00:00:00"/>
    <d v="2014-02-28T00:00:00"/>
    <s v="Katherine Murray"/>
    <s v="United States"/>
    <s v="Gilbert"/>
    <x v="3"/>
    <x v="7"/>
    <s v="Fellowes Bankers Box Stor/Drawer Steel Plus"/>
    <x v="1681"/>
    <n v="2"/>
    <x v="1624"/>
    <x v="3"/>
    <n v="2"/>
    <n v="21"/>
  </r>
  <r>
    <s v="CA-2014-135937"/>
    <d v="2014-02-21T00:00:00"/>
    <d v="2014-02-28T00:00:00"/>
    <s v="Katherine Murray"/>
    <s v="United States"/>
    <s v="Gilbert"/>
    <x v="3"/>
    <x v="13"/>
    <s v="Letter or Legal Size Expandable Poly String Tie Envelopes"/>
    <x v="1052"/>
    <n v="5"/>
    <x v="1625"/>
    <x v="3"/>
    <n v="2"/>
    <n v="21"/>
  </r>
  <r>
    <s v="CA-2014-135937"/>
    <d v="2014-02-21T00:00:00"/>
    <d v="2014-02-28T00:00:00"/>
    <s v="Katherine Murray"/>
    <s v="United States"/>
    <s v="Gilbert"/>
    <x v="3"/>
    <x v="1"/>
    <s v="Howard Miller 13&quot; Diameter Pewter Finish Round Wall Clock"/>
    <x v="1682"/>
    <n v="2"/>
    <x v="1146"/>
    <x v="3"/>
    <n v="2"/>
    <n v="21"/>
  </r>
  <r>
    <s v="CA-2014-135937"/>
    <d v="2014-02-21T00:00:00"/>
    <d v="2014-02-28T00:00:00"/>
    <s v="Katherine Murray"/>
    <s v="United States"/>
    <s v="Gilbert"/>
    <x v="3"/>
    <x v="6"/>
    <s v="KI Adjustable-Height Table"/>
    <x v="1683"/>
    <n v="9"/>
    <x v="1626"/>
    <x v="3"/>
    <n v="2"/>
    <n v="21"/>
  </r>
  <r>
    <s v="CA-2011-154837"/>
    <d v="2011-08-23T00:00:00"/>
    <d v="2011-08-27T00:00:00"/>
    <s v="Robert Barroso"/>
    <s v="United States"/>
    <s v="Los Angeles"/>
    <x v="0"/>
    <x v="4"/>
    <s v="GBC Linen Binding Covers"/>
    <x v="1684"/>
    <n v="2"/>
    <x v="1627"/>
    <x v="1"/>
    <n v="8"/>
    <n v="23"/>
  </r>
  <r>
    <s v="CA-2012-153794"/>
    <d v="2012-09-11T00:00:00"/>
    <d v="2012-09-16T00:00:00"/>
    <s v="Sean Braxton"/>
    <s v="United States"/>
    <s v="San Diego"/>
    <x v="0"/>
    <x v="2"/>
    <s v="Hunt PowerHouse Electric Pencil Sharpener, Blue"/>
    <x v="1685"/>
    <n v="7"/>
    <x v="1628"/>
    <x v="2"/>
    <n v="9"/>
    <n v="11"/>
  </r>
  <r>
    <s v="CA-2011-150329"/>
    <d v="2011-10-10T00:00:00"/>
    <d v="2011-10-14T00:00:00"/>
    <s v="Shirley Daniels"/>
    <s v="United States"/>
    <s v="Phoenix"/>
    <x v="3"/>
    <x v="1"/>
    <s v="Westinghouse Clip-On Gooseneck Lamps"/>
    <x v="1686"/>
    <n v="7"/>
    <x v="633"/>
    <x v="1"/>
    <n v="10"/>
    <n v="10"/>
  </r>
  <r>
    <s v="CA-2011-109134"/>
    <d v="2011-11-05T00:00:00"/>
    <d v="2011-11-10T00:00:00"/>
    <s v="Deanra Eno"/>
    <s v="United States"/>
    <s v="Los Angeles"/>
    <x v="0"/>
    <x v="1"/>
    <s v="OIC Stacking Trays"/>
    <x v="38"/>
    <n v="6"/>
    <x v="1629"/>
    <x v="1"/>
    <n v="11"/>
    <n v="5"/>
  </r>
  <r>
    <s v="CA-2012-165162"/>
    <d v="2012-05-14T00:00:00"/>
    <d v="2012-05-21T00:00:00"/>
    <s v="Hunter Glantz"/>
    <s v="United States"/>
    <s v="Los Angeles"/>
    <x v="0"/>
    <x v="7"/>
    <s v="Tennsco Snap-Together Open Shelving Units, Starter Sets and Add-On Units"/>
    <x v="1299"/>
    <n v="4"/>
    <x v="1263"/>
    <x v="2"/>
    <n v="5"/>
    <n v="14"/>
  </r>
  <r>
    <s v="CA-2014-140494"/>
    <d v="2014-03-11T00:00:00"/>
    <d v="2014-03-16T00:00:00"/>
    <s v="Candace McMahon"/>
    <s v="United States"/>
    <s v="San Francisco"/>
    <x v="0"/>
    <x v="8"/>
    <s v="MaxellÂ LTO Ultrium - 800 GB"/>
    <x v="444"/>
    <n v="4"/>
    <x v="1630"/>
    <x v="3"/>
    <n v="3"/>
    <n v="11"/>
  </r>
  <r>
    <s v="CA-2014-145429"/>
    <d v="2014-07-22T00:00:00"/>
    <d v="2014-07-26T00:00:00"/>
    <s v="Shaun Weien"/>
    <s v="United States"/>
    <s v="San Diego"/>
    <x v="0"/>
    <x v="9"/>
    <s v="Wirebound Message Forms, Four 2 3/4 x 5 Forms per Page, Pink Paper"/>
    <x v="1687"/>
    <n v="2"/>
    <x v="1631"/>
    <x v="3"/>
    <n v="7"/>
    <n v="22"/>
  </r>
  <r>
    <s v="CA-2014-145429"/>
    <d v="2014-07-22T00:00:00"/>
    <d v="2014-07-26T00:00:00"/>
    <s v="Shaun Weien"/>
    <s v="United States"/>
    <s v="San Diego"/>
    <x v="0"/>
    <x v="10"/>
    <s v="Hon Olson Stacker Stools"/>
    <x v="785"/>
    <n v="2"/>
    <x v="770"/>
    <x v="3"/>
    <n v="7"/>
    <n v="22"/>
  </r>
  <r>
    <s v="CA-2014-145429"/>
    <d v="2014-07-22T00:00:00"/>
    <d v="2014-07-26T00:00:00"/>
    <s v="Shaun Weien"/>
    <s v="United States"/>
    <s v="San Diego"/>
    <x v="0"/>
    <x v="4"/>
    <s v="GBC Premium Transparent Covers with Diagonal Lined Pattern"/>
    <x v="1688"/>
    <n v="3"/>
    <x v="1632"/>
    <x v="3"/>
    <n v="7"/>
    <n v="22"/>
  </r>
  <r>
    <s v="CA-2012-139164"/>
    <d v="2012-06-23T00:00:00"/>
    <d v="2012-06-28T00:00:00"/>
    <s v="Christine Sundaresam"/>
    <s v="United States"/>
    <s v="Long Beach"/>
    <x v="0"/>
    <x v="3"/>
    <s v="Plantronics CS 50-USB -Â headsetÂ - Convertible, Monaural"/>
    <x v="707"/>
    <n v="2"/>
    <x v="1058"/>
    <x v="2"/>
    <n v="6"/>
    <n v="23"/>
  </r>
  <r>
    <s v="CA-2012-139164"/>
    <d v="2012-06-23T00:00:00"/>
    <d v="2012-06-28T00:00:00"/>
    <s v="Christine Sundaresam"/>
    <s v="United States"/>
    <s v="Long Beach"/>
    <x v="0"/>
    <x v="11"/>
    <s v="Assorted Color Push Pins"/>
    <x v="1689"/>
    <n v="3"/>
    <x v="53"/>
    <x v="2"/>
    <n v="6"/>
    <n v="23"/>
  </r>
  <r>
    <s v="CA-2012-139164"/>
    <d v="2012-06-23T00:00:00"/>
    <d v="2012-06-28T00:00:00"/>
    <s v="Christine Sundaresam"/>
    <s v="United States"/>
    <s v="Long Beach"/>
    <x v="0"/>
    <x v="3"/>
    <s v="JBL Micro Wireless Portable Bluetooth Speaker"/>
    <x v="1690"/>
    <n v="3"/>
    <x v="1491"/>
    <x v="2"/>
    <n v="6"/>
    <n v="23"/>
  </r>
  <r>
    <s v="CA-2012-123141"/>
    <d v="2012-11-14T00:00:00"/>
    <d v="2012-11-19T00:00:00"/>
    <s v="Gary Zandusky"/>
    <s v="United States"/>
    <s v="Rio Rancho"/>
    <x v="6"/>
    <x v="10"/>
    <s v="SAFCO Arco Folding Chair"/>
    <x v="760"/>
    <n v="4"/>
    <x v="745"/>
    <x v="2"/>
    <n v="11"/>
    <n v="14"/>
  </r>
  <r>
    <s v="CA-2012-123141"/>
    <d v="2012-11-14T00:00:00"/>
    <d v="2012-11-19T00:00:00"/>
    <s v="Gary Zandusky"/>
    <s v="United States"/>
    <s v="Rio Rancho"/>
    <x v="6"/>
    <x v="10"/>
    <s v="Global Deluxe Office Fabric Chairs"/>
    <x v="83"/>
    <n v="3"/>
    <x v="47"/>
    <x v="2"/>
    <n v="11"/>
    <n v="14"/>
  </r>
  <r>
    <s v="CA-2013-149503"/>
    <d v="2013-12-10T00:00:00"/>
    <d v="2013-12-13T00:00:00"/>
    <s v="Stephanie Phelps"/>
    <s v="United States"/>
    <s v="Stockton"/>
    <x v="0"/>
    <x v="4"/>
    <s v="Wilson Jones Elliptical Ring 3 1/2&quot; Capacity Binders, 800 sheets"/>
    <x v="1691"/>
    <n v="8"/>
    <x v="1633"/>
    <x v="0"/>
    <n v="12"/>
    <n v="10"/>
  </r>
  <r>
    <s v="CA-2014-102974"/>
    <d v="2014-09-20T00:00:00"/>
    <d v="2014-09-25T00:00:00"/>
    <s v="Dave Poirier"/>
    <s v="United States"/>
    <s v="Los Angeles"/>
    <x v="0"/>
    <x v="8"/>
    <s v="Microsoft Natural Ergonomic Keyboard 4000"/>
    <x v="1692"/>
    <n v="5"/>
    <x v="449"/>
    <x v="3"/>
    <n v="9"/>
    <n v="20"/>
  </r>
  <r>
    <s v="CA-2014-102974"/>
    <d v="2014-09-20T00:00:00"/>
    <d v="2014-09-25T00:00:00"/>
    <s v="Dave Poirier"/>
    <s v="United States"/>
    <s v="Los Angeles"/>
    <x v="0"/>
    <x v="2"/>
    <s v="Boston 16765 Mini Stand Up Battery Pencil Sharpener"/>
    <x v="1693"/>
    <n v="2"/>
    <x v="1634"/>
    <x v="3"/>
    <n v="9"/>
    <n v="20"/>
  </r>
  <r>
    <s v="CA-2014-102974"/>
    <d v="2014-09-20T00:00:00"/>
    <d v="2014-09-25T00:00:00"/>
    <s v="Dave Poirier"/>
    <s v="United States"/>
    <s v="Los Angeles"/>
    <x v="0"/>
    <x v="2"/>
    <s v="Newell 33"/>
    <x v="970"/>
    <n v="3"/>
    <x v="1635"/>
    <x v="3"/>
    <n v="9"/>
    <n v="20"/>
  </r>
  <r>
    <s v="CA-2013-128811"/>
    <d v="2013-09-13T00:00:00"/>
    <d v="2013-09-17T00:00:00"/>
    <s v="Sarah Foster"/>
    <s v="United States"/>
    <s v="Seattle"/>
    <x v="1"/>
    <x v="11"/>
    <s v="OIC Bulk Pack Metal Binder Clips"/>
    <x v="1694"/>
    <n v="3"/>
    <x v="1636"/>
    <x v="0"/>
    <n v="9"/>
    <n v="13"/>
  </r>
  <r>
    <s v="CA-2013-128811"/>
    <d v="2013-09-13T00:00:00"/>
    <d v="2013-09-17T00:00:00"/>
    <s v="Sarah Foster"/>
    <s v="United States"/>
    <s v="Seattle"/>
    <x v="1"/>
    <x v="0"/>
    <s v="Avery 487"/>
    <x v="1695"/>
    <n v="3"/>
    <x v="656"/>
    <x v="0"/>
    <n v="9"/>
    <n v="13"/>
  </r>
  <r>
    <s v="CA-2013-128811"/>
    <d v="2013-09-13T00:00:00"/>
    <d v="2013-09-17T00:00:00"/>
    <s v="Sarah Foster"/>
    <s v="United States"/>
    <s v="Seattle"/>
    <x v="1"/>
    <x v="4"/>
    <s v="GBC Instant Report Kit"/>
    <x v="169"/>
    <n v="4"/>
    <x v="1637"/>
    <x v="0"/>
    <n v="9"/>
    <n v="13"/>
  </r>
  <r>
    <s v="CA-2011-120096"/>
    <d v="2011-07-04T00:00:00"/>
    <d v="2011-07-07T00:00:00"/>
    <s v="Katrina Edelman"/>
    <s v="United States"/>
    <s v="Aurora"/>
    <x v="5"/>
    <x v="9"/>
    <s v="Xerox 194"/>
    <x v="1696"/>
    <n v="4"/>
    <x v="1638"/>
    <x v="1"/>
    <n v="7"/>
    <n v="4"/>
  </r>
  <r>
    <s v="CA-2011-120096"/>
    <d v="2011-07-04T00:00:00"/>
    <d v="2011-07-07T00:00:00"/>
    <s v="Katrina Edelman"/>
    <s v="United States"/>
    <s v="Aurora"/>
    <x v="5"/>
    <x v="5"/>
    <s v="Fellowes Mighty 8 Compact Surge Protector"/>
    <x v="1697"/>
    <n v="2"/>
    <x v="1200"/>
    <x v="1"/>
    <n v="7"/>
    <n v="4"/>
  </r>
  <r>
    <s v="CA-2013-123358"/>
    <d v="2013-04-11T00:00:00"/>
    <d v="2013-04-18T00:00:00"/>
    <s v="Brian Thompson"/>
    <s v="United States"/>
    <s v="San Francisco"/>
    <x v="0"/>
    <x v="5"/>
    <s v="3M Replacement Filter for Office Air Cleaner for 20' x 33' Room"/>
    <x v="1698"/>
    <n v="3"/>
    <x v="1639"/>
    <x v="0"/>
    <n v="4"/>
    <n v="11"/>
  </r>
  <r>
    <s v="CA-2013-123358"/>
    <d v="2013-04-11T00:00:00"/>
    <d v="2013-04-18T00:00:00"/>
    <s v="Brian Thompson"/>
    <s v="United States"/>
    <s v="San Francisco"/>
    <x v="0"/>
    <x v="7"/>
    <s v="Fellowes Staxonsteel Drawer Files"/>
    <x v="1699"/>
    <n v="3"/>
    <x v="1640"/>
    <x v="0"/>
    <n v="4"/>
    <n v="11"/>
  </r>
  <r>
    <s v="CA-2013-123358"/>
    <d v="2013-04-11T00:00:00"/>
    <d v="2013-04-18T00:00:00"/>
    <s v="Brian Thompson"/>
    <s v="United States"/>
    <s v="San Francisco"/>
    <x v="0"/>
    <x v="7"/>
    <s v="Rogers Profile Extra Capacity Storage Tub"/>
    <x v="1700"/>
    <n v="9"/>
    <x v="571"/>
    <x v="0"/>
    <n v="4"/>
    <n v="11"/>
  </r>
  <r>
    <s v="CA-2013-123358"/>
    <d v="2013-04-11T00:00:00"/>
    <d v="2013-04-18T00:00:00"/>
    <s v="Brian Thompson"/>
    <s v="United States"/>
    <s v="San Francisco"/>
    <x v="0"/>
    <x v="4"/>
    <s v="GBC Prepunched Paper, 19-Hole, for Binding Systems, 24-lb"/>
    <x v="1701"/>
    <n v="4"/>
    <x v="1641"/>
    <x v="0"/>
    <n v="4"/>
    <n v="11"/>
  </r>
  <r>
    <s v="US-2014-101784"/>
    <d v="2014-07-07T00:00:00"/>
    <d v="2014-07-12T00:00:00"/>
    <s v="Patrick O'Brill"/>
    <s v="United States"/>
    <s v="Los Angeles"/>
    <x v="0"/>
    <x v="10"/>
    <s v="Global Task Chair, Black"/>
    <x v="1702"/>
    <n v="3"/>
    <x v="1642"/>
    <x v="3"/>
    <n v="7"/>
    <n v="7"/>
  </r>
  <r>
    <s v="CA-2014-139402"/>
    <d v="2014-12-10T00:00:00"/>
    <d v="2014-12-14T00:00:00"/>
    <s v="Nick Crebassa"/>
    <s v="United States"/>
    <s v="Phoenix"/>
    <x v="3"/>
    <x v="9"/>
    <s v="Multicolor Computer Printout Paper"/>
    <x v="1703"/>
    <n v="5"/>
    <x v="1643"/>
    <x v="3"/>
    <n v="12"/>
    <n v="10"/>
  </r>
  <r>
    <s v="CA-2014-139402"/>
    <d v="2014-12-10T00:00:00"/>
    <d v="2014-12-14T00:00:00"/>
    <s v="Nick Crebassa"/>
    <s v="United States"/>
    <s v="Phoenix"/>
    <x v="3"/>
    <x v="4"/>
    <s v="Acco Recycled 2&quot; Capacity Laser Printer Hanging Data Binders"/>
    <x v="1704"/>
    <n v="3"/>
    <x v="1644"/>
    <x v="3"/>
    <n v="12"/>
    <n v="10"/>
  </r>
  <r>
    <s v="CA-2013-119018"/>
    <d v="2013-11-05T00:00:00"/>
    <d v="2013-11-09T00:00:00"/>
    <s v="Carl Weiss"/>
    <s v="United States"/>
    <s v="Los Angeles"/>
    <x v="0"/>
    <x v="4"/>
    <s v="Tuff Stuff Recycled Round Ring Binders"/>
    <x v="97"/>
    <n v="2"/>
    <x v="96"/>
    <x v="0"/>
    <n v="11"/>
    <n v="5"/>
  </r>
  <r>
    <s v="CA-2013-119018"/>
    <d v="2013-11-05T00:00:00"/>
    <d v="2013-11-09T00:00:00"/>
    <s v="Carl Weiss"/>
    <s v="United States"/>
    <s v="Los Angeles"/>
    <x v="0"/>
    <x v="4"/>
    <s v="Acco Economy Flexible Poly Round Ring Binder"/>
    <x v="510"/>
    <n v="1"/>
    <x v="1645"/>
    <x v="0"/>
    <n v="11"/>
    <n v="5"/>
  </r>
  <r>
    <s v="CA-2013-119018"/>
    <d v="2013-11-05T00:00:00"/>
    <d v="2013-11-09T00:00:00"/>
    <s v="Carl Weiss"/>
    <s v="United States"/>
    <s v="Los Angeles"/>
    <x v="0"/>
    <x v="9"/>
    <s v="Xerox 229"/>
    <x v="254"/>
    <n v="6"/>
    <x v="254"/>
    <x v="0"/>
    <n v="11"/>
    <n v="5"/>
  </r>
  <r>
    <s v="CA-2013-124527"/>
    <d v="2013-11-17T00:00:00"/>
    <d v="2013-11-18T00:00:00"/>
    <s v="Ionia McGrath"/>
    <s v="United States"/>
    <s v="Roseville"/>
    <x v="0"/>
    <x v="4"/>
    <s v="Round Ring Binders"/>
    <x v="1705"/>
    <n v="5"/>
    <x v="1123"/>
    <x v="0"/>
    <n v="11"/>
    <n v="17"/>
  </r>
  <r>
    <s v="CA-2013-162348"/>
    <d v="2013-11-11T00:00:00"/>
    <d v="2013-11-16T00:00:00"/>
    <s v="Ben Ferrer"/>
    <s v="United States"/>
    <s v="Sacramento"/>
    <x v="0"/>
    <x v="1"/>
    <s v="Eldon Expressions Wood and Plastic Desk Accessories, Oak"/>
    <x v="632"/>
    <n v="1"/>
    <x v="1115"/>
    <x v="0"/>
    <n v="11"/>
    <n v="11"/>
  </r>
  <r>
    <s v="CA-2013-109827"/>
    <d v="2013-12-26T00:00:00"/>
    <d v="2014-01-02T00:00:00"/>
    <s v="Laurel Workman"/>
    <s v="United States"/>
    <s v="Phoenix"/>
    <x v="3"/>
    <x v="6"/>
    <s v="KI Conference Tables"/>
    <x v="1706"/>
    <n v="1"/>
    <x v="1646"/>
    <x v="0"/>
    <n v="12"/>
    <n v="26"/>
  </r>
  <r>
    <s v="CA-2013-109827"/>
    <d v="2013-12-26T00:00:00"/>
    <d v="2014-01-02T00:00:00"/>
    <s v="Laurel Workman"/>
    <s v="United States"/>
    <s v="Phoenix"/>
    <x v="3"/>
    <x v="16"/>
    <s v="Panasonic KX MC6040 Color Laser Multifunction Printer"/>
    <x v="1707"/>
    <n v="2"/>
    <x v="1647"/>
    <x v="0"/>
    <n v="12"/>
    <n v="26"/>
  </r>
  <r>
    <s v="CA-2013-109827"/>
    <d v="2013-12-26T00:00:00"/>
    <d v="2014-01-02T00:00:00"/>
    <s v="Laurel Workman"/>
    <s v="United States"/>
    <s v="Phoenix"/>
    <x v="3"/>
    <x v="8"/>
    <s v="ImationÂ Clip USBÂ flash driveÂ - 8 GB"/>
    <x v="1708"/>
    <n v="3"/>
    <x v="1648"/>
    <x v="0"/>
    <n v="12"/>
    <n v="26"/>
  </r>
  <r>
    <s v="CA-2013-109827"/>
    <d v="2013-12-26T00:00:00"/>
    <d v="2014-01-02T00:00:00"/>
    <s v="Laurel Workman"/>
    <s v="United States"/>
    <s v="Phoenix"/>
    <x v="3"/>
    <x v="8"/>
    <s v="Hypercom P1300 Pinpad"/>
    <x v="1709"/>
    <n v="2"/>
    <x v="1649"/>
    <x v="0"/>
    <n v="12"/>
    <n v="26"/>
  </r>
  <r>
    <s v="CA-2013-109827"/>
    <d v="2013-12-26T00:00:00"/>
    <d v="2014-01-02T00:00:00"/>
    <s v="Laurel Workman"/>
    <s v="United States"/>
    <s v="Phoenix"/>
    <x v="3"/>
    <x v="10"/>
    <s v="Global Stack Chair with Arms, Black"/>
    <x v="1710"/>
    <n v="2"/>
    <x v="1650"/>
    <x v="0"/>
    <n v="12"/>
    <n v="26"/>
  </r>
  <r>
    <s v="CA-2011-152233"/>
    <d v="2011-10-05T00:00:00"/>
    <d v="2011-10-06T00:00:00"/>
    <s v="Keith Herrera"/>
    <s v="United States"/>
    <s v="Pomona"/>
    <x v="0"/>
    <x v="8"/>
    <s v="Plantronics Audio 478 Stereo USB Headset"/>
    <x v="926"/>
    <n v="2"/>
    <x v="1651"/>
    <x v="1"/>
    <n v="10"/>
    <n v="5"/>
  </r>
  <r>
    <s v="CA-2014-162880"/>
    <d v="2014-12-26T00:00:00"/>
    <d v="2014-12-30T00:00:00"/>
    <s v="Giulietta Dortch"/>
    <s v="United States"/>
    <s v="Everett"/>
    <x v="1"/>
    <x v="4"/>
    <s v="Tuff Stuff Recycled Round Ring Binders"/>
    <x v="1711"/>
    <n v="1"/>
    <x v="973"/>
    <x v="3"/>
    <n v="12"/>
    <n v="26"/>
  </r>
  <r>
    <s v="CA-2011-144414"/>
    <d v="2011-06-17T00:00:00"/>
    <d v="2011-06-21T00:00:00"/>
    <s v="Gary Hwang"/>
    <s v="United States"/>
    <s v="Seattle"/>
    <x v="1"/>
    <x v="1"/>
    <s v="Eldon Wave Desk Accessories"/>
    <x v="1267"/>
    <n v="3"/>
    <x v="1652"/>
    <x v="1"/>
    <n v="6"/>
    <n v="17"/>
  </r>
  <r>
    <s v="CA-2011-144414"/>
    <d v="2011-06-17T00:00:00"/>
    <d v="2011-06-21T00:00:00"/>
    <s v="Gary Hwang"/>
    <s v="United States"/>
    <s v="Seattle"/>
    <x v="1"/>
    <x v="11"/>
    <s v="OIC Binder Clips"/>
    <x v="499"/>
    <n v="5"/>
    <x v="742"/>
    <x v="1"/>
    <n v="6"/>
    <n v="17"/>
  </r>
  <r>
    <s v="CA-2011-144414"/>
    <d v="2011-06-17T00:00:00"/>
    <d v="2011-06-21T00:00:00"/>
    <s v="Gary Hwang"/>
    <s v="United States"/>
    <s v="Seattle"/>
    <x v="1"/>
    <x v="4"/>
    <s v="GBC DocuBind P400 Electric Binding System"/>
    <x v="1712"/>
    <n v="3"/>
    <x v="1653"/>
    <x v="1"/>
    <n v="6"/>
    <n v="17"/>
  </r>
  <r>
    <s v="US-2014-115609"/>
    <d v="2014-11-03T00:00:00"/>
    <d v="2014-11-08T00:00:00"/>
    <s v="Cindy Stewart"/>
    <s v="United States"/>
    <s v="Los Angeles"/>
    <x v="0"/>
    <x v="5"/>
    <s v="Fellowes 8 Outlet Superior Workstation Surge Protector w/o Phone/Fax/Modem Protection"/>
    <x v="1713"/>
    <n v="5"/>
    <x v="1654"/>
    <x v="3"/>
    <n v="11"/>
    <n v="3"/>
  </r>
  <r>
    <s v="CA-2013-153101"/>
    <d v="2013-09-09T00:00:00"/>
    <d v="2013-09-09T00:00:00"/>
    <s v="Pauline Johnson"/>
    <s v="United States"/>
    <s v="Santa Ana"/>
    <x v="0"/>
    <x v="6"/>
    <s v="Lesro Round Back Collection Coffee Table, End Table"/>
    <x v="1714"/>
    <n v="1"/>
    <x v="1655"/>
    <x v="0"/>
    <n v="9"/>
    <n v="9"/>
  </r>
  <r>
    <s v="CA-2013-142615"/>
    <d v="2013-11-21T00:00:00"/>
    <d v="2013-11-25T00:00:00"/>
    <s v="Brendan Murry"/>
    <s v="United States"/>
    <s v="Montebello"/>
    <x v="0"/>
    <x v="8"/>
    <s v="Sony Micro Vault Click 4 GB USB 2.0 Flash Drive"/>
    <x v="1715"/>
    <n v="2"/>
    <x v="1362"/>
    <x v="0"/>
    <n v="11"/>
    <n v="21"/>
  </r>
  <r>
    <s v="CA-2014-142643"/>
    <d v="2014-10-16T00:00:00"/>
    <d v="2014-10-21T00:00:00"/>
    <s v="Dionis Lloyd"/>
    <s v="United States"/>
    <s v="Thousand Oaks"/>
    <x v="0"/>
    <x v="0"/>
    <s v="Avery 4027 File Folder Labels for Dot Matrix Printers, 5000 Labels per Box, White"/>
    <x v="1716"/>
    <n v="5"/>
    <x v="1656"/>
    <x v="3"/>
    <n v="10"/>
    <n v="16"/>
  </r>
  <r>
    <s v="CA-2014-142643"/>
    <d v="2014-10-16T00:00:00"/>
    <d v="2014-10-21T00:00:00"/>
    <s v="Dionis Lloyd"/>
    <s v="United States"/>
    <s v="Thousand Oaks"/>
    <x v="0"/>
    <x v="1"/>
    <s v="Executive Impressions 14&quot; Two-Color Numerals Wall Clock"/>
    <x v="12"/>
    <n v="1"/>
    <x v="1657"/>
    <x v="3"/>
    <n v="10"/>
    <n v="16"/>
  </r>
  <r>
    <s v="CA-2014-107517"/>
    <d v="2014-02-06T00:00:00"/>
    <d v="2014-02-10T00:00:00"/>
    <s v="Fred Chung"/>
    <s v="United States"/>
    <s v="Torrance"/>
    <x v="0"/>
    <x v="5"/>
    <s v="Sanyo Counter Height Refrigerator with Crisper, 3.6 Cubic Foot, Stainless Steel/Black"/>
    <x v="1425"/>
    <n v="5"/>
    <x v="1382"/>
    <x v="3"/>
    <n v="2"/>
    <n v="6"/>
  </r>
  <r>
    <s v="CA-2014-107517"/>
    <d v="2014-02-06T00:00:00"/>
    <d v="2014-02-10T00:00:00"/>
    <s v="Fred Chung"/>
    <s v="United States"/>
    <s v="Torrance"/>
    <x v="0"/>
    <x v="3"/>
    <s v="Geemarc AmpliPOWER60"/>
    <x v="1717"/>
    <n v="5"/>
    <x v="1658"/>
    <x v="3"/>
    <n v="2"/>
    <n v="6"/>
  </r>
  <r>
    <s v="CA-2011-147543"/>
    <d v="2011-07-06T00:00:00"/>
    <d v="2011-07-12T00:00:00"/>
    <s v="Becky Castell"/>
    <s v="United States"/>
    <s v="El Cajon"/>
    <x v="0"/>
    <x v="10"/>
    <s v="Global Comet Stacking Armless Chair"/>
    <x v="534"/>
    <n v="2"/>
    <x v="525"/>
    <x v="1"/>
    <n v="7"/>
    <n v="6"/>
  </r>
  <r>
    <s v="US-2013-159093"/>
    <d v="2013-05-10T00:00:00"/>
    <d v="2013-05-15T00:00:00"/>
    <s v="Ricardo Sperren"/>
    <s v="United States"/>
    <s v="Los Angeles"/>
    <x v="0"/>
    <x v="9"/>
    <s v="TOPS Money Receipt Book, Consecutively Numbered in Red,"/>
    <x v="1718"/>
    <n v="4"/>
    <x v="1023"/>
    <x v="0"/>
    <n v="5"/>
    <n v="10"/>
  </r>
  <r>
    <s v="CA-2013-162110"/>
    <d v="2013-07-19T00:00:00"/>
    <d v="2013-07-23T00:00:00"/>
    <s v="Nora Paige"/>
    <s v="United States"/>
    <s v="Phoenix"/>
    <x v="3"/>
    <x v="3"/>
    <s v="iHome FM Clock Radio with Lightning Dock"/>
    <x v="1719"/>
    <n v="1"/>
    <x v="183"/>
    <x v="0"/>
    <n v="7"/>
    <n v="19"/>
  </r>
  <r>
    <s v="CA-2011-101462"/>
    <d v="2011-04-20T00:00:00"/>
    <d v="2011-04-25T00:00:00"/>
    <s v="Benjamin Patterson"/>
    <s v="United States"/>
    <s v="Los Angeles"/>
    <x v="0"/>
    <x v="1"/>
    <s v="GE 4 Foot Flourescent Tube, 40 Watt"/>
    <x v="1720"/>
    <n v="4"/>
    <x v="1659"/>
    <x v="1"/>
    <n v="4"/>
    <n v="20"/>
  </r>
  <r>
    <s v="CA-2014-128965"/>
    <d v="2014-04-18T00:00:00"/>
    <d v="2014-04-23T00:00:00"/>
    <s v="Pamela Stobb"/>
    <s v="United States"/>
    <s v="Los Angeles"/>
    <x v="0"/>
    <x v="9"/>
    <s v="Rediform S.O.S. 1-Up Phone Message Bk, 4-1/4x3-1/16 Bk, 1 Form/Pg, 40 Messages/Bk, 3/Pk"/>
    <x v="1721"/>
    <n v="3"/>
    <x v="1660"/>
    <x v="3"/>
    <n v="4"/>
    <n v="18"/>
  </r>
  <r>
    <s v="CA-2014-128965"/>
    <d v="2014-04-18T00:00:00"/>
    <d v="2014-04-23T00:00:00"/>
    <s v="Pamela Stobb"/>
    <s v="United States"/>
    <s v="Los Angeles"/>
    <x v="0"/>
    <x v="0"/>
    <s v="Avery 517"/>
    <x v="515"/>
    <n v="2"/>
    <x v="506"/>
    <x v="3"/>
    <n v="4"/>
    <n v="18"/>
  </r>
  <r>
    <s v="CA-2014-128965"/>
    <d v="2014-04-18T00:00:00"/>
    <d v="2014-04-23T00:00:00"/>
    <s v="Pamela Stobb"/>
    <s v="United States"/>
    <s v="Los Angeles"/>
    <x v="0"/>
    <x v="11"/>
    <s v="Stockwell Push Pins"/>
    <x v="1396"/>
    <n v="5"/>
    <x v="962"/>
    <x v="3"/>
    <n v="4"/>
    <n v="18"/>
  </r>
  <r>
    <s v="CA-2014-128965"/>
    <d v="2014-04-18T00:00:00"/>
    <d v="2014-04-23T00:00:00"/>
    <s v="Pamela Stobb"/>
    <s v="United States"/>
    <s v="Los Angeles"/>
    <x v="0"/>
    <x v="8"/>
    <s v="Logitech Wireless Touch Keyboard K400"/>
    <x v="1722"/>
    <n v="11"/>
    <x v="1661"/>
    <x v="3"/>
    <n v="4"/>
    <n v="18"/>
  </r>
  <r>
    <s v="CA-2014-128965"/>
    <d v="2014-04-18T00:00:00"/>
    <d v="2014-04-23T00:00:00"/>
    <s v="Pamela Stobb"/>
    <s v="United States"/>
    <s v="Los Angeles"/>
    <x v="0"/>
    <x v="0"/>
    <s v="Avery 474"/>
    <x v="1723"/>
    <n v="8"/>
    <x v="1662"/>
    <x v="3"/>
    <n v="4"/>
    <n v="18"/>
  </r>
  <r>
    <s v="CA-2014-128965"/>
    <d v="2014-04-18T00:00:00"/>
    <d v="2014-04-23T00:00:00"/>
    <s v="Pamela Stobb"/>
    <s v="United States"/>
    <s v="Los Angeles"/>
    <x v="0"/>
    <x v="10"/>
    <s v="Global Wood Trimmed Manager's Task Chair, Khaki"/>
    <x v="84"/>
    <n v="3"/>
    <x v="1663"/>
    <x v="3"/>
    <n v="4"/>
    <n v="18"/>
  </r>
  <r>
    <s v="US-2013-126452"/>
    <d v="2013-08-22T00:00:00"/>
    <d v="2013-08-29T00:00:00"/>
    <s v="Scot Coram"/>
    <s v="United States"/>
    <s v="Los Angeles"/>
    <x v="0"/>
    <x v="4"/>
    <s v="Avery Durable Slant Ring Binders"/>
    <x v="1724"/>
    <n v="2"/>
    <x v="68"/>
    <x v="0"/>
    <n v="8"/>
    <n v="22"/>
  </r>
  <r>
    <s v="US-2013-126452"/>
    <d v="2013-08-22T00:00:00"/>
    <d v="2013-08-29T00:00:00"/>
    <s v="Scot Coram"/>
    <s v="United States"/>
    <s v="Los Angeles"/>
    <x v="0"/>
    <x v="3"/>
    <s v="Motorola HK250 Universal Bluetooth Headset"/>
    <x v="1517"/>
    <n v="5"/>
    <x v="1664"/>
    <x v="0"/>
    <n v="8"/>
    <n v="22"/>
  </r>
  <r>
    <s v="US-2013-126452"/>
    <d v="2013-08-22T00:00:00"/>
    <d v="2013-08-29T00:00:00"/>
    <s v="Scot Coram"/>
    <s v="United States"/>
    <s v="Los Angeles"/>
    <x v="0"/>
    <x v="8"/>
    <s v="LogitechÂ Gaming G510s - Keyboard"/>
    <x v="351"/>
    <n v="3"/>
    <x v="1665"/>
    <x v="0"/>
    <n v="8"/>
    <n v="22"/>
  </r>
  <r>
    <s v="US-2013-126452"/>
    <d v="2013-08-22T00:00:00"/>
    <d v="2013-08-29T00:00:00"/>
    <s v="Scot Coram"/>
    <s v="United States"/>
    <s v="Los Angeles"/>
    <x v="0"/>
    <x v="3"/>
    <s v="Anker Astro Mini 3000mAh Ultra-Compact Portable Charger"/>
    <x v="302"/>
    <n v="2"/>
    <x v="1558"/>
    <x v="0"/>
    <n v="8"/>
    <n v="22"/>
  </r>
  <r>
    <s v="US-2013-126452"/>
    <d v="2013-08-22T00:00:00"/>
    <d v="2013-08-29T00:00:00"/>
    <s v="Scot Coram"/>
    <s v="United States"/>
    <s v="Los Angeles"/>
    <x v="0"/>
    <x v="6"/>
    <s v="Bretford CR8500 Series Meeting Room Furniture"/>
    <x v="1725"/>
    <n v="9"/>
    <x v="1666"/>
    <x v="0"/>
    <n v="8"/>
    <n v="22"/>
  </r>
  <r>
    <s v="US-2013-126452"/>
    <d v="2013-08-22T00:00:00"/>
    <d v="2013-08-29T00:00:00"/>
    <s v="Scot Coram"/>
    <s v="United States"/>
    <s v="Los Angeles"/>
    <x v="0"/>
    <x v="9"/>
    <s v="Xerox 1997"/>
    <x v="264"/>
    <n v="2"/>
    <x v="240"/>
    <x v="0"/>
    <n v="8"/>
    <n v="22"/>
  </r>
  <r>
    <s v="US-2013-126452"/>
    <d v="2013-08-22T00:00:00"/>
    <d v="2013-08-29T00:00:00"/>
    <s v="Scot Coram"/>
    <s v="United States"/>
    <s v="Los Angeles"/>
    <x v="0"/>
    <x v="9"/>
    <s v="Xerox 1928"/>
    <x v="1460"/>
    <n v="9"/>
    <x v="1667"/>
    <x v="0"/>
    <n v="8"/>
    <n v="22"/>
  </r>
  <r>
    <s v="CA-2012-162544"/>
    <d v="2012-12-16T00:00:00"/>
    <d v="2012-12-19T00:00:00"/>
    <s v="Sandra Glassco"/>
    <s v="United States"/>
    <s v="Seattle"/>
    <x v="1"/>
    <x v="9"/>
    <s v="Xerox 190"/>
    <x v="1726"/>
    <n v="1"/>
    <x v="1429"/>
    <x v="2"/>
    <n v="12"/>
    <n v="16"/>
  </r>
  <r>
    <s v="CA-2012-137113"/>
    <d v="2012-12-01T00:00:00"/>
    <d v="2012-12-05T00:00:00"/>
    <s v="Tamara Willingham"/>
    <s v="United States"/>
    <s v="Seattle"/>
    <x v="1"/>
    <x v="10"/>
    <s v="Global Troy Executive Leather Low-Back Tilter"/>
    <x v="1727"/>
    <n v="5"/>
    <x v="1668"/>
    <x v="2"/>
    <n v="12"/>
    <n v="1"/>
  </r>
  <r>
    <s v="CA-2012-137113"/>
    <d v="2012-12-01T00:00:00"/>
    <d v="2012-12-05T00:00:00"/>
    <s v="Tamara Willingham"/>
    <s v="United States"/>
    <s v="Seattle"/>
    <x v="1"/>
    <x v="9"/>
    <s v="Xerox 219"/>
    <x v="171"/>
    <n v="5"/>
    <x v="170"/>
    <x v="2"/>
    <n v="12"/>
    <n v="1"/>
  </r>
  <r>
    <s v="CA-2012-137113"/>
    <d v="2012-12-01T00:00:00"/>
    <d v="2012-12-05T00:00:00"/>
    <s v="Tamara Willingham"/>
    <s v="United States"/>
    <s v="Seattle"/>
    <x v="1"/>
    <x v="6"/>
    <s v="Bush Advantage Collection Round Conference Table"/>
    <x v="1728"/>
    <n v="9"/>
    <x v="1669"/>
    <x v="2"/>
    <n v="12"/>
    <n v="1"/>
  </r>
  <r>
    <s v="CA-2012-137113"/>
    <d v="2012-12-01T00:00:00"/>
    <d v="2012-12-05T00:00:00"/>
    <s v="Tamara Willingham"/>
    <s v="United States"/>
    <s v="Seattle"/>
    <x v="1"/>
    <x v="7"/>
    <s v="Tennsco Industrial Shelving"/>
    <x v="19"/>
    <n v="3"/>
    <x v="987"/>
    <x v="2"/>
    <n v="12"/>
    <n v="1"/>
  </r>
  <r>
    <s v="CA-2012-137113"/>
    <d v="2012-12-01T00:00:00"/>
    <d v="2012-12-05T00:00:00"/>
    <s v="Tamara Willingham"/>
    <s v="United States"/>
    <s v="Seattle"/>
    <x v="1"/>
    <x v="9"/>
    <s v="Xerox Color Copier Paper, 11&quot; x 17&quot;, Ream"/>
    <x v="358"/>
    <n v="5"/>
    <x v="353"/>
    <x v="2"/>
    <n v="12"/>
    <n v="1"/>
  </r>
  <r>
    <s v="CA-2014-120222"/>
    <d v="2014-04-26T00:00:00"/>
    <d v="2014-05-03T00:00:00"/>
    <s v="Lauren Leatherbury"/>
    <s v="United States"/>
    <s v="Los Angeles"/>
    <x v="0"/>
    <x v="9"/>
    <s v="Telephone Message Books with Fax/Mobile Section, 5 1/2&quot; x 3 3/16&quot;"/>
    <x v="1729"/>
    <n v="3"/>
    <x v="1670"/>
    <x v="3"/>
    <n v="4"/>
    <n v="26"/>
  </r>
  <r>
    <s v="CA-2014-120222"/>
    <d v="2014-04-26T00:00:00"/>
    <d v="2014-05-03T00:00:00"/>
    <s v="Lauren Leatherbury"/>
    <s v="United States"/>
    <s v="Los Angeles"/>
    <x v="0"/>
    <x v="4"/>
    <s v="Surelock Post Binders"/>
    <x v="1730"/>
    <n v="3"/>
    <x v="1671"/>
    <x v="3"/>
    <n v="4"/>
    <n v="26"/>
  </r>
  <r>
    <s v="US-2014-135013"/>
    <d v="2014-07-25T00:00:00"/>
    <d v="2014-07-25T00:00:00"/>
    <s v="Harold Ryan"/>
    <s v="United States"/>
    <s v="Huntington Beach"/>
    <x v="0"/>
    <x v="14"/>
    <s v="Hewlett Packard LaserJet 3310 Copier"/>
    <x v="1731"/>
    <n v="5"/>
    <x v="1672"/>
    <x v="3"/>
    <n v="7"/>
    <n v="25"/>
  </r>
  <r>
    <s v="US-2014-149006"/>
    <d v="2014-12-07T00:00:00"/>
    <d v="2014-12-09T00:00:00"/>
    <s v="Brad Norvell"/>
    <s v="United States"/>
    <s v="Brentwood"/>
    <x v="0"/>
    <x v="7"/>
    <s v="Staples"/>
    <x v="1732"/>
    <n v="1"/>
    <x v="316"/>
    <x v="3"/>
    <n v="12"/>
    <n v="7"/>
  </r>
  <r>
    <s v="CA-2013-140249"/>
    <d v="2013-09-28T00:00:00"/>
    <d v="2013-10-04T00:00:00"/>
    <s v="Shaun Weien"/>
    <s v="United States"/>
    <s v="Seattle"/>
    <x v="1"/>
    <x v="3"/>
    <s v="Samsung Galaxy S4"/>
    <x v="1733"/>
    <n v="2"/>
    <x v="1673"/>
    <x v="0"/>
    <n v="9"/>
    <n v="28"/>
  </r>
  <r>
    <s v="US-2014-115301"/>
    <d v="2014-07-30T00:00:00"/>
    <d v="2014-08-03T00:00:00"/>
    <s v="Vivek Gonzalez"/>
    <s v="United States"/>
    <s v="Seattle"/>
    <x v="1"/>
    <x v="15"/>
    <s v="Bush Westfield Collection Bookcases, Medium Cherry Finish"/>
    <x v="1734"/>
    <n v="2"/>
    <x v="1674"/>
    <x v="3"/>
    <n v="7"/>
    <n v="30"/>
  </r>
  <r>
    <s v="CA-2014-168942"/>
    <d v="2014-08-02T00:00:00"/>
    <d v="2014-08-06T00:00:00"/>
    <s v="Eric Murdock"/>
    <s v="United States"/>
    <s v="San Francisco"/>
    <x v="0"/>
    <x v="7"/>
    <s v="Fellowes Mobile File Cart, Black"/>
    <x v="1735"/>
    <n v="3"/>
    <x v="1675"/>
    <x v="3"/>
    <n v="8"/>
    <n v="2"/>
  </r>
  <r>
    <s v="US-2014-128398"/>
    <d v="2014-05-03T00:00:00"/>
    <d v="2014-05-06T00:00:00"/>
    <s v="Elizabeth Moffitt"/>
    <s v="United States"/>
    <s v="Los Angeles"/>
    <x v="0"/>
    <x v="8"/>
    <s v="LogitechÂ MX Performance Wireless Mouse"/>
    <x v="1736"/>
    <n v="4"/>
    <x v="1676"/>
    <x v="3"/>
    <n v="5"/>
    <n v="3"/>
  </r>
  <r>
    <s v="CA-2011-124247"/>
    <d v="2011-12-16T00:00:00"/>
    <d v="2011-12-21T00:00:00"/>
    <s v="Stefanie Holloman"/>
    <s v="United States"/>
    <s v="Sacramento"/>
    <x v="0"/>
    <x v="10"/>
    <s v="Office Star - Professional Matrix Back Chair with 2-to-1 Synchro Tilt and Mesh Fabric Seat"/>
    <x v="1737"/>
    <n v="5"/>
    <x v="1677"/>
    <x v="1"/>
    <n v="12"/>
    <n v="16"/>
  </r>
  <r>
    <s v="CA-2013-105473"/>
    <d v="2013-04-17T00:00:00"/>
    <d v="2013-04-19T00:00:00"/>
    <s v="Bryan Mills"/>
    <s v="United States"/>
    <s v="Seattle"/>
    <x v="1"/>
    <x v="12"/>
    <s v="Stiletto Hand Letter Openers"/>
    <x v="1738"/>
    <n v="3"/>
    <x v="1678"/>
    <x v="0"/>
    <n v="4"/>
    <n v="17"/>
  </r>
  <r>
    <s v="CA-2014-121706"/>
    <d v="2014-02-27T00:00:00"/>
    <d v="2014-03-03T00:00:00"/>
    <s v="Becky Martin"/>
    <s v="United States"/>
    <s v="Santa Barbara"/>
    <x v="0"/>
    <x v="5"/>
    <s v="Tripp Lite TLP810NET Broadband Surge for Modem/Fax"/>
    <x v="1739"/>
    <n v="7"/>
    <x v="1679"/>
    <x v="3"/>
    <n v="2"/>
    <n v="27"/>
  </r>
  <r>
    <s v="CA-2013-140046"/>
    <d v="2013-07-29T00:00:00"/>
    <d v="2013-08-04T00:00:00"/>
    <s v="Khloe Miller"/>
    <s v="United States"/>
    <s v="Los Angeles"/>
    <x v="0"/>
    <x v="0"/>
    <s v="Avery 495"/>
    <x v="447"/>
    <n v="3"/>
    <x v="1351"/>
    <x v="0"/>
    <n v="7"/>
    <n v="29"/>
  </r>
  <r>
    <s v="CA-2013-140382"/>
    <d v="2013-06-24T00:00:00"/>
    <d v="2013-06-26T00:00:00"/>
    <s v="Ruben Dartt"/>
    <s v="United States"/>
    <s v="San Francisco"/>
    <x v="0"/>
    <x v="7"/>
    <s v="Mobile Personal File Cube"/>
    <x v="1740"/>
    <n v="4"/>
    <x v="1680"/>
    <x v="0"/>
    <n v="6"/>
    <n v="24"/>
  </r>
  <r>
    <s v="CA-2013-140382"/>
    <d v="2013-06-24T00:00:00"/>
    <d v="2013-06-26T00:00:00"/>
    <s v="Ruben Dartt"/>
    <s v="United States"/>
    <s v="San Francisco"/>
    <x v="0"/>
    <x v="0"/>
    <s v="Avery 516"/>
    <x v="1741"/>
    <n v="3"/>
    <x v="1681"/>
    <x v="0"/>
    <n v="6"/>
    <n v="24"/>
  </r>
  <r>
    <s v="CA-2013-140382"/>
    <d v="2013-06-24T00:00:00"/>
    <d v="2013-06-26T00:00:00"/>
    <s v="Ruben Dartt"/>
    <s v="United States"/>
    <s v="San Francisco"/>
    <x v="0"/>
    <x v="3"/>
    <s v="Nortel Meridian M3904 Professional Digital phone"/>
    <x v="1742"/>
    <n v="7"/>
    <x v="1682"/>
    <x v="0"/>
    <n v="6"/>
    <n v="24"/>
  </r>
  <r>
    <s v="CA-2013-140382"/>
    <d v="2013-06-24T00:00:00"/>
    <d v="2013-06-26T00:00:00"/>
    <s v="Ruben Dartt"/>
    <s v="United States"/>
    <s v="San Francisco"/>
    <x v="0"/>
    <x v="9"/>
    <s v="Xerox 1884"/>
    <x v="599"/>
    <n v="1"/>
    <x v="591"/>
    <x v="0"/>
    <n v="6"/>
    <n v="24"/>
  </r>
  <r>
    <s v="CA-2013-125094"/>
    <d v="2013-11-06T00:00:00"/>
    <d v="2013-11-10T00:00:00"/>
    <s v="Nora Preis"/>
    <s v="United States"/>
    <s v="Seattle"/>
    <x v="1"/>
    <x v="8"/>
    <s v="Cherry 142-key Programmable Keyboard"/>
    <x v="1743"/>
    <n v="4"/>
    <x v="1683"/>
    <x v="0"/>
    <n v="11"/>
    <n v="6"/>
  </r>
  <r>
    <s v="CA-2012-139248"/>
    <d v="2012-07-25T00:00:00"/>
    <d v="2012-07-30T00:00:00"/>
    <s v="Russell D'Ascenzo"/>
    <s v="United States"/>
    <s v="Los Angeles"/>
    <x v="0"/>
    <x v="3"/>
    <s v="Motorola L703CM"/>
    <x v="1744"/>
    <n v="5"/>
    <x v="1684"/>
    <x v="2"/>
    <n v="7"/>
    <n v="25"/>
  </r>
  <r>
    <s v="CA-2012-126466"/>
    <d v="2012-11-09T00:00:00"/>
    <d v="2012-11-13T00:00:00"/>
    <s v="Jesus Ocampo"/>
    <s v="United States"/>
    <s v="Roseville"/>
    <x v="0"/>
    <x v="11"/>
    <s v="OIC Binder Clips, Mini, 1/4&quot; Capacity, Black"/>
    <x v="1745"/>
    <n v="2"/>
    <x v="1685"/>
    <x v="2"/>
    <n v="11"/>
    <n v="9"/>
  </r>
  <r>
    <s v="CA-2012-129917"/>
    <d v="2012-10-02T00:00:00"/>
    <d v="2012-10-03T00:00:00"/>
    <s v="Henry MacAllister"/>
    <s v="United States"/>
    <s v="Los Angeles"/>
    <x v="0"/>
    <x v="4"/>
    <s v="Pressboard Hanging Data Binders for Unburst Sheets"/>
    <x v="292"/>
    <n v="3"/>
    <x v="1686"/>
    <x v="2"/>
    <n v="10"/>
    <n v="2"/>
  </r>
  <r>
    <s v="CA-2012-129917"/>
    <d v="2012-10-02T00:00:00"/>
    <d v="2012-10-03T00:00:00"/>
    <s v="Henry MacAllister"/>
    <s v="United States"/>
    <s v="Los Angeles"/>
    <x v="0"/>
    <x v="4"/>
    <s v="GBC Poly Designer Binding Covers"/>
    <x v="1746"/>
    <n v="4"/>
    <x v="1687"/>
    <x v="2"/>
    <n v="10"/>
    <n v="2"/>
  </r>
  <r>
    <s v="CA-2012-129917"/>
    <d v="2012-10-02T00:00:00"/>
    <d v="2012-10-03T00:00:00"/>
    <s v="Henry MacAllister"/>
    <s v="United States"/>
    <s v="Los Angeles"/>
    <x v="0"/>
    <x v="3"/>
    <s v="HTC One Mini"/>
    <x v="1747"/>
    <n v="5"/>
    <x v="831"/>
    <x v="2"/>
    <n v="10"/>
    <n v="2"/>
  </r>
  <r>
    <s v="CA-2012-115420"/>
    <d v="2012-04-25T00:00:00"/>
    <d v="2012-05-02T00:00:00"/>
    <s v="Linda Southworth"/>
    <s v="United States"/>
    <s v="Los Angeles"/>
    <x v="0"/>
    <x v="13"/>
    <s v="Laser &amp; Ink Jet Business Envelopes"/>
    <x v="434"/>
    <n v="2"/>
    <x v="1363"/>
    <x v="2"/>
    <n v="4"/>
    <n v="25"/>
  </r>
  <r>
    <s v="CA-2012-167255"/>
    <d v="2012-09-27T00:00:00"/>
    <d v="2012-09-29T00:00:00"/>
    <s v="Rick Huthwaite"/>
    <s v="United States"/>
    <s v="San Francisco"/>
    <x v="0"/>
    <x v="7"/>
    <s v="Personal Filing Tote with Lid, Black/Gray"/>
    <x v="1748"/>
    <n v="1"/>
    <x v="675"/>
    <x v="2"/>
    <n v="9"/>
    <n v="27"/>
  </r>
  <r>
    <s v="CA-2012-167255"/>
    <d v="2012-09-27T00:00:00"/>
    <d v="2012-09-29T00:00:00"/>
    <s v="Rick Huthwaite"/>
    <s v="United States"/>
    <s v="San Francisco"/>
    <x v="0"/>
    <x v="9"/>
    <s v="Xerox 1916"/>
    <x v="219"/>
    <n v="3"/>
    <x v="216"/>
    <x v="2"/>
    <n v="9"/>
    <n v="27"/>
  </r>
  <r>
    <s v="CA-2012-167255"/>
    <d v="2012-09-27T00:00:00"/>
    <d v="2012-09-29T00:00:00"/>
    <s v="Rick Huthwaite"/>
    <s v="United States"/>
    <s v="San Francisco"/>
    <x v="0"/>
    <x v="9"/>
    <s v="Xerox 226"/>
    <x v="264"/>
    <n v="2"/>
    <x v="240"/>
    <x v="2"/>
    <n v="9"/>
    <n v="27"/>
  </r>
  <r>
    <s v="CA-2014-162096"/>
    <d v="2014-11-11T00:00:00"/>
    <d v="2014-11-11T00:00:00"/>
    <s v="Thomas Brumley"/>
    <s v="United States"/>
    <s v="Riverside"/>
    <x v="0"/>
    <x v="2"/>
    <s v="12 Colored Short Pencils"/>
    <x v="1749"/>
    <n v="3"/>
    <x v="1688"/>
    <x v="3"/>
    <n v="11"/>
    <n v="11"/>
  </r>
  <r>
    <s v="CA-2013-163937"/>
    <d v="2013-01-10T00:00:00"/>
    <d v="2013-01-13T00:00:00"/>
    <s v="Joy Bell-"/>
    <s v="United States"/>
    <s v="Longview"/>
    <x v="1"/>
    <x v="1"/>
    <s v="DAX Value U-Channel Document Frames, Easel Back"/>
    <x v="1750"/>
    <n v="5"/>
    <x v="651"/>
    <x v="0"/>
    <n v="1"/>
    <n v="10"/>
  </r>
  <r>
    <s v="CA-2014-153822"/>
    <d v="2014-09-20T00:00:00"/>
    <d v="2014-09-26T00:00:00"/>
    <s v="Adrian Barton"/>
    <s v="United States"/>
    <s v="Phoenix"/>
    <x v="3"/>
    <x v="7"/>
    <s v="Akro Stacking Bins"/>
    <x v="1751"/>
    <n v="2"/>
    <x v="1689"/>
    <x v="3"/>
    <n v="9"/>
    <n v="20"/>
  </r>
  <r>
    <s v="CA-2014-153822"/>
    <d v="2014-09-20T00:00:00"/>
    <d v="2014-09-26T00:00:00"/>
    <s v="Adrian Barton"/>
    <s v="United States"/>
    <s v="Phoenix"/>
    <x v="3"/>
    <x v="8"/>
    <s v="Sony Micro Vault Click 16 GB USB 2.0 Flash Drive"/>
    <x v="1752"/>
    <n v="2"/>
    <x v="1690"/>
    <x v="3"/>
    <n v="9"/>
    <n v="20"/>
  </r>
  <r>
    <s v="CA-2014-153822"/>
    <d v="2014-09-20T00:00:00"/>
    <d v="2014-09-26T00:00:00"/>
    <s v="Adrian Barton"/>
    <s v="United States"/>
    <s v="Phoenix"/>
    <x v="3"/>
    <x v="3"/>
    <s v="Polycom VoiceStation 500 ConferenceÂ phone"/>
    <x v="1753"/>
    <n v="2"/>
    <x v="1691"/>
    <x v="3"/>
    <n v="9"/>
    <n v="20"/>
  </r>
  <r>
    <s v="CA-2014-153822"/>
    <d v="2014-09-20T00:00:00"/>
    <d v="2014-09-26T00:00:00"/>
    <s v="Adrian Barton"/>
    <s v="United States"/>
    <s v="Phoenix"/>
    <x v="3"/>
    <x v="4"/>
    <s v="Plastic Binding Combs"/>
    <x v="1754"/>
    <n v="4"/>
    <x v="1692"/>
    <x v="3"/>
    <n v="9"/>
    <n v="20"/>
  </r>
  <r>
    <s v="CA-2012-112144"/>
    <d v="2012-06-28T00:00:00"/>
    <d v="2012-07-02T00:00:00"/>
    <s v="Craig Yedwab"/>
    <s v="United States"/>
    <s v="Gilbert"/>
    <x v="3"/>
    <x v="0"/>
    <s v="Avery 501"/>
    <x v="1755"/>
    <n v="2"/>
    <x v="1693"/>
    <x v="2"/>
    <n v="6"/>
    <n v="28"/>
  </r>
  <r>
    <s v="CA-2012-112144"/>
    <d v="2012-06-28T00:00:00"/>
    <d v="2012-07-02T00:00:00"/>
    <s v="Craig Yedwab"/>
    <s v="United States"/>
    <s v="Gilbert"/>
    <x v="3"/>
    <x v="1"/>
    <s v="Electrix Halogen Magnifier Lamp"/>
    <x v="1756"/>
    <n v="4"/>
    <x v="1694"/>
    <x v="2"/>
    <n v="6"/>
    <n v="28"/>
  </r>
  <r>
    <s v="CA-2014-149076"/>
    <d v="2014-01-15T00:00:00"/>
    <d v="2014-01-20T00:00:00"/>
    <s v="Sean O'Donnell"/>
    <s v="United States"/>
    <s v="Los Angeles"/>
    <x v="0"/>
    <x v="9"/>
    <s v="Xerox 19"/>
    <x v="282"/>
    <n v="5"/>
    <x v="282"/>
    <x v="3"/>
    <n v="1"/>
    <n v="15"/>
  </r>
  <r>
    <s v="CA-2012-166800"/>
    <d v="2012-11-19T00:00:00"/>
    <d v="2012-11-26T00:00:00"/>
    <s v="Aleksandra Gannaway"/>
    <s v="United States"/>
    <s v="Las Vegas"/>
    <x v="7"/>
    <x v="5"/>
    <s v="Hoover Commercial Soft Guard Upright Vacuum And Disposable Filtration Bags"/>
    <x v="1757"/>
    <n v="4"/>
    <x v="1695"/>
    <x v="2"/>
    <n v="11"/>
    <n v="19"/>
  </r>
  <r>
    <s v="US-2013-134369"/>
    <d v="2013-09-17T00:00:00"/>
    <d v="2013-09-23T00:00:00"/>
    <s v="Becky Castell"/>
    <s v="United States"/>
    <s v="Laguna Niguel"/>
    <x v="0"/>
    <x v="9"/>
    <s v="Xerox 1966"/>
    <x v="264"/>
    <n v="2"/>
    <x v="642"/>
    <x v="0"/>
    <n v="9"/>
    <n v="17"/>
  </r>
  <r>
    <s v="CA-2011-133158"/>
    <d v="2011-08-19T00:00:00"/>
    <d v="2011-08-21T00:00:00"/>
    <s v="David Wiener"/>
    <s v="United States"/>
    <s v="Los Angeles"/>
    <x v="0"/>
    <x v="1"/>
    <s v="Deflect-o EconoMat Studded, No Bevel Mat for Low Pile Carpeting"/>
    <x v="1758"/>
    <n v="7"/>
    <x v="1696"/>
    <x v="1"/>
    <n v="8"/>
    <n v="19"/>
  </r>
  <r>
    <s v="CA-2011-133158"/>
    <d v="2011-08-19T00:00:00"/>
    <d v="2011-08-21T00:00:00"/>
    <s v="David Wiener"/>
    <s v="United States"/>
    <s v="Los Angeles"/>
    <x v="0"/>
    <x v="4"/>
    <s v="Satellite Sectional Post Binders"/>
    <x v="670"/>
    <n v="2"/>
    <x v="659"/>
    <x v="1"/>
    <n v="8"/>
    <n v="19"/>
  </r>
  <r>
    <s v="CA-2014-141201"/>
    <d v="2014-12-10T00:00:00"/>
    <d v="2014-12-12T00:00:00"/>
    <s v="Daniel Byrd"/>
    <s v="United States"/>
    <s v="Salinas"/>
    <x v="0"/>
    <x v="15"/>
    <s v="O'Sullivan 3-Shelf Heavy-Duty Bookcases"/>
    <x v="1759"/>
    <n v="3"/>
    <x v="665"/>
    <x v="3"/>
    <n v="12"/>
    <n v="10"/>
  </r>
  <r>
    <s v="CA-2011-124737"/>
    <d v="2011-08-23T00:00:00"/>
    <d v="2011-08-27T00:00:00"/>
    <s v="Arthur Prichep"/>
    <s v="United States"/>
    <s v="Denver"/>
    <x v="5"/>
    <x v="9"/>
    <s v="Xerox 1976"/>
    <x v="274"/>
    <n v="3"/>
    <x v="457"/>
    <x v="1"/>
    <n v="8"/>
    <n v="23"/>
  </r>
  <r>
    <s v="CA-2011-124737"/>
    <d v="2011-08-23T00:00:00"/>
    <d v="2011-08-27T00:00:00"/>
    <s v="Arthur Prichep"/>
    <s v="United States"/>
    <s v="Denver"/>
    <x v="5"/>
    <x v="12"/>
    <s v="Acme Titanium Bonded Scissors"/>
    <x v="1760"/>
    <n v="1"/>
    <x v="1697"/>
    <x v="1"/>
    <n v="8"/>
    <n v="23"/>
  </r>
  <r>
    <s v="CA-2011-124737"/>
    <d v="2011-08-23T00:00:00"/>
    <d v="2011-08-27T00:00:00"/>
    <s v="Arthur Prichep"/>
    <s v="United States"/>
    <s v="Denver"/>
    <x v="5"/>
    <x v="1"/>
    <s v="Regeneration Desk Collection"/>
    <x v="1271"/>
    <n v="3"/>
    <x v="1531"/>
    <x v="1"/>
    <n v="8"/>
    <n v="23"/>
  </r>
  <r>
    <s v="CA-2011-124737"/>
    <d v="2011-08-23T00:00:00"/>
    <d v="2011-08-27T00:00:00"/>
    <s v="Arthur Prichep"/>
    <s v="United States"/>
    <s v="Denver"/>
    <x v="5"/>
    <x v="3"/>
    <s v="Cisco SPA525G2 IP Phone - Wireless"/>
    <x v="1761"/>
    <n v="9"/>
    <x v="1698"/>
    <x v="1"/>
    <n v="8"/>
    <n v="23"/>
  </r>
  <r>
    <s v="CA-2011-124737"/>
    <d v="2011-08-23T00:00:00"/>
    <d v="2011-08-27T00:00:00"/>
    <s v="Arthur Prichep"/>
    <s v="United States"/>
    <s v="Denver"/>
    <x v="5"/>
    <x v="9"/>
    <s v="Xerox 1931"/>
    <x v="81"/>
    <n v="6"/>
    <x v="82"/>
    <x v="1"/>
    <n v="8"/>
    <n v="23"/>
  </r>
  <r>
    <s v="CA-2011-124737"/>
    <d v="2011-08-23T00:00:00"/>
    <d v="2011-08-27T00:00:00"/>
    <s v="Arthur Prichep"/>
    <s v="United States"/>
    <s v="Denver"/>
    <x v="5"/>
    <x v="9"/>
    <s v="Xerox 1988"/>
    <x v="1762"/>
    <n v="9"/>
    <x v="282"/>
    <x v="1"/>
    <n v="8"/>
    <n v="23"/>
  </r>
  <r>
    <s v="CA-2014-119494"/>
    <d v="2014-11-10T00:00:00"/>
    <d v="2014-11-14T00:00:00"/>
    <s v="Jim Epp"/>
    <s v="United States"/>
    <s v="San Diego"/>
    <x v="0"/>
    <x v="10"/>
    <s v="Lifetime Advantage Folding Chairs, 4/Carton"/>
    <x v="1763"/>
    <n v="3"/>
    <x v="1699"/>
    <x v="3"/>
    <n v="11"/>
    <n v="10"/>
  </r>
  <r>
    <s v="CA-2011-150581"/>
    <d v="2011-04-08T00:00:00"/>
    <d v="2011-04-12T00:00:00"/>
    <s v="Nathan Mautz"/>
    <s v="United States"/>
    <s v="Concord"/>
    <x v="0"/>
    <x v="6"/>
    <s v="Bevis 36 x 72 Conference Tables"/>
    <x v="1764"/>
    <n v="1"/>
    <x v="1700"/>
    <x v="1"/>
    <n v="4"/>
    <n v="8"/>
  </r>
  <r>
    <s v="CA-2011-150581"/>
    <d v="2011-04-08T00:00:00"/>
    <d v="2011-04-12T00:00:00"/>
    <s v="Nathan Mautz"/>
    <s v="United States"/>
    <s v="Concord"/>
    <x v="0"/>
    <x v="8"/>
    <s v="Logitech Wireless Headset h800"/>
    <x v="391"/>
    <n v="4"/>
    <x v="1128"/>
    <x v="1"/>
    <n v="4"/>
    <n v="8"/>
  </r>
  <r>
    <s v="CA-2011-141355"/>
    <d v="2011-09-25T00:00:00"/>
    <d v="2011-09-30T00:00:00"/>
    <s v="Barry Franz"/>
    <s v="United States"/>
    <s v="Aurora"/>
    <x v="5"/>
    <x v="2"/>
    <s v="Dixon Ticonderoga Core-Lock Colored Pencils"/>
    <x v="1765"/>
    <n v="2"/>
    <x v="1701"/>
    <x v="1"/>
    <n v="9"/>
    <n v="25"/>
  </r>
  <r>
    <s v="CA-2013-165330"/>
    <d v="2013-12-12T00:00:00"/>
    <d v="2013-12-12T00:00:00"/>
    <s v="William Brown"/>
    <s v="United States"/>
    <s v="Anaheim"/>
    <x v="0"/>
    <x v="4"/>
    <s v="Ibico Laser Imprintable Binding System Covers"/>
    <x v="1766"/>
    <n v="5"/>
    <x v="1702"/>
    <x v="0"/>
    <n v="12"/>
    <n v="12"/>
  </r>
  <r>
    <s v="CA-2013-165330"/>
    <d v="2013-12-12T00:00:00"/>
    <d v="2013-12-12T00:00:00"/>
    <s v="William Brown"/>
    <s v="United States"/>
    <s v="Anaheim"/>
    <x v="0"/>
    <x v="2"/>
    <s v="Boston 16765 Mini Stand Up Battery Pencil Sharpener"/>
    <x v="1693"/>
    <n v="2"/>
    <x v="1634"/>
    <x v="0"/>
    <n v="12"/>
    <n v="12"/>
  </r>
  <r>
    <s v="CA-2013-165330"/>
    <d v="2013-12-12T00:00:00"/>
    <d v="2013-12-12T00:00:00"/>
    <s v="William Brown"/>
    <s v="United States"/>
    <s v="Anaheim"/>
    <x v="0"/>
    <x v="9"/>
    <s v="IBM Multi-Purpose Copy Paper, 8 1/2 x 11&quot;, Case"/>
    <x v="1767"/>
    <n v="1"/>
    <x v="561"/>
    <x v="0"/>
    <n v="12"/>
    <n v="12"/>
  </r>
  <r>
    <s v="CA-2013-165330"/>
    <d v="2013-12-12T00:00:00"/>
    <d v="2013-12-12T00:00:00"/>
    <s v="William Brown"/>
    <s v="United States"/>
    <s v="Anaheim"/>
    <x v="0"/>
    <x v="8"/>
    <s v="Microsoft Natural Ergonomic Keyboard 4000"/>
    <x v="303"/>
    <n v="4"/>
    <x v="1516"/>
    <x v="0"/>
    <n v="12"/>
    <n v="12"/>
  </r>
  <r>
    <s v="CA-2013-165330"/>
    <d v="2013-12-12T00:00:00"/>
    <d v="2013-12-12T00:00:00"/>
    <s v="William Brown"/>
    <s v="United States"/>
    <s v="Anaheim"/>
    <x v="0"/>
    <x v="10"/>
    <s v="Global Wood Trimmed Manager's Task Chair, Khaki"/>
    <x v="1768"/>
    <n v="5"/>
    <x v="1703"/>
    <x v="0"/>
    <n v="12"/>
    <n v="12"/>
  </r>
  <r>
    <s v="CA-2013-165330"/>
    <d v="2013-12-12T00:00:00"/>
    <d v="2013-12-12T00:00:00"/>
    <s v="William Brown"/>
    <s v="United States"/>
    <s v="Anaheim"/>
    <x v="0"/>
    <x v="4"/>
    <s v="Recycled Easel Ring Binders"/>
    <x v="702"/>
    <n v="3"/>
    <x v="1704"/>
    <x v="0"/>
    <n v="12"/>
    <n v="12"/>
  </r>
  <r>
    <s v="CA-2013-165330"/>
    <d v="2013-12-12T00:00:00"/>
    <d v="2013-12-12T00:00:00"/>
    <s v="William Brown"/>
    <s v="United States"/>
    <s v="Anaheim"/>
    <x v="0"/>
    <x v="4"/>
    <s v="GBC Recycled VeloBinder Covers"/>
    <x v="1769"/>
    <n v="9"/>
    <x v="1705"/>
    <x v="0"/>
    <n v="12"/>
    <n v="12"/>
  </r>
  <r>
    <s v="CA-2013-165330"/>
    <d v="2013-12-12T00:00:00"/>
    <d v="2013-12-12T00:00:00"/>
    <s v="William Brown"/>
    <s v="United States"/>
    <s v="Anaheim"/>
    <x v="0"/>
    <x v="6"/>
    <s v="Hon Non-Folding Utility Tables"/>
    <x v="1770"/>
    <n v="7"/>
    <x v="1706"/>
    <x v="0"/>
    <n v="12"/>
    <n v="12"/>
  </r>
  <r>
    <s v="CA-2013-165330"/>
    <d v="2013-12-12T00:00:00"/>
    <d v="2013-12-12T00:00:00"/>
    <s v="William Brown"/>
    <s v="United States"/>
    <s v="Anaheim"/>
    <x v="0"/>
    <x v="7"/>
    <s v="Rogers Profile Extra Capacity Storage Tub"/>
    <x v="1771"/>
    <n v="3"/>
    <x v="1707"/>
    <x v="0"/>
    <n v="12"/>
    <n v="12"/>
  </r>
  <r>
    <s v="CA-2013-165330"/>
    <d v="2013-12-12T00:00:00"/>
    <d v="2013-12-12T00:00:00"/>
    <s v="William Brown"/>
    <s v="United States"/>
    <s v="Anaheim"/>
    <x v="0"/>
    <x v="5"/>
    <s v="Fellowes 8 Outlet Superior Workstation Surge Protector"/>
    <x v="1772"/>
    <n v="2"/>
    <x v="1708"/>
    <x v="0"/>
    <n v="12"/>
    <n v="12"/>
  </r>
  <r>
    <s v="CA-2013-165330"/>
    <d v="2013-12-12T00:00:00"/>
    <d v="2013-12-12T00:00:00"/>
    <s v="William Brown"/>
    <s v="United States"/>
    <s v="Anaheim"/>
    <x v="0"/>
    <x v="4"/>
    <s v="Black Avery Memo-Size 3-Ring Binder, 5 1/2&quot; x 8 1/2&quot;"/>
    <x v="1773"/>
    <n v="2"/>
    <x v="616"/>
    <x v="0"/>
    <n v="12"/>
    <n v="12"/>
  </r>
  <r>
    <s v="CA-2012-132633"/>
    <d v="2012-02-03T00:00:00"/>
    <d v="2012-02-05T00:00:00"/>
    <s v="Ken Heidel"/>
    <s v="United States"/>
    <s v="Pleasant Grove"/>
    <x v="2"/>
    <x v="4"/>
    <s v="Wilson Jones Standard D-Ring Binders"/>
    <x v="1774"/>
    <n v="3"/>
    <x v="76"/>
    <x v="2"/>
    <n v="2"/>
    <n v="3"/>
  </r>
  <r>
    <s v="CA-2013-157742"/>
    <d v="2013-12-30T00:00:00"/>
    <d v="2014-01-01T00:00:00"/>
    <s v="Ken Lonsdale"/>
    <s v="United States"/>
    <s v="Springfield"/>
    <x v="4"/>
    <x v="13"/>
    <s v="Peel &amp; Seel Recycled Catalog Envelopes, Brown"/>
    <x v="1775"/>
    <n v="3"/>
    <x v="1709"/>
    <x v="0"/>
    <n v="12"/>
    <n v="30"/>
  </r>
  <r>
    <s v="CA-2014-127712"/>
    <d v="2014-09-01T00:00:00"/>
    <d v="2014-09-06T00:00:00"/>
    <s v="Michael Granlund"/>
    <s v="United States"/>
    <s v="Salem"/>
    <x v="4"/>
    <x v="12"/>
    <s v="Acme Kleen Earth Office Shears"/>
    <x v="1776"/>
    <n v="2"/>
    <x v="1710"/>
    <x v="3"/>
    <n v="9"/>
    <n v="1"/>
  </r>
  <r>
    <s v="CA-2011-106726"/>
    <d v="2011-12-06T00:00:00"/>
    <d v="2011-12-08T00:00:00"/>
    <s v="Roland Schwarz"/>
    <s v="United States"/>
    <s v="Los Angeles"/>
    <x v="0"/>
    <x v="7"/>
    <s v="Standard Rollaway File with Lock"/>
    <x v="1777"/>
    <n v="7"/>
    <x v="1711"/>
    <x v="1"/>
    <n v="12"/>
    <n v="6"/>
  </r>
  <r>
    <s v="CA-2013-147473"/>
    <d v="2013-05-31T00:00:00"/>
    <d v="2013-06-04T00:00:00"/>
    <s v="Nancy Lomonaco"/>
    <s v="United States"/>
    <s v="Los Angeles"/>
    <x v="0"/>
    <x v="9"/>
    <s v="Xerox 228"/>
    <x v="254"/>
    <n v="6"/>
    <x v="254"/>
    <x v="0"/>
    <n v="5"/>
    <n v="31"/>
  </r>
  <r>
    <s v="CA-2011-141901"/>
    <d v="2011-08-09T00:00:00"/>
    <d v="2011-08-14T00:00:00"/>
    <s v="Gene McClure"/>
    <s v="United States"/>
    <s v="Fresno"/>
    <x v="0"/>
    <x v="9"/>
    <s v="Great White Multi-Use Recycled Paper (20Lb. and 84 Bright)"/>
    <x v="56"/>
    <n v="1"/>
    <x v="55"/>
    <x v="1"/>
    <n v="8"/>
    <n v="9"/>
  </r>
  <r>
    <s v="CA-2013-167416"/>
    <d v="2013-05-13T00:00:00"/>
    <d v="2013-05-18T00:00:00"/>
    <s v="Jill Matthias"/>
    <s v="United States"/>
    <s v="Seattle"/>
    <x v="1"/>
    <x v="13"/>
    <s v="Manila Recycled Extra-Heavyweight Clasp Envelopes, 6&quot; x 9&quot;"/>
    <x v="620"/>
    <n v="5"/>
    <x v="1712"/>
    <x v="0"/>
    <n v="5"/>
    <n v="13"/>
  </r>
  <r>
    <s v="CA-2014-118724"/>
    <d v="2014-07-22T00:00:00"/>
    <d v="2014-07-26T00:00:00"/>
    <s v="Anthony Rawles"/>
    <s v="United States"/>
    <s v="Concord"/>
    <x v="0"/>
    <x v="2"/>
    <s v="Nontoxic Chalk"/>
    <x v="995"/>
    <n v="2"/>
    <x v="1713"/>
    <x v="3"/>
    <n v="7"/>
    <n v="22"/>
  </r>
  <r>
    <s v="CA-2014-118724"/>
    <d v="2014-07-22T00:00:00"/>
    <d v="2014-07-26T00:00:00"/>
    <s v="Anthony Rawles"/>
    <s v="United States"/>
    <s v="Concord"/>
    <x v="0"/>
    <x v="3"/>
    <s v="Polycom SoundPoint IP 450 VoIP phone"/>
    <x v="1778"/>
    <n v="9"/>
    <x v="1714"/>
    <x v="3"/>
    <n v="7"/>
    <n v="22"/>
  </r>
  <r>
    <s v="US-2014-143175"/>
    <d v="2014-08-04T00:00:00"/>
    <d v="2014-08-07T00:00:00"/>
    <s v="George Ashbrook"/>
    <s v="United States"/>
    <s v="Los Angeles"/>
    <x v="0"/>
    <x v="7"/>
    <s v="Fellowes Bases and Tops For Staxonsteel/High-Stak Systems"/>
    <x v="1537"/>
    <n v="3"/>
    <x v="1483"/>
    <x v="3"/>
    <n v="8"/>
    <n v="4"/>
  </r>
  <r>
    <s v="CA-2012-105844"/>
    <d v="2012-10-25T00:00:00"/>
    <d v="2012-10-27T00:00:00"/>
    <s v="Jennifer Ferguson"/>
    <s v="United States"/>
    <s v="Sparks"/>
    <x v="7"/>
    <x v="2"/>
    <s v="Newell 319"/>
    <x v="1779"/>
    <n v="4"/>
    <x v="1715"/>
    <x v="2"/>
    <n v="10"/>
    <n v="25"/>
  </r>
  <r>
    <s v="CA-2014-118864"/>
    <d v="2014-06-16T00:00:00"/>
    <d v="2014-06-20T00:00:00"/>
    <s v="Kristen Hastings"/>
    <s v="United States"/>
    <s v="Los Angeles"/>
    <x v="0"/>
    <x v="3"/>
    <s v="Panasonic KX T7736-B Digital phone"/>
    <x v="303"/>
    <n v="1"/>
    <x v="1435"/>
    <x v="3"/>
    <n v="6"/>
    <n v="16"/>
  </r>
  <r>
    <s v="CA-2011-159625"/>
    <d v="2011-11-23T00:00:00"/>
    <d v="2011-11-28T00:00:00"/>
    <s v="Sally Matthias"/>
    <s v="United States"/>
    <s v="Scottsdale"/>
    <x v="3"/>
    <x v="13"/>
    <s v="Staples"/>
    <x v="1780"/>
    <n v="3"/>
    <x v="1716"/>
    <x v="1"/>
    <n v="11"/>
    <n v="23"/>
  </r>
  <r>
    <s v="CA-2014-147410"/>
    <d v="2014-09-05T00:00:00"/>
    <d v="2014-09-09T00:00:00"/>
    <s v="Eva Jacobs"/>
    <s v="United States"/>
    <s v="Santa Ana"/>
    <x v="0"/>
    <x v="7"/>
    <s v="24 Capacity Maxi Data Binder Racks, Pearl"/>
    <x v="1781"/>
    <n v="2"/>
    <x v="1717"/>
    <x v="3"/>
    <n v="9"/>
    <n v="5"/>
  </r>
  <r>
    <s v="US-2013-102239"/>
    <d v="2013-05-06T00:00:00"/>
    <d v="2013-05-07T00:00:00"/>
    <s v="Lindsay Williams"/>
    <s v="United States"/>
    <s v="Henderson"/>
    <x v="7"/>
    <x v="6"/>
    <s v="Global Adaptabilities Conference Tables"/>
    <x v="1782"/>
    <n v="6"/>
    <x v="1718"/>
    <x v="0"/>
    <n v="5"/>
    <n v="6"/>
  </r>
  <r>
    <s v="US-2013-102239"/>
    <d v="2013-05-06T00:00:00"/>
    <d v="2013-05-07T00:00:00"/>
    <s v="Lindsay Williams"/>
    <s v="United States"/>
    <s v="Henderson"/>
    <x v="7"/>
    <x v="4"/>
    <s v="Avery Poly Binder Pockets"/>
    <x v="1783"/>
    <n v="2"/>
    <x v="301"/>
    <x v="0"/>
    <n v="5"/>
    <n v="6"/>
  </r>
  <r>
    <s v="CA-2011-143168"/>
    <d v="2011-10-18T00:00:00"/>
    <d v="2011-10-23T00:00:00"/>
    <s v="Ivan Gibson"/>
    <s v="United States"/>
    <s v="Seattle"/>
    <x v="1"/>
    <x v="9"/>
    <s v="Xerox 1925"/>
    <x v="1254"/>
    <n v="2"/>
    <x v="1220"/>
    <x v="1"/>
    <n v="10"/>
    <n v="18"/>
  </r>
  <r>
    <s v="CA-2011-143168"/>
    <d v="2011-10-18T00:00:00"/>
    <d v="2011-10-23T00:00:00"/>
    <s v="Ivan Gibson"/>
    <s v="United States"/>
    <s v="Seattle"/>
    <x v="1"/>
    <x v="4"/>
    <s v="Computer Printout Index Tabs"/>
    <x v="1784"/>
    <n v="1"/>
    <x v="787"/>
    <x v="1"/>
    <n v="10"/>
    <n v="18"/>
  </r>
  <r>
    <s v="CA-2014-118122"/>
    <d v="2014-11-18T00:00:00"/>
    <d v="2014-11-25T00:00:00"/>
    <s v="Greg Guthrie"/>
    <s v="United States"/>
    <s v="Seattle"/>
    <x v="1"/>
    <x v="4"/>
    <s v="Cardinal Slant-D Ring Binder, Heavy Gauge Vinyl"/>
    <x v="361"/>
    <n v="2"/>
    <x v="356"/>
    <x v="3"/>
    <n v="11"/>
    <n v="18"/>
  </r>
  <r>
    <s v="CA-2014-166926"/>
    <d v="2014-12-02T00:00:00"/>
    <d v="2014-12-09T00:00:00"/>
    <s v="Sean O'Donnell"/>
    <s v="United States"/>
    <s v="Seattle"/>
    <x v="1"/>
    <x v="9"/>
    <s v="Xerox 1947"/>
    <x v="561"/>
    <n v="7"/>
    <x v="1719"/>
    <x v="3"/>
    <n v="12"/>
    <n v="2"/>
  </r>
  <r>
    <s v="CA-2014-166926"/>
    <d v="2014-12-02T00:00:00"/>
    <d v="2014-12-09T00:00:00"/>
    <s v="Sean O'Donnell"/>
    <s v="United States"/>
    <s v="Seattle"/>
    <x v="1"/>
    <x v="15"/>
    <s v="Hon Metal Bookcases, Putty"/>
    <x v="566"/>
    <n v="2"/>
    <x v="935"/>
    <x v="3"/>
    <n v="12"/>
    <n v="2"/>
  </r>
  <r>
    <s v="CA-2014-142909"/>
    <d v="2014-12-23T00:00:00"/>
    <d v="2014-12-26T00:00:00"/>
    <s v="Alex Grayson"/>
    <s v="United States"/>
    <s v="Mesa"/>
    <x v="3"/>
    <x v="6"/>
    <s v="Lesro Round Back Collection Coffee Table, End Table"/>
    <x v="1785"/>
    <n v="2"/>
    <x v="1720"/>
    <x v="3"/>
    <n v="12"/>
    <n v="23"/>
  </r>
  <r>
    <s v="CA-2013-131380"/>
    <d v="2013-03-29T00:00:00"/>
    <d v="2013-04-01T00:00:00"/>
    <s v="Chris Cortes"/>
    <s v="United States"/>
    <s v="Los Angeles"/>
    <x v="0"/>
    <x v="7"/>
    <s v="Rogers Deluxe File Chest"/>
    <x v="371"/>
    <n v="4"/>
    <x v="1538"/>
    <x v="0"/>
    <n v="3"/>
    <n v="29"/>
  </r>
  <r>
    <s v="CA-2013-131380"/>
    <d v="2013-03-29T00:00:00"/>
    <d v="2013-04-01T00:00:00"/>
    <s v="Chris Cortes"/>
    <s v="United States"/>
    <s v="Los Angeles"/>
    <x v="0"/>
    <x v="9"/>
    <s v="Xerox 1983"/>
    <x v="56"/>
    <n v="1"/>
    <x v="987"/>
    <x v="0"/>
    <n v="3"/>
    <n v="29"/>
  </r>
  <r>
    <s v="CA-2011-117464"/>
    <d v="2011-07-22T00:00:00"/>
    <d v="2011-07-24T00:00:00"/>
    <s v="Naresj Patel"/>
    <s v="United States"/>
    <s v="San Francisco"/>
    <x v="0"/>
    <x v="2"/>
    <s v="Newell 32"/>
    <x v="40"/>
    <n v="4"/>
    <x v="243"/>
    <x v="1"/>
    <n v="7"/>
    <n v="22"/>
  </r>
  <r>
    <s v="CA-2011-117464"/>
    <d v="2011-07-22T00:00:00"/>
    <d v="2011-07-24T00:00:00"/>
    <s v="Naresj Patel"/>
    <s v="United States"/>
    <s v="San Francisco"/>
    <x v="0"/>
    <x v="10"/>
    <s v="Global Comet Stacking Armless Chair"/>
    <x v="1786"/>
    <n v="3"/>
    <x v="1721"/>
    <x v="1"/>
    <n v="7"/>
    <n v="22"/>
  </r>
  <r>
    <s v="CA-2011-117464"/>
    <d v="2011-07-22T00:00:00"/>
    <d v="2011-07-24T00:00:00"/>
    <s v="Naresj Patel"/>
    <s v="United States"/>
    <s v="San Francisco"/>
    <x v="0"/>
    <x v="7"/>
    <s v="Eldon Mobile Mega Data Cart  Mega Stackable  Add-On Trays"/>
    <x v="1787"/>
    <n v="10"/>
    <x v="1722"/>
    <x v="1"/>
    <n v="7"/>
    <n v="22"/>
  </r>
  <r>
    <s v="CA-2011-117464"/>
    <d v="2011-07-22T00:00:00"/>
    <d v="2011-07-24T00:00:00"/>
    <s v="Naresj Patel"/>
    <s v="United States"/>
    <s v="San Francisco"/>
    <x v="0"/>
    <x v="6"/>
    <s v="Safco Drafting Table"/>
    <x v="1361"/>
    <n v="3"/>
    <x v="1723"/>
    <x v="1"/>
    <n v="7"/>
    <n v="22"/>
  </r>
  <r>
    <s v="CA-2014-125381"/>
    <d v="2014-04-26T00:00:00"/>
    <d v="2014-04-28T00:00:00"/>
    <s v="Speros Goranitis"/>
    <s v="United States"/>
    <s v="San Francisco"/>
    <x v="0"/>
    <x v="8"/>
    <s v="Sony 64GB Class 10 Micro SDHC R40 Memory Card"/>
    <x v="1165"/>
    <n v="3"/>
    <x v="1135"/>
    <x v="3"/>
    <n v="4"/>
    <n v="26"/>
  </r>
  <r>
    <s v="CA-2014-150609"/>
    <d v="2014-05-01T00:00:00"/>
    <d v="2014-05-05T00:00:00"/>
    <s v="Nick Zandusky"/>
    <s v="United States"/>
    <s v="Los Angeles"/>
    <x v="0"/>
    <x v="4"/>
    <s v="Fellowes Black Plastic Comb Bindings"/>
    <x v="1788"/>
    <n v="5"/>
    <x v="1724"/>
    <x v="3"/>
    <n v="5"/>
    <n v="1"/>
  </r>
  <r>
    <s v="CA-2013-164399"/>
    <d v="2013-11-13T00:00:00"/>
    <d v="2013-11-16T00:00:00"/>
    <s v="Dianna Wilson"/>
    <s v="United States"/>
    <s v="San Diego"/>
    <x v="0"/>
    <x v="3"/>
    <s v="Panasonic KX TS3282W Corded phone"/>
    <x v="441"/>
    <n v="3"/>
    <x v="1725"/>
    <x v="0"/>
    <n v="11"/>
    <n v="13"/>
  </r>
  <r>
    <s v="CA-2013-164399"/>
    <d v="2013-11-13T00:00:00"/>
    <d v="2013-11-16T00:00:00"/>
    <s v="Dianna Wilson"/>
    <s v="United States"/>
    <s v="San Diego"/>
    <x v="0"/>
    <x v="6"/>
    <s v="Global Adaptabilities Conference Tables"/>
    <x v="1042"/>
    <n v="3"/>
    <x v="1726"/>
    <x v="0"/>
    <n v="11"/>
    <n v="13"/>
  </r>
  <r>
    <s v="CA-2013-147683"/>
    <d v="2013-11-14T00:00:00"/>
    <d v="2013-11-18T00:00:00"/>
    <s v="Philisse Overcash"/>
    <s v="United States"/>
    <s v="Seattle"/>
    <x v="1"/>
    <x v="1"/>
    <s v="DAX Solid Wood Frames"/>
    <x v="1789"/>
    <n v="2"/>
    <x v="294"/>
    <x v="0"/>
    <n v="11"/>
    <n v="14"/>
  </r>
  <r>
    <s v="CA-2011-116785"/>
    <d v="2011-04-26T00:00:00"/>
    <d v="2011-04-30T00:00:00"/>
    <s v="Marc Harrigan"/>
    <s v="United States"/>
    <s v="Los Angeles"/>
    <x v="0"/>
    <x v="2"/>
    <s v="Newell 347"/>
    <x v="1209"/>
    <n v="5"/>
    <x v="1303"/>
    <x v="1"/>
    <n v="4"/>
    <n v="26"/>
  </r>
  <r>
    <s v="CA-2011-116785"/>
    <d v="2011-04-26T00:00:00"/>
    <d v="2011-04-30T00:00:00"/>
    <s v="Marc Harrigan"/>
    <s v="United States"/>
    <s v="Los Angeles"/>
    <x v="0"/>
    <x v="0"/>
    <s v="Avery 495"/>
    <x v="1574"/>
    <n v="2"/>
    <x v="480"/>
    <x v="1"/>
    <n v="4"/>
    <n v="26"/>
  </r>
  <r>
    <s v="CA-2014-137414"/>
    <d v="2014-10-03T00:00:00"/>
    <d v="2014-10-07T00:00:00"/>
    <s v="Chad McGuire"/>
    <s v="United States"/>
    <s v="San Francisco"/>
    <x v="0"/>
    <x v="1"/>
    <s v="Dax Clear Box Frame"/>
    <x v="235"/>
    <n v="2"/>
    <x v="1727"/>
    <x v="3"/>
    <n v="10"/>
    <n v="3"/>
  </r>
  <r>
    <s v="CA-2014-137414"/>
    <d v="2014-10-03T00:00:00"/>
    <d v="2014-10-07T00:00:00"/>
    <s v="Chad McGuire"/>
    <s v="United States"/>
    <s v="San Francisco"/>
    <x v="0"/>
    <x v="16"/>
    <s v="Ricoh - Ink Collector Unit for GX3000 Series Printers"/>
    <x v="1790"/>
    <n v="11"/>
    <x v="1728"/>
    <x v="3"/>
    <n v="10"/>
    <n v="3"/>
  </r>
  <r>
    <s v="CA-2013-143476"/>
    <d v="2013-09-12T00:00:00"/>
    <d v="2013-09-14T00:00:00"/>
    <s v="Linda Cazamias"/>
    <s v="United States"/>
    <s v="Phoenix"/>
    <x v="3"/>
    <x v="2"/>
    <s v="Crayola Anti Dust Chalk, 12/Pack"/>
    <x v="1791"/>
    <n v="2"/>
    <x v="1729"/>
    <x v="0"/>
    <n v="9"/>
    <n v="12"/>
  </r>
  <r>
    <s v="CA-2013-143476"/>
    <d v="2013-09-12T00:00:00"/>
    <d v="2013-09-14T00:00:00"/>
    <s v="Linda Cazamias"/>
    <s v="United States"/>
    <s v="Phoenix"/>
    <x v="3"/>
    <x v="9"/>
    <s v="Xerox 1976"/>
    <x v="191"/>
    <n v="4"/>
    <x v="187"/>
    <x v="0"/>
    <n v="9"/>
    <n v="12"/>
  </r>
  <r>
    <s v="CA-2013-143476"/>
    <d v="2013-09-12T00:00:00"/>
    <d v="2013-09-14T00:00:00"/>
    <s v="Linda Cazamias"/>
    <s v="United States"/>
    <s v="Phoenix"/>
    <x v="3"/>
    <x v="9"/>
    <s v="Great White Multi-Use Recycled Paper (20Lb. and 84 Bright)"/>
    <x v="1059"/>
    <n v="2"/>
    <x v="1033"/>
    <x v="0"/>
    <n v="9"/>
    <n v="12"/>
  </r>
  <r>
    <s v="US-2013-119046"/>
    <d v="2013-06-03T00:00:00"/>
    <d v="2013-06-07T00:00:00"/>
    <s v="Edward Hooks"/>
    <s v="United States"/>
    <s v="Seattle"/>
    <x v="1"/>
    <x v="9"/>
    <s v="Riverleaf Stik-Withit Designer Note Cubes"/>
    <x v="1792"/>
    <n v="3"/>
    <x v="1730"/>
    <x v="0"/>
    <n v="6"/>
    <n v="3"/>
  </r>
  <r>
    <s v="US-2013-119046"/>
    <d v="2013-06-03T00:00:00"/>
    <d v="2013-06-07T00:00:00"/>
    <s v="Edward Hooks"/>
    <s v="United States"/>
    <s v="Seattle"/>
    <x v="1"/>
    <x v="4"/>
    <s v="Acco PRESSTEX Data Binder with Storage Hooks, Dark Blue, 14 7/8&quot; X 11&quot;"/>
    <x v="1793"/>
    <n v="12"/>
    <x v="1731"/>
    <x v="0"/>
    <n v="6"/>
    <n v="3"/>
  </r>
  <r>
    <s v="US-2013-119046"/>
    <d v="2013-06-03T00:00:00"/>
    <d v="2013-06-07T00:00:00"/>
    <s v="Edward Hooks"/>
    <s v="United States"/>
    <s v="Seattle"/>
    <x v="1"/>
    <x v="4"/>
    <s v="Acco Translucent Poly Ring Binders"/>
    <x v="1419"/>
    <n v="3"/>
    <x v="1270"/>
    <x v="0"/>
    <n v="6"/>
    <n v="3"/>
  </r>
  <r>
    <s v="CA-2014-154949"/>
    <d v="2014-10-16T00:00:00"/>
    <d v="2014-10-20T00:00:00"/>
    <s v="Marc Crier"/>
    <s v="United States"/>
    <s v="Camarillo"/>
    <x v="0"/>
    <x v="0"/>
    <s v="Avery 478"/>
    <x v="546"/>
    <n v="3"/>
    <x v="1732"/>
    <x v="3"/>
    <n v="10"/>
    <n v="16"/>
  </r>
  <r>
    <s v="CA-2012-150770"/>
    <d v="2012-05-03T00:00:00"/>
    <d v="2012-05-06T00:00:00"/>
    <s v="Lena Cacioppo"/>
    <s v="United States"/>
    <s v="San Francisco"/>
    <x v="0"/>
    <x v="2"/>
    <s v="Newell 317"/>
    <x v="45"/>
    <n v="3"/>
    <x v="578"/>
    <x v="2"/>
    <n v="5"/>
    <n v="3"/>
  </r>
  <r>
    <s v="CA-2012-150770"/>
    <d v="2012-05-03T00:00:00"/>
    <d v="2012-05-06T00:00:00"/>
    <s v="Lena Cacioppo"/>
    <s v="United States"/>
    <s v="San Francisco"/>
    <x v="0"/>
    <x v="4"/>
    <s v="Ibico Recycled Linen-Style Covers"/>
    <x v="1794"/>
    <n v="2"/>
    <x v="1733"/>
    <x v="2"/>
    <n v="5"/>
    <n v="3"/>
  </r>
  <r>
    <s v="CA-2012-150770"/>
    <d v="2012-05-03T00:00:00"/>
    <d v="2012-05-06T00:00:00"/>
    <s v="Lena Cacioppo"/>
    <s v="United States"/>
    <s v="San Francisco"/>
    <x v="0"/>
    <x v="8"/>
    <s v="LogitechÂ Gaming G510s - Keyboard"/>
    <x v="1635"/>
    <n v="4"/>
    <x v="1734"/>
    <x v="2"/>
    <n v="5"/>
    <n v="3"/>
  </r>
  <r>
    <s v="CA-2012-150770"/>
    <d v="2012-05-03T00:00:00"/>
    <d v="2012-05-06T00:00:00"/>
    <s v="Lena Cacioppo"/>
    <s v="United States"/>
    <s v="San Francisco"/>
    <x v="0"/>
    <x v="4"/>
    <s v="GBC Linen Binding Covers"/>
    <x v="1684"/>
    <n v="2"/>
    <x v="1627"/>
    <x v="2"/>
    <n v="5"/>
    <n v="3"/>
  </r>
  <r>
    <s v="CA-2013-109953"/>
    <d v="2013-07-15T00:00:00"/>
    <d v="2013-07-19T00:00:00"/>
    <s v="Raymond Buch"/>
    <s v="United States"/>
    <s v="San Francisco"/>
    <x v="0"/>
    <x v="3"/>
    <s v="Panasonic Kx-TS550"/>
    <x v="1795"/>
    <n v="3"/>
    <x v="1735"/>
    <x v="0"/>
    <n v="7"/>
    <n v="15"/>
  </r>
  <r>
    <s v="CA-2013-109953"/>
    <d v="2013-07-15T00:00:00"/>
    <d v="2013-07-19T00:00:00"/>
    <s v="Raymond Buch"/>
    <s v="United States"/>
    <s v="San Francisco"/>
    <x v="0"/>
    <x v="5"/>
    <s v="Holmes 99% HEPA Air Purifier"/>
    <x v="1796"/>
    <n v="7"/>
    <x v="1736"/>
    <x v="0"/>
    <n v="7"/>
    <n v="15"/>
  </r>
  <r>
    <s v="CA-2013-109953"/>
    <d v="2013-07-15T00:00:00"/>
    <d v="2013-07-19T00:00:00"/>
    <s v="Raymond Buch"/>
    <s v="United States"/>
    <s v="San Francisco"/>
    <x v="0"/>
    <x v="1"/>
    <s v="Deflect-O Glasstique Clear Desk Accessories"/>
    <x v="1797"/>
    <n v="4"/>
    <x v="1737"/>
    <x v="0"/>
    <n v="7"/>
    <n v="15"/>
  </r>
  <r>
    <s v="CA-2011-157546"/>
    <d v="2011-07-20T00:00:00"/>
    <d v="2011-07-22T00:00:00"/>
    <s v="Roger Demir"/>
    <s v="United States"/>
    <s v="San Francisco"/>
    <x v="0"/>
    <x v="4"/>
    <s v="Clear Mylar Reinforcing Strips"/>
    <x v="1798"/>
    <n v="6"/>
    <x v="1738"/>
    <x v="1"/>
    <n v="7"/>
    <n v="20"/>
  </r>
  <r>
    <s v="CA-2011-157546"/>
    <d v="2011-07-20T00:00:00"/>
    <d v="2011-07-22T00:00:00"/>
    <s v="Roger Demir"/>
    <s v="United States"/>
    <s v="San Francisco"/>
    <x v="0"/>
    <x v="9"/>
    <s v="Wirebound Message Books, Two 4 1/4&quot; x 5&quot; Forms per Page"/>
    <x v="1799"/>
    <n v="3"/>
    <x v="808"/>
    <x v="1"/>
    <n v="7"/>
    <n v="20"/>
  </r>
  <r>
    <s v="CA-2011-138737"/>
    <d v="2011-12-07T00:00:00"/>
    <d v="2011-12-10T00:00:00"/>
    <s v="Frank Preis"/>
    <s v="United States"/>
    <s v="Los Angeles"/>
    <x v="0"/>
    <x v="2"/>
    <s v="Newell 32"/>
    <x v="314"/>
    <n v="3"/>
    <x v="1739"/>
    <x v="1"/>
    <n v="12"/>
    <n v="7"/>
  </r>
  <r>
    <s v="CA-2013-101651"/>
    <d v="2013-12-25T00:00:00"/>
    <d v="2013-12-31T00:00:00"/>
    <s v="Sean Christensen"/>
    <s v="United States"/>
    <s v="San Jose"/>
    <x v="0"/>
    <x v="1"/>
    <s v="Eldon 200 Class Desk Accessories, Smoke"/>
    <x v="1185"/>
    <n v="7"/>
    <x v="1740"/>
    <x v="0"/>
    <n v="12"/>
    <n v="25"/>
  </r>
  <r>
    <s v="CA-2013-101651"/>
    <d v="2013-12-25T00:00:00"/>
    <d v="2013-12-31T00:00:00"/>
    <s v="Sean Christensen"/>
    <s v="United States"/>
    <s v="San Jose"/>
    <x v="0"/>
    <x v="13"/>
    <s v="Staples"/>
    <x v="1800"/>
    <n v="7"/>
    <x v="1741"/>
    <x v="0"/>
    <n v="12"/>
    <n v="25"/>
  </r>
  <r>
    <s v="CA-2014-136651"/>
    <d v="2014-04-24T00:00:00"/>
    <d v="2014-04-26T00:00:00"/>
    <s v="Jay Fein"/>
    <s v="United States"/>
    <s v="Pasadena"/>
    <x v="0"/>
    <x v="1"/>
    <s v="DAX Two-Tone Rosewood/Black Document Frame, Desktop, 5 x 7"/>
    <x v="1801"/>
    <n v="7"/>
    <x v="1742"/>
    <x v="3"/>
    <n v="4"/>
    <n v="24"/>
  </r>
  <r>
    <s v="CA-2014-136651"/>
    <d v="2014-04-24T00:00:00"/>
    <d v="2014-04-26T00:00:00"/>
    <s v="Jay Fein"/>
    <s v="United States"/>
    <s v="Pasadena"/>
    <x v="0"/>
    <x v="4"/>
    <s v="GBC Durable Plastic Covers"/>
    <x v="1802"/>
    <n v="6"/>
    <x v="1743"/>
    <x v="3"/>
    <n v="4"/>
    <n v="24"/>
  </r>
  <r>
    <s v="CA-2014-136651"/>
    <d v="2014-04-24T00:00:00"/>
    <d v="2014-04-26T00:00:00"/>
    <s v="Jay Fein"/>
    <s v="United States"/>
    <s v="Pasadena"/>
    <x v="0"/>
    <x v="1"/>
    <s v="Eldon 500 Class Desk Accessories"/>
    <x v="1803"/>
    <n v="2"/>
    <x v="1744"/>
    <x v="3"/>
    <n v="4"/>
    <n v="24"/>
  </r>
  <r>
    <s v="US-2014-151127"/>
    <d v="2014-05-23T00:00:00"/>
    <d v="2014-05-26T00:00:00"/>
    <s v="Rob Lucas"/>
    <s v="United States"/>
    <s v="Los Angeles"/>
    <x v="0"/>
    <x v="2"/>
    <s v="SANFORD Major Accent Highlighters"/>
    <x v="1804"/>
    <n v="7"/>
    <x v="1745"/>
    <x v="3"/>
    <n v="5"/>
    <n v="23"/>
  </r>
  <r>
    <s v="CA-2014-145807"/>
    <d v="2014-02-10T00:00:00"/>
    <d v="2014-02-14T00:00:00"/>
    <s v="Sarah Bern"/>
    <s v="United States"/>
    <s v="Los Angeles"/>
    <x v="0"/>
    <x v="7"/>
    <s v="Sensible Storage WireTech Storage Systems"/>
    <x v="1028"/>
    <n v="5"/>
    <x v="237"/>
    <x v="3"/>
    <n v="2"/>
    <n v="10"/>
  </r>
  <r>
    <s v="CA-2012-158491"/>
    <d v="2012-06-04T00:00:00"/>
    <d v="2012-06-09T00:00:00"/>
    <s v="Becky Pak"/>
    <s v="United States"/>
    <s v="Los Angeles"/>
    <x v="0"/>
    <x v="8"/>
    <s v="Logitech Wireless Anywhere Mouse MX for PC and Mac"/>
    <x v="318"/>
    <n v="2"/>
    <x v="1510"/>
    <x v="2"/>
    <n v="6"/>
    <n v="4"/>
  </r>
  <r>
    <s v="CA-2012-158491"/>
    <d v="2012-06-04T00:00:00"/>
    <d v="2012-06-09T00:00:00"/>
    <s v="Becky Pak"/>
    <s v="United States"/>
    <s v="Los Angeles"/>
    <x v="0"/>
    <x v="8"/>
    <s v="LogitechÂ Z-906 Speaker sys - home theater - 5.1-CH"/>
    <x v="1805"/>
    <n v="3"/>
    <x v="1746"/>
    <x v="2"/>
    <n v="6"/>
    <n v="4"/>
  </r>
  <r>
    <s v="CA-2014-137001"/>
    <d v="2014-06-11T00:00:00"/>
    <d v="2014-06-14T00:00:00"/>
    <s v="George Zrebassa"/>
    <s v="United States"/>
    <s v="Thousand Oaks"/>
    <x v="0"/>
    <x v="2"/>
    <s v="Sanford EarthWrite Recycled Pencils, Medium Soft, #2"/>
    <x v="508"/>
    <n v="7"/>
    <x v="1747"/>
    <x v="3"/>
    <n v="6"/>
    <n v="11"/>
  </r>
  <r>
    <s v="CA-2013-123337"/>
    <d v="2013-09-17T00:00:00"/>
    <d v="2013-09-23T00:00:00"/>
    <s v="Keith Dawkins"/>
    <s v="United States"/>
    <s v="San Jose"/>
    <x v="0"/>
    <x v="15"/>
    <s v="Sauder Forest Hills Library with Doors, Woodland Oak Finish"/>
    <x v="1806"/>
    <n v="2"/>
    <x v="1748"/>
    <x v="0"/>
    <n v="9"/>
    <n v="17"/>
  </r>
  <r>
    <s v="CA-2013-123337"/>
    <d v="2013-09-17T00:00:00"/>
    <d v="2013-09-23T00:00:00"/>
    <s v="Keith Dawkins"/>
    <s v="United States"/>
    <s v="San Jose"/>
    <x v="0"/>
    <x v="5"/>
    <s v="Eureka Sanitaire  Multi-Pro Heavy-Duty Upright, Disposable Bags"/>
    <x v="703"/>
    <n v="4"/>
    <x v="1223"/>
    <x v="0"/>
    <n v="9"/>
    <n v="17"/>
  </r>
  <r>
    <s v="CA-2012-144519"/>
    <d v="2012-11-13T00:00:00"/>
    <d v="2012-11-17T00:00:00"/>
    <s v="Arthur Wiediger"/>
    <s v="United States"/>
    <s v="Helena"/>
    <x v="8"/>
    <x v="3"/>
    <s v="Panasonic KX TS3282W Corded phone"/>
    <x v="1635"/>
    <n v="5"/>
    <x v="1580"/>
    <x v="2"/>
    <n v="11"/>
    <n v="13"/>
  </r>
  <r>
    <s v="CA-2012-144519"/>
    <d v="2012-11-13T00:00:00"/>
    <d v="2012-11-17T00:00:00"/>
    <s v="Arthur Wiediger"/>
    <s v="United States"/>
    <s v="Helena"/>
    <x v="8"/>
    <x v="1"/>
    <s v="Eldon Stackable Tray, Side-Load, Legal, Smoke"/>
    <x v="1807"/>
    <n v="7"/>
    <x v="1577"/>
    <x v="2"/>
    <n v="11"/>
    <n v="13"/>
  </r>
  <r>
    <s v="CA-2013-157217"/>
    <d v="2013-07-20T00:00:00"/>
    <d v="2013-07-22T00:00:00"/>
    <s v="Tracy Collins"/>
    <s v="United States"/>
    <s v="San Francisco"/>
    <x v="0"/>
    <x v="3"/>
    <s v="Griffin GC36547 PowerJolt SE Lightning Charger"/>
    <x v="1808"/>
    <n v="2"/>
    <x v="980"/>
    <x v="0"/>
    <n v="7"/>
    <n v="20"/>
  </r>
  <r>
    <s v="CA-2013-157217"/>
    <d v="2013-07-20T00:00:00"/>
    <d v="2013-07-22T00:00:00"/>
    <s v="Tracy Collins"/>
    <s v="United States"/>
    <s v="San Francisco"/>
    <x v="0"/>
    <x v="8"/>
    <s v="Logitech G35 7.1-Channel Surround Sound Headset"/>
    <x v="1483"/>
    <n v="3"/>
    <x v="8"/>
    <x v="0"/>
    <n v="7"/>
    <n v="20"/>
  </r>
  <r>
    <s v="CA-2013-108224"/>
    <d v="2013-05-15T00:00:00"/>
    <d v="2013-05-15T00:00:00"/>
    <s v="Tiffany House"/>
    <s v="United States"/>
    <s v="Yuma"/>
    <x v="3"/>
    <x v="8"/>
    <s v="ImationÂ 16GB Mini TravelDrive USB 2.0Â Flash Drive"/>
    <x v="1809"/>
    <n v="7"/>
    <x v="1749"/>
    <x v="0"/>
    <n v="5"/>
    <n v="15"/>
  </r>
  <r>
    <s v="CA-2014-159282"/>
    <d v="2014-10-17T00:00:00"/>
    <d v="2014-10-22T00:00:00"/>
    <s v="Gary Hansen"/>
    <s v="United States"/>
    <s v="Yuma"/>
    <x v="3"/>
    <x v="16"/>
    <s v="Swingline SM12-08 MicroCut Jam Free Shredder"/>
    <x v="1810"/>
    <n v="5"/>
    <x v="1750"/>
    <x v="3"/>
    <n v="10"/>
    <n v="17"/>
  </r>
  <r>
    <s v="CA-2014-151183"/>
    <d v="2014-10-15T00:00:00"/>
    <d v="2014-10-20T00:00:00"/>
    <s v="Berenike Kampe"/>
    <s v="United States"/>
    <s v="San Francisco"/>
    <x v="0"/>
    <x v="8"/>
    <s v="Verbatim 25 GB 6x Blu-ray Single Layer Recordable Disc, 10/Pack"/>
    <x v="1811"/>
    <n v="4"/>
    <x v="1751"/>
    <x v="3"/>
    <n v="10"/>
    <n v="15"/>
  </r>
  <r>
    <s v="CA-2013-153661"/>
    <d v="2013-01-30T00:00:00"/>
    <d v="2013-01-31T00:00:00"/>
    <s v="Steven Cartwright"/>
    <s v="United States"/>
    <s v="San Francisco"/>
    <x v="0"/>
    <x v="7"/>
    <s v="File Shuttle II and Handi-File, Black"/>
    <x v="837"/>
    <n v="9"/>
    <x v="820"/>
    <x v="0"/>
    <n v="1"/>
    <n v="30"/>
  </r>
  <r>
    <s v="CA-2013-153661"/>
    <d v="2013-01-30T00:00:00"/>
    <d v="2013-01-31T00:00:00"/>
    <s v="Steven Cartwright"/>
    <s v="United States"/>
    <s v="San Francisco"/>
    <x v="0"/>
    <x v="4"/>
    <s v="GBC Wire Binding Strips"/>
    <x v="1812"/>
    <n v="2"/>
    <x v="48"/>
    <x v="0"/>
    <n v="1"/>
    <n v="30"/>
  </r>
  <r>
    <s v="CA-2013-153661"/>
    <d v="2013-01-30T00:00:00"/>
    <d v="2013-01-31T00:00:00"/>
    <s v="Steven Cartwright"/>
    <s v="United States"/>
    <s v="San Francisco"/>
    <x v="0"/>
    <x v="0"/>
    <s v="Avery 512"/>
    <x v="1813"/>
    <n v="9"/>
    <x v="1752"/>
    <x v="0"/>
    <n v="1"/>
    <n v="30"/>
  </r>
  <r>
    <s v="CA-2013-113656"/>
    <d v="2013-01-23T00:00:00"/>
    <d v="2013-01-29T00:00:00"/>
    <s v="Christy Brittain"/>
    <s v="United States"/>
    <s v="Los Angeles"/>
    <x v="0"/>
    <x v="1"/>
    <s v="DAX Cubicle Frames, 8-1/2 x 11"/>
    <x v="1014"/>
    <n v="7"/>
    <x v="1420"/>
    <x v="0"/>
    <n v="1"/>
    <n v="23"/>
  </r>
  <r>
    <s v="CA-2012-148964"/>
    <d v="2012-05-26T00:00:00"/>
    <d v="2012-05-31T00:00:00"/>
    <s v="Ruben Dartt"/>
    <s v="United States"/>
    <s v="Bellevue"/>
    <x v="1"/>
    <x v="1"/>
    <s v="DAX Metal Frame, Desktop, Stepped-Edge"/>
    <x v="1814"/>
    <n v="1"/>
    <x v="1753"/>
    <x v="2"/>
    <n v="5"/>
    <n v="26"/>
  </r>
  <r>
    <s v="CA-2013-144092"/>
    <d v="2013-11-06T00:00:00"/>
    <d v="2013-11-08T00:00:00"/>
    <s v="Logan Haushalter"/>
    <s v="United States"/>
    <s v="San Jose"/>
    <x v="0"/>
    <x v="8"/>
    <s v="KeyTronicÂ E03601U1 -Â KeyboardÂ - Beige"/>
    <x v="1815"/>
    <n v="4"/>
    <x v="1335"/>
    <x v="0"/>
    <n v="11"/>
    <n v="6"/>
  </r>
  <r>
    <s v="CA-2013-144092"/>
    <d v="2013-11-06T00:00:00"/>
    <d v="2013-11-08T00:00:00"/>
    <s v="Logan Haushalter"/>
    <s v="United States"/>
    <s v="San Jose"/>
    <x v="0"/>
    <x v="10"/>
    <s v="Harbour Creations 67200 Series Stacking Chairs"/>
    <x v="842"/>
    <n v="2"/>
    <x v="828"/>
    <x v="0"/>
    <n v="11"/>
    <n v="6"/>
  </r>
  <r>
    <s v="CA-2013-144092"/>
    <d v="2013-11-06T00:00:00"/>
    <d v="2013-11-08T00:00:00"/>
    <s v="Logan Haushalter"/>
    <s v="United States"/>
    <s v="San Jose"/>
    <x v="0"/>
    <x v="13"/>
    <s v="Strathmore #10 Envelopes, Ultimate White"/>
    <x v="1366"/>
    <n v="3"/>
    <x v="1326"/>
    <x v="0"/>
    <n v="11"/>
    <n v="6"/>
  </r>
  <r>
    <s v="CA-2014-158120"/>
    <d v="2014-11-18T00:00:00"/>
    <d v="2014-11-22T00:00:00"/>
    <s v="Katharine Harms"/>
    <s v="United States"/>
    <s v="Hillsboro"/>
    <x v="4"/>
    <x v="9"/>
    <s v="Wirebound Message Forms, Four 2 3/4 x 5 Forms per Page, Pink Paper"/>
    <x v="1816"/>
    <n v="3"/>
    <x v="499"/>
    <x v="3"/>
    <n v="11"/>
    <n v="18"/>
  </r>
  <r>
    <s v="CA-2014-158120"/>
    <d v="2014-11-18T00:00:00"/>
    <d v="2014-11-22T00:00:00"/>
    <s v="Katharine Harms"/>
    <s v="United States"/>
    <s v="Hillsboro"/>
    <x v="4"/>
    <x v="4"/>
    <s v="Avery Reinforcements for Hole-Punch Pages"/>
    <x v="1817"/>
    <n v="7"/>
    <x v="1754"/>
    <x v="3"/>
    <n v="11"/>
    <n v="18"/>
  </r>
  <r>
    <s v="US-2014-128447"/>
    <d v="2014-11-11T00:00:00"/>
    <d v="2014-11-18T00:00:00"/>
    <s v="Michael Chen"/>
    <s v="United States"/>
    <s v="Pasco"/>
    <x v="1"/>
    <x v="5"/>
    <s v="Eureka The Boss Lite 10-Amp Upright Vacuum, Blue"/>
    <x v="1818"/>
    <n v="5"/>
    <x v="1755"/>
    <x v="3"/>
    <n v="11"/>
    <n v="11"/>
  </r>
  <r>
    <s v="US-2014-128447"/>
    <d v="2014-11-11T00:00:00"/>
    <d v="2014-11-18T00:00:00"/>
    <s v="Michael Chen"/>
    <s v="United States"/>
    <s v="Pasco"/>
    <x v="1"/>
    <x v="4"/>
    <s v="GBC VeloBinder Manual Binding System"/>
    <x v="1819"/>
    <n v="1"/>
    <x v="1756"/>
    <x v="3"/>
    <n v="11"/>
    <n v="11"/>
  </r>
  <r>
    <s v="US-2011-131275"/>
    <d v="2011-03-18T00:00:00"/>
    <d v="2011-03-24T00:00:00"/>
    <s v="Sample Company A"/>
    <s v="United States"/>
    <s v="Burbank"/>
    <x v="0"/>
    <x v="1"/>
    <s v="Eldon Cleatmat Chair Mats for Medium Pile Carpets"/>
    <x v="1820"/>
    <n v="2"/>
    <x v="1757"/>
    <x v="1"/>
    <n v="3"/>
    <n v="18"/>
  </r>
  <r>
    <s v="US-2011-131275"/>
    <d v="2011-03-18T00:00:00"/>
    <d v="2011-03-24T00:00:00"/>
    <s v="Sample Company A"/>
    <s v="United States"/>
    <s v="Burbank"/>
    <x v="0"/>
    <x v="16"/>
    <s v="Swingline SM12-08 MicroCut Jam Free Shredder"/>
    <x v="1821"/>
    <n v="4"/>
    <x v="1758"/>
    <x v="1"/>
    <n v="3"/>
    <n v="18"/>
  </r>
  <r>
    <s v="US-2011-131275"/>
    <d v="2011-03-18T00:00:00"/>
    <d v="2011-03-24T00:00:00"/>
    <s v="Sample Company A"/>
    <s v="United States"/>
    <s v="Burbank"/>
    <x v="0"/>
    <x v="7"/>
    <s v="Tennsco 6- and 18-Compartment Lockers"/>
    <x v="1822"/>
    <n v="7"/>
    <x v="1759"/>
    <x v="1"/>
    <n v="3"/>
    <n v="18"/>
  </r>
  <r>
    <s v="CA-2014-165155"/>
    <d v="2014-09-22T00:00:00"/>
    <d v="2014-09-24T00:00:00"/>
    <s v="Brendan Murry"/>
    <s v="United States"/>
    <s v="Los Angeles"/>
    <x v="0"/>
    <x v="7"/>
    <s v="Tenex Personal Filing Tote With Secure Closure Lid, Black/Frost"/>
    <x v="1748"/>
    <n v="1"/>
    <x v="1760"/>
    <x v="3"/>
    <n v="9"/>
    <n v="22"/>
  </r>
  <r>
    <s v="CA-2014-141138"/>
    <d v="2014-11-11T00:00:00"/>
    <d v="2014-11-17T00:00:00"/>
    <s v="Gary Hwang"/>
    <s v="United States"/>
    <s v="Modesto"/>
    <x v="0"/>
    <x v="8"/>
    <s v="Memorex Mini Travel Drive 16 GB USB 2.0 Flash Drive"/>
    <x v="1823"/>
    <n v="7"/>
    <x v="1761"/>
    <x v="3"/>
    <n v="11"/>
    <n v="11"/>
  </r>
  <r>
    <s v="CA-2014-154102"/>
    <d v="2014-02-07T00:00:00"/>
    <d v="2014-02-14T00:00:00"/>
    <s v="Skye Norling"/>
    <s v="United States"/>
    <s v="San Francisco"/>
    <x v="0"/>
    <x v="9"/>
    <s v="Xerox 1947"/>
    <x v="1093"/>
    <n v="5"/>
    <x v="1330"/>
    <x v="3"/>
    <n v="2"/>
    <n v="7"/>
  </r>
  <r>
    <s v="CA-2013-114748"/>
    <d v="2013-10-10T00:00:00"/>
    <d v="2013-10-15T00:00:00"/>
    <s v="Maria Zettner"/>
    <s v="United States"/>
    <s v="Phoenix"/>
    <x v="3"/>
    <x v="2"/>
    <s v="Newell 310"/>
    <x v="1824"/>
    <n v="1"/>
    <x v="872"/>
    <x v="0"/>
    <n v="10"/>
    <n v="10"/>
  </r>
  <r>
    <s v="CA-2013-114748"/>
    <d v="2013-10-10T00:00:00"/>
    <d v="2013-10-15T00:00:00"/>
    <s v="Maria Zettner"/>
    <s v="United States"/>
    <s v="Phoenix"/>
    <x v="3"/>
    <x v="1"/>
    <s v="Tenex 46&quot; x 60&quot; Computer Anti-Static Chairmat, Rectangular Shaped"/>
    <x v="1825"/>
    <n v="2"/>
    <x v="166"/>
    <x v="0"/>
    <n v="10"/>
    <n v="10"/>
  </r>
  <r>
    <s v="CA-2013-163594"/>
    <d v="2013-04-13T00:00:00"/>
    <d v="2013-04-15T00:00:00"/>
    <s v="Jason Fortune-"/>
    <s v="United States"/>
    <s v="Los Angeles"/>
    <x v="0"/>
    <x v="9"/>
    <s v="Xerox 206"/>
    <x v="179"/>
    <n v="3"/>
    <x v="177"/>
    <x v="0"/>
    <n v="4"/>
    <n v="13"/>
  </r>
  <r>
    <s v="CA-2013-163594"/>
    <d v="2013-04-13T00:00:00"/>
    <d v="2013-04-15T00:00:00"/>
    <s v="Jason Fortune-"/>
    <s v="United States"/>
    <s v="Los Angeles"/>
    <x v="0"/>
    <x v="10"/>
    <s v="Global Geo Office Task Chair, Gray"/>
    <x v="1826"/>
    <n v="3"/>
    <x v="1762"/>
    <x v="0"/>
    <n v="4"/>
    <n v="13"/>
  </r>
  <r>
    <s v="CA-2013-163594"/>
    <d v="2013-04-13T00:00:00"/>
    <d v="2013-04-15T00:00:00"/>
    <s v="Jason Fortune-"/>
    <s v="United States"/>
    <s v="Los Angeles"/>
    <x v="0"/>
    <x v="4"/>
    <s v="Aluminum Screw Posts"/>
    <x v="293"/>
    <n v="3"/>
    <x v="291"/>
    <x v="0"/>
    <n v="4"/>
    <n v="13"/>
  </r>
  <r>
    <s v="US-2014-123862"/>
    <d v="2014-01-08T00:00:00"/>
    <d v="2014-01-10T00:00:00"/>
    <s v="Jamie Frazer"/>
    <s v="United States"/>
    <s v="Long Beach"/>
    <x v="0"/>
    <x v="7"/>
    <s v="Eldon Fold 'N Roll Cart System"/>
    <x v="1827"/>
    <n v="11"/>
    <x v="1763"/>
    <x v="3"/>
    <n v="1"/>
    <n v="8"/>
  </r>
  <r>
    <s v="US-2014-123862"/>
    <d v="2014-01-08T00:00:00"/>
    <d v="2014-01-10T00:00:00"/>
    <s v="Jamie Frazer"/>
    <s v="United States"/>
    <s v="Long Beach"/>
    <x v="0"/>
    <x v="7"/>
    <s v="Tennsco Commercial Shelving"/>
    <x v="1828"/>
    <n v="3"/>
    <x v="1764"/>
    <x v="3"/>
    <n v="1"/>
    <n v="8"/>
  </r>
  <r>
    <s v="US-2014-123862"/>
    <d v="2014-01-08T00:00:00"/>
    <d v="2014-01-10T00:00:00"/>
    <s v="Jamie Frazer"/>
    <s v="United States"/>
    <s v="Long Beach"/>
    <x v="0"/>
    <x v="12"/>
    <s v="Acme Galleria Hot Forged Steel Scissors with Colored Handles"/>
    <x v="1829"/>
    <n v="7"/>
    <x v="1765"/>
    <x v="3"/>
    <n v="1"/>
    <n v="8"/>
  </r>
  <r>
    <s v="US-2014-123862"/>
    <d v="2014-01-08T00:00:00"/>
    <d v="2014-01-10T00:00:00"/>
    <s v="Jamie Frazer"/>
    <s v="United States"/>
    <s v="Long Beach"/>
    <x v="0"/>
    <x v="11"/>
    <s v="Staples"/>
    <x v="1830"/>
    <n v="1"/>
    <x v="961"/>
    <x v="3"/>
    <n v="1"/>
    <n v="8"/>
  </r>
  <r>
    <s v="CA-2014-100580"/>
    <d v="2014-08-14T00:00:00"/>
    <d v="2014-08-21T00:00:00"/>
    <s v="Michael Kennedy"/>
    <s v="United States"/>
    <s v="San Diego"/>
    <x v="0"/>
    <x v="4"/>
    <s v="GBC Prepunched Paper, 19-Hole, for Binding Systems, 24-lb"/>
    <x v="1831"/>
    <n v="3"/>
    <x v="1766"/>
    <x v="3"/>
    <n v="8"/>
    <n v="14"/>
  </r>
  <r>
    <s v="CA-2011-132787"/>
    <d v="2011-09-19T00:00:00"/>
    <d v="2011-09-23T00:00:00"/>
    <s v="Mike Caudle"/>
    <s v="United States"/>
    <s v="Seattle"/>
    <x v="1"/>
    <x v="7"/>
    <s v="Decoflex Hanging Personal Folder File, Blue"/>
    <x v="138"/>
    <n v="6"/>
    <x v="138"/>
    <x v="1"/>
    <n v="9"/>
    <n v="19"/>
  </r>
  <r>
    <s v="CA-2014-147844"/>
    <d v="2014-05-03T00:00:00"/>
    <d v="2014-05-07T00:00:00"/>
    <s v="Dorothy Dickinson"/>
    <s v="United States"/>
    <s v="Los Angeles"/>
    <x v="0"/>
    <x v="9"/>
    <s v="Adams &quot;While You Were Out&quot; Message Pads"/>
    <x v="767"/>
    <n v="5"/>
    <x v="130"/>
    <x v="3"/>
    <n v="5"/>
    <n v="3"/>
  </r>
  <r>
    <s v="CA-2014-147844"/>
    <d v="2014-05-03T00:00:00"/>
    <d v="2014-05-07T00:00:00"/>
    <s v="Dorothy Dickinson"/>
    <s v="United States"/>
    <s v="Los Angeles"/>
    <x v="0"/>
    <x v="2"/>
    <s v="Newell 34"/>
    <x v="815"/>
    <n v="3"/>
    <x v="798"/>
    <x v="3"/>
    <n v="5"/>
    <n v="3"/>
  </r>
  <r>
    <s v="CA-2014-147844"/>
    <d v="2014-05-03T00:00:00"/>
    <d v="2014-05-07T00:00:00"/>
    <s v="Dorothy Dickinson"/>
    <s v="United States"/>
    <s v="Los Angeles"/>
    <x v="0"/>
    <x v="9"/>
    <s v="Adams Phone Message Book, 200 Message Capacity, 8 1/16Â” x 11Â”"/>
    <x v="1832"/>
    <n v="5"/>
    <x v="1177"/>
    <x v="3"/>
    <n v="5"/>
    <n v="3"/>
  </r>
  <r>
    <s v="CA-2013-110009"/>
    <d v="2013-09-09T00:00:00"/>
    <d v="2013-09-14T00:00:00"/>
    <s v="Toby Ritter"/>
    <s v="United States"/>
    <s v="Seattle"/>
    <x v="1"/>
    <x v="1"/>
    <s v="Howard Miller 11-1/2&quot; Diameter Grantwood Wall Clock"/>
    <x v="1278"/>
    <n v="1"/>
    <x v="1767"/>
    <x v="0"/>
    <n v="9"/>
    <n v="9"/>
  </r>
  <r>
    <s v="CA-2013-110009"/>
    <d v="2013-09-09T00:00:00"/>
    <d v="2013-09-14T00:00:00"/>
    <s v="Toby Ritter"/>
    <s v="United States"/>
    <s v="Seattle"/>
    <x v="1"/>
    <x v="9"/>
    <s v="Ampad Gold Fibre Wirebound Steno Books, 6&quot; x 9&quot;, Gregg Ruled"/>
    <x v="1833"/>
    <n v="7"/>
    <x v="1768"/>
    <x v="0"/>
    <n v="9"/>
    <n v="9"/>
  </r>
  <r>
    <s v="CA-2012-100146"/>
    <d v="2012-05-14T00:00:00"/>
    <d v="2012-05-19T00:00:00"/>
    <s v="Claudia Bergmann"/>
    <s v="United States"/>
    <s v="Camarillo"/>
    <x v="0"/>
    <x v="15"/>
    <s v="Bush Andora Bookcase, Maple/Graphite Gray Finish"/>
    <x v="1834"/>
    <n v="5"/>
    <x v="1769"/>
    <x v="2"/>
    <n v="5"/>
    <n v="14"/>
  </r>
  <r>
    <s v="CA-2012-100146"/>
    <d v="2012-05-14T00:00:00"/>
    <d v="2012-05-19T00:00:00"/>
    <s v="Claudia Bergmann"/>
    <s v="United States"/>
    <s v="Camarillo"/>
    <x v="0"/>
    <x v="1"/>
    <s v="Dana Halogen Swing-Arm Architect Lamp"/>
    <x v="1835"/>
    <n v="3"/>
    <x v="1770"/>
    <x v="2"/>
    <n v="5"/>
    <n v="14"/>
  </r>
  <r>
    <s v="CA-2012-100146"/>
    <d v="2012-05-14T00:00:00"/>
    <d v="2012-05-19T00:00:00"/>
    <s v="Claudia Bergmann"/>
    <s v="United States"/>
    <s v="Camarillo"/>
    <x v="0"/>
    <x v="10"/>
    <s v="Novimex Fabric Task Chair"/>
    <x v="658"/>
    <n v="2"/>
    <x v="564"/>
    <x v="2"/>
    <n v="5"/>
    <n v="14"/>
  </r>
  <r>
    <s v="CA-2012-100146"/>
    <d v="2012-05-14T00:00:00"/>
    <d v="2012-05-19T00:00:00"/>
    <s v="Claudia Bergmann"/>
    <s v="United States"/>
    <s v="Camarillo"/>
    <x v="0"/>
    <x v="10"/>
    <s v="Global Leather and Oak Executive Chair, Black"/>
    <x v="1836"/>
    <n v="3"/>
    <x v="1771"/>
    <x v="2"/>
    <n v="5"/>
    <n v="14"/>
  </r>
  <r>
    <s v="CA-2013-129728"/>
    <d v="2013-05-31T00:00:00"/>
    <d v="2013-06-07T00:00:00"/>
    <s v="Jason Gross"/>
    <s v="United States"/>
    <s v="Los Angeles"/>
    <x v="0"/>
    <x v="1"/>
    <s v="36X48 HARDFLOOR CHAIRMAT"/>
    <x v="1837"/>
    <n v="8"/>
    <x v="1124"/>
    <x v="0"/>
    <n v="5"/>
    <n v="31"/>
  </r>
  <r>
    <s v="CA-2014-121125"/>
    <d v="2014-05-31T00:00:00"/>
    <d v="2014-06-04T00:00:00"/>
    <s v="Michael Granlund"/>
    <s v="United States"/>
    <s v="Tigard"/>
    <x v="4"/>
    <x v="3"/>
    <s v="LG G3"/>
    <x v="831"/>
    <n v="1"/>
    <x v="1772"/>
    <x v="3"/>
    <n v="5"/>
    <n v="31"/>
  </r>
  <r>
    <s v="CA-2014-121125"/>
    <d v="2014-05-31T00:00:00"/>
    <d v="2014-06-04T00:00:00"/>
    <s v="Michael Granlund"/>
    <s v="United States"/>
    <s v="Tigard"/>
    <x v="4"/>
    <x v="8"/>
    <s v="SanDisk Ultra 32 GB MicroSDHC Class 10 Memory Card"/>
    <x v="1838"/>
    <n v="2"/>
    <x v="1773"/>
    <x v="3"/>
    <n v="5"/>
    <n v="31"/>
  </r>
  <r>
    <s v="CA-2014-121125"/>
    <d v="2014-05-31T00:00:00"/>
    <d v="2014-06-04T00:00:00"/>
    <s v="Michael Granlund"/>
    <s v="United States"/>
    <s v="Tigard"/>
    <x v="4"/>
    <x v="1"/>
    <s v="Tensor Brushed Steel Torchiere Floor Lamp"/>
    <x v="1839"/>
    <n v="1"/>
    <x v="1774"/>
    <x v="3"/>
    <n v="5"/>
    <n v="31"/>
  </r>
  <r>
    <s v="CA-2011-161249"/>
    <d v="2011-08-09T00:00:00"/>
    <d v="2011-08-13T00:00:00"/>
    <s v="Roger Demir"/>
    <s v="United States"/>
    <s v="Phoenix"/>
    <x v="3"/>
    <x v="11"/>
    <s v="Super Bands, 12/Pack"/>
    <x v="1840"/>
    <n v="3"/>
    <x v="1775"/>
    <x v="1"/>
    <n v="8"/>
    <n v="9"/>
  </r>
  <r>
    <s v="CA-2011-161249"/>
    <d v="2011-08-09T00:00:00"/>
    <d v="2011-08-13T00:00:00"/>
    <s v="Roger Demir"/>
    <s v="United States"/>
    <s v="Phoenix"/>
    <x v="3"/>
    <x v="4"/>
    <s v="Avery Hole Reinforcements"/>
    <x v="1841"/>
    <n v="5"/>
    <x v="1776"/>
    <x v="1"/>
    <n v="8"/>
    <n v="9"/>
  </r>
  <r>
    <s v="CA-2012-148180"/>
    <d v="2012-07-26T00:00:00"/>
    <d v="2012-07-31T00:00:00"/>
    <s v="Bart Pistole"/>
    <s v="United States"/>
    <s v="Oxnard"/>
    <x v="0"/>
    <x v="4"/>
    <s v="Acco Pressboard Covers with Storage Hooks, 9 1/2&quot; x 11&quot;, Executive Red"/>
    <x v="1842"/>
    <n v="3"/>
    <x v="1777"/>
    <x v="2"/>
    <n v="7"/>
    <n v="26"/>
  </r>
  <r>
    <s v="CA-2012-148180"/>
    <d v="2012-07-26T00:00:00"/>
    <d v="2012-07-31T00:00:00"/>
    <s v="Bart Pistole"/>
    <s v="United States"/>
    <s v="Oxnard"/>
    <x v="0"/>
    <x v="4"/>
    <s v="Tuff Stuff Recycled Round Ring Binders"/>
    <x v="1843"/>
    <n v="6"/>
    <x v="1695"/>
    <x v="2"/>
    <n v="7"/>
    <n v="26"/>
  </r>
  <r>
    <s v="CA-2012-148180"/>
    <d v="2012-07-26T00:00:00"/>
    <d v="2012-07-31T00:00:00"/>
    <s v="Bart Pistole"/>
    <s v="United States"/>
    <s v="Oxnard"/>
    <x v="0"/>
    <x v="2"/>
    <s v="Newell 334"/>
    <x v="526"/>
    <n v="5"/>
    <x v="516"/>
    <x v="2"/>
    <n v="7"/>
    <n v="26"/>
  </r>
  <r>
    <s v="CA-2011-165568"/>
    <d v="2011-02-16T00:00:00"/>
    <d v="2011-02-20T00:00:00"/>
    <s v="Barry FranzÃ¶sisch"/>
    <s v="United States"/>
    <s v="Seattle"/>
    <x v="1"/>
    <x v="4"/>
    <s v="Pressboard Data Binders by Wilson Jones"/>
    <x v="1244"/>
    <n v="5"/>
    <x v="1778"/>
    <x v="1"/>
    <n v="2"/>
    <n v="16"/>
  </r>
  <r>
    <s v="CA-2012-145457"/>
    <d v="2012-03-24T00:00:00"/>
    <d v="2012-03-27T00:00:00"/>
    <s v="Cathy Prescott"/>
    <s v="United States"/>
    <s v="Covington"/>
    <x v="1"/>
    <x v="1"/>
    <s v="Eldon Expressions Punched Metal &amp; Wood Desk Accessories, Black &amp; Cherry"/>
    <x v="1844"/>
    <n v="5"/>
    <x v="1779"/>
    <x v="2"/>
    <n v="3"/>
    <n v="24"/>
  </r>
  <r>
    <s v="US-2014-163657"/>
    <d v="2014-09-03T00:00:00"/>
    <d v="2014-09-07T00:00:00"/>
    <s v="Janet Lee"/>
    <s v="United States"/>
    <s v="Los Angeles"/>
    <x v="0"/>
    <x v="4"/>
    <s v="Acco Translucent Poly Ring Binders"/>
    <x v="225"/>
    <n v="5"/>
    <x v="222"/>
    <x v="3"/>
    <n v="9"/>
    <n v="3"/>
  </r>
  <r>
    <s v="US-2014-163657"/>
    <d v="2014-09-03T00:00:00"/>
    <d v="2014-09-07T00:00:00"/>
    <s v="Janet Lee"/>
    <s v="United States"/>
    <s v="Los Angeles"/>
    <x v="0"/>
    <x v="6"/>
    <s v="Hon 2111 Invitation Series Straight Table"/>
    <x v="1845"/>
    <n v="2"/>
    <x v="1780"/>
    <x v="3"/>
    <n v="9"/>
    <n v="3"/>
  </r>
  <r>
    <s v="CA-2012-120446"/>
    <d v="2012-11-16T00:00:00"/>
    <d v="2012-11-18T00:00:00"/>
    <s v="John Grady"/>
    <s v="United States"/>
    <s v="San Diego"/>
    <x v="0"/>
    <x v="0"/>
    <s v="Avery 51"/>
    <x v="447"/>
    <n v="3"/>
    <x v="1351"/>
    <x v="2"/>
    <n v="11"/>
    <n v="16"/>
  </r>
  <r>
    <s v="US-2012-136987"/>
    <d v="2012-04-11T00:00:00"/>
    <d v="2012-04-14T00:00:00"/>
    <s v="Andy Reiter"/>
    <s v="United States"/>
    <s v="Los Angeles"/>
    <x v="0"/>
    <x v="14"/>
    <s v="Canon PC-428 Personal Copier"/>
    <x v="1846"/>
    <n v="4"/>
    <x v="1781"/>
    <x v="2"/>
    <n v="4"/>
    <n v="11"/>
  </r>
  <r>
    <s v="US-2012-136987"/>
    <d v="2012-04-11T00:00:00"/>
    <d v="2012-04-14T00:00:00"/>
    <s v="Andy Reiter"/>
    <s v="United States"/>
    <s v="Los Angeles"/>
    <x v="0"/>
    <x v="9"/>
    <s v="Staples"/>
    <x v="1847"/>
    <n v="2"/>
    <x v="1782"/>
    <x v="2"/>
    <n v="4"/>
    <n v="11"/>
  </r>
  <r>
    <s v="CA-2012-138485"/>
    <d v="2012-02-27T00:00:00"/>
    <d v="2012-03-01T00:00:00"/>
    <s v="Nora Paige"/>
    <s v="United States"/>
    <s v="Seattle"/>
    <x v="1"/>
    <x v="8"/>
    <s v="Microsoft Natural Keyboard Elite"/>
    <x v="1848"/>
    <n v="9"/>
    <x v="1478"/>
    <x v="2"/>
    <n v="2"/>
    <n v="27"/>
  </r>
  <r>
    <s v="CA-2013-103709"/>
    <d v="2013-09-09T00:00:00"/>
    <d v="2013-09-16T00:00:00"/>
    <s v="Liz Preis"/>
    <s v="United States"/>
    <s v="Visalia"/>
    <x v="0"/>
    <x v="2"/>
    <s v="Eberhard Faber 3 1/2&quot; Golf Pencils"/>
    <x v="1849"/>
    <n v="2"/>
    <x v="575"/>
    <x v="0"/>
    <n v="9"/>
    <n v="9"/>
  </r>
  <r>
    <s v="CA-2013-103709"/>
    <d v="2013-09-09T00:00:00"/>
    <d v="2013-09-16T00:00:00"/>
    <s v="Liz Preis"/>
    <s v="United States"/>
    <s v="Visalia"/>
    <x v="0"/>
    <x v="9"/>
    <s v="Xerox 1900"/>
    <x v="443"/>
    <n v="8"/>
    <x v="1783"/>
    <x v="0"/>
    <n v="9"/>
    <n v="9"/>
  </r>
  <r>
    <s v="CA-2013-103709"/>
    <d v="2013-09-09T00:00:00"/>
    <d v="2013-09-16T00:00:00"/>
    <s v="Liz Preis"/>
    <s v="United States"/>
    <s v="Visalia"/>
    <x v="0"/>
    <x v="7"/>
    <s v="Mini 13-1/2 Capacity Data Binder Rack, Pearl"/>
    <x v="758"/>
    <n v="2"/>
    <x v="743"/>
    <x v="0"/>
    <n v="9"/>
    <n v="9"/>
  </r>
  <r>
    <s v="CA-2013-138282"/>
    <d v="2013-05-20T00:00:00"/>
    <d v="2013-05-24T00:00:00"/>
    <s v="Anna HÃ¤berlin"/>
    <s v="United States"/>
    <s v="Los Angeles"/>
    <x v="0"/>
    <x v="5"/>
    <s v="Staples"/>
    <x v="1850"/>
    <n v="8"/>
    <x v="1784"/>
    <x v="0"/>
    <n v="5"/>
    <n v="20"/>
  </r>
  <r>
    <s v="CA-2014-148985"/>
    <d v="2014-11-12T00:00:00"/>
    <d v="2014-11-16T00:00:00"/>
    <s v="Thomas Brumley"/>
    <s v="United States"/>
    <s v="Los Angeles"/>
    <x v="0"/>
    <x v="1"/>
    <s v="Dax Clear Box Frame"/>
    <x v="1851"/>
    <n v="4"/>
    <x v="1785"/>
    <x v="3"/>
    <n v="11"/>
    <n v="12"/>
  </r>
  <r>
    <s v="CA-2013-139997"/>
    <d v="2013-07-02T00:00:00"/>
    <d v="2013-07-04T00:00:00"/>
    <s v="Eugene Moren"/>
    <s v="United States"/>
    <s v="Lehi"/>
    <x v="2"/>
    <x v="14"/>
    <s v="Hewlett Packard 310 Color Digital Copier"/>
    <x v="1852"/>
    <n v="5"/>
    <x v="1786"/>
    <x v="0"/>
    <n v="7"/>
    <n v="2"/>
  </r>
  <r>
    <s v="CA-2013-124583"/>
    <d v="2013-09-02T00:00:00"/>
    <d v="2013-09-04T00:00:00"/>
    <s v="Laurel Beltran"/>
    <s v="United States"/>
    <s v="Huntington Beach"/>
    <x v="0"/>
    <x v="13"/>
    <s v="Globe Weis Peel &amp; Seel First Class Envelopes"/>
    <x v="1853"/>
    <n v="1"/>
    <x v="1787"/>
    <x v="0"/>
    <n v="9"/>
    <n v="2"/>
  </r>
  <r>
    <s v="CA-2014-157196"/>
    <d v="2014-11-06T00:00:00"/>
    <d v="2014-11-10T00:00:00"/>
    <s v="Anna Andreadi"/>
    <s v="United States"/>
    <s v="San Diego"/>
    <x v="0"/>
    <x v="9"/>
    <s v="Xerox 1996"/>
    <x v="264"/>
    <n v="2"/>
    <x v="240"/>
    <x v="3"/>
    <n v="11"/>
    <n v="6"/>
  </r>
  <r>
    <s v="CA-2012-108672"/>
    <d v="2012-09-10T00:00:00"/>
    <d v="2012-09-16T00:00:00"/>
    <s v="Frank Atkinson"/>
    <s v="United States"/>
    <s v="Los Angeles"/>
    <x v="0"/>
    <x v="1"/>
    <s v="Seth Thomas 13 1/2&quot; Wall Clock"/>
    <x v="1854"/>
    <n v="6"/>
    <x v="1788"/>
    <x v="2"/>
    <n v="9"/>
    <n v="10"/>
  </r>
  <r>
    <s v="CA-2014-121048"/>
    <d v="2014-07-15T00:00:00"/>
    <d v="2014-07-19T00:00:00"/>
    <s v="Toby Carlisle"/>
    <s v="United States"/>
    <s v="Westminster"/>
    <x v="0"/>
    <x v="4"/>
    <s v="Acco Suede Grain Vinyl Round Ring Binder"/>
    <x v="1855"/>
    <n v="2"/>
    <x v="632"/>
    <x v="3"/>
    <n v="7"/>
    <n v="15"/>
  </r>
  <r>
    <s v="CA-2014-121048"/>
    <d v="2014-07-15T00:00:00"/>
    <d v="2014-07-19T00:00:00"/>
    <s v="Toby Carlisle"/>
    <s v="United States"/>
    <s v="Westminster"/>
    <x v="0"/>
    <x v="1"/>
    <s v="Deflect-o RollaMat Studded, Beveled Mat for Medium Pile Carpeting"/>
    <x v="1856"/>
    <n v="3"/>
    <x v="1789"/>
    <x v="3"/>
    <n v="7"/>
    <n v="15"/>
  </r>
  <r>
    <s v="CA-2014-121048"/>
    <d v="2014-07-15T00:00:00"/>
    <d v="2014-07-19T00:00:00"/>
    <s v="Toby Carlisle"/>
    <s v="United States"/>
    <s v="Westminster"/>
    <x v="0"/>
    <x v="11"/>
    <s v="OIC Binder Clips, Mini, 1/4&quot; Capacity, Black"/>
    <x v="99"/>
    <n v="4"/>
    <x v="98"/>
    <x v="3"/>
    <n v="7"/>
    <n v="15"/>
  </r>
  <r>
    <s v="CA-2014-121048"/>
    <d v="2014-07-15T00:00:00"/>
    <d v="2014-07-19T00:00:00"/>
    <s v="Toby Carlisle"/>
    <s v="United States"/>
    <s v="Westminster"/>
    <x v="0"/>
    <x v="2"/>
    <s v="BOSTON Model 1800 Electric Pencil Sharpeners, Putty/Woodgrain"/>
    <x v="1857"/>
    <n v="4"/>
    <x v="1790"/>
    <x v="3"/>
    <n v="7"/>
    <n v="15"/>
  </r>
  <r>
    <s v="CA-2014-121048"/>
    <d v="2014-07-15T00:00:00"/>
    <d v="2014-07-19T00:00:00"/>
    <s v="Toby Carlisle"/>
    <s v="United States"/>
    <s v="Westminster"/>
    <x v="0"/>
    <x v="1"/>
    <s v="Eldon 200 Class Desk Accessories, Burgundy"/>
    <x v="1311"/>
    <n v="3"/>
    <x v="1791"/>
    <x v="3"/>
    <n v="7"/>
    <n v="15"/>
  </r>
  <r>
    <s v="CA-2014-121048"/>
    <d v="2014-07-15T00:00:00"/>
    <d v="2014-07-19T00:00:00"/>
    <s v="Toby Carlisle"/>
    <s v="United States"/>
    <s v="Westminster"/>
    <x v="0"/>
    <x v="8"/>
    <s v="Sony Micro Vault Click 8 GB USB 2.0 Flash Drive"/>
    <x v="1858"/>
    <n v="3"/>
    <x v="1792"/>
    <x v="3"/>
    <n v="7"/>
    <n v="15"/>
  </r>
  <r>
    <s v="CA-2014-121048"/>
    <d v="2014-07-15T00:00:00"/>
    <d v="2014-07-19T00:00:00"/>
    <s v="Toby Carlisle"/>
    <s v="United States"/>
    <s v="Westminster"/>
    <x v="0"/>
    <x v="3"/>
    <s v="GE 30524EE4"/>
    <x v="185"/>
    <n v="3"/>
    <x v="181"/>
    <x v="3"/>
    <n v="7"/>
    <n v="15"/>
  </r>
  <r>
    <s v="US-2014-120117"/>
    <d v="2014-03-31T00:00:00"/>
    <d v="2014-03-31T00:00:00"/>
    <s v="Tom Boeckenhauer"/>
    <s v="United States"/>
    <s v="Los Angeles"/>
    <x v="0"/>
    <x v="2"/>
    <s v="Manco Dry-Lighter Erasable Highlighter"/>
    <x v="1859"/>
    <n v="2"/>
    <x v="1793"/>
    <x v="3"/>
    <n v="3"/>
    <n v="31"/>
  </r>
  <r>
    <s v="US-2014-120117"/>
    <d v="2014-03-31T00:00:00"/>
    <d v="2014-03-31T00:00:00"/>
    <s v="Tom Boeckenhauer"/>
    <s v="United States"/>
    <s v="Los Angeles"/>
    <x v="0"/>
    <x v="3"/>
    <s v="AT&amp;T CL83451 4-Handset Telephone"/>
    <x v="1860"/>
    <n v="1"/>
    <x v="1794"/>
    <x v="3"/>
    <n v="3"/>
    <n v="31"/>
  </r>
  <r>
    <s v="CA-2011-115889"/>
    <d v="2011-11-02T00:00:00"/>
    <d v="2011-11-06T00:00:00"/>
    <s v="Shahid Hopkins"/>
    <s v="United States"/>
    <s v="San Francisco"/>
    <x v="0"/>
    <x v="3"/>
    <s v="AT&amp;T CL82213"/>
    <x v="1861"/>
    <n v="2"/>
    <x v="567"/>
    <x v="1"/>
    <n v="11"/>
    <n v="2"/>
  </r>
  <r>
    <s v="CA-2011-115889"/>
    <d v="2011-11-02T00:00:00"/>
    <d v="2011-11-06T00:00:00"/>
    <s v="Shahid Hopkins"/>
    <s v="United States"/>
    <s v="San Francisco"/>
    <x v="0"/>
    <x v="7"/>
    <s v="Adjustable Depth Letter/Legal Cart"/>
    <x v="1862"/>
    <n v="2"/>
    <x v="1795"/>
    <x v="1"/>
    <n v="11"/>
    <n v="2"/>
  </r>
  <r>
    <s v="CA-2011-125731"/>
    <d v="2011-09-10T00:00:00"/>
    <d v="2011-09-16T00:00:00"/>
    <s v="Clay Ludtke"/>
    <s v="United States"/>
    <s v="Gresham"/>
    <x v="4"/>
    <x v="13"/>
    <s v="Peel &amp; Seel Envelopes"/>
    <x v="1863"/>
    <n v="7"/>
    <x v="1796"/>
    <x v="1"/>
    <n v="9"/>
    <n v="10"/>
  </r>
  <r>
    <s v="CA-2011-125731"/>
    <d v="2011-09-10T00:00:00"/>
    <d v="2011-09-16T00:00:00"/>
    <s v="Clay Ludtke"/>
    <s v="United States"/>
    <s v="Gresham"/>
    <x v="4"/>
    <x v="10"/>
    <s v="GuestStacker Chair with Chrome Finish Legs"/>
    <x v="1173"/>
    <n v="5"/>
    <x v="1145"/>
    <x v="1"/>
    <n v="9"/>
    <n v="10"/>
  </r>
  <r>
    <s v="US-2014-106145"/>
    <d v="2014-09-27T00:00:00"/>
    <d v="2014-09-27T00:00:00"/>
    <s v="Ruben Ausman"/>
    <s v="United States"/>
    <s v="San Francisco"/>
    <x v="0"/>
    <x v="13"/>
    <s v="Staples"/>
    <x v="1864"/>
    <n v="6"/>
    <x v="1797"/>
    <x v="3"/>
    <n v="9"/>
    <n v="27"/>
  </r>
  <r>
    <s v="US-2014-106145"/>
    <d v="2014-09-27T00:00:00"/>
    <d v="2014-09-27T00:00:00"/>
    <s v="Ruben Ausman"/>
    <s v="United States"/>
    <s v="San Francisco"/>
    <x v="0"/>
    <x v="1"/>
    <s v="Stackable Trays"/>
    <x v="104"/>
    <n v="3"/>
    <x v="468"/>
    <x v="3"/>
    <n v="9"/>
    <n v="27"/>
  </r>
  <r>
    <s v="US-2014-106145"/>
    <d v="2014-09-27T00:00:00"/>
    <d v="2014-09-27T00:00:00"/>
    <s v="Ruben Ausman"/>
    <s v="United States"/>
    <s v="San Francisco"/>
    <x v="0"/>
    <x v="9"/>
    <s v="Xerox 1895"/>
    <x v="1489"/>
    <n v="6"/>
    <x v="816"/>
    <x v="3"/>
    <n v="9"/>
    <n v="27"/>
  </r>
  <r>
    <s v="US-2014-106145"/>
    <d v="2014-09-27T00:00:00"/>
    <d v="2014-09-27T00:00:00"/>
    <s v="Ruben Ausman"/>
    <s v="United States"/>
    <s v="San Francisco"/>
    <x v="0"/>
    <x v="4"/>
    <s v="Wilson Jones Hanging View Binder, White, 1&quot;"/>
    <x v="1865"/>
    <n v="3"/>
    <x v="1798"/>
    <x v="3"/>
    <n v="9"/>
    <n v="27"/>
  </r>
  <r>
    <s v="US-2014-106145"/>
    <d v="2014-09-27T00:00:00"/>
    <d v="2014-09-27T00:00:00"/>
    <s v="Ruben Ausman"/>
    <s v="United States"/>
    <s v="San Francisco"/>
    <x v="0"/>
    <x v="4"/>
    <s v="Fellowes PB300 Plastic Comb Binding Machine"/>
    <x v="1866"/>
    <n v="3"/>
    <x v="1799"/>
    <x v="3"/>
    <n v="9"/>
    <n v="27"/>
  </r>
  <r>
    <s v="CA-2013-107146"/>
    <d v="2013-06-18T00:00:00"/>
    <d v="2013-06-20T00:00:00"/>
    <s v="Lena Creighton"/>
    <s v="United States"/>
    <s v="Longmont"/>
    <x v="5"/>
    <x v="1"/>
    <s v="Rubbermaid ClusterMat Chairmats, Mat Size- 66&quot; x 60&quot;, Lip 20&quot; x 11&quot; -90 Degree Angle"/>
    <x v="1867"/>
    <n v="3"/>
    <x v="1800"/>
    <x v="0"/>
    <n v="6"/>
    <n v="18"/>
  </r>
  <r>
    <s v="CA-2013-107146"/>
    <d v="2013-06-18T00:00:00"/>
    <d v="2013-06-20T00:00:00"/>
    <s v="Lena Creighton"/>
    <s v="United States"/>
    <s v="Longmont"/>
    <x v="5"/>
    <x v="10"/>
    <s v="Global Manager's Adjustable Task Chair, Storm"/>
    <x v="1868"/>
    <n v="4"/>
    <x v="1801"/>
    <x v="0"/>
    <n v="6"/>
    <n v="18"/>
  </r>
  <r>
    <s v="US-2014-160143"/>
    <d v="2014-04-01T00:00:00"/>
    <d v="2014-04-08T00:00:00"/>
    <s v="Henry Goldwyn"/>
    <s v="United States"/>
    <s v="Los Angeles"/>
    <x v="0"/>
    <x v="12"/>
    <s v="Acme Tagit Stainless Steel Antibacterial Scissors"/>
    <x v="604"/>
    <n v="3"/>
    <x v="596"/>
    <x v="3"/>
    <n v="4"/>
    <n v="1"/>
  </r>
  <r>
    <s v="CA-2013-106460"/>
    <d v="2013-02-19T00:00:00"/>
    <d v="2013-02-22T00:00:00"/>
    <s v="Greg Tran"/>
    <s v="United States"/>
    <s v="San Francisco"/>
    <x v="0"/>
    <x v="9"/>
    <s v="Xerox 1880"/>
    <x v="1869"/>
    <n v="2"/>
    <x v="1802"/>
    <x v="0"/>
    <n v="2"/>
    <n v="19"/>
  </r>
  <r>
    <s v="US-2014-112347"/>
    <d v="2014-12-03T00:00:00"/>
    <d v="2014-12-07T00:00:00"/>
    <s v="Bill Stewart"/>
    <s v="United States"/>
    <s v="Denver"/>
    <x v="5"/>
    <x v="7"/>
    <s v="Letter Size Cart"/>
    <x v="1870"/>
    <n v="1"/>
    <x v="1526"/>
    <x v="3"/>
    <n v="12"/>
    <n v="3"/>
  </r>
  <r>
    <s v="US-2014-112347"/>
    <d v="2014-12-03T00:00:00"/>
    <d v="2014-12-07T00:00:00"/>
    <s v="Bill Stewart"/>
    <s v="United States"/>
    <s v="Denver"/>
    <x v="5"/>
    <x v="4"/>
    <s v="Aluminum Screw Posts"/>
    <x v="293"/>
    <n v="8"/>
    <x v="1803"/>
    <x v="3"/>
    <n v="12"/>
    <n v="3"/>
  </r>
  <r>
    <s v="US-2014-112347"/>
    <d v="2014-12-03T00:00:00"/>
    <d v="2014-12-07T00:00:00"/>
    <s v="Bill Stewart"/>
    <s v="United States"/>
    <s v="Denver"/>
    <x v="5"/>
    <x v="15"/>
    <s v="Hon 4-Shelf Metal Bookcases"/>
    <x v="1247"/>
    <n v="8"/>
    <x v="1804"/>
    <x v="3"/>
    <n v="12"/>
    <n v="3"/>
  </r>
  <r>
    <s v="US-2014-112347"/>
    <d v="2014-12-03T00:00:00"/>
    <d v="2014-12-07T00:00:00"/>
    <s v="Bill Stewart"/>
    <s v="United States"/>
    <s v="Denver"/>
    <x v="5"/>
    <x v="3"/>
    <s v="Seidio BD2-HK3IPH5-BK DILEX Case and Holster Combo for Apple iPhone 5/5s - Black"/>
    <x v="1871"/>
    <n v="2"/>
    <x v="925"/>
    <x v="3"/>
    <n v="12"/>
    <n v="3"/>
  </r>
  <r>
    <s v="US-2014-112347"/>
    <d v="2014-12-03T00:00:00"/>
    <d v="2014-12-07T00:00:00"/>
    <s v="Bill Stewart"/>
    <s v="United States"/>
    <s v="Denver"/>
    <x v="5"/>
    <x v="1"/>
    <s v="Tenex 46&quot; x 60&quot; Computer Anti-Static Chairmat, Rectangular Shaped"/>
    <x v="1872"/>
    <n v="6"/>
    <x v="166"/>
    <x v="3"/>
    <n v="12"/>
    <n v="3"/>
  </r>
  <r>
    <s v="US-2014-112347"/>
    <d v="2014-12-03T00:00:00"/>
    <d v="2014-12-07T00:00:00"/>
    <s v="Bill Stewart"/>
    <s v="United States"/>
    <s v="Denver"/>
    <x v="5"/>
    <x v="3"/>
    <s v="Macally Suction Cup Mount"/>
    <x v="1873"/>
    <n v="6"/>
    <x v="1805"/>
    <x v="3"/>
    <n v="12"/>
    <n v="3"/>
  </r>
  <r>
    <s v="US-2014-112347"/>
    <d v="2014-12-03T00:00:00"/>
    <d v="2014-12-07T00:00:00"/>
    <s v="Bill Stewart"/>
    <s v="United States"/>
    <s v="Denver"/>
    <x v="5"/>
    <x v="10"/>
    <s v="Hon GuestStacker Chair"/>
    <x v="1874"/>
    <n v="5"/>
    <x v="1806"/>
    <x v="3"/>
    <n v="12"/>
    <n v="3"/>
  </r>
  <r>
    <s v="CA-2014-157672"/>
    <d v="2014-10-06T00:00:00"/>
    <d v="2014-10-08T00:00:00"/>
    <s v="Ross Baird"/>
    <s v="United States"/>
    <s v="Denver"/>
    <x v="5"/>
    <x v="8"/>
    <s v="LogitechÂ MX Performance Wireless Mouse"/>
    <x v="1875"/>
    <n v="2"/>
    <x v="1807"/>
    <x v="3"/>
    <n v="10"/>
    <n v="6"/>
  </r>
  <r>
    <s v="US-2013-166660"/>
    <d v="2013-01-30T00:00:00"/>
    <d v="2013-02-01T00:00:00"/>
    <s v="Tim Brockman"/>
    <s v="United States"/>
    <s v="Seattle"/>
    <x v="1"/>
    <x v="10"/>
    <s v="Global Deluxe High-Back Office Chair in Storm"/>
    <x v="1876"/>
    <n v="4"/>
    <x v="1808"/>
    <x v="0"/>
    <n v="1"/>
    <n v="30"/>
  </r>
  <r>
    <s v="US-2013-166660"/>
    <d v="2013-01-30T00:00:00"/>
    <d v="2013-02-01T00:00:00"/>
    <s v="Tim Brockman"/>
    <s v="United States"/>
    <s v="Seattle"/>
    <x v="1"/>
    <x v="15"/>
    <s v="O'Sullivan 2-Shelf Heavy-Duty Bookcases"/>
    <x v="1877"/>
    <n v="1"/>
    <x v="877"/>
    <x v="0"/>
    <n v="1"/>
    <n v="30"/>
  </r>
  <r>
    <s v="CA-2011-133830"/>
    <d v="2011-12-05T00:00:00"/>
    <d v="2011-12-10T00:00:00"/>
    <s v="Rob Lucas"/>
    <s v="United States"/>
    <s v="Los Angeles"/>
    <x v="0"/>
    <x v="2"/>
    <s v="Prang Colored Pencils"/>
    <x v="1878"/>
    <n v="9"/>
    <x v="1809"/>
    <x v="1"/>
    <n v="12"/>
    <n v="5"/>
  </r>
  <r>
    <s v="CA-2011-133830"/>
    <d v="2011-12-05T00:00:00"/>
    <d v="2011-12-10T00:00:00"/>
    <s v="Rob Lucas"/>
    <s v="United States"/>
    <s v="Los Angeles"/>
    <x v="0"/>
    <x v="9"/>
    <s v="Xerox 1933"/>
    <x v="779"/>
    <n v="4"/>
    <x v="764"/>
    <x v="1"/>
    <n v="12"/>
    <n v="5"/>
  </r>
  <r>
    <s v="CA-2011-133830"/>
    <d v="2011-12-05T00:00:00"/>
    <d v="2011-12-10T00:00:00"/>
    <s v="Rob Lucas"/>
    <s v="United States"/>
    <s v="Los Angeles"/>
    <x v="0"/>
    <x v="11"/>
    <s v="Advantus Plastic Paper Clips"/>
    <x v="1879"/>
    <n v="3"/>
    <x v="304"/>
    <x v="1"/>
    <n v="12"/>
    <n v="5"/>
  </r>
  <r>
    <s v="CA-2012-129532"/>
    <d v="2012-12-08T00:00:00"/>
    <d v="2012-12-12T00:00:00"/>
    <s v="Yana Sorensen"/>
    <s v="United States"/>
    <s v="Los Angeles"/>
    <x v="0"/>
    <x v="7"/>
    <s v="Stur-D-Stor Shelving, Vertical 5-Shelf: 72&quot;H x 36&quot;W x 18 1/2&quot;D"/>
    <x v="1880"/>
    <n v="2"/>
    <x v="1100"/>
    <x v="2"/>
    <n v="12"/>
    <n v="8"/>
  </r>
  <r>
    <s v="CA-2012-129532"/>
    <d v="2012-12-08T00:00:00"/>
    <d v="2012-12-12T00:00:00"/>
    <s v="Yana Sorensen"/>
    <s v="United States"/>
    <s v="Los Angeles"/>
    <x v="0"/>
    <x v="8"/>
    <s v="WD My Passport Ultra 500GB Portable External Hard Drive"/>
    <x v="1881"/>
    <n v="4"/>
    <x v="1810"/>
    <x v="2"/>
    <n v="12"/>
    <n v="8"/>
  </r>
  <r>
    <s v="CA-2011-134726"/>
    <d v="2011-11-02T00:00:00"/>
    <d v="2011-11-07T00:00:00"/>
    <s v="Steven Ward"/>
    <s v="United States"/>
    <s v="Seattle"/>
    <x v="1"/>
    <x v="8"/>
    <s v="Maxell 74 Minute CD-R Spindle, 50/Pack"/>
    <x v="1882"/>
    <n v="2"/>
    <x v="1811"/>
    <x v="1"/>
    <n v="11"/>
    <n v="2"/>
  </r>
  <r>
    <s v="CA-2011-134726"/>
    <d v="2011-11-02T00:00:00"/>
    <d v="2011-11-07T00:00:00"/>
    <s v="Steven Ward"/>
    <s v="United States"/>
    <s v="Seattle"/>
    <x v="1"/>
    <x v="3"/>
    <s v="Samsung Rugby III"/>
    <x v="1883"/>
    <n v="1"/>
    <x v="1453"/>
    <x v="1"/>
    <n v="11"/>
    <n v="2"/>
  </r>
  <r>
    <s v="CA-2014-122945"/>
    <d v="2014-11-17T00:00:00"/>
    <d v="2014-11-23T00:00:00"/>
    <s v="Mick Brown"/>
    <s v="United States"/>
    <s v="Roseville"/>
    <x v="0"/>
    <x v="1"/>
    <s v="DAX Cubicle Frames - 8x10"/>
    <x v="1884"/>
    <n v="3"/>
    <x v="1812"/>
    <x v="3"/>
    <n v="11"/>
    <n v="17"/>
  </r>
  <r>
    <s v="CA-2012-164567"/>
    <d v="2012-06-15T00:00:00"/>
    <d v="2012-06-19T00:00:00"/>
    <s v="Grace Kelly"/>
    <s v="United States"/>
    <s v="Los Angeles"/>
    <x v="0"/>
    <x v="3"/>
    <s v="Jabra SPEAK 410"/>
    <x v="1885"/>
    <n v="3"/>
    <x v="1813"/>
    <x v="2"/>
    <n v="6"/>
    <n v="15"/>
  </r>
  <r>
    <s v="CA-2011-131947"/>
    <d v="2011-09-17T00:00:00"/>
    <d v="2011-09-22T00:00:00"/>
    <s v="Joseph Airdo"/>
    <s v="United States"/>
    <s v="Springfield"/>
    <x v="4"/>
    <x v="2"/>
    <s v="Newell 313"/>
    <x v="551"/>
    <n v="2"/>
    <x v="1814"/>
    <x v="1"/>
    <n v="9"/>
    <n v="17"/>
  </r>
  <r>
    <s v="CA-2011-131947"/>
    <d v="2011-09-17T00:00:00"/>
    <d v="2011-09-22T00:00:00"/>
    <s v="Joseph Airdo"/>
    <s v="United States"/>
    <s v="Springfield"/>
    <x v="4"/>
    <x v="2"/>
    <s v="Boston 16701 Slimline Battery Pencil Sharpener"/>
    <x v="1886"/>
    <n v="3"/>
    <x v="385"/>
    <x v="1"/>
    <n v="9"/>
    <n v="17"/>
  </r>
  <r>
    <s v="CA-2011-131947"/>
    <d v="2011-09-17T00:00:00"/>
    <d v="2011-09-22T00:00:00"/>
    <s v="Joseph Airdo"/>
    <s v="United States"/>
    <s v="Springfield"/>
    <x v="4"/>
    <x v="9"/>
    <s v="Riverleaf Stik-Withit Designer Note Cubes"/>
    <x v="1887"/>
    <n v="5"/>
    <x v="1815"/>
    <x v="1"/>
    <n v="9"/>
    <n v="17"/>
  </r>
  <r>
    <s v="CA-2011-131947"/>
    <d v="2011-09-17T00:00:00"/>
    <d v="2011-09-22T00:00:00"/>
    <s v="Joseph Airdo"/>
    <s v="United States"/>
    <s v="Springfield"/>
    <x v="4"/>
    <x v="16"/>
    <s v="Plantronics Single Ear Headset"/>
    <x v="1888"/>
    <n v="5"/>
    <x v="1816"/>
    <x v="1"/>
    <n v="9"/>
    <n v="17"/>
  </r>
  <r>
    <s v="CA-2011-131947"/>
    <d v="2011-09-17T00:00:00"/>
    <d v="2011-09-22T00:00:00"/>
    <s v="Joseph Airdo"/>
    <s v="United States"/>
    <s v="Springfield"/>
    <x v="4"/>
    <x v="9"/>
    <s v="Xerox 1960"/>
    <x v="1889"/>
    <n v="6"/>
    <x v="1817"/>
    <x v="1"/>
    <n v="9"/>
    <n v="17"/>
  </r>
  <r>
    <s v="CA-2011-131947"/>
    <d v="2011-09-17T00:00:00"/>
    <d v="2011-09-22T00:00:00"/>
    <s v="Joseph Airdo"/>
    <s v="United States"/>
    <s v="Springfield"/>
    <x v="4"/>
    <x v="8"/>
    <s v="Verbatim 25 GB 6x Blu-ray Single Layer Recordable Disc, 3/Pack"/>
    <x v="861"/>
    <n v="10"/>
    <x v="1573"/>
    <x v="1"/>
    <n v="9"/>
    <n v="17"/>
  </r>
  <r>
    <s v="CA-2014-163209"/>
    <d v="2014-05-04T00:00:00"/>
    <d v="2014-05-08T00:00:00"/>
    <s v="Mike Kennedy"/>
    <s v="United States"/>
    <s v="San Francisco"/>
    <x v="0"/>
    <x v="9"/>
    <s v="Xerox 2"/>
    <x v="332"/>
    <n v="4"/>
    <x v="327"/>
    <x v="3"/>
    <n v="5"/>
    <n v="4"/>
  </r>
  <r>
    <s v="CA-2014-163209"/>
    <d v="2014-05-04T00:00:00"/>
    <d v="2014-05-08T00:00:00"/>
    <s v="Mike Kennedy"/>
    <s v="United States"/>
    <s v="San Francisco"/>
    <x v="0"/>
    <x v="2"/>
    <s v="Newell 350"/>
    <x v="348"/>
    <n v="7"/>
    <x v="1334"/>
    <x v="3"/>
    <n v="5"/>
    <n v="4"/>
  </r>
  <r>
    <s v="CA-2011-133354"/>
    <d v="2011-02-23T00:00:00"/>
    <d v="2011-02-25T00:00:00"/>
    <s v="Sue Ann Reed"/>
    <s v="United States"/>
    <s v="Moreno Valley"/>
    <x v="0"/>
    <x v="9"/>
    <s v="Xerox 220"/>
    <x v="179"/>
    <n v="3"/>
    <x v="177"/>
    <x v="1"/>
    <n v="2"/>
    <n v="23"/>
  </r>
  <r>
    <s v="CA-2014-151225"/>
    <d v="2014-10-28T00:00:00"/>
    <d v="2014-10-30T00:00:00"/>
    <s v="Jim Mitchum"/>
    <s v="United States"/>
    <s v="Los Angeles"/>
    <x v="0"/>
    <x v="6"/>
    <s v="Chromcraft Rectangular Conference Tables"/>
    <x v="1890"/>
    <n v="1"/>
    <x v="885"/>
    <x v="3"/>
    <n v="10"/>
    <n v="28"/>
  </r>
  <r>
    <s v="CA-2014-151225"/>
    <d v="2014-10-28T00:00:00"/>
    <d v="2014-10-30T00:00:00"/>
    <s v="Jim Mitchum"/>
    <s v="United States"/>
    <s v="Los Angeles"/>
    <x v="0"/>
    <x v="3"/>
    <s v="Griffin GC17055 Auxiliary Audio Cable"/>
    <x v="1569"/>
    <n v="5"/>
    <x v="304"/>
    <x v="3"/>
    <n v="10"/>
    <n v="28"/>
  </r>
  <r>
    <s v="US-2011-144078"/>
    <d v="2011-11-25T00:00:00"/>
    <d v="2011-11-29T00:00:00"/>
    <s v="Richard Bierner"/>
    <s v="United States"/>
    <s v="Los Angeles"/>
    <x v="0"/>
    <x v="3"/>
    <s v="Logitech Mobile Speakerphone P710e -Â speaker phone"/>
    <x v="1891"/>
    <n v="5"/>
    <x v="767"/>
    <x v="1"/>
    <n v="11"/>
    <n v="25"/>
  </r>
  <r>
    <s v="US-2011-144078"/>
    <d v="2011-11-25T00:00:00"/>
    <d v="2011-11-29T00:00:00"/>
    <s v="Richard Bierner"/>
    <s v="United States"/>
    <s v="Los Angeles"/>
    <x v="0"/>
    <x v="10"/>
    <s v="Hon GuestStacker Chair"/>
    <x v="1892"/>
    <n v="4"/>
    <x v="264"/>
    <x v="1"/>
    <n v="11"/>
    <n v="25"/>
  </r>
  <r>
    <s v="US-2011-144078"/>
    <d v="2011-11-25T00:00:00"/>
    <d v="2011-11-29T00:00:00"/>
    <s v="Richard Bierner"/>
    <s v="United States"/>
    <s v="Los Angeles"/>
    <x v="0"/>
    <x v="2"/>
    <s v="Staples"/>
    <x v="1893"/>
    <n v="3"/>
    <x v="263"/>
    <x v="1"/>
    <n v="11"/>
    <n v="25"/>
  </r>
  <r>
    <s v="US-2012-159499"/>
    <d v="2012-11-21T00:00:00"/>
    <d v="2012-11-23T00:00:00"/>
    <s v="Eudokia Martin"/>
    <s v="United States"/>
    <s v="Phoenix"/>
    <x v="3"/>
    <x v="5"/>
    <s v="Fellowes Command Center 5-outlet power strip"/>
    <x v="1894"/>
    <n v="6"/>
    <x v="1818"/>
    <x v="2"/>
    <n v="11"/>
    <n v="21"/>
  </r>
  <r>
    <s v="US-2012-159499"/>
    <d v="2012-11-21T00:00:00"/>
    <d v="2012-11-23T00:00:00"/>
    <s v="Eudokia Martin"/>
    <s v="United States"/>
    <s v="Phoenix"/>
    <x v="3"/>
    <x v="8"/>
    <s v="Belkin Standard 104 key USB Keyboard"/>
    <x v="1895"/>
    <n v="2"/>
    <x v="1819"/>
    <x v="2"/>
    <n v="11"/>
    <n v="21"/>
  </r>
  <r>
    <s v="US-2012-159499"/>
    <d v="2012-11-21T00:00:00"/>
    <d v="2012-11-23T00:00:00"/>
    <s v="Eudokia Martin"/>
    <s v="United States"/>
    <s v="Phoenix"/>
    <x v="3"/>
    <x v="0"/>
    <s v="Avery 506"/>
    <x v="328"/>
    <n v="5"/>
    <x v="1820"/>
    <x v="2"/>
    <n v="11"/>
    <n v="21"/>
  </r>
  <r>
    <s v="US-2013-157490"/>
    <d v="2013-10-07T00:00:00"/>
    <d v="2013-10-08T00:00:00"/>
    <s v="Laurel Beltran"/>
    <s v="United States"/>
    <s v="Pueblo"/>
    <x v="5"/>
    <x v="16"/>
    <s v="Zebra GK420t Direct Thermal/Thermal Transfer Printer"/>
    <x v="1896"/>
    <n v="6"/>
    <x v="1821"/>
    <x v="0"/>
    <n v="10"/>
    <n v="7"/>
  </r>
  <r>
    <s v="US-2013-157490"/>
    <d v="2013-10-07T00:00:00"/>
    <d v="2013-10-08T00:00:00"/>
    <s v="Laurel Beltran"/>
    <s v="United States"/>
    <s v="Pueblo"/>
    <x v="5"/>
    <x v="4"/>
    <s v="Recycled Easel Ring Binders"/>
    <x v="499"/>
    <n v="4"/>
    <x v="1822"/>
    <x v="0"/>
    <n v="10"/>
    <n v="7"/>
  </r>
  <r>
    <s v="US-2013-157490"/>
    <d v="2013-10-07T00:00:00"/>
    <d v="2013-10-08T00:00:00"/>
    <s v="Laurel Beltran"/>
    <s v="United States"/>
    <s v="Pueblo"/>
    <x v="5"/>
    <x v="4"/>
    <s v="Avery Framed View Binder, EZD Ring (Locking), Navy, 1 1/2&quot;"/>
    <x v="1897"/>
    <n v="4"/>
    <x v="1823"/>
    <x v="0"/>
    <n v="10"/>
    <n v="7"/>
  </r>
  <r>
    <s v="US-2013-157490"/>
    <d v="2013-10-07T00:00:00"/>
    <d v="2013-10-08T00:00:00"/>
    <s v="Laurel Beltran"/>
    <s v="United States"/>
    <s v="Pueblo"/>
    <x v="5"/>
    <x v="8"/>
    <s v="Memorex 25GB 6X Branded Blu-Ray Recordable Disc, 15/Pack"/>
    <x v="1898"/>
    <n v="5"/>
    <x v="1268"/>
    <x v="0"/>
    <n v="10"/>
    <n v="7"/>
  </r>
  <r>
    <s v="CA-2012-161452"/>
    <d v="2012-04-05T00:00:00"/>
    <d v="2012-04-11T00:00:00"/>
    <s v="Carol Adams"/>
    <s v="United States"/>
    <s v="Los Angeles"/>
    <x v="0"/>
    <x v="10"/>
    <s v="GuestStacker Chair with Chrome Finish Legs"/>
    <x v="336"/>
    <n v="3"/>
    <x v="331"/>
    <x v="2"/>
    <n v="4"/>
    <n v="5"/>
  </r>
  <r>
    <s v="CA-2013-138968"/>
    <d v="2013-03-16T00:00:00"/>
    <d v="2013-03-17T00:00:00"/>
    <s v="Fred Chung"/>
    <s v="United States"/>
    <s v="San Francisco"/>
    <x v="0"/>
    <x v="4"/>
    <s v="Avery Round Ring Poly Binders"/>
    <x v="571"/>
    <n v="2"/>
    <x v="1824"/>
    <x v="0"/>
    <n v="3"/>
    <n v="16"/>
  </r>
  <r>
    <s v="CA-2013-138968"/>
    <d v="2013-03-16T00:00:00"/>
    <d v="2013-03-17T00:00:00"/>
    <s v="Fred Chung"/>
    <s v="United States"/>
    <s v="San Francisco"/>
    <x v="0"/>
    <x v="10"/>
    <s v="Global Comet Stacking Arm Chair"/>
    <x v="1899"/>
    <n v="4"/>
    <x v="455"/>
    <x v="0"/>
    <n v="3"/>
    <n v="16"/>
  </r>
  <r>
    <s v="CA-2012-107685"/>
    <d v="2012-11-30T00:00:00"/>
    <d v="2012-12-02T00:00:00"/>
    <s v="John Murray"/>
    <s v="United States"/>
    <s v="Las Vegas"/>
    <x v="7"/>
    <x v="1"/>
    <s v="DAX Contemporary Wood Frame with Silver Metal Mat, Desktop, 11 x 14 Size"/>
    <x v="1528"/>
    <n v="4"/>
    <x v="1475"/>
    <x v="2"/>
    <n v="11"/>
    <n v="30"/>
  </r>
  <r>
    <s v="CA-2012-107685"/>
    <d v="2012-11-30T00:00:00"/>
    <d v="2012-12-02T00:00:00"/>
    <s v="John Murray"/>
    <s v="United States"/>
    <s v="Las Vegas"/>
    <x v="7"/>
    <x v="9"/>
    <s v="Xerox 1997"/>
    <x v="332"/>
    <n v="4"/>
    <x v="327"/>
    <x v="2"/>
    <n v="11"/>
    <n v="30"/>
  </r>
  <r>
    <s v="US-2011-120740"/>
    <d v="2011-04-15T00:00:00"/>
    <d v="2011-04-15T00:00:00"/>
    <s v="Paul Stevenson"/>
    <s v="United States"/>
    <s v="Los Angeles"/>
    <x v="0"/>
    <x v="5"/>
    <s v="Belkin F9G930V10-GRY 9 Outlet Surge"/>
    <x v="488"/>
    <n v="2"/>
    <x v="477"/>
    <x v="1"/>
    <n v="4"/>
    <n v="15"/>
  </r>
  <r>
    <s v="US-2011-120740"/>
    <d v="2011-04-15T00:00:00"/>
    <d v="2011-04-15T00:00:00"/>
    <s v="Paul Stevenson"/>
    <s v="United States"/>
    <s v="Los Angeles"/>
    <x v="0"/>
    <x v="1"/>
    <s v="Howard Miller 13&quot; Diameter Goldtone Round Wall Clock"/>
    <x v="1900"/>
    <n v="4"/>
    <x v="1825"/>
    <x v="1"/>
    <n v="4"/>
    <n v="15"/>
  </r>
  <r>
    <s v="US-2014-141509"/>
    <d v="2014-09-30T00:00:00"/>
    <d v="2014-10-02T00:00:00"/>
    <s v="Sonia Cooley"/>
    <s v="United States"/>
    <s v="Los Angeles"/>
    <x v="0"/>
    <x v="2"/>
    <s v="Newell 334"/>
    <x v="526"/>
    <n v="5"/>
    <x v="516"/>
    <x v="3"/>
    <n v="9"/>
    <n v="30"/>
  </r>
  <r>
    <s v="CA-2014-133487"/>
    <d v="2014-05-07T00:00:00"/>
    <d v="2014-05-10T00:00:00"/>
    <s v="Trudy Schmidt"/>
    <s v="United States"/>
    <s v="Rancho Cucamonga"/>
    <x v="0"/>
    <x v="5"/>
    <s v="Eureka The Boss Cordless Rechargeable Stick Vac"/>
    <x v="1901"/>
    <n v="3"/>
    <x v="1826"/>
    <x v="3"/>
    <n v="5"/>
    <n v="7"/>
  </r>
  <r>
    <s v="CA-2011-102330"/>
    <d v="2011-12-29T00:00:00"/>
    <d v="2012-01-03T00:00:00"/>
    <s v="Arianne Irving"/>
    <s v="United States"/>
    <s v="Brentwood"/>
    <x v="0"/>
    <x v="0"/>
    <s v="Alphabetical Labels for Top Tab Filing"/>
    <x v="1902"/>
    <n v="6"/>
    <x v="1827"/>
    <x v="1"/>
    <n v="12"/>
    <n v="29"/>
  </r>
  <r>
    <s v="CA-2011-102330"/>
    <d v="2011-12-29T00:00:00"/>
    <d v="2012-01-03T00:00:00"/>
    <s v="Arianne Irving"/>
    <s v="United States"/>
    <s v="Brentwood"/>
    <x v="0"/>
    <x v="3"/>
    <s v="HTC One"/>
    <x v="638"/>
    <n v="4"/>
    <x v="628"/>
    <x v="1"/>
    <n v="12"/>
    <n v="29"/>
  </r>
  <r>
    <s v="CA-2013-118899"/>
    <d v="2013-03-23T00:00:00"/>
    <d v="2013-03-23T00:00:00"/>
    <s v="Marc Crier"/>
    <s v="United States"/>
    <s v="Seattle"/>
    <x v="1"/>
    <x v="10"/>
    <s v="Global Stack Chair with Arms, Black"/>
    <x v="1903"/>
    <n v="7"/>
    <x v="1828"/>
    <x v="0"/>
    <n v="3"/>
    <n v="23"/>
  </r>
  <r>
    <s v="CA-2014-100237"/>
    <d v="2014-10-16T00:00:00"/>
    <d v="2014-10-20T00:00:00"/>
    <s v="Stuart Van"/>
    <s v="United States"/>
    <s v="Orem"/>
    <x v="2"/>
    <x v="2"/>
    <s v="Avery Hi-Liter Smear-Safe Highlighters"/>
    <x v="1029"/>
    <n v="2"/>
    <x v="1650"/>
    <x v="3"/>
    <n v="10"/>
    <n v="16"/>
  </r>
  <r>
    <s v="US-2012-142811"/>
    <d v="2012-04-02T00:00:00"/>
    <d v="2012-04-07T00:00:00"/>
    <s v="John Lucas"/>
    <s v="United States"/>
    <s v="Mesa"/>
    <x v="3"/>
    <x v="3"/>
    <s v="Samsung HM1900 Bluetooth Headset"/>
    <x v="1904"/>
    <n v="5"/>
    <x v="1829"/>
    <x v="2"/>
    <n v="4"/>
    <n v="2"/>
  </r>
  <r>
    <s v="CA-2011-150203"/>
    <d v="2011-12-05T00:00:00"/>
    <d v="2011-12-07T00:00:00"/>
    <s v="Joni Blumstein"/>
    <s v="United States"/>
    <s v="Los Angeles"/>
    <x v="0"/>
    <x v="5"/>
    <s v="Fellowes 8 Outlet Superior Workstation Surge Protector"/>
    <x v="1905"/>
    <n v="6"/>
    <x v="1830"/>
    <x v="1"/>
    <n v="12"/>
    <n v="5"/>
  </r>
  <r>
    <s v="CA-2012-149636"/>
    <d v="2012-01-06T00:00:00"/>
    <d v="2012-01-12T00:00:00"/>
    <s v="Stefania Perrino"/>
    <s v="United States"/>
    <s v="Colorado Springs"/>
    <x v="5"/>
    <x v="9"/>
    <s v="It's Hot Message Books with Stickers, 2 3/4&quot; x 5&quot;"/>
    <x v="143"/>
    <n v="5"/>
    <x v="1831"/>
    <x v="2"/>
    <n v="1"/>
    <n v="6"/>
  </r>
  <r>
    <s v="CA-2012-149636"/>
    <d v="2012-01-06T00:00:00"/>
    <d v="2012-01-12T00:00:00"/>
    <s v="Stefania Perrino"/>
    <s v="United States"/>
    <s v="Colorado Springs"/>
    <x v="5"/>
    <x v="4"/>
    <s v="Recycled Pressboard Report Cover with Reinforced Top Hinge"/>
    <x v="1906"/>
    <n v="2"/>
    <x v="1832"/>
    <x v="2"/>
    <n v="1"/>
    <n v="6"/>
  </r>
  <r>
    <s v="US-2014-146213"/>
    <d v="2014-09-10T00:00:00"/>
    <d v="2014-09-15T00:00:00"/>
    <s v="Matt Connell"/>
    <s v="United States"/>
    <s v="Los Angeles"/>
    <x v="0"/>
    <x v="8"/>
    <s v="Microsoft Wireless Mobile Mouse 4000"/>
    <x v="1108"/>
    <n v="4"/>
    <x v="1833"/>
    <x v="3"/>
    <n v="9"/>
    <n v="10"/>
  </r>
  <r>
    <s v="US-2014-138086"/>
    <d v="2014-04-17T00:00:00"/>
    <d v="2014-04-21T00:00:00"/>
    <s v="Jesus Ocampo"/>
    <s v="United States"/>
    <s v="San Francisco"/>
    <x v="0"/>
    <x v="5"/>
    <s v="Hoover Commercial SteamVac"/>
    <x v="1590"/>
    <n v="3"/>
    <x v="1752"/>
    <x v="3"/>
    <n v="4"/>
    <n v="17"/>
  </r>
  <r>
    <s v="CA-2014-104850"/>
    <d v="2014-06-14T00:00:00"/>
    <d v="2014-06-20T00:00:00"/>
    <s v="Tamara Willingham"/>
    <s v="United States"/>
    <s v="Seattle"/>
    <x v="1"/>
    <x v="10"/>
    <s v="Global Wood Trimmed Manager's Task Chair, Khaki"/>
    <x v="1907"/>
    <n v="4"/>
    <x v="1834"/>
    <x v="3"/>
    <n v="6"/>
    <n v="14"/>
  </r>
  <r>
    <s v="CA-2014-134418"/>
    <d v="2014-09-16T00:00:00"/>
    <d v="2014-09-21T00:00:00"/>
    <s v="Gene McClure"/>
    <s v="United States"/>
    <s v="Seattle"/>
    <x v="1"/>
    <x v="2"/>
    <s v="BIC Brite Liner Highlighters"/>
    <x v="1613"/>
    <n v="3"/>
    <x v="567"/>
    <x v="3"/>
    <n v="9"/>
    <n v="16"/>
  </r>
  <r>
    <s v="US-2013-106313"/>
    <d v="2013-08-23T00:00:00"/>
    <d v="2013-08-27T00:00:00"/>
    <s v="Deirdre Greer"/>
    <s v="United States"/>
    <s v="Seattle"/>
    <x v="1"/>
    <x v="9"/>
    <s v="Xerox 202"/>
    <x v="179"/>
    <n v="3"/>
    <x v="177"/>
    <x v="0"/>
    <n v="8"/>
    <n v="23"/>
  </r>
  <r>
    <s v="CA-2011-154781"/>
    <d v="2011-11-21T00:00:00"/>
    <d v="2011-11-26T00:00:00"/>
    <s v="Steve Carroll"/>
    <s v="United States"/>
    <s v="San Francisco"/>
    <x v="0"/>
    <x v="9"/>
    <s v="Tops Wirebound Message Log Books"/>
    <x v="1908"/>
    <n v="2"/>
    <x v="689"/>
    <x v="1"/>
    <n v="11"/>
    <n v="21"/>
  </r>
  <r>
    <s v="CA-2011-154781"/>
    <d v="2011-11-21T00:00:00"/>
    <d v="2011-11-26T00:00:00"/>
    <s v="Steve Carroll"/>
    <s v="United States"/>
    <s v="San Francisco"/>
    <x v="0"/>
    <x v="8"/>
    <s v="Kensington Expert Mouse Optical USB Trackball for PC or Mac"/>
    <x v="1909"/>
    <n v="1"/>
    <x v="1835"/>
    <x v="1"/>
    <n v="11"/>
    <n v="21"/>
  </r>
  <r>
    <s v="CA-2012-147816"/>
    <d v="2012-09-24T00:00:00"/>
    <d v="2012-09-26T00:00:00"/>
    <s v="Carlos Meador"/>
    <s v="United States"/>
    <s v="Tucson"/>
    <x v="3"/>
    <x v="3"/>
    <s v="Samsung HM1900 Bluetooth Headset"/>
    <x v="1910"/>
    <n v="2"/>
    <x v="1836"/>
    <x v="2"/>
    <n v="9"/>
    <n v="24"/>
  </r>
  <r>
    <s v="CA-2014-105326"/>
    <d v="2014-08-21T00:00:00"/>
    <d v="2014-08-28T00:00:00"/>
    <s v="Kean Thornton"/>
    <s v="United States"/>
    <s v="Los Angeles"/>
    <x v="0"/>
    <x v="9"/>
    <s v="Xerox 203"/>
    <x v="332"/>
    <n v="4"/>
    <x v="327"/>
    <x v="3"/>
    <n v="8"/>
    <n v="21"/>
  </r>
  <r>
    <s v="CA-2014-156391"/>
    <d v="2014-09-27T00:00:00"/>
    <d v="2014-09-29T00:00:00"/>
    <s v="Sara Luxemburg"/>
    <s v="United States"/>
    <s v="Salem"/>
    <x v="4"/>
    <x v="2"/>
    <s v="Prang Drawing Pencil Set"/>
    <x v="1911"/>
    <n v="1"/>
    <x v="1157"/>
    <x v="3"/>
    <n v="9"/>
    <n v="27"/>
  </r>
  <r>
    <s v="CA-2012-169299"/>
    <d v="2012-08-24T00:00:00"/>
    <d v="2012-08-26T00:00:00"/>
    <s v="Denny Ordway"/>
    <s v="United States"/>
    <s v="Portland"/>
    <x v="4"/>
    <x v="2"/>
    <s v="Premium Writing Pencils, Soft, #2 by Central Association for the Blind"/>
    <x v="1912"/>
    <n v="3"/>
    <x v="437"/>
    <x v="2"/>
    <n v="8"/>
    <n v="24"/>
  </r>
  <r>
    <s v="CA-2013-155978"/>
    <d v="2013-08-02T00:00:00"/>
    <d v="2013-08-02T00:00:00"/>
    <s v="Thomas Seio"/>
    <s v="United States"/>
    <s v="Riverside"/>
    <x v="0"/>
    <x v="3"/>
    <s v="Apple iPhone 5"/>
    <x v="1913"/>
    <n v="2"/>
    <x v="1837"/>
    <x v="0"/>
    <n v="8"/>
    <n v="2"/>
  </r>
  <r>
    <s v="CA-2013-155978"/>
    <d v="2013-08-02T00:00:00"/>
    <d v="2013-08-02T00:00:00"/>
    <s v="Thomas Seio"/>
    <s v="United States"/>
    <s v="Riverside"/>
    <x v="0"/>
    <x v="5"/>
    <s v="Belkin F5C206VTEL 6 Outlet Surge"/>
    <x v="1914"/>
    <n v="2"/>
    <x v="579"/>
    <x v="0"/>
    <n v="8"/>
    <n v="2"/>
  </r>
  <r>
    <s v="CA-2013-152800"/>
    <d v="2013-04-14T00:00:00"/>
    <d v="2013-04-16T00:00:00"/>
    <s v="Susan Pistek"/>
    <s v="United States"/>
    <s v="San Francisco"/>
    <x v="0"/>
    <x v="13"/>
    <s v="Poly String Tie Envelopes"/>
    <x v="1915"/>
    <n v="3"/>
    <x v="316"/>
    <x v="0"/>
    <n v="4"/>
    <n v="14"/>
  </r>
  <r>
    <s v="CA-2011-166961"/>
    <d v="2011-12-27T00:00:00"/>
    <d v="2011-12-31T00:00:00"/>
    <s v="Cynthia Delaney"/>
    <s v="United States"/>
    <s v="Moreno Valley"/>
    <x v="0"/>
    <x v="5"/>
    <s v="Staples"/>
    <x v="1916"/>
    <n v="1"/>
    <x v="468"/>
    <x v="1"/>
    <n v="12"/>
    <n v="27"/>
  </r>
  <r>
    <s v="CA-2011-166961"/>
    <d v="2011-12-27T00:00:00"/>
    <d v="2011-12-31T00:00:00"/>
    <s v="Cynthia Delaney"/>
    <s v="United States"/>
    <s v="Moreno Valley"/>
    <x v="0"/>
    <x v="11"/>
    <s v="Staples"/>
    <x v="684"/>
    <n v="3"/>
    <x v="622"/>
    <x v="1"/>
    <n v="12"/>
    <n v="27"/>
  </r>
  <r>
    <s v="CA-2011-166961"/>
    <d v="2011-12-27T00:00:00"/>
    <d v="2011-12-31T00:00:00"/>
    <s v="Cynthia Delaney"/>
    <s v="United States"/>
    <s v="Moreno Valley"/>
    <x v="0"/>
    <x v="7"/>
    <s v="Advantus Rolling Storage Box"/>
    <x v="158"/>
    <n v="3"/>
    <x v="157"/>
    <x v="1"/>
    <n v="12"/>
    <n v="27"/>
  </r>
  <r>
    <s v="CA-2011-166961"/>
    <d v="2011-12-27T00:00:00"/>
    <d v="2011-12-31T00:00:00"/>
    <s v="Cynthia Delaney"/>
    <s v="United States"/>
    <s v="Moreno Valley"/>
    <x v="0"/>
    <x v="4"/>
    <s v="GBC VeloBind Cover Sets"/>
    <x v="1917"/>
    <n v="3"/>
    <x v="1838"/>
    <x v="1"/>
    <n v="12"/>
    <n v="27"/>
  </r>
  <r>
    <s v="CA-2012-127481"/>
    <d v="2012-12-12T00:00:00"/>
    <d v="2012-12-15T00:00:00"/>
    <s v="Jonathan Doherty"/>
    <s v="United States"/>
    <s v="Las Vegas"/>
    <x v="7"/>
    <x v="9"/>
    <s v="Xerox 1930"/>
    <x v="171"/>
    <n v="5"/>
    <x v="1839"/>
    <x v="2"/>
    <n v="12"/>
    <n v="12"/>
  </r>
  <r>
    <s v="CA-2012-127481"/>
    <d v="2012-12-12T00:00:00"/>
    <d v="2012-12-15T00:00:00"/>
    <s v="Jonathan Doherty"/>
    <s v="United States"/>
    <s v="Las Vegas"/>
    <x v="7"/>
    <x v="9"/>
    <s v="Xerox 1916"/>
    <x v="1918"/>
    <n v="2"/>
    <x v="1840"/>
    <x v="2"/>
    <n v="12"/>
    <n v="12"/>
  </r>
  <r>
    <s v="CA-2011-143637"/>
    <d v="2011-03-24T00:00:00"/>
    <d v="2011-03-29T00:00:00"/>
    <s v="Maurice Satty"/>
    <s v="United States"/>
    <s v="Fresno"/>
    <x v="0"/>
    <x v="1"/>
    <s v="DAX Contemporary Wood Frame with Silver Metal Mat, Desktop, 11 x 14 Size"/>
    <x v="1919"/>
    <n v="2"/>
    <x v="1841"/>
    <x v="1"/>
    <n v="3"/>
    <n v="24"/>
  </r>
  <r>
    <s v="US-2014-109316"/>
    <d v="2014-06-09T00:00:00"/>
    <d v="2014-06-11T00:00:00"/>
    <s v="Maureen Gastineau"/>
    <s v="United States"/>
    <s v="Los Angeles"/>
    <x v="0"/>
    <x v="15"/>
    <s v="Riverside Palais Royal Lawyers Bookcase, Royale Cherry Finish"/>
    <x v="1920"/>
    <n v="2"/>
    <x v="1842"/>
    <x v="3"/>
    <n v="6"/>
    <n v="9"/>
  </r>
  <r>
    <s v="US-2014-109316"/>
    <d v="2014-06-09T00:00:00"/>
    <d v="2014-06-11T00:00:00"/>
    <s v="Maureen Gastineau"/>
    <s v="United States"/>
    <s v="Los Angeles"/>
    <x v="0"/>
    <x v="3"/>
    <s v="Shocksock Galaxy S4 Armband"/>
    <x v="1921"/>
    <n v="2"/>
    <x v="1843"/>
    <x v="3"/>
    <n v="6"/>
    <n v="9"/>
  </r>
  <r>
    <s v="CA-2013-138478"/>
    <d v="2013-10-22T00:00:00"/>
    <d v="2013-10-27T00:00:00"/>
    <s v="Dennis Pardue"/>
    <s v="United States"/>
    <s v="North Las Vegas"/>
    <x v="7"/>
    <x v="2"/>
    <s v="Panasonic KP-150 Electric Pencil Sharpener"/>
    <x v="1922"/>
    <n v="3"/>
    <x v="1844"/>
    <x v="0"/>
    <n v="10"/>
    <n v="22"/>
  </r>
  <r>
    <s v="CA-2013-138478"/>
    <d v="2013-10-22T00:00:00"/>
    <d v="2013-10-27T00:00:00"/>
    <s v="Dennis Pardue"/>
    <s v="United States"/>
    <s v="North Las Vegas"/>
    <x v="7"/>
    <x v="9"/>
    <s v="Xerox 193"/>
    <x v="1489"/>
    <n v="6"/>
    <x v="1441"/>
    <x v="0"/>
    <n v="10"/>
    <n v="22"/>
  </r>
  <r>
    <s v="CA-2013-138478"/>
    <d v="2013-10-22T00:00:00"/>
    <d v="2013-10-27T00:00:00"/>
    <s v="Dennis Pardue"/>
    <s v="United States"/>
    <s v="North Las Vegas"/>
    <x v="7"/>
    <x v="4"/>
    <s v="Ibico EPK-21 Electric Binding System"/>
    <x v="1923"/>
    <n v="3"/>
    <x v="1845"/>
    <x v="0"/>
    <n v="10"/>
    <n v="22"/>
  </r>
  <r>
    <s v="CA-2014-150469"/>
    <d v="2014-01-27T00:00:00"/>
    <d v="2014-01-31T00:00:00"/>
    <s v="Caroline Jumper"/>
    <s v="United States"/>
    <s v="San Francisco"/>
    <x v="0"/>
    <x v="11"/>
    <s v="Binder Clips by OIC"/>
    <x v="518"/>
    <n v="8"/>
    <x v="1846"/>
    <x v="3"/>
    <n v="1"/>
    <n v="27"/>
  </r>
  <r>
    <s v="CA-2011-125150"/>
    <d v="2011-05-16T00:00:00"/>
    <d v="2011-05-23T00:00:00"/>
    <s v="Pauline Webber"/>
    <s v="United States"/>
    <s v="Los Angeles"/>
    <x v="0"/>
    <x v="10"/>
    <s v="Iceberg Nesting Folding Chair, 19w x 6d x 43h"/>
    <x v="1924"/>
    <n v="5"/>
    <x v="1847"/>
    <x v="1"/>
    <n v="5"/>
    <n v="16"/>
  </r>
  <r>
    <s v="CA-2012-137302"/>
    <d v="2012-04-26T00:00:00"/>
    <d v="2012-05-01T00:00:00"/>
    <s v="Bart Watters"/>
    <s v="United States"/>
    <s v="San Diego"/>
    <x v="0"/>
    <x v="10"/>
    <s v="SAFCO Optional Arm Kit for Workspace Cribbage Stacking Chair"/>
    <x v="1925"/>
    <n v="3"/>
    <x v="1848"/>
    <x v="2"/>
    <n v="4"/>
    <n v="26"/>
  </r>
  <r>
    <s v="CA-2012-137302"/>
    <d v="2012-04-26T00:00:00"/>
    <d v="2012-05-01T00:00:00"/>
    <s v="Bart Watters"/>
    <s v="United States"/>
    <s v="San Diego"/>
    <x v="0"/>
    <x v="2"/>
    <s v="Newell 345"/>
    <x v="815"/>
    <n v="3"/>
    <x v="798"/>
    <x v="2"/>
    <n v="4"/>
    <n v="26"/>
  </r>
  <r>
    <s v="CA-2012-137302"/>
    <d v="2012-04-26T00:00:00"/>
    <d v="2012-05-01T00:00:00"/>
    <s v="Bart Watters"/>
    <s v="United States"/>
    <s v="San Diego"/>
    <x v="0"/>
    <x v="3"/>
    <s v="RCA ViSYS 25825 Wireless digital phone"/>
    <x v="1070"/>
    <n v="3"/>
    <x v="1684"/>
    <x v="2"/>
    <n v="4"/>
    <n v="26"/>
  </r>
  <r>
    <s v="CA-2012-137302"/>
    <d v="2012-04-26T00:00:00"/>
    <d v="2012-05-01T00:00:00"/>
    <s v="Bart Watters"/>
    <s v="United States"/>
    <s v="San Diego"/>
    <x v="0"/>
    <x v="4"/>
    <s v="GBC Premium Transparent Covers with Diagonal Lined Pattern"/>
    <x v="1688"/>
    <n v="3"/>
    <x v="1632"/>
    <x v="2"/>
    <n v="4"/>
    <n v="26"/>
  </r>
  <r>
    <s v="CA-2012-106257"/>
    <d v="2012-04-13T00:00:00"/>
    <d v="2012-04-17T00:00:00"/>
    <s v="Eugene Barchas"/>
    <s v="United States"/>
    <s v="Los Angeles"/>
    <x v="0"/>
    <x v="6"/>
    <s v="Iceberg OfficeWorks 42&quot; Round Tables"/>
    <x v="149"/>
    <n v="2"/>
    <x v="1849"/>
    <x v="2"/>
    <n v="4"/>
    <n v="13"/>
  </r>
  <r>
    <s v="CA-2012-106257"/>
    <d v="2012-04-13T00:00:00"/>
    <d v="2012-04-17T00:00:00"/>
    <s v="Eugene Barchas"/>
    <s v="United States"/>
    <s v="Los Angeles"/>
    <x v="0"/>
    <x v="3"/>
    <s v="Polycom CX600 IP Phone VoIP phone"/>
    <x v="1926"/>
    <n v="2"/>
    <x v="1850"/>
    <x v="2"/>
    <n v="4"/>
    <n v="13"/>
  </r>
  <r>
    <s v="CA-2012-149083"/>
    <d v="2012-09-25T00:00:00"/>
    <d v="2012-09-30T00:00:00"/>
    <s v="Sally Hughsby"/>
    <s v="United States"/>
    <s v="Seattle"/>
    <x v="1"/>
    <x v="10"/>
    <s v="Global Super Steno Chair"/>
    <x v="121"/>
    <n v="4"/>
    <x v="1851"/>
    <x v="2"/>
    <n v="9"/>
    <n v="25"/>
  </r>
  <r>
    <s v="CA-2012-149083"/>
    <d v="2012-09-25T00:00:00"/>
    <d v="2012-09-30T00:00:00"/>
    <s v="Sally Hughsby"/>
    <s v="United States"/>
    <s v="Seattle"/>
    <x v="1"/>
    <x v="0"/>
    <s v="Permanent Self-Adhesive File Folder Labels for Typewriters, 1 1/8 x 3 1/2, White"/>
    <x v="1574"/>
    <n v="2"/>
    <x v="480"/>
    <x v="2"/>
    <n v="9"/>
    <n v="25"/>
  </r>
  <r>
    <s v="CA-2012-149083"/>
    <d v="2012-09-25T00:00:00"/>
    <d v="2012-09-30T00:00:00"/>
    <s v="Sally Hughsby"/>
    <s v="United States"/>
    <s v="Seattle"/>
    <x v="1"/>
    <x v="8"/>
    <s v="Logitech G602 Wireless Gaming Mouse"/>
    <x v="1076"/>
    <n v="2"/>
    <x v="314"/>
    <x v="2"/>
    <n v="9"/>
    <n v="25"/>
  </r>
  <r>
    <s v="CA-2012-144890"/>
    <d v="2012-12-25T00:00:00"/>
    <d v="2012-12-29T00:00:00"/>
    <s v="Sean Miller"/>
    <s v="United States"/>
    <s v="Los Angeles"/>
    <x v="0"/>
    <x v="9"/>
    <s v="Xerox 1949"/>
    <x v="237"/>
    <n v="2"/>
    <x v="1852"/>
    <x v="2"/>
    <n v="12"/>
    <n v="25"/>
  </r>
  <r>
    <s v="CA-2012-142993"/>
    <d v="2012-10-12T00:00:00"/>
    <d v="2012-10-17T00:00:00"/>
    <s v="Kelly Andreada"/>
    <s v="United States"/>
    <s v="Seattle"/>
    <x v="1"/>
    <x v="8"/>
    <s v="Kingston Digital DataTraveler 16GB USB 2.0"/>
    <x v="499"/>
    <n v="2"/>
    <x v="489"/>
    <x v="2"/>
    <n v="10"/>
    <n v="12"/>
  </r>
  <r>
    <s v="CA-2012-142993"/>
    <d v="2012-10-12T00:00:00"/>
    <d v="2012-10-17T00:00:00"/>
    <s v="Kelly Andreada"/>
    <s v="United States"/>
    <s v="Seattle"/>
    <x v="1"/>
    <x v="7"/>
    <s v="Contico 72&quot;H Heavy-Duty Storage System"/>
    <x v="1927"/>
    <n v="2"/>
    <x v="166"/>
    <x v="2"/>
    <n v="10"/>
    <n v="12"/>
  </r>
  <r>
    <s v="CA-2012-143364"/>
    <d v="2012-07-14T00:00:00"/>
    <d v="2012-07-19T00:00:00"/>
    <s v="Toby Gnade"/>
    <s v="United States"/>
    <s v="Mesa"/>
    <x v="3"/>
    <x v="7"/>
    <s v="SAFCO Boltless Steel Shelving"/>
    <x v="1928"/>
    <n v="3"/>
    <x v="1853"/>
    <x v="2"/>
    <n v="7"/>
    <n v="14"/>
  </r>
  <r>
    <s v="CA-2012-143364"/>
    <d v="2012-07-14T00:00:00"/>
    <d v="2012-07-19T00:00:00"/>
    <s v="Toby Gnade"/>
    <s v="United States"/>
    <s v="Mesa"/>
    <x v="3"/>
    <x v="9"/>
    <s v="Xerox 1899"/>
    <x v="4"/>
    <n v="4"/>
    <x v="734"/>
    <x v="2"/>
    <n v="7"/>
    <n v="14"/>
  </r>
  <r>
    <s v="CA-2012-143364"/>
    <d v="2012-07-14T00:00:00"/>
    <d v="2012-07-19T00:00:00"/>
    <s v="Toby Gnade"/>
    <s v="United States"/>
    <s v="Mesa"/>
    <x v="3"/>
    <x v="10"/>
    <s v="SAFCO Arco Folding Chair"/>
    <x v="1929"/>
    <n v="2"/>
    <x v="1854"/>
    <x v="2"/>
    <n v="7"/>
    <n v="14"/>
  </r>
  <r>
    <s v="CA-2012-143364"/>
    <d v="2012-07-14T00:00:00"/>
    <d v="2012-07-19T00:00:00"/>
    <s v="Toby Gnade"/>
    <s v="United States"/>
    <s v="Mesa"/>
    <x v="3"/>
    <x v="15"/>
    <s v="Hon Metal Bookcases, Black"/>
    <x v="1930"/>
    <n v="6"/>
    <x v="1855"/>
    <x v="2"/>
    <n v="7"/>
    <n v="14"/>
  </r>
  <r>
    <s v="CA-2011-100972"/>
    <d v="2011-11-19T00:00:00"/>
    <d v="2011-11-24T00:00:00"/>
    <s v="Dennis Bolton"/>
    <s v="United States"/>
    <s v="Salt Lake City"/>
    <x v="2"/>
    <x v="9"/>
    <s v="Xerox 1888"/>
    <x v="763"/>
    <n v="3"/>
    <x v="748"/>
    <x v="1"/>
    <n v="11"/>
    <n v="19"/>
  </r>
  <r>
    <s v="CA-2013-136994"/>
    <d v="2013-05-28T00:00:00"/>
    <d v="2013-06-03T00:00:00"/>
    <s v="Lynn Smith"/>
    <s v="United States"/>
    <s v="Los Angeles"/>
    <x v="0"/>
    <x v="9"/>
    <s v="Wirebound Message Books, Four 2 3/4 x 5 White Forms per Page"/>
    <x v="1931"/>
    <n v="2"/>
    <x v="17"/>
    <x v="0"/>
    <n v="5"/>
    <n v="28"/>
  </r>
  <r>
    <s v="CA-2013-101672"/>
    <d v="2013-10-04T00:00:00"/>
    <d v="2013-10-08T00:00:00"/>
    <s v="Daniel Byrd"/>
    <s v="United States"/>
    <s v="Lake Forest"/>
    <x v="0"/>
    <x v="0"/>
    <s v="Smead Alpha-Z Color-Coded Second Alphabetical Labels and Starter Set"/>
    <x v="1461"/>
    <n v="2"/>
    <x v="468"/>
    <x v="0"/>
    <n v="10"/>
    <n v="4"/>
  </r>
  <r>
    <s v="CA-2013-101672"/>
    <d v="2013-10-04T00:00:00"/>
    <d v="2013-10-08T00:00:00"/>
    <s v="Daniel Byrd"/>
    <s v="United States"/>
    <s v="Lake Forest"/>
    <x v="0"/>
    <x v="10"/>
    <s v="Global Deluxe High-Back Manager's Chair"/>
    <x v="1621"/>
    <n v="4"/>
    <x v="1568"/>
    <x v="0"/>
    <n v="10"/>
    <n v="4"/>
  </r>
  <r>
    <s v="CA-2013-101672"/>
    <d v="2013-10-04T00:00:00"/>
    <d v="2013-10-08T00:00:00"/>
    <s v="Daniel Byrd"/>
    <s v="United States"/>
    <s v="Lake Forest"/>
    <x v="0"/>
    <x v="9"/>
    <s v="Xerox 1900"/>
    <x v="10"/>
    <n v="2"/>
    <x v="494"/>
    <x v="0"/>
    <n v="10"/>
    <n v="4"/>
  </r>
  <r>
    <s v="CA-2013-101672"/>
    <d v="2013-10-04T00:00:00"/>
    <d v="2013-10-08T00:00:00"/>
    <s v="Daniel Byrd"/>
    <s v="United States"/>
    <s v="Lake Forest"/>
    <x v="0"/>
    <x v="9"/>
    <s v="Xerox 1891"/>
    <x v="1932"/>
    <n v="2"/>
    <x v="1856"/>
    <x v="0"/>
    <n v="10"/>
    <n v="4"/>
  </r>
  <r>
    <s v="CA-2014-168403"/>
    <d v="2014-09-10T00:00:00"/>
    <d v="2014-09-16T00:00:00"/>
    <s v="Damala Kotsonis"/>
    <s v="United States"/>
    <s v="Portland"/>
    <x v="4"/>
    <x v="9"/>
    <s v="Xerox 1930"/>
    <x v="81"/>
    <n v="6"/>
    <x v="370"/>
    <x v="3"/>
    <n v="9"/>
    <n v="10"/>
  </r>
  <r>
    <s v="CA-2014-168403"/>
    <d v="2014-09-10T00:00:00"/>
    <d v="2014-09-16T00:00:00"/>
    <s v="Damala Kotsonis"/>
    <s v="United States"/>
    <s v="Portland"/>
    <x v="4"/>
    <x v="5"/>
    <s v="Belkin 7-Outlet SurgeMaster Home Series"/>
    <x v="1933"/>
    <n v="1"/>
    <x v="1302"/>
    <x v="3"/>
    <n v="9"/>
    <n v="10"/>
  </r>
  <r>
    <s v="CA-2014-118017"/>
    <d v="2014-12-04T00:00:00"/>
    <d v="2014-12-07T00:00:00"/>
    <s v="Lena Cacioppo"/>
    <s v="United States"/>
    <s v="Thornton"/>
    <x v="5"/>
    <x v="2"/>
    <s v="Newell 344"/>
    <x v="1430"/>
    <n v="6"/>
    <x v="1857"/>
    <x v="3"/>
    <n v="12"/>
    <n v="4"/>
  </r>
  <r>
    <s v="CA-2014-118017"/>
    <d v="2014-12-04T00:00:00"/>
    <d v="2014-12-07T00:00:00"/>
    <s v="Lena Cacioppo"/>
    <s v="United States"/>
    <s v="Thornton"/>
    <x v="5"/>
    <x v="8"/>
    <s v="Memorex Micro Travel Drive 16 GB"/>
    <x v="1934"/>
    <n v="6"/>
    <x v="1858"/>
    <x v="3"/>
    <n v="12"/>
    <n v="4"/>
  </r>
  <r>
    <s v="CA-2014-118017"/>
    <d v="2014-12-04T00:00:00"/>
    <d v="2014-12-07T00:00:00"/>
    <s v="Lena Cacioppo"/>
    <s v="United States"/>
    <s v="Thornton"/>
    <x v="5"/>
    <x v="8"/>
    <s v="Memorex Micro Travel Drive 16 GB"/>
    <x v="1935"/>
    <n v="8"/>
    <x v="1859"/>
    <x v="3"/>
    <n v="12"/>
    <n v="4"/>
  </r>
  <r>
    <s v="CA-2014-118017"/>
    <d v="2014-12-04T00:00:00"/>
    <d v="2014-12-07T00:00:00"/>
    <s v="Lena Cacioppo"/>
    <s v="United States"/>
    <s v="Thornton"/>
    <x v="5"/>
    <x v="9"/>
    <s v="Wirebound Four 2-3/4 x 5 Forms per Page, 400 Sets per Book"/>
    <x v="1936"/>
    <n v="2"/>
    <x v="986"/>
    <x v="3"/>
    <n v="12"/>
    <n v="4"/>
  </r>
  <r>
    <s v="CA-2014-118017"/>
    <d v="2014-12-04T00:00:00"/>
    <d v="2014-12-07T00:00:00"/>
    <s v="Lena Cacioppo"/>
    <s v="United States"/>
    <s v="Thornton"/>
    <x v="5"/>
    <x v="12"/>
    <s v="Elite 5&quot; Scissors"/>
    <x v="1937"/>
    <n v="7"/>
    <x v="1860"/>
    <x v="3"/>
    <n v="12"/>
    <n v="4"/>
  </r>
  <r>
    <s v="CA-2014-118017"/>
    <d v="2014-12-04T00:00:00"/>
    <d v="2014-12-07T00:00:00"/>
    <s v="Lena Cacioppo"/>
    <s v="United States"/>
    <s v="Thornton"/>
    <x v="5"/>
    <x v="1"/>
    <s v="Staples"/>
    <x v="1938"/>
    <n v="3"/>
    <x v="358"/>
    <x v="3"/>
    <n v="12"/>
    <n v="4"/>
  </r>
  <r>
    <s v="CA-2014-118017"/>
    <d v="2014-12-04T00:00:00"/>
    <d v="2014-12-07T00:00:00"/>
    <s v="Lena Cacioppo"/>
    <s v="United States"/>
    <s v="Thornton"/>
    <x v="5"/>
    <x v="1"/>
    <s v="Eldon Image Series Desk Accessories, Burgundy"/>
    <x v="1939"/>
    <n v="5"/>
    <x v="1861"/>
    <x v="3"/>
    <n v="12"/>
    <n v="4"/>
  </r>
  <r>
    <s v="CA-2014-118017"/>
    <d v="2014-12-04T00:00:00"/>
    <d v="2014-12-07T00:00:00"/>
    <s v="Lena Cacioppo"/>
    <s v="United States"/>
    <s v="Thornton"/>
    <x v="5"/>
    <x v="1"/>
    <s v="DAX Two-Tone Silver Metal Document Frame"/>
    <x v="1940"/>
    <n v="1"/>
    <x v="1066"/>
    <x v="3"/>
    <n v="12"/>
    <n v="4"/>
  </r>
  <r>
    <s v="CA-2013-113117"/>
    <d v="2013-08-17T00:00:00"/>
    <d v="2013-08-23T00:00:00"/>
    <s v="Jeremy Pistek"/>
    <s v="United States"/>
    <s v="Davis"/>
    <x v="0"/>
    <x v="9"/>
    <s v="Xerox 1931"/>
    <x v="171"/>
    <n v="5"/>
    <x v="170"/>
    <x v="0"/>
    <n v="8"/>
    <n v="17"/>
  </r>
  <r>
    <s v="CA-2013-112585"/>
    <d v="2013-07-31T00:00:00"/>
    <d v="2013-08-03T00:00:00"/>
    <s v="Rob Williams"/>
    <s v="United States"/>
    <s v="San Francisco"/>
    <x v="0"/>
    <x v="5"/>
    <s v="Hoover Shoulder Vac Commercial Portable Vacuum"/>
    <x v="1941"/>
    <n v="2"/>
    <x v="1862"/>
    <x v="0"/>
    <n v="7"/>
    <n v="31"/>
  </r>
  <r>
    <s v="CA-2013-149762"/>
    <d v="2013-12-04T00:00:00"/>
    <d v="2013-12-08T00:00:00"/>
    <s v="Roger Demir"/>
    <s v="United States"/>
    <s v="Morgan Hill"/>
    <x v="0"/>
    <x v="6"/>
    <s v="Hon 4060 Series Tables"/>
    <x v="1942"/>
    <n v="3"/>
    <x v="424"/>
    <x v="0"/>
    <n v="12"/>
    <n v="4"/>
  </r>
  <r>
    <s v="CA-2013-149762"/>
    <d v="2013-12-04T00:00:00"/>
    <d v="2013-12-08T00:00:00"/>
    <s v="Roger Demir"/>
    <s v="United States"/>
    <s v="Morgan Hill"/>
    <x v="0"/>
    <x v="2"/>
    <s v="Rogers Handheld Barrel Pencil Sharpener"/>
    <x v="1943"/>
    <n v="8"/>
    <x v="1860"/>
    <x v="0"/>
    <n v="12"/>
    <n v="4"/>
  </r>
  <r>
    <s v="CA-2013-149762"/>
    <d v="2013-12-04T00:00:00"/>
    <d v="2013-12-08T00:00:00"/>
    <s v="Roger Demir"/>
    <s v="United States"/>
    <s v="Morgan Hill"/>
    <x v="0"/>
    <x v="7"/>
    <s v="Acco Perma 4000 Stacking Storage Drawers"/>
    <x v="1944"/>
    <n v="3"/>
    <x v="881"/>
    <x v="0"/>
    <n v="12"/>
    <n v="4"/>
  </r>
  <r>
    <s v="CA-2013-149762"/>
    <d v="2013-12-04T00:00:00"/>
    <d v="2013-12-08T00:00:00"/>
    <s v="Roger Demir"/>
    <s v="United States"/>
    <s v="Morgan Hill"/>
    <x v="0"/>
    <x v="15"/>
    <s v="O'Sullivan Living Dimensions 2-Shelf Bookcases"/>
    <x v="1588"/>
    <n v="2"/>
    <x v="1533"/>
    <x v="0"/>
    <n v="12"/>
    <n v="4"/>
  </r>
  <r>
    <s v="CA-2012-152513"/>
    <d v="2012-07-04T00:00:00"/>
    <d v="2012-07-08T00:00:00"/>
    <s v="Julie Prescott"/>
    <s v="United States"/>
    <s v="San Diego"/>
    <x v="0"/>
    <x v="4"/>
    <s v="Avery Premier Heavy-Duty Binder with Round Locking Rings"/>
    <x v="1945"/>
    <n v="2"/>
    <x v="1347"/>
    <x v="2"/>
    <n v="7"/>
    <n v="4"/>
  </r>
  <r>
    <s v="US-2013-168095"/>
    <d v="2013-07-16T00:00:00"/>
    <d v="2013-07-21T00:00:00"/>
    <s v="Mark Cousins"/>
    <s v="United States"/>
    <s v="Portland"/>
    <x v="4"/>
    <x v="10"/>
    <s v="Bevis Steel Folding Chairs"/>
    <x v="742"/>
    <n v="3"/>
    <x v="730"/>
    <x v="0"/>
    <n v="7"/>
    <n v="16"/>
  </r>
  <r>
    <s v="US-2013-168095"/>
    <d v="2013-07-16T00:00:00"/>
    <d v="2013-07-21T00:00:00"/>
    <s v="Mark Cousins"/>
    <s v="United States"/>
    <s v="Portland"/>
    <x v="4"/>
    <x v="9"/>
    <s v="Xerox 1909"/>
    <x v="52"/>
    <n v="5"/>
    <x v="1863"/>
    <x v="0"/>
    <n v="7"/>
    <n v="16"/>
  </r>
  <r>
    <s v="CA-2014-166093"/>
    <d v="2014-08-18T00:00:00"/>
    <d v="2014-08-25T00:00:00"/>
    <s v="Rick Wilson"/>
    <s v="United States"/>
    <s v="Brentwood"/>
    <x v="0"/>
    <x v="13"/>
    <s v="Staples"/>
    <x v="1269"/>
    <n v="2"/>
    <x v="1864"/>
    <x v="3"/>
    <n v="8"/>
    <n v="18"/>
  </r>
  <r>
    <s v="CA-2014-166093"/>
    <d v="2014-08-18T00:00:00"/>
    <d v="2014-08-25T00:00:00"/>
    <s v="Rick Wilson"/>
    <s v="United States"/>
    <s v="Brentwood"/>
    <x v="0"/>
    <x v="3"/>
    <s v="OtterBox Defender Series Case - Samsung Galaxy S4"/>
    <x v="306"/>
    <n v="3"/>
    <x v="1491"/>
    <x v="3"/>
    <n v="8"/>
    <n v="18"/>
  </r>
  <r>
    <s v="CA-2014-166093"/>
    <d v="2014-08-18T00:00:00"/>
    <d v="2014-08-25T00:00:00"/>
    <s v="Rick Wilson"/>
    <s v="United States"/>
    <s v="Brentwood"/>
    <x v="0"/>
    <x v="9"/>
    <s v="Xerox 1962"/>
    <x v="10"/>
    <n v="2"/>
    <x v="494"/>
    <x v="3"/>
    <n v="8"/>
    <n v="18"/>
  </r>
  <r>
    <s v="CA-2014-166093"/>
    <d v="2014-08-18T00:00:00"/>
    <d v="2014-08-25T00:00:00"/>
    <s v="Rick Wilson"/>
    <s v="United States"/>
    <s v="Brentwood"/>
    <x v="0"/>
    <x v="4"/>
    <s v="Wilson Jones Clip &amp; Carry Folder Binder Tool for Ring Binders, Clear"/>
    <x v="1946"/>
    <n v="3"/>
    <x v="1865"/>
    <x v="3"/>
    <n v="8"/>
    <n v="18"/>
  </r>
  <r>
    <s v="CA-2014-166093"/>
    <d v="2014-08-18T00:00:00"/>
    <d v="2014-08-25T00:00:00"/>
    <s v="Rick Wilson"/>
    <s v="United States"/>
    <s v="Brentwood"/>
    <x v="0"/>
    <x v="5"/>
    <s v="Sanyo 2.5 Cubic Foot Mid-Size Office Refrigerators"/>
    <x v="1947"/>
    <n v="9"/>
    <x v="1866"/>
    <x v="3"/>
    <n v="8"/>
    <n v="18"/>
  </r>
  <r>
    <s v="CA-2014-166093"/>
    <d v="2014-08-18T00:00:00"/>
    <d v="2014-08-25T00:00:00"/>
    <s v="Rick Wilson"/>
    <s v="United States"/>
    <s v="Brentwood"/>
    <x v="0"/>
    <x v="7"/>
    <s v="Standard Rollaway File with Lock"/>
    <x v="270"/>
    <n v="3"/>
    <x v="269"/>
    <x v="3"/>
    <n v="8"/>
    <n v="18"/>
  </r>
  <r>
    <s v="CA-2014-166093"/>
    <d v="2014-08-18T00:00:00"/>
    <d v="2014-08-25T00:00:00"/>
    <s v="Rick Wilson"/>
    <s v="United States"/>
    <s v="Brentwood"/>
    <x v="0"/>
    <x v="4"/>
    <s v="GBC Recycled Grain Textured Covers"/>
    <x v="1948"/>
    <n v="8"/>
    <x v="1867"/>
    <x v="3"/>
    <n v="8"/>
    <n v="18"/>
  </r>
  <r>
    <s v="CA-2013-146325"/>
    <d v="2013-12-15T00:00:00"/>
    <d v="2013-12-18T00:00:00"/>
    <s v="David Smith"/>
    <s v="United States"/>
    <s v="San Diego"/>
    <x v="0"/>
    <x v="10"/>
    <s v="Global Task Chair, Black"/>
    <x v="36"/>
    <n v="2"/>
    <x v="36"/>
    <x v="0"/>
    <n v="12"/>
    <n v="15"/>
  </r>
  <r>
    <s v="CA-2013-146325"/>
    <d v="2013-12-15T00:00:00"/>
    <d v="2013-12-18T00:00:00"/>
    <s v="David Smith"/>
    <s v="United States"/>
    <s v="San Diego"/>
    <x v="0"/>
    <x v="7"/>
    <s v="Tenex Personal Project File with Scoop Front Design, Black"/>
    <x v="1949"/>
    <n v="10"/>
    <x v="1868"/>
    <x v="0"/>
    <n v="12"/>
    <n v="15"/>
  </r>
  <r>
    <s v="CA-2014-131807"/>
    <d v="2014-10-06T00:00:00"/>
    <d v="2014-10-11T00:00:00"/>
    <s v="Greg Guthrie"/>
    <s v="United States"/>
    <s v="Chico"/>
    <x v="0"/>
    <x v="10"/>
    <s v="Global Deluxe High-Back Office Chair in Storm"/>
    <x v="1876"/>
    <n v="4"/>
    <x v="1808"/>
    <x v="3"/>
    <n v="10"/>
    <n v="6"/>
  </r>
  <r>
    <s v="CA-2014-131807"/>
    <d v="2014-10-06T00:00:00"/>
    <d v="2014-10-11T00:00:00"/>
    <s v="Greg Guthrie"/>
    <s v="United States"/>
    <s v="Chico"/>
    <x v="0"/>
    <x v="11"/>
    <s v="Staples"/>
    <x v="23"/>
    <n v="5"/>
    <x v="1869"/>
    <x v="3"/>
    <n v="10"/>
    <n v="6"/>
  </r>
  <r>
    <s v="CA-2014-131807"/>
    <d v="2014-10-06T00:00:00"/>
    <d v="2014-10-11T00:00:00"/>
    <s v="Greg Guthrie"/>
    <s v="United States"/>
    <s v="Chico"/>
    <x v="0"/>
    <x v="5"/>
    <s v="Hoover Replacement Belts For Soft Guard &amp; Commercial Ltweight Upright Vacs, 2/Pk"/>
    <x v="1950"/>
    <n v="4"/>
    <x v="1052"/>
    <x v="3"/>
    <n v="10"/>
    <n v="6"/>
  </r>
  <r>
    <s v="CA-2014-131807"/>
    <d v="2014-10-06T00:00:00"/>
    <d v="2014-10-11T00:00:00"/>
    <s v="Greg Guthrie"/>
    <s v="United States"/>
    <s v="Chico"/>
    <x v="0"/>
    <x v="1"/>
    <s v="DAX Clear Channel Poster Frame"/>
    <x v="1951"/>
    <n v="5"/>
    <x v="678"/>
    <x v="3"/>
    <n v="10"/>
    <n v="6"/>
  </r>
  <r>
    <s v="CA-2014-131807"/>
    <d v="2014-10-06T00:00:00"/>
    <d v="2014-10-11T00:00:00"/>
    <s v="Greg Guthrie"/>
    <s v="United States"/>
    <s v="Chico"/>
    <x v="0"/>
    <x v="6"/>
    <s v="KI Adjustable-Height Table"/>
    <x v="1952"/>
    <n v="3"/>
    <x v="1870"/>
    <x v="3"/>
    <n v="10"/>
    <n v="6"/>
  </r>
  <r>
    <s v="CA-2014-131807"/>
    <d v="2014-10-06T00:00:00"/>
    <d v="2014-10-11T00:00:00"/>
    <s v="Greg Guthrie"/>
    <s v="United States"/>
    <s v="Chico"/>
    <x v="0"/>
    <x v="3"/>
    <s v="Square Credit Card Reader, 4 1/2&quot; x 4 1/2&quot; x 1&quot;, White"/>
    <x v="988"/>
    <n v="1"/>
    <x v="123"/>
    <x v="3"/>
    <n v="10"/>
    <n v="6"/>
  </r>
  <r>
    <s v="CA-2012-138219"/>
    <d v="2012-03-23T00:00:00"/>
    <d v="2012-03-30T00:00:00"/>
    <s v="Bart Pistole"/>
    <s v="United States"/>
    <s v="Los Angeles"/>
    <x v="0"/>
    <x v="9"/>
    <s v="REDIFORM Incoming/Outgoing Call Register, 11&quot; X 8 1/2&quot;, 100 Messages"/>
    <x v="563"/>
    <n v="4"/>
    <x v="1569"/>
    <x v="2"/>
    <n v="3"/>
    <n v="23"/>
  </r>
  <r>
    <s v="CA-2013-157707"/>
    <d v="2013-10-11T00:00:00"/>
    <d v="2013-10-13T00:00:00"/>
    <s v="Corey Catlett"/>
    <s v="United States"/>
    <s v="Denver"/>
    <x v="5"/>
    <x v="15"/>
    <s v="Bush Westfield Collection Bookcases, Dark Cherry Finish, Fully Assembled"/>
    <x v="1953"/>
    <n v="3"/>
    <x v="1871"/>
    <x v="0"/>
    <n v="10"/>
    <n v="11"/>
  </r>
  <r>
    <s v="CA-2013-157707"/>
    <d v="2013-10-11T00:00:00"/>
    <d v="2013-10-13T00:00:00"/>
    <s v="Corey Catlett"/>
    <s v="United States"/>
    <s v="Denver"/>
    <x v="5"/>
    <x v="3"/>
    <s v="iOttie HLCRIO102 Car Mount"/>
    <x v="1954"/>
    <n v="1"/>
    <x v="1872"/>
    <x v="0"/>
    <n v="10"/>
    <n v="11"/>
  </r>
  <r>
    <s v="CA-2013-157707"/>
    <d v="2013-10-11T00:00:00"/>
    <d v="2013-10-13T00:00:00"/>
    <s v="Corey Catlett"/>
    <s v="United States"/>
    <s v="Denver"/>
    <x v="5"/>
    <x v="10"/>
    <s v="Global Manager's Adjustable Task Chair, Storm"/>
    <x v="1120"/>
    <n v="1"/>
    <x v="1873"/>
    <x v="0"/>
    <n v="10"/>
    <n v="11"/>
  </r>
  <r>
    <s v="CA-2012-113040"/>
    <d v="2012-08-27T00:00:00"/>
    <d v="2012-08-31T00:00:00"/>
    <s v="Chad Cunningham"/>
    <s v="United States"/>
    <s v="Los Angeles"/>
    <x v="0"/>
    <x v="4"/>
    <s v="Avery Heavy-Duty EZD View Binder with Locking Rings"/>
    <x v="1955"/>
    <n v="1"/>
    <x v="1874"/>
    <x v="2"/>
    <n v="8"/>
    <n v="27"/>
  </r>
  <r>
    <s v="CA-2013-151498"/>
    <d v="2013-04-22T00:00:00"/>
    <d v="2013-04-25T00:00:00"/>
    <s v="Duane Noonan"/>
    <s v="United States"/>
    <s v="Seattle"/>
    <x v="1"/>
    <x v="4"/>
    <s v="Round Ring Binders"/>
    <x v="1705"/>
    <n v="5"/>
    <x v="1123"/>
    <x v="0"/>
    <n v="4"/>
    <n v="22"/>
  </r>
  <r>
    <s v="US-2012-165743"/>
    <d v="2012-11-20T00:00:00"/>
    <d v="2012-11-23T00:00:00"/>
    <s v="Michelle Moray"/>
    <s v="United States"/>
    <s v="Aurora"/>
    <x v="5"/>
    <x v="4"/>
    <s v="Wilson Jones Custom Binder Spines &amp; Labels"/>
    <x v="1956"/>
    <n v="3"/>
    <x v="1875"/>
    <x v="2"/>
    <n v="11"/>
    <n v="20"/>
  </r>
  <r>
    <s v="US-2012-165743"/>
    <d v="2012-11-20T00:00:00"/>
    <d v="2012-11-23T00:00:00"/>
    <s v="Michelle Moray"/>
    <s v="United States"/>
    <s v="Aurora"/>
    <x v="5"/>
    <x v="15"/>
    <s v="Sauder Barrister Bookcases"/>
    <x v="1957"/>
    <n v="6"/>
    <x v="1876"/>
    <x v="2"/>
    <n v="11"/>
    <n v="20"/>
  </r>
  <r>
    <s v="US-2012-165743"/>
    <d v="2012-11-20T00:00:00"/>
    <d v="2012-11-23T00:00:00"/>
    <s v="Michelle Moray"/>
    <s v="United States"/>
    <s v="Aurora"/>
    <x v="5"/>
    <x v="4"/>
    <s v="Wilson Jones 14 Line Acrylic Coated Pressboard Data Binders"/>
    <x v="1958"/>
    <n v="6"/>
    <x v="1877"/>
    <x v="2"/>
    <n v="11"/>
    <n v="20"/>
  </r>
  <r>
    <s v="US-2014-105998"/>
    <d v="2014-11-04T00:00:00"/>
    <d v="2014-11-06T00:00:00"/>
    <s v="Clay Rozendal"/>
    <s v="United States"/>
    <s v="San Diego"/>
    <x v="0"/>
    <x v="8"/>
    <s v="Microsoft Sculpt Comfort Mouse"/>
    <x v="1959"/>
    <n v="5"/>
    <x v="1878"/>
    <x v="3"/>
    <n v="11"/>
    <n v="4"/>
  </r>
  <r>
    <s v="US-2014-105998"/>
    <d v="2014-11-04T00:00:00"/>
    <d v="2014-11-06T00:00:00"/>
    <s v="Clay Rozendal"/>
    <s v="United States"/>
    <s v="San Diego"/>
    <x v="0"/>
    <x v="6"/>
    <s v="Chromcraft Round Conference Tables"/>
    <x v="1960"/>
    <n v="12"/>
    <x v="1879"/>
    <x v="3"/>
    <n v="11"/>
    <n v="4"/>
  </r>
  <r>
    <s v="US-2011-148194"/>
    <d v="2011-05-04T00:00:00"/>
    <d v="2011-05-07T00:00:00"/>
    <s v="Bill Shonely"/>
    <s v="United States"/>
    <s v="Seattle"/>
    <x v="1"/>
    <x v="1"/>
    <s v="Eldon Regeneration Recycled Desk Accessories, Smoke"/>
    <x v="1636"/>
    <n v="7"/>
    <x v="1362"/>
    <x v="1"/>
    <n v="5"/>
    <n v="4"/>
  </r>
  <r>
    <s v="US-2011-148194"/>
    <d v="2011-05-04T00:00:00"/>
    <d v="2011-05-07T00:00:00"/>
    <s v="Bill Shonely"/>
    <s v="United States"/>
    <s v="Seattle"/>
    <x v="1"/>
    <x v="5"/>
    <s v="Holmes Odor Grabber"/>
    <x v="1961"/>
    <n v="4"/>
    <x v="1880"/>
    <x v="1"/>
    <n v="5"/>
    <n v="4"/>
  </r>
  <r>
    <s v="CA-2012-110870"/>
    <d v="2012-12-12T00:00:00"/>
    <d v="2012-12-15T00:00:00"/>
    <s v="Karen Daniels"/>
    <s v="United States"/>
    <s v="Los Angeles"/>
    <x v="0"/>
    <x v="8"/>
    <s v="Logitech Wireless Marathon Mouse M705"/>
    <x v="1962"/>
    <n v="6"/>
    <x v="1881"/>
    <x v="2"/>
    <n v="12"/>
    <n v="12"/>
  </r>
  <r>
    <s v="CA-2012-110870"/>
    <d v="2012-12-12T00:00:00"/>
    <d v="2012-12-15T00:00:00"/>
    <s v="Karen Daniels"/>
    <s v="United States"/>
    <s v="Los Angeles"/>
    <x v="0"/>
    <x v="12"/>
    <s v="Staples"/>
    <x v="1963"/>
    <n v="7"/>
    <x v="1882"/>
    <x v="2"/>
    <n v="12"/>
    <n v="12"/>
  </r>
  <r>
    <s v="CA-2013-139808"/>
    <d v="2013-10-08T00:00:00"/>
    <d v="2013-10-12T00:00:00"/>
    <s v="Mick Crebagga"/>
    <s v="United States"/>
    <s v="Marysville"/>
    <x v="1"/>
    <x v="11"/>
    <s v="Alliance Super-Size Bands, Assorted Sizes"/>
    <x v="1964"/>
    <n v="12"/>
    <x v="1883"/>
    <x v="0"/>
    <n v="10"/>
    <n v="8"/>
  </r>
  <r>
    <s v="US-2012-136427"/>
    <d v="2012-06-20T00:00:00"/>
    <d v="2012-06-23T00:00:00"/>
    <s v="Justin MacKendrick"/>
    <s v="United States"/>
    <s v="Aurora"/>
    <x v="5"/>
    <x v="3"/>
    <s v="Griffin GC36547 PowerJolt SE Lightning Charger"/>
    <x v="1965"/>
    <n v="7"/>
    <x v="1884"/>
    <x v="2"/>
    <n v="6"/>
    <n v="20"/>
  </r>
  <r>
    <s v="CA-2014-114804"/>
    <d v="2014-10-18T00:00:00"/>
    <d v="2014-10-20T00:00:00"/>
    <s v="Barry FranzÃ¶sisch"/>
    <s v="United States"/>
    <s v="Modesto"/>
    <x v="0"/>
    <x v="3"/>
    <s v="Panasonic KX-TG6844B Expandable Digital Cordless Telephone"/>
    <x v="1883"/>
    <n v="1"/>
    <x v="1453"/>
    <x v="3"/>
    <n v="10"/>
    <n v="18"/>
  </r>
  <r>
    <s v="CA-2014-109393"/>
    <d v="2014-07-01T00:00:00"/>
    <d v="2014-07-03T00:00:00"/>
    <s v="John Castell"/>
    <s v="United States"/>
    <s v="Los Angeles"/>
    <x v="0"/>
    <x v="15"/>
    <s v="Sauder Facets Collection Library, Sky Alder Finish"/>
    <x v="949"/>
    <n v="3"/>
    <x v="1885"/>
    <x v="3"/>
    <n v="7"/>
    <n v="1"/>
  </r>
  <r>
    <s v="CA-2014-121489"/>
    <d v="2014-08-22T00:00:00"/>
    <d v="2014-08-26T00:00:00"/>
    <s v="Candace McMahon"/>
    <s v="United States"/>
    <s v="Seattle"/>
    <x v="1"/>
    <x v="10"/>
    <s v="Padded Folding Chairs, Black, 4/Carton"/>
    <x v="1966"/>
    <n v="6"/>
    <x v="1886"/>
    <x v="3"/>
    <n v="8"/>
    <n v="22"/>
  </r>
  <r>
    <s v="CA-2014-121489"/>
    <d v="2014-08-22T00:00:00"/>
    <d v="2014-08-26T00:00:00"/>
    <s v="Candace McMahon"/>
    <s v="United States"/>
    <s v="Seattle"/>
    <x v="1"/>
    <x v="7"/>
    <s v="Fellowes Stor/Drawer Steel Plus Storage Drawers"/>
    <x v="1967"/>
    <n v="6"/>
    <x v="1887"/>
    <x v="3"/>
    <n v="8"/>
    <n v="22"/>
  </r>
  <r>
    <s v="CA-2014-121489"/>
    <d v="2014-08-22T00:00:00"/>
    <d v="2014-08-26T00:00:00"/>
    <s v="Candace McMahon"/>
    <s v="United States"/>
    <s v="Seattle"/>
    <x v="1"/>
    <x v="8"/>
    <s v="Kensington K72356US Mouse-in-a-Box USB Desktop Mouse"/>
    <x v="1968"/>
    <n v="2"/>
    <x v="1394"/>
    <x v="3"/>
    <n v="8"/>
    <n v="22"/>
  </r>
  <r>
    <s v="CA-2014-165008"/>
    <d v="2014-09-16T00:00:00"/>
    <d v="2014-09-18T00:00:00"/>
    <s v="Doug O'Connell"/>
    <s v="United States"/>
    <s v="Salt Lake City"/>
    <x v="2"/>
    <x v="4"/>
    <s v="Avery Trapezoid Ring Binder, 3&quot; Capacity, Black, 1040 sheets"/>
    <x v="1969"/>
    <n v="9"/>
    <x v="1888"/>
    <x v="3"/>
    <n v="9"/>
    <n v="16"/>
  </r>
  <r>
    <s v="CA-2012-121188"/>
    <d v="2012-08-28T00:00:00"/>
    <d v="2012-09-04T00:00:00"/>
    <s v="Cassandra Brandow"/>
    <s v="United States"/>
    <s v="Los Angeles"/>
    <x v="0"/>
    <x v="7"/>
    <s v="Hot File 7-Pocket, Floor Stand"/>
    <x v="1970"/>
    <n v="5"/>
    <x v="1889"/>
    <x v="2"/>
    <n v="8"/>
    <n v="28"/>
  </r>
  <r>
    <s v="CA-2012-121188"/>
    <d v="2012-08-28T00:00:00"/>
    <d v="2012-09-04T00:00:00"/>
    <s v="Cassandra Brandow"/>
    <s v="United States"/>
    <s v="Los Angeles"/>
    <x v="0"/>
    <x v="15"/>
    <s v="O'Sullivan 2-Door Barrister Bookcase in Odessa Pine"/>
    <x v="498"/>
    <n v="2"/>
    <x v="1890"/>
    <x v="2"/>
    <n v="8"/>
    <n v="28"/>
  </r>
  <r>
    <s v="CA-2012-121188"/>
    <d v="2012-08-28T00:00:00"/>
    <d v="2012-09-04T00:00:00"/>
    <s v="Cassandra Brandow"/>
    <s v="United States"/>
    <s v="Los Angeles"/>
    <x v="0"/>
    <x v="7"/>
    <s v="Carina Double Wide Media Storage Towers in Natural &amp; Black"/>
    <x v="1971"/>
    <n v="9"/>
    <x v="1475"/>
    <x v="2"/>
    <n v="8"/>
    <n v="28"/>
  </r>
  <r>
    <s v="CA-2012-121188"/>
    <d v="2012-08-28T00:00:00"/>
    <d v="2012-09-04T00:00:00"/>
    <s v="Cassandra Brandow"/>
    <s v="United States"/>
    <s v="Los Angeles"/>
    <x v="0"/>
    <x v="4"/>
    <s v="GBC Wire Binding Combs"/>
    <x v="1972"/>
    <n v="5"/>
    <x v="1891"/>
    <x v="2"/>
    <n v="8"/>
    <n v="28"/>
  </r>
  <r>
    <s v="CA-2012-121188"/>
    <d v="2012-08-28T00:00:00"/>
    <d v="2012-09-04T00:00:00"/>
    <s v="Cassandra Brandow"/>
    <s v="United States"/>
    <s v="Los Angeles"/>
    <x v="0"/>
    <x v="3"/>
    <s v="invisibleSHIELD by ZAGG Smudge-Free Screen Protector"/>
    <x v="243"/>
    <n v="3"/>
    <x v="867"/>
    <x v="2"/>
    <n v="8"/>
    <n v="28"/>
  </r>
  <r>
    <s v="CA-2012-121188"/>
    <d v="2012-08-28T00:00:00"/>
    <d v="2012-09-04T00:00:00"/>
    <s v="Cassandra Brandow"/>
    <s v="United States"/>
    <s v="Los Angeles"/>
    <x v="0"/>
    <x v="1"/>
    <s v="Eldon Wave Desk Accessories"/>
    <x v="1817"/>
    <n v="2"/>
    <x v="802"/>
    <x v="2"/>
    <n v="8"/>
    <n v="28"/>
  </r>
  <r>
    <s v="US-2012-160563"/>
    <d v="2012-10-20T00:00:00"/>
    <d v="2012-10-24T00:00:00"/>
    <s v="Noel Staavos"/>
    <s v="United States"/>
    <s v="San Francisco"/>
    <x v="0"/>
    <x v="8"/>
    <s v="Logitech G602 Wireless Gaming Mouse"/>
    <x v="394"/>
    <n v="3"/>
    <x v="218"/>
    <x v="2"/>
    <n v="10"/>
    <n v="20"/>
  </r>
  <r>
    <s v="US-2012-160563"/>
    <d v="2012-10-20T00:00:00"/>
    <d v="2012-10-24T00:00:00"/>
    <s v="Noel Staavos"/>
    <s v="United States"/>
    <s v="San Francisco"/>
    <x v="0"/>
    <x v="1"/>
    <s v="Acrylic Self-Standing Desk Frames"/>
    <x v="680"/>
    <n v="6"/>
    <x v="195"/>
    <x v="2"/>
    <n v="10"/>
    <n v="20"/>
  </r>
  <r>
    <s v="CA-2012-150714"/>
    <d v="2012-10-26T00:00:00"/>
    <d v="2012-11-01T00:00:00"/>
    <s v="Kristen Hastings"/>
    <s v="United States"/>
    <s v="Springfield"/>
    <x v="4"/>
    <x v="0"/>
    <s v="Avery 477"/>
    <x v="1973"/>
    <n v="6"/>
    <x v="1892"/>
    <x v="2"/>
    <n v="10"/>
    <n v="26"/>
  </r>
  <r>
    <s v="CA-2012-150714"/>
    <d v="2012-10-26T00:00:00"/>
    <d v="2012-11-01T00:00:00"/>
    <s v="Kristen Hastings"/>
    <s v="United States"/>
    <s v="Springfield"/>
    <x v="4"/>
    <x v="9"/>
    <s v="Xerox 1914"/>
    <x v="1974"/>
    <n v="3"/>
    <x v="1893"/>
    <x v="2"/>
    <n v="10"/>
    <n v="26"/>
  </r>
  <r>
    <s v="CA-2012-150714"/>
    <d v="2012-10-26T00:00:00"/>
    <d v="2012-11-01T00:00:00"/>
    <s v="Kristen Hastings"/>
    <s v="United States"/>
    <s v="Springfield"/>
    <x v="4"/>
    <x v="5"/>
    <s v="Tripp Lite TLP810NET Broadband Surge for Modem/Fax"/>
    <x v="1975"/>
    <n v="5"/>
    <x v="1894"/>
    <x v="2"/>
    <n v="10"/>
    <n v="26"/>
  </r>
  <r>
    <s v="CA-2012-150714"/>
    <d v="2012-10-26T00:00:00"/>
    <d v="2012-11-01T00:00:00"/>
    <s v="Kristen Hastings"/>
    <s v="United States"/>
    <s v="Springfield"/>
    <x v="4"/>
    <x v="4"/>
    <s v="Avery Self-Adhesive Photo Pockets for Polaroid Photos"/>
    <x v="1976"/>
    <n v="7"/>
    <x v="1895"/>
    <x v="2"/>
    <n v="10"/>
    <n v="26"/>
  </r>
  <r>
    <s v="CA-2012-150714"/>
    <d v="2012-10-26T00:00:00"/>
    <d v="2012-11-01T00:00:00"/>
    <s v="Kristen Hastings"/>
    <s v="United States"/>
    <s v="Springfield"/>
    <x v="4"/>
    <x v="7"/>
    <s v="Fellowes Officeware Wire Shelving"/>
    <x v="1977"/>
    <n v="10"/>
    <x v="1896"/>
    <x v="2"/>
    <n v="10"/>
    <n v="26"/>
  </r>
  <r>
    <s v="CA-2013-106621"/>
    <d v="2013-09-30T00:00:00"/>
    <d v="2013-10-02T00:00:00"/>
    <s v="Dario Medina"/>
    <s v="United States"/>
    <s v="Yuma"/>
    <x v="3"/>
    <x v="2"/>
    <s v="Newell 351"/>
    <x v="1978"/>
    <n v="4"/>
    <x v="1259"/>
    <x v="0"/>
    <n v="9"/>
    <n v="30"/>
  </r>
  <r>
    <s v="CA-2012-107020"/>
    <d v="2012-07-10T00:00:00"/>
    <d v="2012-07-14T00:00:00"/>
    <s v="Mike Vittorini"/>
    <s v="United States"/>
    <s v="San Bernardino"/>
    <x v="0"/>
    <x v="4"/>
    <s v="Large Capacity Hanging Post Binders"/>
    <x v="1283"/>
    <n v="2"/>
    <x v="1897"/>
    <x v="2"/>
    <n v="7"/>
    <n v="10"/>
  </r>
  <r>
    <s v="CA-2011-101392"/>
    <d v="2011-12-07T00:00:00"/>
    <d v="2011-12-13T00:00:00"/>
    <s v="Ann Steele"/>
    <s v="United States"/>
    <s v="Seattle"/>
    <x v="1"/>
    <x v="7"/>
    <s v="Advantus Rolling Drawer Organizers"/>
    <x v="1979"/>
    <n v="7"/>
    <x v="1898"/>
    <x v="1"/>
    <n v="12"/>
    <n v="7"/>
  </r>
  <r>
    <s v="CA-2012-127502"/>
    <d v="2012-12-10T00:00:00"/>
    <d v="2012-12-14T00:00:00"/>
    <s v="Meg Tillman"/>
    <s v="United States"/>
    <s v="San Francisco"/>
    <x v="0"/>
    <x v="0"/>
    <s v="Avery File Folder Labels"/>
    <x v="592"/>
    <n v="2"/>
    <x v="674"/>
    <x v="2"/>
    <n v="12"/>
    <n v="10"/>
  </r>
  <r>
    <s v="CA-2014-133046"/>
    <d v="2014-07-28T00:00:00"/>
    <d v="2014-08-02T00:00:00"/>
    <s v="Dennis Kane"/>
    <s v="United States"/>
    <s v="Seattle"/>
    <x v="1"/>
    <x v="1"/>
    <s v="Staples"/>
    <x v="555"/>
    <n v="3"/>
    <x v="547"/>
    <x v="3"/>
    <n v="7"/>
    <n v="28"/>
  </r>
  <r>
    <s v="CA-2014-133046"/>
    <d v="2014-07-28T00:00:00"/>
    <d v="2014-08-02T00:00:00"/>
    <s v="Dennis Kane"/>
    <s v="United States"/>
    <s v="Seattle"/>
    <x v="1"/>
    <x v="9"/>
    <s v="Message Book, Phone, Wirebound Standard Line Memo, 2 3/4&quot; X 5&quot;"/>
    <x v="1980"/>
    <n v="4"/>
    <x v="1899"/>
    <x v="3"/>
    <n v="7"/>
    <n v="28"/>
  </r>
  <r>
    <s v="CA-2014-133046"/>
    <d v="2014-07-28T00:00:00"/>
    <d v="2014-08-02T00:00:00"/>
    <s v="Dennis Kane"/>
    <s v="United States"/>
    <s v="Seattle"/>
    <x v="1"/>
    <x v="9"/>
    <s v="Xerox 227"/>
    <x v="264"/>
    <n v="2"/>
    <x v="240"/>
    <x v="3"/>
    <n v="7"/>
    <n v="28"/>
  </r>
  <r>
    <s v="CA-2014-133046"/>
    <d v="2014-07-28T00:00:00"/>
    <d v="2014-08-02T00:00:00"/>
    <s v="Dennis Kane"/>
    <s v="United States"/>
    <s v="Seattle"/>
    <x v="1"/>
    <x v="8"/>
    <s v="Sony Micro Vault Click 8 GB USB 2.0 Flash Drive"/>
    <x v="1981"/>
    <n v="5"/>
    <x v="1900"/>
    <x v="3"/>
    <n v="7"/>
    <n v="28"/>
  </r>
  <r>
    <s v="CA-2014-122798"/>
    <d v="2014-12-29T00:00:00"/>
    <d v="2015-01-02T00:00:00"/>
    <s v="Susan Vittorini"/>
    <s v="United States"/>
    <s v="Albuquerque"/>
    <x v="6"/>
    <x v="7"/>
    <s v="Eldon Mobile Mega Data Cart  Mega Stackable  Add-On Trays"/>
    <x v="1982"/>
    <n v="5"/>
    <x v="1863"/>
    <x v="3"/>
    <n v="12"/>
    <n v="29"/>
  </r>
  <r>
    <s v="CA-2014-122798"/>
    <d v="2014-12-29T00:00:00"/>
    <d v="2015-01-02T00:00:00"/>
    <s v="Susan Vittorini"/>
    <s v="United States"/>
    <s v="Albuquerque"/>
    <x v="6"/>
    <x v="9"/>
    <s v="Xerox 1953"/>
    <x v="234"/>
    <n v="1"/>
    <x v="232"/>
    <x v="3"/>
    <n v="12"/>
    <n v="29"/>
  </r>
  <r>
    <s v="CA-2013-169663"/>
    <d v="2013-03-11T00:00:00"/>
    <d v="2013-03-14T00:00:00"/>
    <s v="Rick Huthwaite"/>
    <s v="United States"/>
    <s v="Los Angeles"/>
    <x v="0"/>
    <x v="8"/>
    <s v="Kingston Digital DataTraveler 16GB USB 2.0"/>
    <x v="1983"/>
    <n v="3"/>
    <x v="45"/>
    <x v="0"/>
    <n v="3"/>
    <n v="11"/>
  </r>
  <r>
    <s v="CA-2013-169663"/>
    <d v="2013-03-11T00:00:00"/>
    <d v="2013-03-14T00:00:00"/>
    <s v="Rick Huthwaite"/>
    <s v="United States"/>
    <s v="Los Angeles"/>
    <x v="0"/>
    <x v="16"/>
    <s v="Okidata MB760 Printer"/>
    <x v="1984"/>
    <n v="3"/>
    <x v="1901"/>
    <x v="0"/>
    <n v="3"/>
    <n v="11"/>
  </r>
  <r>
    <s v="CA-2012-149846"/>
    <d v="2012-05-22T00:00:00"/>
    <d v="2012-05-26T00:00:00"/>
    <s v="Sarah Brown"/>
    <s v="United States"/>
    <s v="Los Angeles"/>
    <x v="0"/>
    <x v="0"/>
    <s v="Avery 476"/>
    <x v="1221"/>
    <n v="2"/>
    <x v="838"/>
    <x v="2"/>
    <n v="5"/>
    <n v="22"/>
  </r>
  <r>
    <s v="CA-2012-149846"/>
    <d v="2012-05-22T00:00:00"/>
    <d v="2012-05-26T00:00:00"/>
    <s v="Sarah Brown"/>
    <s v="United States"/>
    <s v="Los Angeles"/>
    <x v="0"/>
    <x v="16"/>
    <s v="Zebra GX420t Direct Thermal/Thermal Transfer Printer"/>
    <x v="1985"/>
    <n v="7"/>
    <x v="1902"/>
    <x v="2"/>
    <n v="5"/>
    <n v="22"/>
  </r>
  <r>
    <s v="CA-2012-149846"/>
    <d v="2012-05-22T00:00:00"/>
    <d v="2012-05-26T00:00:00"/>
    <s v="Sarah Brown"/>
    <s v="United States"/>
    <s v="Los Angeles"/>
    <x v="0"/>
    <x v="7"/>
    <s v="Pizazz Global Quick File"/>
    <x v="1986"/>
    <n v="7"/>
    <x v="1903"/>
    <x v="2"/>
    <n v="5"/>
    <n v="22"/>
  </r>
  <r>
    <s v="CA-2012-149846"/>
    <d v="2012-05-22T00:00:00"/>
    <d v="2012-05-26T00:00:00"/>
    <s v="Sarah Brown"/>
    <s v="United States"/>
    <s v="Los Angeles"/>
    <x v="0"/>
    <x v="3"/>
    <s v="Aastra 57i VoIP phone"/>
    <x v="1987"/>
    <n v="6"/>
    <x v="1904"/>
    <x v="2"/>
    <n v="5"/>
    <n v="22"/>
  </r>
  <r>
    <s v="CA-2014-101014"/>
    <d v="2014-08-30T00:00:00"/>
    <d v="2014-09-05T00:00:00"/>
    <s v="Rick Wilson"/>
    <s v="United States"/>
    <s v="Los Angeles"/>
    <x v="0"/>
    <x v="1"/>
    <s v="Electrix Fluorescent Magnifier Lamps &amp; Weighted Base"/>
    <x v="1988"/>
    <n v="3"/>
    <x v="1905"/>
    <x v="3"/>
    <n v="8"/>
    <n v="30"/>
  </r>
  <r>
    <s v="US-2014-113201"/>
    <d v="2014-07-01T00:00:00"/>
    <d v="2014-07-06T00:00:00"/>
    <s v="Thomas Thornton"/>
    <s v="United States"/>
    <s v="Los Angeles"/>
    <x v="0"/>
    <x v="9"/>
    <s v="Xerox 1919"/>
    <x v="1020"/>
    <n v="5"/>
    <x v="997"/>
    <x v="3"/>
    <n v="7"/>
    <n v="1"/>
  </r>
  <r>
    <s v="CA-2013-116722"/>
    <d v="2013-11-12T00:00:00"/>
    <d v="2013-11-17T00:00:00"/>
    <s v="Liz Pelletier"/>
    <s v="United States"/>
    <s v="San Francisco"/>
    <x v="0"/>
    <x v="1"/>
    <s v="Magnifier Swing Arm Lamp"/>
    <x v="668"/>
    <n v="2"/>
    <x v="1906"/>
    <x v="0"/>
    <n v="11"/>
    <n v="12"/>
  </r>
  <r>
    <s v="CA-2013-116722"/>
    <d v="2013-11-12T00:00:00"/>
    <d v="2013-11-17T00:00:00"/>
    <s v="Liz Pelletier"/>
    <s v="United States"/>
    <s v="San Francisco"/>
    <x v="0"/>
    <x v="10"/>
    <s v="Hon Every-Day Series Multi-Task Chairs"/>
    <x v="180"/>
    <n v="3"/>
    <x v="166"/>
    <x v="0"/>
    <n v="11"/>
    <n v="12"/>
  </r>
  <r>
    <s v="CA-2013-116722"/>
    <d v="2013-11-12T00:00:00"/>
    <d v="2013-11-17T00:00:00"/>
    <s v="Liz Pelletier"/>
    <s v="United States"/>
    <s v="San Francisco"/>
    <x v="0"/>
    <x v="4"/>
    <s v="Avery Poly Binder Pockets"/>
    <x v="877"/>
    <n v="11"/>
    <x v="823"/>
    <x v="0"/>
    <n v="11"/>
    <n v="12"/>
  </r>
  <r>
    <s v="US-2014-150070"/>
    <d v="2014-09-08T00:00:00"/>
    <d v="2014-09-13T00:00:00"/>
    <s v="Joseph Airdo"/>
    <s v="United States"/>
    <s v="Modesto"/>
    <x v="0"/>
    <x v="10"/>
    <s v="Global Low Back Tilter Chair"/>
    <x v="368"/>
    <n v="2"/>
    <x v="1907"/>
    <x v="3"/>
    <n v="9"/>
    <n v="8"/>
  </r>
  <r>
    <s v="CA-2011-127866"/>
    <d v="2011-07-20T00:00:00"/>
    <d v="2011-07-23T00:00:00"/>
    <s v="Jonathan Doherty"/>
    <s v="United States"/>
    <s v="Riverside"/>
    <x v="0"/>
    <x v="8"/>
    <s v="Maxell 74 Minute CD-R Spindle, 50/Pack"/>
    <x v="1882"/>
    <n v="2"/>
    <x v="1811"/>
    <x v="1"/>
    <n v="7"/>
    <n v="20"/>
  </r>
  <r>
    <s v="CA-2011-127866"/>
    <d v="2011-07-20T00:00:00"/>
    <d v="2011-07-23T00:00:00"/>
    <s v="Jonathan Doherty"/>
    <s v="United States"/>
    <s v="Riverside"/>
    <x v="0"/>
    <x v="9"/>
    <s v="Xerox 1965"/>
    <x v="159"/>
    <n v="2"/>
    <x v="683"/>
    <x v="1"/>
    <n v="7"/>
    <n v="20"/>
  </r>
  <r>
    <s v="CA-2011-127866"/>
    <d v="2011-07-20T00:00:00"/>
    <d v="2011-07-23T00:00:00"/>
    <s v="Jonathan Doherty"/>
    <s v="United States"/>
    <s v="Riverside"/>
    <x v="0"/>
    <x v="2"/>
    <s v="Newell 348"/>
    <x v="978"/>
    <n v="4"/>
    <x v="838"/>
    <x v="1"/>
    <n v="7"/>
    <n v="20"/>
  </r>
  <r>
    <s v="CA-2011-127866"/>
    <d v="2011-07-20T00:00:00"/>
    <d v="2011-07-23T00:00:00"/>
    <s v="Jonathan Doherty"/>
    <s v="United States"/>
    <s v="Riverside"/>
    <x v="0"/>
    <x v="7"/>
    <s v="Hot File 7-Pocket, Floor Stand"/>
    <x v="1989"/>
    <n v="3"/>
    <x v="1908"/>
    <x v="1"/>
    <n v="7"/>
    <n v="20"/>
  </r>
  <r>
    <s v="CA-2012-121776"/>
    <d v="2012-02-16T00:00:00"/>
    <d v="2012-02-21T00:00:00"/>
    <s v="Rob Dowd"/>
    <s v="United States"/>
    <s v="Los Angeles"/>
    <x v="0"/>
    <x v="9"/>
    <s v="Xerox 1881"/>
    <x v="1990"/>
    <n v="3"/>
    <x v="1909"/>
    <x v="2"/>
    <n v="2"/>
    <n v="16"/>
  </r>
  <r>
    <s v="CA-2012-121776"/>
    <d v="2012-02-16T00:00:00"/>
    <d v="2012-02-21T00:00:00"/>
    <s v="Rob Dowd"/>
    <s v="United States"/>
    <s v="Los Angeles"/>
    <x v="0"/>
    <x v="0"/>
    <s v="Avery 485"/>
    <x v="709"/>
    <n v="7"/>
    <x v="699"/>
    <x v="2"/>
    <n v="2"/>
    <n v="16"/>
  </r>
  <r>
    <s v="CA-2013-100993"/>
    <d v="2013-02-05T00:00:00"/>
    <d v="2013-02-10T00:00:00"/>
    <s v="Annie Zypern"/>
    <s v="United States"/>
    <s v="San Diego"/>
    <x v="0"/>
    <x v="0"/>
    <s v="Avery 508"/>
    <x v="546"/>
    <n v="3"/>
    <x v="1732"/>
    <x v="0"/>
    <n v="2"/>
    <n v="5"/>
  </r>
  <r>
    <s v="CA-2013-100993"/>
    <d v="2013-02-05T00:00:00"/>
    <d v="2013-02-10T00:00:00"/>
    <s v="Annie Zypern"/>
    <s v="United States"/>
    <s v="San Diego"/>
    <x v="0"/>
    <x v="7"/>
    <s v="Fellowes Mobile File Cart, Black"/>
    <x v="1735"/>
    <n v="3"/>
    <x v="1675"/>
    <x v="0"/>
    <n v="2"/>
    <n v="5"/>
  </r>
  <r>
    <s v="CA-2013-100993"/>
    <d v="2013-02-05T00:00:00"/>
    <d v="2013-02-10T00:00:00"/>
    <s v="Annie Zypern"/>
    <s v="United States"/>
    <s v="San Diego"/>
    <x v="0"/>
    <x v="6"/>
    <s v="Chromcraft Round Conference Tables"/>
    <x v="1991"/>
    <n v="4"/>
    <x v="213"/>
    <x v="0"/>
    <n v="2"/>
    <n v="5"/>
  </r>
  <r>
    <s v="CA-2013-100993"/>
    <d v="2013-02-05T00:00:00"/>
    <d v="2013-02-10T00:00:00"/>
    <s v="Annie Zypern"/>
    <s v="United States"/>
    <s v="San Diego"/>
    <x v="0"/>
    <x v="3"/>
    <s v="Anker Astro 15000mAh USB Portable Charger"/>
    <x v="1491"/>
    <n v="4"/>
    <x v="1910"/>
    <x v="0"/>
    <n v="2"/>
    <n v="5"/>
  </r>
  <r>
    <s v="US-2013-131058"/>
    <d v="2013-12-28T00:00:00"/>
    <d v="2014-01-01T00:00:00"/>
    <s v="Eugene Moren"/>
    <s v="United States"/>
    <s v="Santa Ana"/>
    <x v="0"/>
    <x v="0"/>
    <s v="Avery File Folder Labels"/>
    <x v="1992"/>
    <n v="7"/>
    <x v="1911"/>
    <x v="0"/>
    <n v="12"/>
    <n v="28"/>
  </r>
  <r>
    <s v="CA-2014-140151"/>
    <d v="2014-03-24T00:00:00"/>
    <d v="2014-03-26T00:00:00"/>
    <s v="Raymond Buch"/>
    <s v="United States"/>
    <s v="Seattle"/>
    <x v="1"/>
    <x v="7"/>
    <s v="Acco Perma 4000 Stacking Storage Drawers"/>
    <x v="1993"/>
    <n v="2"/>
    <x v="1865"/>
    <x v="3"/>
    <n v="3"/>
    <n v="24"/>
  </r>
  <r>
    <s v="CA-2014-140151"/>
    <d v="2014-03-24T00:00:00"/>
    <d v="2014-03-26T00:00:00"/>
    <s v="Raymond Buch"/>
    <s v="United States"/>
    <s v="Seattle"/>
    <x v="1"/>
    <x v="9"/>
    <s v="Xerox 1898"/>
    <x v="38"/>
    <n v="3"/>
    <x v="38"/>
    <x v="3"/>
    <n v="3"/>
    <n v="24"/>
  </r>
  <r>
    <s v="CA-2014-140151"/>
    <d v="2014-03-24T00:00:00"/>
    <d v="2014-03-26T00:00:00"/>
    <s v="Raymond Buch"/>
    <s v="United States"/>
    <s v="Seattle"/>
    <x v="1"/>
    <x v="14"/>
    <s v="Canon imageCLASS 2200 Advanced Copier"/>
    <x v="1994"/>
    <n v="4"/>
    <x v="1912"/>
    <x v="3"/>
    <n v="3"/>
    <n v="24"/>
  </r>
  <r>
    <s v="CA-2013-103464"/>
    <d v="2013-11-19T00:00:00"/>
    <d v="2013-11-23T00:00:00"/>
    <s v="Patrick Gardner"/>
    <s v="United States"/>
    <s v="San Diego"/>
    <x v="0"/>
    <x v="8"/>
    <s v="WD My Passport Ultra 2TB Portable External Hard Drive"/>
    <x v="694"/>
    <n v="5"/>
    <x v="684"/>
    <x v="0"/>
    <n v="11"/>
    <n v="19"/>
  </r>
  <r>
    <s v="CA-2012-168207"/>
    <d v="2012-11-02T00:00:00"/>
    <d v="2012-11-06T00:00:00"/>
    <s v="Liz Thompson"/>
    <s v="United States"/>
    <s v="San Diego"/>
    <x v="0"/>
    <x v="1"/>
    <s v="Contemporary Wood/Metal Frame"/>
    <x v="1995"/>
    <n v="6"/>
    <x v="1913"/>
    <x v="2"/>
    <n v="11"/>
    <n v="2"/>
  </r>
  <r>
    <s v="CA-2012-168207"/>
    <d v="2012-11-02T00:00:00"/>
    <d v="2012-11-06T00:00:00"/>
    <s v="Liz Thompson"/>
    <s v="United States"/>
    <s v="San Diego"/>
    <x v="0"/>
    <x v="4"/>
    <s v="GBC Premium Transparent Covers with Diagonal Lined Pattern"/>
    <x v="1310"/>
    <n v="7"/>
    <x v="1274"/>
    <x v="2"/>
    <n v="11"/>
    <n v="2"/>
  </r>
  <r>
    <s v="CA-2012-168207"/>
    <d v="2012-11-02T00:00:00"/>
    <d v="2012-11-06T00:00:00"/>
    <s v="Liz Thompson"/>
    <s v="United States"/>
    <s v="San Diego"/>
    <x v="0"/>
    <x v="4"/>
    <s v="Cardinal Holdit Business Card Pockets"/>
    <x v="570"/>
    <n v="3"/>
    <x v="635"/>
    <x v="2"/>
    <n v="11"/>
    <n v="2"/>
  </r>
  <r>
    <s v="CA-2012-168207"/>
    <d v="2012-11-02T00:00:00"/>
    <d v="2012-11-06T00:00:00"/>
    <s v="Liz Thompson"/>
    <s v="United States"/>
    <s v="San Diego"/>
    <x v="0"/>
    <x v="15"/>
    <s v="O'Sullivan Living Dimensions 3-Shelf Bookcases"/>
    <x v="1996"/>
    <n v="3"/>
    <x v="1914"/>
    <x v="2"/>
    <n v="11"/>
    <n v="2"/>
  </r>
  <r>
    <s v="CA-2013-144148"/>
    <d v="2013-08-01T00:00:00"/>
    <d v="2013-08-06T00:00:00"/>
    <s v="Anna HÃ¤berlin"/>
    <s v="United States"/>
    <s v="San Francisco"/>
    <x v="0"/>
    <x v="6"/>
    <s v="Laminate Occasional Tables"/>
    <x v="1997"/>
    <n v="7"/>
    <x v="1915"/>
    <x v="0"/>
    <n v="8"/>
    <n v="1"/>
  </r>
  <r>
    <s v="CA-2014-107174"/>
    <d v="2014-11-07T00:00:00"/>
    <d v="2014-11-14T00:00:00"/>
    <s v="Adam Bellavance"/>
    <s v="United States"/>
    <s v="Seattle"/>
    <x v="1"/>
    <x v="6"/>
    <s v="Hon 5100 Series Wood Tables"/>
    <x v="1998"/>
    <n v="7"/>
    <x v="1916"/>
    <x v="3"/>
    <n v="11"/>
    <n v="7"/>
  </r>
  <r>
    <s v="CA-2014-107174"/>
    <d v="2014-11-07T00:00:00"/>
    <d v="2014-11-14T00:00:00"/>
    <s v="Adam Bellavance"/>
    <s v="United States"/>
    <s v="Seattle"/>
    <x v="1"/>
    <x v="10"/>
    <s v="Hon 2090 Â“Pillow SoftÂ” Series Mid Back Swivel/Tilt Chairs"/>
    <x v="1999"/>
    <n v="2"/>
    <x v="1917"/>
    <x v="3"/>
    <n v="11"/>
    <n v="7"/>
  </r>
  <r>
    <s v="CA-2014-107174"/>
    <d v="2014-11-07T00:00:00"/>
    <d v="2014-11-14T00:00:00"/>
    <s v="Adam Bellavance"/>
    <s v="United States"/>
    <s v="Seattle"/>
    <x v="1"/>
    <x v="8"/>
    <s v="SanDisk Cruzer 64 GB USB Flash Drive"/>
    <x v="1658"/>
    <n v="3"/>
    <x v="1918"/>
    <x v="3"/>
    <n v="11"/>
    <n v="7"/>
  </r>
  <r>
    <s v="CA-2011-114125"/>
    <d v="2011-07-09T00:00:00"/>
    <d v="2011-07-13T00:00:00"/>
    <s v="Gary Hansen"/>
    <s v="United States"/>
    <s v="Los Angeles"/>
    <x v="0"/>
    <x v="0"/>
    <s v="Avery 49"/>
    <x v="1240"/>
    <n v="1"/>
    <x v="1919"/>
    <x v="1"/>
    <n v="7"/>
    <n v="9"/>
  </r>
  <r>
    <s v="CA-2011-114125"/>
    <d v="2011-07-09T00:00:00"/>
    <d v="2011-07-13T00:00:00"/>
    <s v="Gary Hansen"/>
    <s v="United States"/>
    <s v="Los Angeles"/>
    <x v="0"/>
    <x v="4"/>
    <s v="Wilson Jones Leather-Like Binders with DublLock Round Rings"/>
    <x v="1581"/>
    <n v="6"/>
    <x v="1528"/>
    <x v="1"/>
    <n v="7"/>
    <n v="9"/>
  </r>
  <r>
    <s v="CA-2011-114125"/>
    <d v="2011-07-09T00:00:00"/>
    <d v="2011-07-13T00:00:00"/>
    <s v="Gary Hansen"/>
    <s v="United States"/>
    <s v="Los Angeles"/>
    <x v="0"/>
    <x v="7"/>
    <s v="Perma STOR-ALL Hanging File Box, 13 1/8&quot;W x 12 1/4&quot;D x 10 1/2&quot;H"/>
    <x v="233"/>
    <n v="4"/>
    <x v="248"/>
    <x v="1"/>
    <n v="7"/>
    <n v="9"/>
  </r>
  <r>
    <s v="CA-2014-149699"/>
    <d v="2014-12-23T00:00:00"/>
    <d v="2014-12-25T00:00:00"/>
    <s v="Chad McGuire"/>
    <s v="United States"/>
    <s v="Los Angeles"/>
    <x v="0"/>
    <x v="8"/>
    <s v="Kensington Expert Mouse Optical USB Trackball for PC or Mac"/>
    <x v="2000"/>
    <n v="5"/>
    <x v="1920"/>
    <x v="3"/>
    <n v="12"/>
    <n v="23"/>
  </r>
  <r>
    <s v="CA-2013-166429"/>
    <d v="2013-09-03T00:00:00"/>
    <d v="2013-09-09T00:00:00"/>
    <s v="Toby Gnade"/>
    <s v="United States"/>
    <s v="Des Moines"/>
    <x v="1"/>
    <x v="14"/>
    <s v="Hewlett Packard 610 Color Digital Copier / Printer"/>
    <x v="2001"/>
    <n v="2"/>
    <x v="1786"/>
    <x v="0"/>
    <n v="9"/>
    <n v="3"/>
  </r>
  <r>
    <s v="CA-2012-112767"/>
    <d v="2012-08-02T00:00:00"/>
    <d v="2012-08-06T00:00:00"/>
    <s v="Darren Koutras"/>
    <s v="United States"/>
    <s v="Springfield"/>
    <x v="4"/>
    <x v="6"/>
    <s v="Balt Split Level Computer Training Table"/>
    <x v="2002"/>
    <n v="4"/>
    <x v="1921"/>
    <x v="2"/>
    <n v="8"/>
    <n v="2"/>
  </r>
  <r>
    <s v="CA-2012-136700"/>
    <d v="2012-12-06T00:00:00"/>
    <d v="2012-12-11T00:00:00"/>
    <s v="David Bremer"/>
    <s v="United States"/>
    <s v="Santa Barbara"/>
    <x v="0"/>
    <x v="9"/>
    <s v="Spiral Phone Message Books with Labels by Adams"/>
    <x v="866"/>
    <n v="2"/>
    <x v="1181"/>
    <x v="2"/>
    <n v="12"/>
    <n v="6"/>
  </r>
  <r>
    <s v="CA-2013-104633"/>
    <d v="2013-06-13T00:00:00"/>
    <d v="2013-06-17T00:00:00"/>
    <s v="Erin Ashbrook"/>
    <s v="United States"/>
    <s v="Pasadena"/>
    <x v="0"/>
    <x v="9"/>
    <s v="IBM Multi-Purpose Copy Paper, 8 1/2 x 11&quot;, Case"/>
    <x v="2003"/>
    <n v="6"/>
    <x v="1922"/>
    <x v="0"/>
    <n v="6"/>
    <n v="13"/>
  </r>
  <r>
    <s v="CA-2013-104633"/>
    <d v="2013-06-13T00:00:00"/>
    <d v="2013-06-17T00:00:00"/>
    <s v="Erin Ashbrook"/>
    <s v="United States"/>
    <s v="Pasadena"/>
    <x v="0"/>
    <x v="9"/>
    <s v="Xerox 228"/>
    <x v="264"/>
    <n v="2"/>
    <x v="240"/>
    <x v="0"/>
    <n v="6"/>
    <n v="13"/>
  </r>
  <r>
    <s v="CA-2011-158225"/>
    <d v="2011-09-22T00:00:00"/>
    <d v="2011-09-28T00:00:00"/>
    <s v="Sanjit Engle"/>
    <s v="United States"/>
    <s v="San Jose"/>
    <x v="0"/>
    <x v="7"/>
    <s v="File Shuttle II and Handi-File, Black"/>
    <x v="2004"/>
    <n v="5"/>
    <x v="1923"/>
    <x v="1"/>
    <n v="9"/>
    <n v="22"/>
  </r>
  <r>
    <s v="CA-2011-158225"/>
    <d v="2011-09-22T00:00:00"/>
    <d v="2011-09-28T00:00:00"/>
    <s v="Sanjit Engle"/>
    <s v="United States"/>
    <s v="San Jose"/>
    <x v="0"/>
    <x v="7"/>
    <s v="Tennsco Commercial Shelving"/>
    <x v="1441"/>
    <n v="2"/>
    <x v="1396"/>
    <x v="1"/>
    <n v="9"/>
    <n v="22"/>
  </r>
  <r>
    <s v="CA-2011-109897"/>
    <d v="2011-08-12T00:00:00"/>
    <d v="2011-08-16T00:00:00"/>
    <s v="Ben Wallace"/>
    <s v="United States"/>
    <s v="San Francisco"/>
    <x v="0"/>
    <x v="3"/>
    <s v="BlackBerry Q10"/>
    <x v="2005"/>
    <n v="8"/>
    <x v="831"/>
    <x v="1"/>
    <n v="8"/>
    <n v="12"/>
  </r>
  <r>
    <s v="CA-2011-109897"/>
    <d v="2011-08-12T00:00:00"/>
    <d v="2011-08-16T00:00:00"/>
    <s v="Ben Wallace"/>
    <s v="United States"/>
    <s v="San Francisco"/>
    <x v="0"/>
    <x v="1"/>
    <s v="Seth Thomas 14&quot; Day/Date Wall Clock"/>
    <x v="2006"/>
    <n v="3"/>
    <x v="1924"/>
    <x v="1"/>
    <n v="8"/>
    <n v="12"/>
  </r>
  <r>
    <s v="CA-2014-152310"/>
    <d v="2014-08-13T00:00:00"/>
    <d v="2014-08-20T00:00:00"/>
    <s v="Dana Kaydos"/>
    <s v="United States"/>
    <s v="Seattle"/>
    <x v="1"/>
    <x v="14"/>
    <s v="Hewlett Packard 310 Color Digital Copier"/>
    <x v="2007"/>
    <n v="1"/>
    <x v="1186"/>
    <x v="3"/>
    <n v="8"/>
    <n v="13"/>
  </r>
  <r>
    <s v="CA-2014-152310"/>
    <d v="2014-08-13T00:00:00"/>
    <d v="2014-08-20T00:00:00"/>
    <s v="Dana Kaydos"/>
    <s v="United States"/>
    <s v="Seattle"/>
    <x v="1"/>
    <x v="9"/>
    <s v="Xerox 1937"/>
    <x v="771"/>
    <n v="4"/>
    <x v="755"/>
    <x v="3"/>
    <n v="8"/>
    <n v="13"/>
  </r>
  <r>
    <s v="CA-2014-152310"/>
    <d v="2014-08-13T00:00:00"/>
    <d v="2014-08-20T00:00:00"/>
    <s v="Dana Kaydos"/>
    <s v="United States"/>
    <s v="Seattle"/>
    <x v="1"/>
    <x v="3"/>
    <s v="Grandstream GXP1160 VoIP phone"/>
    <x v="2008"/>
    <n v="8"/>
    <x v="1925"/>
    <x v="3"/>
    <n v="8"/>
    <n v="13"/>
  </r>
  <r>
    <s v="CA-2014-152310"/>
    <d v="2014-08-13T00:00:00"/>
    <d v="2014-08-20T00:00:00"/>
    <s v="Dana Kaydos"/>
    <s v="United States"/>
    <s v="Seattle"/>
    <x v="1"/>
    <x v="7"/>
    <s v="Personal File Boxes with Fold-Down Carry Handle"/>
    <x v="2009"/>
    <n v="3"/>
    <x v="1926"/>
    <x v="3"/>
    <n v="8"/>
    <n v="13"/>
  </r>
  <r>
    <s v="CA-2014-152310"/>
    <d v="2014-08-13T00:00:00"/>
    <d v="2014-08-20T00:00:00"/>
    <s v="Dana Kaydos"/>
    <s v="United States"/>
    <s v="Seattle"/>
    <x v="1"/>
    <x v="8"/>
    <s v="Perixx PERIBOARD-512B, Ergonomic Split Keyboard"/>
    <x v="2010"/>
    <n v="5"/>
    <x v="1927"/>
    <x v="3"/>
    <n v="8"/>
    <n v="13"/>
  </r>
  <r>
    <s v="CA-2014-152310"/>
    <d v="2014-08-13T00:00:00"/>
    <d v="2014-08-20T00:00:00"/>
    <s v="Dana Kaydos"/>
    <s v="United States"/>
    <s v="Seattle"/>
    <x v="1"/>
    <x v="4"/>
    <s v="Avery Legal 4-Ring Binder"/>
    <x v="1219"/>
    <n v="6"/>
    <x v="1928"/>
    <x v="3"/>
    <n v="8"/>
    <n v="13"/>
  </r>
  <r>
    <s v="CA-2013-139549"/>
    <d v="2013-10-21T00:00:00"/>
    <d v="2013-10-26T00:00:00"/>
    <s v="Muhammed Yedwab"/>
    <s v="United States"/>
    <s v="El Cajon"/>
    <x v="0"/>
    <x v="10"/>
    <s v="Hon Every-Day Chair Series Swivel Task Chairs"/>
    <x v="2011"/>
    <n v="4"/>
    <x v="509"/>
    <x v="0"/>
    <n v="10"/>
    <n v="21"/>
  </r>
  <r>
    <s v="US-2014-168802"/>
    <d v="2014-11-04T00:00:00"/>
    <d v="2014-11-08T00:00:00"/>
    <s v="Jack O'Briant"/>
    <s v="United States"/>
    <s v="Seattle"/>
    <x v="1"/>
    <x v="4"/>
    <s v="Binder Posts"/>
    <x v="2012"/>
    <n v="4"/>
    <x v="1929"/>
    <x v="3"/>
    <n v="11"/>
    <n v="4"/>
  </r>
  <r>
    <s v="US-2011-103338"/>
    <d v="2011-03-11T00:00:00"/>
    <d v="2011-03-15T00:00:00"/>
    <s v="Richard Bierner"/>
    <s v="United States"/>
    <s v="Roseville"/>
    <x v="0"/>
    <x v="2"/>
    <s v="Economy #2 Pencils"/>
    <x v="2013"/>
    <n v="3"/>
    <x v="1793"/>
    <x v="1"/>
    <n v="3"/>
    <n v="11"/>
  </r>
  <r>
    <s v="US-2014-167318"/>
    <d v="2014-07-27T00:00:00"/>
    <d v="2014-08-02T00:00:00"/>
    <s v="George Zrebassa"/>
    <s v="United States"/>
    <s v="Los Angeles"/>
    <x v="0"/>
    <x v="8"/>
    <s v="LogitechÂ Z-906 Speaker sys - home theater - 5.1-CH"/>
    <x v="1420"/>
    <n v="5"/>
    <x v="1377"/>
    <x v="3"/>
    <n v="7"/>
    <n v="27"/>
  </r>
  <r>
    <s v="US-2014-167318"/>
    <d v="2014-07-27T00:00:00"/>
    <d v="2014-08-02T00:00:00"/>
    <s v="George Zrebassa"/>
    <s v="United States"/>
    <s v="Los Angeles"/>
    <x v="0"/>
    <x v="10"/>
    <s v="Global Airflow Leather Mesh Back Chair, Black"/>
    <x v="520"/>
    <n v="3"/>
    <x v="922"/>
    <x v="3"/>
    <n v="7"/>
    <n v="27"/>
  </r>
  <r>
    <s v="US-2011-120313"/>
    <d v="2011-10-31T00:00:00"/>
    <d v="2011-11-02T00:00:00"/>
    <s v="Nancy Lomonaco"/>
    <s v="United States"/>
    <s v="San Francisco"/>
    <x v="0"/>
    <x v="3"/>
    <s v="Motorola L804"/>
    <x v="26"/>
    <n v="2"/>
    <x v="26"/>
    <x v="1"/>
    <n v="10"/>
    <n v="31"/>
  </r>
  <r>
    <s v="CA-2014-135419"/>
    <d v="2014-11-04T00:00:00"/>
    <d v="2014-11-10T00:00:00"/>
    <s v="Bruce Geld"/>
    <s v="United States"/>
    <s v="Bakersfield"/>
    <x v="0"/>
    <x v="6"/>
    <s v="SAFCO PlanMaster Boards, 60w x 37-1/2d, White Melamine"/>
    <x v="2014"/>
    <n v="4"/>
    <x v="1930"/>
    <x v="3"/>
    <n v="11"/>
    <n v="4"/>
  </r>
  <r>
    <s v="CA-2013-149335"/>
    <d v="2013-07-26T00:00:00"/>
    <d v="2013-07-26T00:00:00"/>
    <s v="Becky Castell"/>
    <s v="United States"/>
    <s v="San Francisco"/>
    <x v="0"/>
    <x v="2"/>
    <s v="Newell 325"/>
    <x v="2015"/>
    <n v="9"/>
    <x v="1931"/>
    <x v="0"/>
    <n v="7"/>
    <n v="26"/>
  </r>
  <r>
    <s v="CA-2014-135076"/>
    <d v="2014-04-14T00:00:00"/>
    <d v="2014-04-18T00:00:00"/>
    <s v="Yana Sorensen"/>
    <s v="United States"/>
    <s v="Hesperia"/>
    <x v="0"/>
    <x v="10"/>
    <s v="Global Wood Trimmed Manager's Task Chair, Khaki"/>
    <x v="2016"/>
    <n v="6"/>
    <x v="1932"/>
    <x v="3"/>
    <n v="4"/>
    <n v="14"/>
  </r>
  <r>
    <s v="CA-2014-141481"/>
    <d v="2014-06-12T00:00:00"/>
    <d v="2014-06-15T00:00:00"/>
    <s v="Zuschuss Donatelli"/>
    <s v="United States"/>
    <s v="Los Angeles"/>
    <x v="0"/>
    <x v="5"/>
    <s v="Kensington 6 Outlet Guardian Standard Surge Protector"/>
    <x v="2017"/>
    <n v="3"/>
    <x v="1933"/>
    <x v="3"/>
    <n v="6"/>
    <n v="12"/>
  </r>
  <r>
    <s v="CA-2011-110555"/>
    <d v="2011-04-11T00:00:00"/>
    <d v="2011-04-18T00:00:00"/>
    <s v="Michelle Moray"/>
    <s v="United States"/>
    <s v="Great Falls"/>
    <x v="8"/>
    <x v="7"/>
    <s v="Eldon Simplefile Box Office"/>
    <x v="2018"/>
    <n v="7"/>
    <x v="1934"/>
    <x v="1"/>
    <n v="4"/>
    <n v="11"/>
  </r>
  <r>
    <s v="CA-2011-110555"/>
    <d v="2011-04-11T00:00:00"/>
    <d v="2011-04-18T00:00:00"/>
    <s v="Michelle Moray"/>
    <s v="United States"/>
    <s v="Great Falls"/>
    <x v="8"/>
    <x v="3"/>
    <s v="AT&amp;T SB67148 SynJ"/>
    <x v="186"/>
    <n v="2"/>
    <x v="182"/>
    <x v="1"/>
    <n v="4"/>
    <n v="11"/>
  </r>
  <r>
    <s v="CA-2011-110555"/>
    <d v="2011-04-11T00:00:00"/>
    <d v="2011-04-18T00:00:00"/>
    <s v="Michelle Moray"/>
    <s v="United States"/>
    <s v="Great Falls"/>
    <x v="8"/>
    <x v="8"/>
    <s v="Memorex Mini Travel Drive 64 GB USB 2.0 Flash Drive"/>
    <x v="2019"/>
    <n v="6"/>
    <x v="1935"/>
    <x v="1"/>
    <n v="4"/>
    <n v="11"/>
  </r>
  <r>
    <s v="CA-2014-157273"/>
    <d v="2014-01-31T00:00:00"/>
    <d v="2014-02-03T00:00:00"/>
    <s v="Sam Zeldin"/>
    <s v="United States"/>
    <s v="Seattle"/>
    <x v="1"/>
    <x v="3"/>
    <s v="Mitel 5320 IP Phone VoIP phone"/>
    <x v="2020"/>
    <n v="4"/>
    <x v="1936"/>
    <x v="3"/>
    <n v="1"/>
    <n v="31"/>
  </r>
  <r>
    <s v="CA-2011-109918"/>
    <d v="2011-09-07T00:00:00"/>
    <d v="2011-09-12T00:00:00"/>
    <s v="Lisa Ryan"/>
    <s v="United States"/>
    <s v="Santa Clara"/>
    <x v="0"/>
    <x v="12"/>
    <s v="Acme Design Line 8&quot; Stainless Steel Bent Scissors w/Champagne Handles, 3-1/8&quot; Cut"/>
    <x v="2021"/>
    <n v="4"/>
    <x v="1937"/>
    <x v="1"/>
    <n v="9"/>
    <n v="7"/>
  </r>
  <r>
    <s v="CA-2011-109918"/>
    <d v="2011-09-07T00:00:00"/>
    <d v="2011-09-12T00:00:00"/>
    <s v="Lisa Ryan"/>
    <s v="United States"/>
    <s v="Santa Clara"/>
    <x v="0"/>
    <x v="9"/>
    <s v="Message Book, Wirebound, Four 5 1/2&quot; X 4&quot; Forms/Pg., 200 Dupl. Sets/Book"/>
    <x v="2022"/>
    <n v="2"/>
    <x v="1938"/>
    <x v="1"/>
    <n v="9"/>
    <n v="7"/>
  </r>
  <r>
    <s v="CA-2011-109918"/>
    <d v="2011-09-07T00:00:00"/>
    <d v="2011-09-12T00:00:00"/>
    <s v="Lisa Ryan"/>
    <s v="United States"/>
    <s v="Santa Clara"/>
    <x v="0"/>
    <x v="4"/>
    <s v="Avery Legal 4-Ring Binder"/>
    <x v="2023"/>
    <n v="5"/>
    <x v="1939"/>
    <x v="1"/>
    <n v="9"/>
    <n v="7"/>
  </r>
  <r>
    <s v="CA-2013-118745"/>
    <d v="2013-06-12T00:00:00"/>
    <d v="2013-06-17T00:00:00"/>
    <s v="Seth Vernon"/>
    <s v="United States"/>
    <s v="Los Angeles"/>
    <x v="0"/>
    <x v="6"/>
    <s v="Bretford Rectangular Conference Table Tops"/>
    <x v="1228"/>
    <n v="3"/>
    <x v="1194"/>
    <x v="0"/>
    <n v="6"/>
    <n v="12"/>
  </r>
  <r>
    <s v="CA-2013-163972"/>
    <d v="2013-10-18T00:00:00"/>
    <d v="2013-10-22T00:00:00"/>
    <s v="Michael Granlund"/>
    <s v="United States"/>
    <s v="Fresno"/>
    <x v="0"/>
    <x v="15"/>
    <s v="Safco Value Mate Steel Bookcase, Baked Enamel Finish on Steel, Black"/>
    <x v="884"/>
    <n v="2"/>
    <x v="1940"/>
    <x v="0"/>
    <n v="10"/>
    <n v="18"/>
  </r>
  <r>
    <s v="CA-2013-113726"/>
    <d v="2013-11-25T00:00:00"/>
    <d v="2013-12-02T00:00:00"/>
    <s v="Steve Carroll"/>
    <s v="United States"/>
    <s v="Seattle"/>
    <x v="1"/>
    <x v="1"/>
    <s v="Howard Miller Distant Time Traveler Alarm Clock"/>
    <x v="2024"/>
    <n v="3"/>
    <x v="1941"/>
    <x v="0"/>
    <n v="11"/>
    <n v="25"/>
  </r>
  <r>
    <s v="CA-2013-152940"/>
    <d v="2013-11-11T00:00:00"/>
    <d v="2013-11-14T00:00:00"/>
    <s v="Rose O'Brian"/>
    <s v="United States"/>
    <s v="San Francisco"/>
    <x v="0"/>
    <x v="7"/>
    <s v="Acco Perma 2700 Stacking Storage Drawers"/>
    <x v="2025"/>
    <n v="1"/>
    <x v="351"/>
    <x v="0"/>
    <n v="11"/>
    <n v="11"/>
  </r>
  <r>
    <s v="CA-2012-158701"/>
    <d v="2012-01-05T00:00:00"/>
    <d v="2012-01-10T00:00:00"/>
    <s v="James Lanier"/>
    <s v="United States"/>
    <s v="San Francisco"/>
    <x v="0"/>
    <x v="5"/>
    <s v="Acco 6 Outlet Guardian Premium Surge Suppressor"/>
    <x v="2026"/>
    <n v="6"/>
    <x v="1942"/>
    <x v="2"/>
    <n v="1"/>
    <n v="5"/>
  </r>
  <r>
    <s v="CA-2012-158701"/>
    <d v="2012-01-05T00:00:00"/>
    <d v="2012-01-10T00:00:00"/>
    <s v="James Lanier"/>
    <s v="United States"/>
    <s v="San Francisco"/>
    <x v="0"/>
    <x v="4"/>
    <s v="Fellowes Binding Cases"/>
    <x v="2027"/>
    <n v="6"/>
    <x v="1943"/>
    <x v="2"/>
    <n v="1"/>
    <n v="5"/>
  </r>
  <r>
    <s v="CA-2013-134544"/>
    <d v="2013-03-18T00:00:00"/>
    <d v="2013-03-20T00:00:00"/>
    <s v="Anna Chung"/>
    <s v="United States"/>
    <s v="San Francisco"/>
    <x v="0"/>
    <x v="3"/>
    <s v="i.Sound Portable Power - 8000 mAh"/>
    <x v="190"/>
    <n v="2"/>
    <x v="186"/>
    <x v="0"/>
    <n v="3"/>
    <n v="18"/>
  </r>
  <r>
    <s v="CA-2014-137582"/>
    <d v="2014-09-05T00:00:00"/>
    <d v="2014-09-09T00:00:00"/>
    <s v="Cynthia Voltz"/>
    <s v="United States"/>
    <s v="Oakland"/>
    <x v="0"/>
    <x v="4"/>
    <s v="Pressboard Hanging Data Binders for Unburst Sheets"/>
    <x v="292"/>
    <n v="3"/>
    <x v="1686"/>
    <x v="3"/>
    <n v="9"/>
    <n v="5"/>
  </r>
  <r>
    <s v="CA-2014-153227"/>
    <d v="2014-12-05T00:00:00"/>
    <d v="2014-12-07T00:00:00"/>
    <s v="Chris Selesnick"/>
    <s v="United States"/>
    <s v="Los Angeles"/>
    <x v="0"/>
    <x v="9"/>
    <s v="Adams Telephone Message Book W/Dividers/Space For Phone Numbers, 5 1/4&quot;X8 1/2&quot;, 300/Messages"/>
    <x v="956"/>
    <n v="2"/>
    <x v="1340"/>
    <x v="3"/>
    <n v="12"/>
    <n v="5"/>
  </r>
  <r>
    <s v="CA-2012-133837"/>
    <d v="2012-04-13T00:00:00"/>
    <d v="2012-04-18T00:00:00"/>
    <s v="Thea Hendricks"/>
    <s v="United States"/>
    <s v="Glendale"/>
    <x v="3"/>
    <x v="7"/>
    <s v="Neat Ideas Personal Hanging Folder Files, Black"/>
    <x v="439"/>
    <n v="1"/>
    <x v="278"/>
    <x v="2"/>
    <n v="4"/>
    <n v="13"/>
  </r>
  <r>
    <s v="CA-2013-154067"/>
    <d v="2013-02-01T00:00:00"/>
    <d v="2013-02-07T00:00:00"/>
    <s v="Suzanne McNair"/>
    <s v="United States"/>
    <s v="Los Angeles"/>
    <x v="0"/>
    <x v="9"/>
    <s v="Xerox 1883"/>
    <x v="52"/>
    <n v="4"/>
    <x v="51"/>
    <x v="0"/>
    <n v="2"/>
    <n v="1"/>
  </r>
  <r>
    <s v="CA-2012-134082"/>
    <d v="2012-12-11T00:00:00"/>
    <d v="2012-12-17T00:00:00"/>
    <s v="Jim Kriz"/>
    <s v="United States"/>
    <s v="San Bernardino"/>
    <x v="0"/>
    <x v="4"/>
    <s v="GBC Recycled Grain Textured Covers"/>
    <x v="2028"/>
    <n v="4"/>
    <x v="1944"/>
    <x v="2"/>
    <n v="12"/>
    <n v="11"/>
  </r>
  <r>
    <s v="CA-2014-118199"/>
    <d v="2014-05-10T00:00:00"/>
    <d v="2014-05-12T00:00:00"/>
    <s v="Laurel Beltran"/>
    <s v="United States"/>
    <s v="Seattle"/>
    <x v="1"/>
    <x v="4"/>
    <s v="GBC Velobind Prepunched Cover Sets, Regency Series"/>
    <x v="2029"/>
    <n v="5"/>
    <x v="1945"/>
    <x v="3"/>
    <n v="5"/>
    <n v="10"/>
  </r>
  <r>
    <s v="CA-2014-118199"/>
    <d v="2014-05-10T00:00:00"/>
    <d v="2014-05-12T00:00:00"/>
    <s v="Laurel Beltran"/>
    <s v="United States"/>
    <s v="Seattle"/>
    <x v="1"/>
    <x v="7"/>
    <s v="Home/Office Personal File Carts"/>
    <x v="484"/>
    <n v="3"/>
    <x v="474"/>
    <x v="3"/>
    <n v="5"/>
    <n v="10"/>
  </r>
  <r>
    <s v="CA-2014-118199"/>
    <d v="2014-05-10T00:00:00"/>
    <d v="2014-05-12T00:00:00"/>
    <s v="Laurel Beltran"/>
    <s v="United States"/>
    <s v="Seattle"/>
    <x v="1"/>
    <x v="6"/>
    <s v="Riverside Furniture Oval Coffee Table, Oval End Table, End Table with Drawer"/>
    <x v="2030"/>
    <n v="1"/>
    <x v="1946"/>
    <x v="3"/>
    <n v="5"/>
    <n v="10"/>
  </r>
  <r>
    <s v="CA-2014-118199"/>
    <d v="2014-05-10T00:00:00"/>
    <d v="2014-05-12T00:00:00"/>
    <s v="Laurel Beltran"/>
    <s v="United States"/>
    <s v="Seattle"/>
    <x v="1"/>
    <x v="7"/>
    <s v="Rogers Profile Extra Capacity Storage Tub"/>
    <x v="2031"/>
    <n v="4"/>
    <x v="1947"/>
    <x v="3"/>
    <n v="5"/>
    <n v="10"/>
  </r>
  <r>
    <s v="CA-2014-118199"/>
    <d v="2014-05-10T00:00:00"/>
    <d v="2014-05-12T00:00:00"/>
    <s v="Laurel Beltran"/>
    <s v="United States"/>
    <s v="Seattle"/>
    <x v="1"/>
    <x v="8"/>
    <s v="Razer Kraken 7.1 Surround Sound Over Ear USB Gaming Headset"/>
    <x v="538"/>
    <n v="2"/>
    <x v="1948"/>
    <x v="3"/>
    <n v="5"/>
    <n v="10"/>
  </r>
  <r>
    <s v="CA-2012-128356"/>
    <d v="2012-10-02T00:00:00"/>
    <d v="2012-10-07T00:00:00"/>
    <s v="Resi PÃ¶lking"/>
    <s v="United States"/>
    <s v="Thornton"/>
    <x v="5"/>
    <x v="12"/>
    <s v="Acme Design Line 8&quot; Stainless Steel Bent Scissors w/Champagne Handles, 3-1/8&quot; Cut"/>
    <x v="2032"/>
    <n v="2"/>
    <x v="1949"/>
    <x v="2"/>
    <n v="10"/>
    <n v="2"/>
  </r>
  <r>
    <s v="US-2014-132220"/>
    <d v="2014-11-13T00:00:00"/>
    <d v="2014-11-17T00:00:00"/>
    <s v="Don Jones"/>
    <s v="United States"/>
    <s v="Tempe"/>
    <x v="3"/>
    <x v="8"/>
    <s v="SanDisk Ultra 16 GB MicroSDHC Class 10 Memory Card"/>
    <x v="2033"/>
    <n v="6"/>
    <x v="1950"/>
    <x v="3"/>
    <n v="11"/>
    <n v="13"/>
  </r>
  <r>
    <s v="CA-2012-151470"/>
    <d v="2012-09-20T00:00:00"/>
    <d v="2012-09-26T00:00:00"/>
    <s v="Anne McFarland"/>
    <s v="United States"/>
    <s v="Las Vegas"/>
    <x v="7"/>
    <x v="4"/>
    <s v="Wilson Jones Impact Binders"/>
    <x v="2034"/>
    <n v="11"/>
    <x v="1951"/>
    <x v="2"/>
    <n v="9"/>
    <n v="20"/>
  </r>
  <r>
    <s v="CA-2011-108861"/>
    <d v="2011-05-28T00:00:00"/>
    <d v="2011-06-01T00:00:00"/>
    <s v="Magdelene Morse"/>
    <s v="United States"/>
    <s v="Seattle"/>
    <x v="1"/>
    <x v="4"/>
    <s v="Green Canvas Binder for 8-1/2&quot; x 14&quot; Sheets"/>
    <x v="2035"/>
    <n v="4"/>
    <x v="1952"/>
    <x v="1"/>
    <n v="5"/>
    <n v="28"/>
  </r>
  <r>
    <s v="CA-2014-145779"/>
    <d v="2014-05-07T00:00:00"/>
    <d v="2014-05-11T00:00:00"/>
    <s v="Doug Bickford"/>
    <s v="United States"/>
    <s v="Tucson"/>
    <x v="3"/>
    <x v="9"/>
    <s v="Xerox 1883"/>
    <x v="2036"/>
    <n v="4"/>
    <x v="1953"/>
    <x v="3"/>
    <n v="5"/>
    <n v="7"/>
  </r>
  <r>
    <s v="CA-2011-131387"/>
    <d v="2011-04-28T00:00:00"/>
    <d v="2011-04-30T00:00:00"/>
    <s v="Arianne Irving"/>
    <s v="United States"/>
    <s v="San Francisco"/>
    <x v="0"/>
    <x v="3"/>
    <s v="Samsung Galaxy Mega 6.3"/>
    <x v="2037"/>
    <n v="5"/>
    <x v="1954"/>
    <x v="1"/>
    <n v="4"/>
    <n v="28"/>
  </r>
  <r>
    <s v="CA-2013-154081"/>
    <d v="2013-05-23T00:00:00"/>
    <d v="2013-05-30T00:00:00"/>
    <s v="Jim Epp"/>
    <s v="United States"/>
    <s v="Los Angeles"/>
    <x v="0"/>
    <x v="3"/>
    <s v="Nortel Business Series Terminal T7208 Digital phone"/>
    <x v="2038"/>
    <n v="2"/>
    <x v="1955"/>
    <x v="0"/>
    <n v="5"/>
    <n v="23"/>
  </r>
  <r>
    <s v="CA-2011-100881"/>
    <d v="2011-03-28T00:00:00"/>
    <d v="2011-04-01T00:00:00"/>
    <s v="Daniel Raglin"/>
    <s v="United States"/>
    <s v="Albuquerque"/>
    <x v="6"/>
    <x v="3"/>
    <s v="AT&amp;T TR1909W"/>
    <x v="68"/>
    <n v="3"/>
    <x v="67"/>
    <x v="1"/>
    <n v="3"/>
    <n v="28"/>
  </r>
  <r>
    <s v="CA-2012-144043"/>
    <d v="2012-05-10T00:00:00"/>
    <d v="2012-05-15T00:00:00"/>
    <s v="Alan Barnes"/>
    <s v="United States"/>
    <s v="Louisville"/>
    <x v="5"/>
    <x v="8"/>
    <s v="Belkin Standard 104 key USB Keyboard"/>
    <x v="2039"/>
    <n v="4"/>
    <x v="1956"/>
    <x v="2"/>
    <n v="5"/>
    <n v="10"/>
  </r>
  <r>
    <s v="CA-2013-168557"/>
    <d v="2013-09-20T00:00:00"/>
    <d v="2013-09-24T00:00:00"/>
    <s v="Frank Hawley"/>
    <s v="United States"/>
    <s v="San Francisco"/>
    <x v="0"/>
    <x v="4"/>
    <s v="Avery Heavy-Duty EZD  Binder With Locking Rings"/>
    <x v="2040"/>
    <n v="2"/>
    <x v="1957"/>
    <x v="0"/>
    <n v="9"/>
    <n v="20"/>
  </r>
  <r>
    <s v="CA-2014-134880"/>
    <d v="2014-10-28T00:00:00"/>
    <d v="2014-11-02T00:00:00"/>
    <s v="Tamara Willingham"/>
    <s v="United States"/>
    <s v="Mesa"/>
    <x v="3"/>
    <x v="9"/>
    <s v="Xerox 1882"/>
    <x v="2041"/>
    <n v="1"/>
    <x v="1958"/>
    <x v="3"/>
    <n v="10"/>
    <n v="28"/>
  </r>
  <r>
    <s v="CA-2014-158736"/>
    <d v="2014-12-19T00:00:00"/>
    <d v="2014-12-25T00:00:00"/>
    <s v="Tonja Turnell"/>
    <s v="United States"/>
    <s v="San Francisco"/>
    <x v="0"/>
    <x v="2"/>
    <s v="Newell 335"/>
    <x v="592"/>
    <n v="2"/>
    <x v="969"/>
    <x v="3"/>
    <n v="12"/>
    <n v="19"/>
  </r>
  <r>
    <s v="US-2013-119270"/>
    <d v="2013-03-13T00:00:00"/>
    <d v="2013-03-17T00:00:00"/>
    <s v="Scot Wooten"/>
    <s v="United States"/>
    <s v="Los Angeles"/>
    <x v="0"/>
    <x v="9"/>
    <s v="Hammermill Color Copier Paper (28Lb. and 96 Bright)"/>
    <x v="599"/>
    <n v="2"/>
    <x v="1959"/>
    <x v="0"/>
    <n v="3"/>
    <n v="13"/>
  </r>
  <r>
    <s v="CA-2014-142391"/>
    <d v="2014-09-25T00:00:00"/>
    <d v="2014-09-25T00:00:00"/>
    <s v="Philip Brown"/>
    <s v="United States"/>
    <s v="Seattle"/>
    <x v="1"/>
    <x v="1"/>
    <s v="12-1/2 Diameter Round Wall Clock"/>
    <x v="2042"/>
    <n v="10"/>
    <x v="1960"/>
    <x v="3"/>
    <n v="9"/>
    <n v="25"/>
  </r>
  <r>
    <s v="CA-2014-124716"/>
    <d v="2014-03-28T00:00:00"/>
    <d v="2014-04-01T00:00:00"/>
    <s v="Brendan Dodson"/>
    <s v="United States"/>
    <s v="Fresno"/>
    <x v="0"/>
    <x v="9"/>
    <s v="Xerox 1982"/>
    <x v="616"/>
    <n v="2"/>
    <x v="607"/>
    <x v="3"/>
    <n v="3"/>
    <n v="28"/>
  </r>
  <r>
    <s v="CA-2014-124716"/>
    <d v="2014-03-28T00:00:00"/>
    <d v="2014-04-01T00:00:00"/>
    <s v="Brendan Dodson"/>
    <s v="United States"/>
    <s v="Fresno"/>
    <x v="0"/>
    <x v="9"/>
    <s v="Xerox 1913"/>
    <x v="60"/>
    <n v="2"/>
    <x v="59"/>
    <x v="3"/>
    <n v="3"/>
    <n v="28"/>
  </r>
  <r>
    <s v="CA-2014-124716"/>
    <d v="2014-03-28T00:00:00"/>
    <d v="2014-04-01T00:00:00"/>
    <s v="Brendan Dodson"/>
    <s v="United States"/>
    <s v="Fresno"/>
    <x v="0"/>
    <x v="9"/>
    <s v="Unpadded Memo Slips"/>
    <x v="2043"/>
    <n v="3"/>
    <x v="1929"/>
    <x v="3"/>
    <n v="3"/>
    <n v="28"/>
  </r>
  <r>
    <s v="CA-2014-106824"/>
    <d v="2014-07-08T00:00:00"/>
    <d v="2014-07-12T00:00:00"/>
    <s v="Annie Thurman"/>
    <s v="United States"/>
    <s v="Los Angeles"/>
    <x v="0"/>
    <x v="11"/>
    <s v="Brites Rubber Bands, 1 1/2 oz. Box"/>
    <x v="1669"/>
    <n v="3"/>
    <x v="918"/>
    <x v="3"/>
    <n v="7"/>
    <n v="8"/>
  </r>
  <r>
    <s v="CA-2013-143154"/>
    <d v="2013-12-03T00:00:00"/>
    <d v="2013-12-09T00:00:00"/>
    <s v="Alan Schoenberger"/>
    <s v="United States"/>
    <s v="Longmont"/>
    <x v="5"/>
    <x v="8"/>
    <s v="WD My Passport Ultra 1TB Portable External Hard Drive"/>
    <x v="2044"/>
    <n v="3"/>
    <x v="1961"/>
    <x v="0"/>
    <n v="12"/>
    <n v="3"/>
  </r>
  <r>
    <s v="CA-2012-102316"/>
    <d v="2012-02-29T00:00:00"/>
    <d v="2012-03-03T00:00:00"/>
    <s v="Dave Hallsten"/>
    <s v="United States"/>
    <s v="Los Angeles"/>
    <x v="0"/>
    <x v="3"/>
    <s v="Square Credit Card Reader"/>
    <x v="1516"/>
    <n v="2"/>
    <x v="173"/>
    <x v="2"/>
    <n v="2"/>
    <n v="29"/>
  </r>
  <r>
    <s v="CA-2012-102316"/>
    <d v="2012-02-29T00:00:00"/>
    <d v="2012-03-03T00:00:00"/>
    <s v="Dave Hallsten"/>
    <s v="United States"/>
    <s v="Los Angeles"/>
    <x v="0"/>
    <x v="10"/>
    <s v="Global Deluxe Steno Chair"/>
    <x v="1557"/>
    <n v="3"/>
    <x v="1505"/>
    <x v="2"/>
    <n v="2"/>
    <n v="29"/>
  </r>
  <r>
    <s v="CA-2011-164903"/>
    <d v="2011-02-21T00:00:00"/>
    <d v="2011-02-25T00:00:00"/>
    <s v="Steven Roelle"/>
    <s v="United States"/>
    <s v="Los Angeles"/>
    <x v="0"/>
    <x v="9"/>
    <s v="Xerox 204"/>
    <x v="264"/>
    <n v="2"/>
    <x v="240"/>
    <x v="1"/>
    <n v="2"/>
    <n v="21"/>
  </r>
  <r>
    <s v="CA-2014-133074"/>
    <d v="2014-09-22T00:00:00"/>
    <d v="2014-09-26T00:00:00"/>
    <s v="Doug Bickford"/>
    <s v="United States"/>
    <s v="San Francisco"/>
    <x v="0"/>
    <x v="9"/>
    <s v="Adams Telephone Message Book w/Frequently-Called Numbers Space, 400 Messages per Book"/>
    <x v="2045"/>
    <n v="7"/>
    <x v="1962"/>
    <x v="3"/>
    <n v="9"/>
    <n v="22"/>
  </r>
  <r>
    <s v="CA-2014-137624"/>
    <d v="2014-11-11T00:00:00"/>
    <d v="2014-11-18T00:00:00"/>
    <s v="Maria Etezadi"/>
    <s v="United States"/>
    <s v="Los Angeles"/>
    <x v="0"/>
    <x v="10"/>
    <s v="Global Leather &amp; Oak Executive Chair, Burgundy"/>
    <x v="2046"/>
    <n v="2"/>
    <x v="1963"/>
    <x v="3"/>
    <n v="11"/>
    <n v="11"/>
  </r>
  <r>
    <s v="US-2011-163146"/>
    <d v="2011-05-16T00:00:00"/>
    <d v="2011-05-20T00:00:00"/>
    <s v="Cindy Chapman"/>
    <s v="United States"/>
    <s v="San Francisco"/>
    <x v="0"/>
    <x v="8"/>
    <s v="ImationÂ Clip USBÂ flash driveÂ - 8 GB"/>
    <x v="2047"/>
    <n v="3"/>
    <x v="1964"/>
    <x v="1"/>
    <n v="5"/>
    <n v="16"/>
  </r>
  <r>
    <s v="CA-2014-147354"/>
    <d v="2014-03-10T00:00:00"/>
    <d v="2014-03-14T00:00:00"/>
    <s v="Karl Braun"/>
    <s v="United States"/>
    <s v="Los Angeles"/>
    <x v="0"/>
    <x v="14"/>
    <s v="Hewlett Packard 310 Color Digital Copier"/>
    <x v="683"/>
    <n v="2"/>
    <x v="672"/>
    <x v="3"/>
    <n v="3"/>
    <n v="10"/>
  </r>
  <r>
    <s v="CA-2014-147354"/>
    <d v="2014-03-10T00:00:00"/>
    <d v="2014-03-14T00:00:00"/>
    <s v="Karl Braun"/>
    <s v="United States"/>
    <s v="Los Angeles"/>
    <x v="0"/>
    <x v="4"/>
    <s v="DXL Angle-View Binders with Locking Rings by Samsill"/>
    <x v="2048"/>
    <n v="5"/>
    <x v="1965"/>
    <x v="3"/>
    <n v="3"/>
    <n v="10"/>
  </r>
  <r>
    <s v="CA-2012-149566"/>
    <d v="2012-12-05T00:00:00"/>
    <d v="2012-12-10T00:00:00"/>
    <s v="George Bell"/>
    <s v="United States"/>
    <s v="Los Angeles"/>
    <x v="0"/>
    <x v="8"/>
    <s v="Memorex Micro Travel Drive 8 GB"/>
    <x v="1413"/>
    <n v="3"/>
    <x v="1943"/>
    <x v="2"/>
    <n v="12"/>
    <n v="5"/>
  </r>
  <r>
    <s v="CA-2012-149566"/>
    <d v="2012-12-05T00:00:00"/>
    <d v="2012-12-10T00:00:00"/>
    <s v="George Bell"/>
    <s v="United States"/>
    <s v="Los Angeles"/>
    <x v="0"/>
    <x v="0"/>
    <s v="Avery 488"/>
    <x v="1574"/>
    <n v="4"/>
    <x v="1966"/>
    <x v="2"/>
    <n v="12"/>
    <n v="5"/>
  </r>
  <r>
    <s v="CA-2012-126186"/>
    <d v="2012-09-11T00:00:00"/>
    <d v="2012-09-12T00:00:00"/>
    <s v="George Bell"/>
    <s v="United States"/>
    <s v="Aurora"/>
    <x v="5"/>
    <x v="1"/>
    <s v="Deflect-O Glasstique Clear Desk Accessories"/>
    <x v="2049"/>
    <n v="4"/>
    <x v="1967"/>
    <x v="2"/>
    <n v="9"/>
    <n v="11"/>
  </r>
  <r>
    <s v="CA-2011-159849"/>
    <d v="2011-09-19T00:00:00"/>
    <d v="2011-09-19T00:00:00"/>
    <s v="Jim Kriz"/>
    <s v="United States"/>
    <s v="San Francisco"/>
    <x v="0"/>
    <x v="11"/>
    <s v="Revere Boxed Rubber Bands by Revere"/>
    <x v="2050"/>
    <n v="3"/>
    <x v="1968"/>
    <x v="1"/>
    <n v="9"/>
    <n v="19"/>
  </r>
  <r>
    <s v="CA-2011-104808"/>
    <d v="2011-02-05T00:00:00"/>
    <d v="2011-02-09T00:00:00"/>
    <s v="Mark Haberlin"/>
    <s v="United States"/>
    <s v="Escondido"/>
    <x v="0"/>
    <x v="4"/>
    <s v="GBC Standard Recycled Report Covers, Clear Plastic Sheets"/>
    <x v="2051"/>
    <n v="2"/>
    <x v="1969"/>
    <x v="1"/>
    <n v="2"/>
    <n v="5"/>
  </r>
  <r>
    <s v="CA-2014-162012"/>
    <d v="2014-07-12T00:00:00"/>
    <d v="2014-07-19T00:00:00"/>
    <s v="Karen Bern"/>
    <s v="United States"/>
    <s v="Los Angeles"/>
    <x v="0"/>
    <x v="8"/>
    <s v="LogitechÂ P710e Mobile Speakerphone"/>
    <x v="2052"/>
    <n v="5"/>
    <x v="1970"/>
    <x v="3"/>
    <n v="7"/>
    <n v="12"/>
  </r>
  <r>
    <s v="CA-2014-162012"/>
    <d v="2014-07-12T00:00:00"/>
    <d v="2014-07-19T00:00:00"/>
    <s v="Karen Bern"/>
    <s v="United States"/>
    <s v="Los Angeles"/>
    <x v="0"/>
    <x v="5"/>
    <s v="Fellowes 8 Outlet Superior Workstation Surge Protector w/o Phone/Fax/Modem Protection"/>
    <x v="1713"/>
    <n v="5"/>
    <x v="1654"/>
    <x v="3"/>
    <n v="7"/>
    <n v="12"/>
  </r>
  <r>
    <s v="CA-2014-101700"/>
    <d v="2014-04-24T00:00:00"/>
    <d v="2014-04-27T00:00:00"/>
    <s v="Sean O'Donnell"/>
    <s v="United States"/>
    <s v="Greeley"/>
    <x v="5"/>
    <x v="13"/>
    <s v="Staples"/>
    <x v="1475"/>
    <n v="2"/>
    <x v="358"/>
    <x v="3"/>
    <n v="4"/>
    <n v="24"/>
  </r>
  <r>
    <s v="CA-2014-101700"/>
    <d v="2014-04-24T00:00:00"/>
    <d v="2014-04-27T00:00:00"/>
    <s v="Sean O'Donnell"/>
    <s v="United States"/>
    <s v="Greeley"/>
    <x v="5"/>
    <x v="1"/>
    <s v="Eldon ImÃ ge Series Desk Accessories, Clear"/>
    <x v="2053"/>
    <n v="3"/>
    <x v="413"/>
    <x v="3"/>
    <n v="4"/>
    <n v="24"/>
  </r>
  <r>
    <s v="US-2013-117387"/>
    <d v="2013-10-28T00:00:00"/>
    <d v="2013-11-01T00:00:00"/>
    <s v="Pete Armstrong"/>
    <s v="United States"/>
    <s v="San Francisco"/>
    <x v="0"/>
    <x v="4"/>
    <s v="Avery Legal 4-Ring Binder"/>
    <x v="568"/>
    <n v="4"/>
    <x v="1971"/>
    <x v="0"/>
    <n v="10"/>
    <n v="28"/>
  </r>
  <r>
    <s v="CA-2011-141110"/>
    <d v="2011-11-26T00:00:00"/>
    <d v="2011-12-01T00:00:00"/>
    <s v="Luke Schmidt"/>
    <s v="United States"/>
    <s v="Fresno"/>
    <x v="0"/>
    <x v="4"/>
    <s v="Wilson Jones Easy Flow II Sheet Lifters"/>
    <x v="2054"/>
    <n v="3"/>
    <x v="305"/>
    <x v="1"/>
    <n v="11"/>
    <n v="26"/>
  </r>
  <r>
    <s v="CA-2011-141110"/>
    <d v="2011-11-26T00:00:00"/>
    <d v="2011-12-01T00:00:00"/>
    <s v="Luke Schmidt"/>
    <s v="United States"/>
    <s v="Fresno"/>
    <x v="0"/>
    <x v="9"/>
    <s v="Xerox 1970"/>
    <x v="1455"/>
    <n v="3"/>
    <x v="124"/>
    <x v="1"/>
    <n v="11"/>
    <n v="26"/>
  </r>
  <r>
    <s v="CA-2011-141110"/>
    <d v="2011-11-26T00:00:00"/>
    <d v="2011-12-01T00:00:00"/>
    <s v="Luke Schmidt"/>
    <s v="United States"/>
    <s v="Fresno"/>
    <x v="0"/>
    <x v="5"/>
    <s v="Fellowes Mighty 8 Compact Surge Protector"/>
    <x v="2055"/>
    <n v="2"/>
    <x v="1972"/>
    <x v="1"/>
    <n v="11"/>
    <n v="26"/>
  </r>
  <r>
    <s v="CA-2011-141110"/>
    <d v="2011-11-26T00:00:00"/>
    <d v="2011-12-01T00:00:00"/>
    <s v="Luke Schmidt"/>
    <s v="United States"/>
    <s v="Fresno"/>
    <x v="0"/>
    <x v="4"/>
    <s v="SpineVue Locking Slant-D Ring Binders by Cardinal"/>
    <x v="586"/>
    <n v="1"/>
    <x v="578"/>
    <x v="1"/>
    <n v="11"/>
    <n v="26"/>
  </r>
  <r>
    <s v="US-2011-133949"/>
    <d v="2011-12-31T00:00:00"/>
    <d v="2011-12-31T00:00:00"/>
    <s v="James Lanier"/>
    <s v="United States"/>
    <s v="Reno"/>
    <x v="7"/>
    <x v="3"/>
    <s v="Panasonic KX TS3282W Corded phone"/>
    <x v="2056"/>
    <n v="7"/>
    <x v="1973"/>
    <x v="1"/>
    <n v="12"/>
    <n v="31"/>
  </r>
  <r>
    <s v="CA-2014-123624"/>
    <d v="2014-11-14T00:00:00"/>
    <d v="2014-11-18T00:00:00"/>
    <s v="Sanjit Engle"/>
    <s v="United States"/>
    <s v="Oxnard"/>
    <x v="0"/>
    <x v="8"/>
    <s v="Kensington K72356US Mouse-in-a-Box USB Desktop Mouse"/>
    <x v="708"/>
    <n v="5"/>
    <x v="698"/>
    <x v="3"/>
    <n v="11"/>
    <n v="14"/>
  </r>
  <r>
    <s v="CA-2013-146437"/>
    <d v="2013-01-28T00:00:00"/>
    <d v="2013-02-01T00:00:00"/>
    <s v="Henry Goldwyn"/>
    <s v="United States"/>
    <s v="Los Angeles"/>
    <x v="0"/>
    <x v="2"/>
    <s v="Newell 345"/>
    <x v="2057"/>
    <n v="2"/>
    <x v="1974"/>
    <x v="0"/>
    <n v="1"/>
    <n v="28"/>
  </r>
  <r>
    <s v="CA-2013-138233"/>
    <d v="2013-11-10T00:00:00"/>
    <d v="2013-11-15T00:00:00"/>
    <s v="Philip Fox"/>
    <s v="United States"/>
    <s v="Oakland"/>
    <x v="0"/>
    <x v="8"/>
    <s v="Logitech Wireless Gaming Headset G930"/>
    <x v="2058"/>
    <n v="3"/>
    <x v="1975"/>
    <x v="0"/>
    <n v="11"/>
    <n v="10"/>
  </r>
  <r>
    <s v="CA-2013-165918"/>
    <d v="2013-09-11T00:00:00"/>
    <d v="2013-09-15T00:00:00"/>
    <s v="Bryan Davis"/>
    <s v="United States"/>
    <s v="Edmonds"/>
    <x v="1"/>
    <x v="0"/>
    <s v="Avery 487"/>
    <x v="515"/>
    <n v="2"/>
    <x v="506"/>
    <x v="0"/>
    <n v="9"/>
    <n v="11"/>
  </r>
  <r>
    <s v="CA-2013-165918"/>
    <d v="2013-09-11T00:00:00"/>
    <d v="2013-09-15T00:00:00"/>
    <s v="Bryan Davis"/>
    <s v="United States"/>
    <s v="Edmonds"/>
    <x v="1"/>
    <x v="4"/>
    <s v="Storex Dura Pro Binders"/>
    <x v="2059"/>
    <n v="3"/>
    <x v="351"/>
    <x v="0"/>
    <n v="9"/>
    <n v="11"/>
  </r>
  <r>
    <s v="CA-2013-165918"/>
    <d v="2013-09-11T00:00:00"/>
    <d v="2013-09-15T00:00:00"/>
    <s v="Bryan Davis"/>
    <s v="United States"/>
    <s v="Edmonds"/>
    <x v="1"/>
    <x v="9"/>
    <s v="Xerox 1945"/>
    <x v="939"/>
    <n v="2"/>
    <x v="923"/>
    <x v="0"/>
    <n v="9"/>
    <n v="11"/>
  </r>
  <r>
    <s v="CA-2013-165918"/>
    <d v="2013-09-11T00:00:00"/>
    <d v="2013-09-15T00:00:00"/>
    <s v="Bryan Davis"/>
    <s v="United States"/>
    <s v="Edmonds"/>
    <x v="1"/>
    <x v="4"/>
    <s v="JM Magazine Binder"/>
    <x v="2060"/>
    <n v="3"/>
    <x v="1976"/>
    <x v="0"/>
    <n v="9"/>
    <n v="11"/>
  </r>
  <r>
    <s v="CA-2014-117513"/>
    <d v="2014-03-04T00:00:00"/>
    <d v="2014-03-09T00:00:00"/>
    <s v="Bill Tyler"/>
    <s v="United States"/>
    <s v="Los Angeles"/>
    <x v="0"/>
    <x v="6"/>
    <s v="Lesro Sheffield Collection Coffee Table, End Table, Center Table, Corner Table"/>
    <x v="1388"/>
    <n v="7"/>
    <x v="1345"/>
    <x v="3"/>
    <n v="3"/>
    <n v="4"/>
  </r>
  <r>
    <s v="US-2013-114230"/>
    <d v="2013-11-28T00:00:00"/>
    <d v="2013-12-02T00:00:00"/>
    <s v="Chris McAfee"/>
    <s v="United States"/>
    <s v="Phoenix"/>
    <x v="3"/>
    <x v="7"/>
    <s v="Eldon Simplefile Box Office"/>
    <x v="2061"/>
    <n v="4"/>
    <x v="1076"/>
    <x v="0"/>
    <n v="11"/>
    <n v="28"/>
  </r>
  <r>
    <s v="CA-2012-156118"/>
    <d v="2012-12-08T00:00:00"/>
    <d v="2012-12-12T00:00:00"/>
    <s v="Henry Goldwyn"/>
    <s v="United States"/>
    <s v="Colorado Springs"/>
    <x v="5"/>
    <x v="9"/>
    <s v="Southworth Parchment Paper &amp; Envelopes"/>
    <x v="767"/>
    <n v="3"/>
    <x v="45"/>
    <x v="2"/>
    <n v="12"/>
    <n v="8"/>
  </r>
  <r>
    <s v="CA-2014-151281"/>
    <d v="2014-04-28T00:00:00"/>
    <d v="2014-05-03T00:00:00"/>
    <s v="Henry MacAllister"/>
    <s v="United States"/>
    <s v="Seattle"/>
    <x v="1"/>
    <x v="1"/>
    <s v="Luxo Economy Swing Arm Lamp"/>
    <x v="2062"/>
    <n v="7"/>
    <x v="1977"/>
    <x v="3"/>
    <n v="4"/>
    <n v="28"/>
  </r>
  <r>
    <s v="CA-2014-147767"/>
    <d v="2014-12-03T00:00:00"/>
    <d v="2014-12-03T00:00:00"/>
    <s v="Susan Vittorini"/>
    <s v="United States"/>
    <s v="Peoria"/>
    <x v="3"/>
    <x v="4"/>
    <s v="Vinyl Sectional Post Binders"/>
    <x v="2063"/>
    <n v="6"/>
    <x v="1978"/>
    <x v="3"/>
    <n v="12"/>
    <n v="3"/>
  </r>
  <r>
    <s v="CA-2013-113341"/>
    <d v="2013-11-26T00:00:00"/>
    <d v="2013-11-30T00:00:00"/>
    <s v="Mark Hamilton"/>
    <s v="United States"/>
    <s v="Los Angeles"/>
    <x v="0"/>
    <x v="10"/>
    <s v="Padded Folding Chairs, Black, 4/Carton"/>
    <x v="1826"/>
    <n v="3"/>
    <x v="214"/>
    <x v="0"/>
    <n v="11"/>
    <n v="26"/>
  </r>
  <r>
    <s v="CA-2011-142769"/>
    <d v="2011-09-13T00:00:00"/>
    <d v="2011-09-13T00:00:00"/>
    <s v="Resi PÃ¶lking"/>
    <s v="United States"/>
    <s v="Seattle"/>
    <x v="1"/>
    <x v="11"/>
    <s v="OIC Thumb-Tacks"/>
    <x v="2064"/>
    <n v="5"/>
    <x v="1947"/>
    <x v="1"/>
    <n v="9"/>
    <n v="13"/>
  </r>
  <r>
    <s v="CA-2011-142769"/>
    <d v="2011-09-13T00:00:00"/>
    <d v="2011-09-13T00:00:00"/>
    <s v="Resi PÃ¶lking"/>
    <s v="United States"/>
    <s v="Seattle"/>
    <x v="1"/>
    <x v="1"/>
    <s v="C-Line Cubicle Keepers Polyproplyene Holder With Velcro Backings"/>
    <x v="2065"/>
    <n v="3"/>
    <x v="1979"/>
    <x v="1"/>
    <n v="9"/>
    <n v="13"/>
  </r>
  <r>
    <s v="CA-2011-142769"/>
    <d v="2011-09-13T00:00:00"/>
    <d v="2011-09-13T00:00:00"/>
    <s v="Resi PÃ¶lking"/>
    <s v="United States"/>
    <s v="Seattle"/>
    <x v="1"/>
    <x v="12"/>
    <s v="Acme Value Line Scissors"/>
    <x v="183"/>
    <n v="2"/>
    <x v="180"/>
    <x v="1"/>
    <n v="9"/>
    <n v="13"/>
  </r>
  <r>
    <s v="CA-2011-142769"/>
    <d v="2011-09-13T00:00:00"/>
    <d v="2011-09-13T00:00:00"/>
    <s v="Resi PÃ¶lking"/>
    <s v="United States"/>
    <s v="Seattle"/>
    <x v="1"/>
    <x v="8"/>
    <s v="Logitech Wireless Performance Mouse MX for PC and Mac"/>
    <x v="538"/>
    <n v="2"/>
    <x v="1980"/>
    <x v="1"/>
    <n v="9"/>
    <n v="13"/>
  </r>
  <r>
    <s v="CA-2011-142769"/>
    <d v="2011-09-13T00:00:00"/>
    <d v="2011-09-13T00:00:00"/>
    <s v="Resi PÃ¶lking"/>
    <s v="United States"/>
    <s v="Seattle"/>
    <x v="1"/>
    <x v="8"/>
    <s v="Memorex Mini Travel Drive 64 GB USB 2.0 Flash Drive"/>
    <x v="2066"/>
    <n v="4"/>
    <x v="1981"/>
    <x v="1"/>
    <n v="9"/>
    <n v="13"/>
  </r>
  <r>
    <s v="CA-2011-142769"/>
    <d v="2011-09-13T00:00:00"/>
    <d v="2011-09-13T00:00:00"/>
    <s v="Resi PÃ¶lking"/>
    <s v="United States"/>
    <s v="Seattle"/>
    <x v="1"/>
    <x v="8"/>
    <s v="WD My Passport Ultra 500GB Portable External Hard Drive"/>
    <x v="2067"/>
    <n v="2"/>
    <x v="1982"/>
    <x v="1"/>
    <n v="9"/>
    <n v="13"/>
  </r>
  <r>
    <s v="CA-2011-142769"/>
    <d v="2011-09-13T00:00:00"/>
    <d v="2011-09-13T00:00:00"/>
    <s v="Resi PÃ¶lking"/>
    <s v="United States"/>
    <s v="Seattle"/>
    <x v="1"/>
    <x v="9"/>
    <s v="Xerox 1942"/>
    <x v="1084"/>
    <n v="1"/>
    <x v="1056"/>
    <x v="1"/>
    <n v="9"/>
    <n v="13"/>
  </r>
  <r>
    <s v="CA-2011-142769"/>
    <d v="2011-09-13T00:00:00"/>
    <d v="2011-09-13T00:00:00"/>
    <s v="Resi PÃ¶lking"/>
    <s v="United States"/>
    <s v="Seattle"/>
    <x v="1"/>
    <x v="5"/>
    <s v="Holmes Replacement Filter for HEPA Air Cleaner, Medium Room"/>
    <x v="2068"/>
    <n v="2"/>
    <x v="1983"/>
    <x v="1"/>
    <n v="9"/>
    <n v="13"/>
  </r>
  <r>
    <s v="CA-2014-126634"/>
    <d v="2014-03-31T00:00:00"/>
    <d v="2014-04-02T00:00:00"/>
    <s v="Alan Barnes"/>
    <s v="United States"/>
    <s v="Lakewood"/>
    <x v="0"/>
    <x v="1"/>
    <s v="Flat Face Poster Frame"/>
    <x v="2069"/>
    <n v="5"/>
    <x v="1984"/>
    <x v="3"/>
    <n v="3"/>
    <n v="31"/>
  </r>
  <r>
    <s v="CA-2013-118500"/>
    <d v="2013-11-18T00:00:00"/>
    <d v="2013-11-19T00:00:00"/>
    <s v="Heather Jas"/>
    <s v="United States"/>
    <s v="San Francisco"/>
    <x v="0"/>
    <x v="12"/>
    <s v="Acme Tagit Stainless Steel Antibacterial Scissors"/>
    <x v="2070"/>
    <n v="5"/>
    <x v="1985"/>
    <x v="0"/>
    <n v="11"/>
    <n v="18"/>
  </r>
  <r>
    <s v="CA-2013-149916"/>
    <d v="2013-12-23T00:00:00"/>
    <d v="2013-12-25T00:00:00"/>
    <s v="Emily Ducich"/>
    <s v="United States"/>
    <s v="Seattle"/>
    <x v="1"/>
    <x v="4"/>
    <s v="Wilson Jones International Size A4 Ring Binders"/>
    <x v="860"/>
    <n v="4"/>
    <x v="1986"/>
    <x v="0"/>
    <n v="12"/>
    <n v="23"/>
  </r>
  <r>
    <s v="CA-2013-149916"/>
    <d v="2013-12-23T00:00:00"/>
    <d v="2013-12-25T00:00:00"/>
    <s v="Emily Ducich"/>
    <s v="United States"/>
    <s v="Seattle"/>
    <x v="1"/>
    <x v="16"/>
    <s v="Texas Instrument TI-15 Fraction Calculator"/>
    <x v="329"/>
    <n v="1"/>
    <x v="1987"/>
    <x v="0"/>
    <n v="12"/>
    <n v="23"/>
  </r>
  <r>
    <s v="CA-2012-158918"/>
    <d v="2012-12-20T00:00:00"/>
    <d v="2012-12-25T00:00:00"/>
    <s v="Arianne Irving"/>
    <s v="United States"/>
    <s v="Los Angeles"/>
    <x v="0"/>
    <x v="9"/>
    <s v="Staples"/>
    <x v="267"/>
    <n v="4"/>
    <x v="651"/>
    <x v="2"/>
    <n v="12"/>
    <n v="20"/>
  </r>
  <r>
    <s v="CA-2014-101665"/>
    <d v="2014-11-26T00:00:00"/>
    <d v="2014-12-02T00:00:00"/>
    <s v="Tracy Zic"/>
    <s v="United States"/>
    <s v="San Francisco"/>
    <x v="0"/>
    <x v="2"/>
    <s v="DIXON Oriole Pencils"/>
    <x v="253"/>
    <n v="2"/>
    <x v="253"/>
    <x v="3"/>
    <n v="11"/>
    <n v="26"/>
  </r>
  <r>
    <s v="CA-2013-155446"/>
    <d v="2013-12-17T00:00:00"/>
    <d v="2013-12-24T00:00:00"/>
    <s v="Tanja Norvell"/>
    <s v="United States"/>
    <s v="San Diego"/>
    <x v="0"/>
    <x v="8"/>
    <s v="ImationÂ USB 2.0 SwivelÂ Flash DriveÂ USBÂ flash driveÂ - 4 GB - Pink"/>
    <x v="2071"/>
    <n v="7"/>
    <x v="1988"/>
    <x v="0"/>
    <n v="12"/>
    <n v="17"/>
  </r>
  <r>
    <s v="CA-2013-144015"/>
    <d v="2013-06-27T00:00:00"/>
    <d v="2013-06-27T00:00:00"/>
    <s v="Adam Hart"/>
    <s v="United States"/>
    <s v="Los Angeles"/>
    <x v="0"/>
    <x v="12"/>
    <s v="Premier Electric Letter Opener"/>
    <x v="2072"/>
    <n v="2"/>
    <x v="1989"/>
    <x v="0"/>
    <n v="6"/>
    <n v="27"/>
  </r>
  <r>
    <s v="CA-2013-144015"/>
    <d v="2013-06-27T00:00:00"/>
    <d v="2013-06-27T00:00:00"/>
    <s v="Adam Hart"/>
    <s v="United States"/>
    <s v="Los Angeles"/>
    <x v="0"/>
    <x v="11"/>
    <s v="OIC Binder Clips"/>
    <x v="499"/>
    <n v="5"/>
    <x v="742"/>
    <x v="0"/>
    <n v="6"/>
    <n v="27"/>
  </r>
  <r>
    <s v="CA-2013-144015"/>
    <d v="2013-06-27T00:00:00"/>
    <d v="2013-06-27T00:00:00"/>
    <s v="Adam Hart"/>
    <s v="United States"/>
    <s v="Los Angeles"/>
    <x v="0"/>
    <x v="9"/>
    <s v="Ampad Phone Message Book, Recycled, 400 Message Capacity, 5 Â¾Â” x 11Â”"/>
    <x v="2073"/>
    <n v="2"/>
    <x v="1990"/>
    <x v="0"/>
    <n v="6"/>
    <n v="27"/>
  </r>
  <r>
    <s v="CA-2013-118311"/>
    <d v="2013-10-25T00:00:00"/>
    <d v="2013-10-29T00:00:00"/>
    <s v="Emily Ducich"/>
    <s v="United States"/>
    <s v="San Francisco"/>
    <x v="0"/>
    <x v="8"/>
    <s v="NETGEAR N750 Dual Band Wi-Fi Gigabit Router"/>
    <x v="2074"/>
    <n v="5"/>
    <x v="1991"/>
    <x v="0"/>
    <n v="10"/>
    <n v="25"/>
  </r>
  <r>
    <s v="CA-2014-127096"/>
    <d v="2014-09-16T00:00:00"/>
    <d v="2014-09-18T00:00:00"/>
    <s v="Christopher Schild"/>
    <s v="United States"/>
    <s v="San Francisco"/>
    <x v="0"/>
    <x v="6"/>
    <s v="Bretford Rectangular Conference Table Tops"/>
    <x v="377"/>
    <n v="1"/>
    <x v="370"/>
    <x v="3"/>
    <n v="9"/>
    <n v="16"/>
  </r>
  <r>
    <s v="US-2011-132745"/>
    <d v="2011-10-01T00:00:00"/>
    <d v="2011-10-05T00:00:00"/>
    <s v="Neil FranzÃ¶sisch"/>
    <s v="United States"/>
    <s v="Reno"/>
    <x v="7"/>
    <x v="11"/>
    <s v="Sterling Rubber Bands by Alliance"/>
    <x v="2075"/>
    <n v="1"/>
    <x v="166"/>
    <x v="1"/>
    <n v="10"/>
    <n v="1"/>
  </r>
  <r>
    <s v="CA-2011-119144"/>
    <d v="2011-11-16T00:00:00"/>
    <d v="2011-11-18T00:00:00"/>
    <s v="Justin Deggeller"/>
    <s v="United States"/>
    <s v="Los Angeles"/>
    <x v="0"/>
    <x v="3"/>
    <s v="OtterBox Commuter Series Case - Samsung Galaxy S4"/>
    <x v="2076"/>
    <n v="4"/>
    <x v="1551"/>
    <x v="1"/>
    <n v="11"/>
    <n v="16"/>
  </r>
  <r>
    <s v="CA-2011-119144"/>
    <d v="2011-11-16T00:00:00"/>
    <d v="2011-11-18T00:00:00"/>
    <s v="Justin Deggeller"/>
    <s v="United States"/>
    <s v="Los Angeles"/>
    <x v="0"/>
    <x v="15"/>
    <s v="Bush Andora Bookcase, Maple/Graphite Gray Finish"/>
    <x v="2077"/>
    <n v="3"/>
    <x v="854"/>
    <x v="1"/>
    <n v="11"/>
    <n v="16"/>
  </r>
  <r>
    <s v="CA-2011-119144"/>
    <d v="2011-11-16T00:00:00"/>
    <d v="2011-11-18T00:00:00"/>
    <s v="Justin Deggeller"/>
    <s v="United States"/>
    <s v="Los Angeles"/>
    <x v="0"/>
    <x v="7"/>
    <s v="Space Solutions HD Industrial Steel Shelving."/>
    <x v="1293"/>
    <n v="3"/>
    <x v="478"/>
    <x v="1"/>
    <n v="11"/>
    <n v="16"/>
  </r>
  <r>
    <s v="CA-2011-105648"/>
    <d v="2011-03-03T00:00:00"/>
    <d v="2011-03-07T00:00:00"/>
    <s v="Eva Jacobs"/>
    <s v="United States"/>
    <s v="San Diego"/>
    <x v="0"/>
    <x v="6"/>
    <s v="Bevis Oval Conference Table, Walnut"/>
    <x v="2078"/>
    <n v="3"/>
    <x v="1992"/>
    <x v="1"/>
    <n v="3"/>
    <n v="3"/>
  </r>
  <r>
    <s v="US-2012-145422"/>
    <d v="2012-12-03T00:00:00"/>
    <d v="2012-12-07T00:00:00"/>
    <s v="Pierre Wener"/>
    <s v="United States"/>
    <s v="San Francisco"/>
    <x v="0"/>
    <x v="15"/>
    <s v="Sauder Forest Hills Library, Woodland Oak Finish"/>
    <x v="1343"/>
    <n v="3"/>
    <x v="1304"/>
    <x v="2"/>
    <n v="12"/>
    <n v="3"/>
  </r>
  <r>
    <s v="CA-2014-136623"/>
    <d v="2014-07-12T00:00:00"/>
    <d v="2014-07-17T00:00:00"/>
    <s v="Tom Stivers"/>
    <s v="United States"/>
    <s v="San Diego"/>
    <x v="0"/>
    <x v="3"/>
    <s v="Belkin iPhone and iPad Lightning Cable"/>
    <x v="2079"/>
    <n v="6"/>
    <x v="1993"/>
    <x v="3"/>
    <n v="7"/>
    <n v="12"/>
  </r>
  <r>
    <s v="CA-2014-136623"/>
    <d v="2014-07-12T00:00:00"/>
    <d v="2014-07-17T00:00:00"/>
    <s v="Tom Stivers"/>
    <s v="United States"/>
    <s v="San Diego"/>
    <x v="0"/>
    <x v="4"/>
    <s v="Acco Four Pocket Poly Ring Binder with Label Holder, Smoke, 1&quot;"/>
    <x v="405"/>
    <n v="5"/>
    <x v="397"/>
    <x v="3"/>
    <n v="7"/>
    <n v="12"/>
  </r>
  <r>
    <s v="CA-2014-148145"/>
    <d v="2014-03-19T00:00:00"/>
    <d v="2014-03-24T00:00:00"/>
    <s v="Scott Williamson"/>
    <s v="United States"/>
    <s v="Seattle"/>
    <x v="1"/>
    <x v="2"/>
    <s v="Deluxe Chalkboard Eraser Cleaner"/>
    <x v="2080"/>
    <n v="4"/>
    <x v="1085"/>
    <x v="3"/>
    <n v="3"/>
    <n v="19"/>
  </r>
  <r>
    <s v="CA-2014-116988"/>
    <d v="2014-06-28T00:00:00"/>
    <d v="2014-06-30T00:00:00"/>
    <s v="Pauline Webber"/>
    <s v="United States"/>
    <s v="Seattle"/>
    <x v="1"/>
    <x v="9"/>
    <s v="Xerox 1997"/>
    <x v="179"/>
    <n v="3"/>
    <x v="177"/>
    <x v="3"/>
    <n v="6"/>
    <n v="28"/>
  </r>
  <r>
    <s v="CA-2014-116988"/>
    <d v="2014-06-28T00:00:00"/>
    <d v="2014-06-30T00:00:00"/>
    <s v="Pauline Webber"/>
    <s v="United States"/>
    <s v="Seattle"/>
    <x v="1"/>
    <x v="1"/>
    <s v="Executive Impressions Supervisor Wall Clock"/>
    <x v="2081"/>
    <n v="3"/>
    <x v="1994"/>
    <x v="3"/>
    <n v="6"/>
    <n v="28"/>
  </r>
  <r>
    <s v="CA-2014-116988"/>
    <d v="2014-06-28T00:00:00"/>
    <d v="2014-06-30T00:00:00"/>
    <s v="Pauline Webber"/>
    <s v="United States"/>
    <s v="Seattle"/>
    <x v="1"/>
    <x v="8"/>
    <s v="LogitechÂ P710e Mobile Speakerphone"/>
    <x v="2052"/>
    <n v="5"/>
    <x v="1970"/>
    <x v="3"/>
    <n v="6"/>
    <n v="28"/>
  </r>
  <r>
    <s v="US-2012-144771"/>
    <d v="2012-10-02T00:00:00"/>
    <d v="2012-10-04T00:00:00"/>
    <s v="Chloris Kastensmidt"/>
    <s v="United States"/>
    <s v="Hillsboro"/>
    <x v="4"/>
    <x v="1"/>
    <s v="9-3/4 Diameter Round Wall Clock"/>
    <x v="2082"/>
    <n v="1"/>
    <x v="689"/>
    <x v="2"/>
    <n v="10"/>
    <n v="2"/>
  </r>
  <r>
    <s v="US-2012-144771"/>
    <d v="2012-10-02T00:00:00"/>
    <d v="2012-10-04T00:00:00"/>
    <s v="Chloris Kastensmidt"/>
    <s v="United States"/>
    <s v="Hillsboro"/>
    <x v="4"/>
    <x v="8"/>
    <s v="SanDisk Ultra 32 GB MicroSDHC Class 10 Memory Card"/>
    <x v="2083"/>
    <n v="3"/>
    <x v="1995"/>
    <x v="2"/>
    <n v="10"/>
    <n v="2"/>
  </r>
  <r>
    <s v="CA-2014-128076"/>
    <d v="2014-02-03T00:00:00"/>
    <d v="2014-02-08T00:00:00"/>
    <s v="Bill Overfelt"/>
    <s v="United States"/>
    <s v="San Diego"/>
    <x v="0"/>
    <x v="1"/>
    <s v="Eldon Antistatic Chair Mats for Low to Medium Pile Carpets"/>
    <x v="2084"/>
    <n v="2"/>
    <x v="1996"/>
    <x v="3"/>
    <n v="2"/>
    <n v="3"/>
  </r>
  <r>
    <s v="CA-2014-128076"/>
    <d v="2014-02-03T00:00:00"/>
    <d v="2014-02-08T00:00:00"/>
    <s v="Bill Overfelt"/>
    <s v="United States"/>
    <s v="San Diego"/>
    <x v="0"/>
    <x v="4"/>
    <s v="GBC Durable Plastic Covers"/>
    <x v="2085"/>
    <n v="2"/>
    <x v="1176"/>
    <x v="3"/>
    <n v="2"/>
    <n v="3"/>
  </r>
  <r>
    <s v="CA-2014-128076"/>
    <d v="2014-02-03T00:00:00"/>
    <d v="2014-02-08T00:00:00"/>
    <s v="Bill Overfelt"/>
    <s v="United States"/>
    <s v="San Diego"/>
    <x v="0"/>
    <x v="16"/>
    <s v="HP Officejet Pro 8600 e-All-In-One Printer, Copier, Scanner, Fax"/>
    <x v="676"/>
    <n v="2"/>
    <x v="1684"/>
    <x v="3"/>
    <n v="2"/>
    <n v="3"/>
  </r>
  <r>
    <s v="CA-2013-112578"/>
    <d v="2013-12-30T00:00:00"/>
    <d v="2014-01-03T00:00:00"/>
    <s v="Frank Olsen"/>
    <s v="United States"/>
    <s v="Sacramento"/>
    <x v="0"/>
    <x v="7"/>
    <s v="Project Tote Personal File"/>
    <x v="289"/>
    <n v="1"/>
    <x v="248"/>
    <x v="0"/>
    <n v="12"/>
    <n v="30"/>
  </r>
  <r>
    <s v="CA-2013-112578"/>
    <d v="2013-12-30T00:00:00"/>
    <d v="2014-01-03T00:00:00"/>
    <s v="Frank Olsen"/>
    <s v="United States"/>
    <s v="Sacramento"/>
    <x v="0"/>
    <x v="12"/>
    <s v="Fiskars Spring-Action Scissors"/>
    <x v="2086"/>
    <n v="2"/>
    <x v="1997"/>
    <x v="0"/>
    <n v="12"/>
    <n v="30"/>
  </r>
  <r>
    <s v="CA-2013-151148"/>
    <d v="2013-09-13T00:00:00"/>
    <d v="2013-09-14T00:00:00"/>
    <s v="Philisse Overcash"/>
    <s v="United States"/>
    <s v="Louisville"/>
    <x v="5"/>
    <x v="3"/>
    <s v="Lunatik TT5L-002 Taktik Strike Impact Protection System for iPhone 5"/>
    <x v="2087"/>
    <n v="3"/>
    <x v="834"/>
    <x v="0"/>
    <n v="9"/>
    <n v="13"/>
  </r>
  <r>
    <s v="CA-2013-151148"/>
    <d v="2013-09-13T00:00:00"/>
    <d v="2013-09-14T00:00:00"/>
    <s v="Philisse Overcash"/>
    <s v="United States"/>
    <s v="Louisville"/>
    <x v="5"/>
    <x v="10"/>
    <s v="Global Stack Chair without Arms, Black"/>
    <x v="2088"/>
    <n v="4"/>
    <x v="656"/>
    <x v="0"/>
    <n v="9"/>
    <n v="13"/>
  </r>
  <r>
    <s v="CA-2012-165813"/>
    <d v="2012-03-20T00:00:00"/>
    <d v="2012-03-22T00:00:00"/>
    <s v="Bryan Mills"/>
    <s v="United States"/>
    <s v="Salem"/>
    <x v="4"/>
    <x v="7"/>
    <s v="Portable Personal File Box"/>
    <x v="2089"/>
    <n v="3"/>
    <x v="578"/>
    <x v="2"/>
    <n v="3"/>
    <n v="20"/>
  </r>
  <r>
    <s v="CA-2013-116911"/>
    <d v="2013-09-16T00:00:00"/>
    <d v="2013-09-21T00:00:00"/>
    <s v="Justin Deggeller"/>
    <s v="United States"/>
    <s v="Twin Falls"/>
    <x v="9"/>
    <x v="4"/>
    <s v="Avery Heavy-Duty EZD View Binder with Locking Rings"/>
    <x v="2090"/>
    <n v="4"/>
    <x v="1998"/>
    <x v="0"/>
    <n v="9"/>
    <n v="16"/>
  </r>
  <r>
    <s v="CA-2013-116911"/>
    <d v="2013-09-16T00:00:00"/>
    <d v="2013-09-21T00:00:00"/>
    <s v="Justin Deggeller"/>
    <s v="United States"/>
    <s v="Twin Falls"/>
    <x v="9"/>
    <x v="6"/>
    <s v="Bretford Rectangular Conference Table Tops"/>
    <x v="2091"/>
    <n v="3"/>
    <x v="1999"/>
    <x v="0"/>
    <n v="9"/>
    <n v="16"/>
  </r>
  <r>
    <s v="CA-2014-145765"/>
    <d v="2014-05-29T00:00:00"/>
    <d v="2014-06-03T00:00:00"/>
    <s v="Candace McMahon"/>
    <s v="United States"/>
    <s v="Phoenix"/>
    <x v="3"/>
    <x v="3"/>
    <s v="Panasonic KX TS208W Corded phone"/>
    <x v="2092"/>
    <n v="5"/>
    <x v="2000"/>
    <x v="3"/>
    <n v="5"/>
    <n v="29"/>
  </r>
  <r>
    <s v="CA-2014-145765"/>
    <d v="2014-05-29T00:00:00"/>
    <d v="2014-06-03T00:00:00"/>
    <s v="Candace McMahon"/>
    <s v="United States"/>
    <s v="Phoenix"/>
    <x v="3"/>
    <x v="9"/>
    <s v="Xerox 230"/>
    <x v="274"/>
    <n v="3"/>
    <x v="457"/>
    <x v="3"/>
    <n v="5"/>
    <n v="29"/>
  </r>
  <r>
    <s v="CA-2014-145765"/>
    <d v="2014-05-29T00:00:00"/>
    <d v="2014-06-03T00:00:00"/>
    <s v="Candace McMahon"/>
    <s v="United States"/>
    <s v="Phoenix"/>
    <x v="3"/>
    <x v="8"/>
    <s v="LogitechÂ Gaming G510s - Keyboard"/>
    <x v="2093"/>
    <n v="4"/>
    <x v="2001"/>
    <x v="3"/>
    <n v="5"/>
    <n v="29"/>
  </r>
  <r>
    <s v="CA-2011-162992"/>
    <d v="2011-12-19T00:00:00"/>
    <d v="2011-12-21T00:00:00"/>
    <s v="Bart Pistole"/>
    <s v="United States"/>
    <s v="Los Angeles"/>
    <x v="0"/>
    <x v="0"/>
    <s v="Avery 516"/>
    <x v="0"/>
    <n v="2"/>
    <x v="0"/>
    <x v="1"/>
    <n v="12"/>
    <n v="19"/>
  </r>
  <r>
    <s v="CA-2011-162992"/>
    <d v="2011-12-19T00:00:00"/>
    <d v="2011-12-21T00:00:00"/>
    <s v="Bart Pistole"/>
    <s v="United States"/>
    <s v="Los Angeles"/>
    <x v="0"/>
    <x v="11"/>
    <s v="Advantus T-Pin Paper Clips"/>
    <x v="2094"/>
    <n v="5"/>
    <x v="475"/>
    <x v="1"/>
    <n v="12"/>
    <n v="19"/>
  </r>
  <r>
    <s v="CA-2011-162992"/>
    <d v="2011-12-19T00:00:00"/>
    <d v="2011-12-21T00:00:00"/>
    <s v="Bart Pistole"/>
    <s v="United States"/>
    <s v="Los Angeles"/>
    <x v="0"/>
    <x v="3"/>
    <s v="Wi-Ex zBoost YX540 Cellular Phone Signal Booster"/>
    <x v="2095"/>
    <n v="5"/>
    <x v="2002"/>
    <x v="1"/>
    <n v="12"/>
    <n v="19"/>
  </r>
  <r>
    <s v="CA-2011-162992"/>
    <d v="2011-12-19T00:00:00"/>
    <d v="2011-12-21T00:00:00"/>
    <s v="Bart Pistole"/>
    <s v="United States"/>
    <s v="Los Angeles"/>
    <x v="0"/>
    <x v="3"/>
    <s v="Clarity 53712"/>
    <x v="682"/>
    <n v="4"/>
    <x v="671"/>
    <x v="1"/>
    <n v="12"/>
    <n v="19"/>
  </r>
  <r>
    <s v="CA-2013-106397"/>
    <d v="2013-07-08T00:00:00"/>
    <d v="2013-07-14T00:00:00"/>
    <s v="Max Jones"/>
    <s v="United States"/>
    <s v="Orem"/>
    <x v="2"/>
    <x v="9"/>
    <s v="Xerox 226"/>
    <x v="264"/>
    <n v="2"/>
    <x v="240"/>
    <x v="0"/>
    <n v="7"/>
    <n v="8"/>
  </r>
  <r>
    <s v="CA-2013-106397"/>
    <d v="2013-07-08T00:00:00"/>
    <d v="2013-07-14T00:00:00"/>
    <s v="Max Jones"/>
    <s v="United States"/>
    <s v="Orem"/>
    <x v="2"/>
    <x v="2"/>
    <s v="Boston KS Multi-Size Manual Pencil Sharpener"/>
    <x v="1402"/>
    <n v="2"/>
    <x v="1360"/>
    <x v="0"/>
    <n v="7"/>
    <n v="8"/>
  </r>
  <r>
    <s v="US-2014-100398"/>
    <d v="2014-08-20T00:00:00"/>
    <d v="2014-08-24T00:00:00"/>
    <s v="Denny Ordway"/>
    <s v="United States"/>
    <s v="Salt Lake City"/>
    <x v="2"/>
    <x v="4"/>
    <s v="Wilson Jones Elliptical Ring 3 1/2&quot; Capacity Binders, 800 sheets"/>
    <x v="2096"/>
    <n v="3"/>
    <x v="2003"/>
    <x v="3"/>
    <n v="8"/>
    <n v="20"/>
  </r>
  <r>
    <s v="CA-2014-120614"/>
    <d v="2014-05-31T00:00:00"/>
    <d v="2014-06-05T00:00:00"/>
    <s v="Suzanne McNair"/>
    <s v="United States"/>
    <s v="Los Angeles"/>
    <x v="0"/>
    <x v="9"/>
    <s v="Rediform S.O.S. 1-Up Phone Message Bk, 4-1/4x3-1/16 Bk, 1 Form/Pg, 40 Messages/Bk, 3/Pk"/>
    <x v="2097"/>
    <n v="4"/>
    <x v="2004"/>
    <x v="3"/>
    <n v="5"/>
    <n v="31"/>
  </r>
  <r>
    <s v="CA-2012-127754"/>
    <d v="2012-07-26T00:00:00"/>
    <d v="2012-07-31T00:00:00"/>
    <s v="Cyma Kinney"/>
    <s v="United States"/>
    <s v="Glendale"/>
    <x v="3"/>
    <x v="10"/>
    <s v="Office Star - Contemporary Task Swivel Chair"/>
    <x v="1867"/>
    <n v="3"/>
    <x v="2005"/>
    <x v="2"/>
    <n v="7"/>
    <n v="26"/>
  </r>
  <r>
    <s v="CA-2013-167983"/>
    <d v="2013-08-22T00:00:00"/>
    <d v="2013-08-25T00:00:00"/>
    <s v="Rachel Payne"/>
    <s v="United States"/>
    <s v="Seattle"/>
    <x v="1"/>
    <x v="4"/>
    <s v="Avery Durable Slant Ring Binders With Label Holder"/>
    <x v="2098"/>
    <n v="10"/>
    <x v="250"/>
    <x v="0"/>
    <n v="8"/>
    <n v="22"/>
  </r>
  <r>
    <s v="CA-2011-153808"/>
    <d v="2011-04-06T00:00:00"/>
    <d v="2011-04-10T00:00:00"/>
    <s v="Frank Hawley"/>
    <s v="United States"/>
    <s v="Los Angeles"/>
    <x v="0"/>
    <x v="2"/>
    <s v="Boston Home &amp; Office Model 2000 Electric Pencil Sharpeners"/>
    <x v="2099"/>
    <n v="3"/>
    <x v="42"/>
    <x v="1"/>
    <n v="4"/>
    <n v="6"/>
  </r>
  <r>
    <s v="CA-2011-153808"/>
    <d v="2011-04-06T00:00:00"/>
    <d v="2011-04-10T00:00:00"/>
    <s v="Frank Hawley"/>
    <s v="United States"/>
    <s v="Los Angeles"/>
    <x v="0"/>
    <x v="4"/>
    <s v="Avery Trapezoid Ring Binder, 3&quot; Capacity, Black, 1040 sheets"/>
    <x v="296"/>
    <n v="2"/>
    <x v="2006"/>
    <x v="1"/>
    <n v="4"/>
    <n v="6"/>
  </r>
  <r>
    <s v="CA-2011-153808"/>
    <d v="2011-04-06T00:00:00"/>
    <d v="2011-04-10T00:00:00"/>
    <s v="Frank Hawley"/>
    <s v="United States"/>
    <s v="Los Angeles"/>
    <x v="0"/>
    <x v="8"/>
    <s v="Razer Kraken 7.1 Surround Sound Over Ear USB Gaming Headset"/>
    <x v="2100"/>
    <n v="3"/>
    <x v="2007"/>
    <x v="1"/>
    <n v="4"/>
    <n v="6"/>
  </r>
  <r>
    <s v="US-2013-112396"/>
    <d v="2013-02-09T00:00:00"/>
    <d v="2013-02-13T00:00:00"/>
    <s v="Justin Ritter"/>
    <s v="United States"/>
    <s v="San Francisco"/>
    <x v="0"/>
    <x v="8"/>
    <s v="Logitech 910-002974 M325 Wireless Mouse for Web Scrolling"/>
    <x v="421"/>
    <n v="3"/>
    <x v="2008"/>
    <x v="0"/>
    <n v="2"/>
    <n v="9"/>
  </r>
  <r>
    <s v="US-2013-112396"/>
    <d v="2013-02-09T00:00:00"/>
    <d v="2013-02-13T00:00:00"/>
    <s v="Justin Ritter"/>
    <s v="United States"/>
    <s v="San Francisco"/>
    <x v="0"/>
    <x v="8"/>
    <s v="Maxell 4.7GB DVD+RW 3/Pack"/>
    <x v="2101"/>
    <n v="2"/>
    <x v="1931"/>
    <x v="0"/>
    <n v="2"/>
    <n v="9"/>
  </r>
  <r>
    <s v="CA-2014-163671"/>
    <d v="2014-12-25T00:00:00"/>
    <d v="2014-12-31T00:00:00"/>
    <s v="Dave Poirier"/>
    <s v="United States"/>
    <s v="Meridian"/>
    <x v="9"/>
    <x v="4"/>
    <s v="GBC Instant Index System for Binding Systems"/>
    <x v="2102"/>
    <n v="3"/>
    <x v="679"/>
    <x v="3"/>
    <n v="12"/>
    <n v="25"/>
  </r>
  <r>
    <s v="CA-2014-135909"/>
    <d v="2014-10-14T00:00:00"/>
    <d v="2014-10-21T00:00:00"/>
    <s v="Jane Waco"/>
    <s v="United States"/>
    <s v="Sacramento"/>
    <x v="0"/>
    <x v="8"/>
    <s v="Logitech Media Keyboard K200"/>
    <x v="2103"/>
    <n v="6"/>
    <x v="2009"/>
    <x v="3"/>
    <n v="10"/>
    <n v="14"/>
  </r>
  <r>
    <s v="CA-2014-135909"/>
    <d v="2014-10-14T00:00:00"/>
    <d v="2014-10-21T00:00:00"/>
    <s v="Jane Waco"/>
    <s v="United States"/>
    <s v="Sacramento"/>
    <x v="0"/>
    <x v="3"/>
    <s v="Anker Astro Mini 3000mAh Ultra-Compact Portable Charger"/>
    <x v="302"/>
    <n v="2"/>
    <x v="1558"/>
    <x v="3"/>
    <n v="10"/>
    <n v="14"/>
  </r>
  <r>
    <s v="CA-2014-135909"/>
    <d v="2014-10-14T00:00:00"/>
    <d v="2014-10-21T00:00:00"/>
    <s v="Jane Waco"/>
    <s v="United States"/>
    <s v="Sacramento"/>
    <x v="0"/>
    <x v="4"/>
    <s v="Fellowes PB500 Electric Punch Plastic Comb Binding Machine with Manual Bind"/>
    <x v="2104"/>
    <n v="5"/>
    <x v="2010"/>
    <x v="3"/>
    <n v="10"/>
    <n v="14"/>
  </r>
  <r>
    <s v="CA-2013-158260"/>
    <d v="2013-11-05T00:00:00"/>
    <d v="2013-11-09T00:00:00"/>
    <s v="Cindy Chapman"/>
    <s v="United States"/>
    <s v="San Diego"/>
    <x v="0"/>
    <x v="16"/>
    <s v="Okidata B400 Printer"/>
    <x v="2105"/>
    <n v="2"/>
    <x v="2011"/>
    <x v="0"/>
    <n v="11"/>
    <n v="5"/>
  </r>
  <r>
    <s v="CA-2014-101805"/>
    <d v="2014-12-02T00:00:00"/>
    <d v="2014-12-07T00:00:00"/>
    <s v="Sally Hughsby"/>
    <s v="United States"/>
    <s v="Seattle"/>
    <x v="1"/>
    <x v="4"/>
    <s v="Ibico Presentation Index for Binding Systems"/>
    <x v="2106"/>
    <n v="5"/>
    <x v="1820"/>
    <x v="3"/>
    <n v="12"/>
    <n v="2"/>
  </r>
  <r>
    <s v="CA-2014-101805"/>
    <d v="2014-12-02T00:00:00"/>
    <d v="2014-12-07T00:00:00"/>
    <s v="Sally Hughsby"/>
    <s v="United States"/>
    <s v="Seattle"/>
    <x v="1"/>
    <x v="1"/>
    <s v="Eldon Wave Desk Accessories"/>
    <x v="2107"/>
    <n v="12"/>
    <x v="2012"/>
    <x v="3"/>
    <n v="12"/>
    <n v="2"/>
  </r>
  <r>
    <s v="CA-2014-101805"/>
    <d v="2014-12-02T00:00:00"/>
    <d v="2014-12-07T00:00:00"/>
    <s v="Sally Hughsby"/>
    <s v="United States"/>
    <s v="Seattle"/>
    <x v="1"/>
    <x v="7"/>
    <s v="Tennsco Stur-D-Stor Boltless Shelving, 5 Shelves, 24&quot; Deep, Sand"/>
    <x v="2108"/>
    <n v="4"/>
    <x v="2013"/>
    <x v="3"/>
    <n v="12"/>
    <n v="2"/>
  </r>
  <r>
    <s v="US-2012-107944"/>
    <d v="2012-03-23T00:00:00"/>
    <d v="2012-03-25T00:00:00"/>
    <s v="Alice McCarthy"/>
    <s v="United States"/>
    <s v="Los Angeles"/>
    <x v="0"/>
    <x v="9"/>
    <s v="TOPS Carbonless Receipt Book, Four 2-3/4 x 7-1/4 Money Receipts per Page"/>
    <x v="2109"/>
    <n v="11"/>
    <x v="2014"/>
    <x v="2"/>
    <n v="3"/>
    <n v="23"/>
  </r>
  <r>
    <s v="US-2012-107944"/>
    <d v="2012-03-23T00:00:00"/>
    <d v="2012-03-25T00:00:00"/>
    <s v="Alice McCarthy"/>
    <s v="United States"/>
    <s v="Los Angeles"/>
    <x v="0"/>
    <x v="8"/>
    <s v="Logitech G600 MMO Gaming Mouse"/>
    <x v="394"/>
    <n v="3"/>
    <x v="218"/>
    <x v="2"/>
    <n v="3"/>
    <n v="23"/>
  </r>
  <r>
    <s v="CA-2011-169642"/>
    <d v="2011-07-27T00:00:00"/>
    <d v="2011-07-30T00:00:00"/>
    <s v="Barry Blumstein"/>
    <s v="United States"/>
    <s v="Los Angeles"/>
    <x v="0"/>
    <x v="7"/>
    <s v="SAFCO Commercial Wire Shelving, Black"/>
    <x v="2110"/>
    <n v="2"/>
    <x v="166"/>
    <x v="1"/>
    <n v="7"/>
    <n v="27"/>
  </r>
  <r>
    <s v="CA-2014-103968"/>
    <d v="2014-12-02T00:00:00"/>
    <d v="2014-12-08T00:00:00"/>
    <s v="Max Ludwig"/>
    <s v="United States"/>
    <s v="Stockton"/>
    <x v="0"/>
    <x v="1"/>
    <s v="Tenex &quot;The Solids&quot; Textured Chair Mats"/>
    <x v="2111"/>
    <n v="9"/>
    <x v="2015"/>
    <x v="3"/>
    <n v="12"/>
    <n v="2"/>
  </r>
  <r>
    <s v="CA-2012-111038"/>
    <d v="2012-12-01T00:00:00"/>
    <d v="2012-12-06T00:00:00"/>
    <s v="Lindsay Castell"/>
    <s v="United States"/>
    <s v="San Diego"/>
    <x v="0"/>
    <x v="10"/>
    <s v="GuestStacker Chair with Chrome Finish Legs"/>
    <x v="2112"/>
    <n v="9"/>
    <x v="2016"/>
    <x v="2"/>
    <n v="12"/>
    <n v="1"/>
  </r>
  <r>
    <s v="CA-2013-167241"/>
    <d v="2013-08-16T00:00:00"/>
    <d v="2013-08-23T00:00:00"/>
    <s v="Bill Donatelli"/>
    <s v="United States"/>
    <s v="Los Angeles"/>
    <x v="0"/>
    <x v="1"/>
    <s v="Luxo Professional Magnifying Clamp-On Fluorescent Lamps"/>
    <x v="2113"/>
    <n v="3"/>
    <x v="2017"/>
    <x v="0"/>
    <n v="8"/>
    <n v="16"/>
  </r>
  <r>
    <s v="CA-2013-167241"/>
    <d v="2013-08-16T00:00:00"/>
    <d v="2013-08-23T00:00:00"/>
    <s v="Bill Donatelli"/>
    <s v="United States"/>
    <s v="Los Angeles"/>
    <x v="0"/>
    <x v="7"/>
    <s v="Perma STOR-ALL Hanging File Box, 13 1/8&quot;W x 12 1/4&quot;D x 10 1/2&quot;H"/>
    <x v="485"/>
    <n v="3"/>
    <x v="2018"/>
    <x v="0"/>
    <n v="8"/>
    <n v="16"/>
  </r>
  <r>
    <s v="CA-2013-167241"/>
    <d v="2013-08-16T00:00:00"/>
    <d v="2013-08-23T00:00:00"/>
    <s v="Bill Donatelli"/>
    <s v="United States"/>
    <s v="Los Angeles"/>
    <x v="0"/>
    <x v="3"/>
    <s v="AT&amp;T 841000 Phone"/>
    <x v="2044"/>
    <n v="3"/>
    <x v="478"/>
    <x v="0"/>
    <n v="8"/>
    <n v="16"/>
  </r>
  <r>
    <s v="CA-2013-167241"/>
    <d v="2013-08-16T00:00:00"/>
    <d v="2013-08-23T00:00:00"/>
    <s v="Bill Donatelli"/>
    <s v="United States"/>
    <s v="Los Angeles"/>
    <x v="0"/>
    <x v="9"/>
    <s v="Rediform S.O.S. 1-Up Phone Message Bk, 4-1/4x3-1/16 Bk, 1 Form/Pg, 40 Messages/Bk, 3/Pk"/>
    <x v="2097"/>
    <n v="4"/>
    <x v="2004"/>
    <x v="0"/>
    <n v="8"/>
    <n v="16"/>
  </r>
  <r>
    <s v="CA-2013-139934"/>
    <d v="2013-12-19T00:00:00"/>
    <d v="2013-12-21T00:00:00"/>
    <s v="Andy Yotov"/>
    <s v="United States"/>
    <s v="San Francisco"/>
    <x v="0"/>
    <x v="3"/>
    <s v="I Need's 3d Hello Kitty Hybrid Silicone Case Cover for HTC One X 4g with 3d Hello Kitty Stylus Pen Green/pink"/>
    <x v="2114"/>
    <n v="7"/>
    <x v="734"/>
    <x v="0"/>
    <n v="12"/>
    <n v="19"/>
  </r>
  <r>
    <s v="CA-2012-109603"/>
    <d v="2012-01-26T00:00:00"/>
    <d v="2012-02-01T00:00:00"/>
    <s v="Elizabeth Moffitt"/>
    <s v="United States"/>
    <s v="Moreno Valley"/>
    <x v="0"/>
    <x v="9"/>
    <s v="Xerox 1991"/>
    <x v="960"/>
    <n v="8"/>
    <x v="946"/>
    <x v="2"/>
    <n v="1"/>
    <n v="26"/>
  </r>
  <r>
    <s v="CA-2012-143616"/>
    <d v="2012-09-27T00:00:00"/>
    <d v="2012-09-29T00:00:00"/>
    <s v="Saphhira Shifley"/>
    <s v="United States"/>
    <s v="Seattle"/>
    <x v="1"/>
    <x v="2"/>
    <s v="Newell 334"/>
    <x v="526"/>
    <n v="5"/>
    <x v="516"/>
    <x v="2"/>
    <n v="9"/>
    <n v="27"/>
  </r>
  <r>
    <s v="CA-2012-134117"/>
    <d v="2012-12-17T00:00:00"/>
    <d v="2012-12-19T00:00:00"/>
    <s v="Paul Gonzalez"/>
    <s v="United States"/>
    <s v="Los Angeles"/>
    <x v="0"/>
    <x v="2"/>
    <s v="Sanford 52201 APSCO Electric Pencil Sharpener"/>
    <x v="1101"/>
    <n v="5"/>
    <x v="59"/>
    <x v="2"/>
    <n v="12"/>
    <n v="17"/>
  </r>
  <r>
    <s v="CA-2012-134117"/>
    <d v="2012-12-17T00:00:00"/>
    <d v="2012-12-19T00:00:00"/>
    <s v="Paul Gonzalez"/>
    <s v="United States"/>
    <s v="Los Angeles"/>
    <x v="0"/>
    <x v="3"/>
    <s v="Panasonic KX TS3282W Corded phone"/>
    <x v="2115"/>
    <n v="2"/>
    <x v="2019"/>
    <x v="2"/>
    <n v="12"/>
    <n v="17"/>
  </r>
  <r>
    <s v="CA-2012-134117"/>
    <d v="2012-12-17T00:00:00"/>
    <d v="2012-12-19T00:00:00"/>
    <s v="Paul Gonzalez"/>
    <s v="United States"/>
    <s v="Los Angeles"/>
    <x v="0"/>
    <x v="2"/>
    <s v="Sanford Colorific Eraseable Coloring Pencils, 12 Count"/>
    <x v="390"/>
    <n v="5"/>
    <x v="1542"/>
    <x v="2"/>
    <n v="12"/>
    <n v="17"/>
  </r>
  <r>
    <s v="CA-2012-134117"/>
    <d v="2012-12-17T00:00:00"/>
    <d v="2012-12-19T00:00:00"/>
    <s v="Paul Gonzalez"/>
    <s v="United States"/>
    <s v="Los Angeles"/>
    <x v="0"/>
    <x v="4"/>
    <s v="Avery Arch Ring Binders"/>
    <x v="2116"/>
    <n v="2"/>
    <x v="2020"/>
    <x v="2"/>
    <n v="12"/>
    <n v="17"/>
  </r>
  <r>
    <s v="CA-2013-159023"/>
    <d v="2013-11-04T00:00:00"/>
    <d v="2013-11-06T00:00:00"/>
    <s v="Natalie Webber"/>
    <s v="United States"/>
    <s v="Portland"/>
    <x v="4"/>
    <x v="4"/>
    <s v="Avery Reinforcements for Hole-Punch Pages"/>
    <x v="1817"/>
    <n v="7"/>
    <x v="1754"/>
    <x v="0"/>
    <n v="11"/>
    <n v="4"/>
  </r>
  <r>
    <s v="CA-2013-159023"/>
    <d v="2013-11-04T00:00:00"/>
    <d v="2013-11-06T00:00:00"/>
    <s v="Natalie Webber"/>
    <s v="United States"/>
    <s v="Portland"/>
    <x v="4"/>
    <x v="16"/>
    <s v="Okidata B401 Printer"/>
    <x v="2117"/>
    <n v="3"/>
    <x v="2021"/>
    <x v="0"/>
    <n v="11"/>
    <n v="4"/>
  </r>
  <r>
    <s v="CA-2011-154592"/>
    <d v="2011-12-07T00:00:00"/>
    <d v="2011-12-08T00:00:00"/>
    <s v="Erica Hernandez"/>
    <s v="United States"/>
    <s v="San Francisco"/>
    <x v="0"/>
    <x v="9"/>
    <s v="Green Bar Computer Printout Paper"/>
    <x v="755"/>
    <n v="3"/>
    <x v="740"/>
    <x v="1"/>
    <n v="12"/>
    <n v="7"/>
  </r>
  <r>
    <s v="CA-2011-128622"/>
    <d v="2011-11-15T00:00:00"/>
    <d v="2011-11-17T00:00:00"/>
    <s v="Scott Cohen"/>
    <s v="United States"/>
    <s v="San Francisco"/>
    <x v="0"/>
    <x v="12"/>
    <s v="Acme Value Line Scissors"/>
    <x v="2118"/>
    <n v="3"/>
    <x v="252"/>
    <x v="1"/>
    <n v="11"/>
    <n v="15"/>
  </r>
  <r>
    <s v="CA-2011-132913"/>
    <d v="2011-12-24T00:00:00"/>
    <d v="2011-12-26T00:00:00"/>
    <s v="Adam Shillingsburg"/>
    <s v="United States"/>
    <s v="San Diego"/>
    <x v="0"/>
    <x v="5"/>
    <s v="Belkin 7-Outlet SurgeMaster Home Series"/>
    <x v="2119"/>
    <n v="1"/>
    <x v="189"/>
    <x v="1"/>
    <n v="12"/>
    <n v="24"/>
  </r>
  <r>
    <s v="CA-2011-126480"/>
    <d v="2011-09-20T00:00:00"/>
    <d v="2011-09-24T00:00:00"/>
    <s v="Henry Goldwyn"/>
    <s v="United States"/>
    <s v="San Diego"/>
    <x v="0"/>
    <x v="9"/>
    <s v="Xerox 1900"/>
    <x v="10"/>
    <n v="2"/>
    <x v="494"/>
    <x v="1"/>
    <n v="9"/>
    <n v="20"/>
  </r>
  <r>
    <s v="CA-2014-159226"/>
    <d v="2014-04-26T00:00:00"/>
    <d v="2014-04-28T00:00:00"/>
    <s v="Rob Lucas"/>
    <s v="United States"/>
    <s v="Los Angeles"/>
    <x v="0"/>
    <x v="15"/>
    <s v="Bush Westfield Collection Bookcases, Medium Cherry Finish"/>
    <x v="2120"/>
    <n v="7"/>
    <x v="2022"/>
    <x v="3"/>
    <n v="4"/>
    <n v="26"/>
  </r>
  <r>
    <s v="US-2014-139577"/>
    <d v="2014-10-02T00:00:00"/>
    <d v="2014-10-07T00:00:00"/>
    <s v="Tanja Norvell"/>
    <s v="United States"/>
    <s v="San Francisco"/>
    <x v="0"/>
    <x v="8"/>
    <s v="Sony 32GB Class 10 Micro SDHC R40 Memory Card"/>
    <x v="2121"/>
    <n v="5"/>
    <x v="215"/>
    <x v="3"/>
    <n v="10"/>
    <n v="2"/>
  </r>
  <r>
    <s v="CA-2011-133389"/>
    <d v="2011-06-22T00:00:00"/>
    <d v="2011-06-22T00:00:00"/>
    <s v="Toby Braunhardt"/>
    <s v="United States"/>
    <s v="Phoenix"/>
    <x v="3"/>
    <x v="4"/>
    <s v="SpineVue Locking Slant-D Ring Binders by Cardinal"/>
    <x v="2122"/>
    <n v="3"/>
    <x v="2023"/>
    <x v="1"/>
    <n v="6"/>
    <n v="22"/>
  </r>
  <r>
    <s v="CA-2012-102855"/>
    <d v="2012-04-05T00:00:00"/>
    <d v="2012-04-06T00:00:00"/>
    <s v="Jennifer Ferguson"/>
    <s v="United States"/>
    <s v="Spokane"/>
    <x v="1"/>
    <x v="8"/>
    <s v="SanDisk Ultra 64 GB MicroSDHC Class 10 Memory Card"/>
    <x v="2123"/>
    <n v="6"/>
    <x v="966"/>
    <x v="2"/>
    <n v="4"/>
    <n v="5"/>
  </r>
  <r>
    <s v="CA-2012-102855"/>
    <d v="2012-04-05T00:00:00"/>
    <d v="2012-04-06T00:00:00"/>
    <s v="Jennifer Ferguson"/>
    <s v="United States"/>
    <s v="Spokane"/>
    <x v="1"/>
    <x v="2"/>
    <s v="Dixon Ticonderoga Pencils"/>
    <x v="2124"/>
    <n v="8"/>
    <x v="2024"/>
    <x v="2"/>
    <n v="4"/>
    <n v="5"/>
  </r>
  <r>
    <s v="CA-2014-143084"/>
    <d v="2014-03-19T00:00:00"/>
    <d v="2014-03-23T00:00:00"/>
    <s v="Barry Pond"/>
    <s v="United States"/>
    <s v="Los Angeles"/>
    <x v="0"/>
    <x v="2"/>
    <s v="Prang Drawing Pencil Set"/>
    <x v="361"/>
    <n v="5"/>
    <x v="2025"/>
    <x v="3"/>
    <n v="3"/>
    <n v="19"/>
  </r>
  <r>
    <s v="CA-2014-143084"/>
    <d v="2014-03-19T00:00:00"/>
    <d v="2014-03-23T00:00:00"/>
    <s v="Barry Pond"/>
    <s v="United States"/>
    <s v="Los Angeles"/>
    <x v="0"/>
    <x v="13"/>
    <s v="Peel &amp; Seel Envelopes"/>
    <x v="2125"/>
    <n v="5"/>
    <x v="397"/>
    <x v="3"/>
    <n v="3"/>
    <n v="19"/>
  </r>
  <r>
    <s v="CA-2013-131639"/>
    <d v="2013-12-18T00:00:00"/>
    <d v="2013-12-24T00:00:00"/>
    <s v="Noel Staavos"/>
    <s v="United States"/>
    <s v="Carlsbad"/>
    <x v="6"/>
    <x v="4"/>
    <s v="Ibico Plastic and Wire Spiral Binding Combs"/>
    <x v="2126"/>
    <n v="2"/>
    <x v="2026"/>
    <x v="0"/>
    <n v="12"/>
    <n v="18"/>
  </r>
  <r>
    <s v="CA-2013-131639"/>
    <d v="2013-12-18T00:00:00"/>
    <d v="2013-12-24T00:00:00"/>
    <s v="Noel Staavos"/>
    <s v="United States"/>
    <s v="Carlsbad"/>
    <x v="6"/>
    <x v="4"/>
    <s v="GBC Laser Imprintable Binding System Covers, Desert Sand"/>
    <x v="2127"/>
    <n v="1"/>
    <x v="494"/>
    <x v="0"/>
    <n v="12"/>
    <n v="18"/>
  </r>
  <r>
    <s v="CA-2013-161361"/>
    <d v="2013-03-27T00:00:00"/>
    <d v="2013-03-29T00:00:00"/>
    <s v="Mark Van Huff"/>
    <s v="United States"/>
    <s v="Pocatello"/>
    <x v="9"/>
    <x v="9"/>
    <s v="Adams Telephone Message Book W/Dividers/Space For Phone Numbers, 5 1/4&quot;X8 1/2&quot;, 300/Messages"/>
    <x v="2128"/>
    <n v="3"/>
    <x v="949"/>
    <x v="0"/>
    <n v="3"/>
    <n v="27"/>
  </r>
  <r>
    <s v="CA-2013-161361"/>
    <d v="2013-03-27T00:00:00"/>
    <d v="2013-03-29T00:00:00"/>
    <s v="Mark Van Huff"/>
    <s v="United States"/>
    <s v="Pocatello"/>
    <x v="9"/>
    <x v="4"/>
    <s v="Wilson Jones Hanging View Binder, White, 1&quot;"/>
    <x v="1865"/>
    <n v="3"/>
    <x v="1798"/>
    <x v="0"/>
    <n v="3"/>
    <n v="27"/>
  </r>
  <r>
    <s v="US-2013-141880"/>
    <d v="2013-08-23T00:00:00"/>
    <d v="2013-08-24T00:00:00"/>
    <s v="Tony Chapman"/>
    <s v="United States"/>
    <s v="Fort Collins"/>
    <x v="5"/>
    <x v="1"/>
    <s v="Dana Halogen Swing-Arm Architect Lamp"/>
    <x v="2129"/>
    <n v="3"/>
    <x v="694"/>
    <x v="0"/>
    <n v="8"/>
    <n v="23"/>
  </r>
  <r>
    <s v="CA-2014-128041"/>
    <d v="2014-09-02T00:00:00"/>
    <d v="2014-09-02T00:00:00"/>
    <s v="Rick Wilson"/>
    <s v="United States"/>
    <s v="Seattle"/>
    <x v="1"/>
    <x v="5"/>
    <s v="Honeywell Quietcare HEPA Air Cleaner"/>
    <x v="2130"/>
    <n v="4"/>
    <x v="2027"/>
    <x v="3"/>
    <n v="9"/>
    <n v="2"/>
  </r>
  <r>
    <s v="CA-2014-128041"/>
    <d v="2014-09-02T00:00:00"/>
    <d v="2014-09-02T00:00:00"/>
    <s v="Rick Wilson"/>
    <s v="United States"/>
    <s v="Seattle"/>
    <x v="1"/>
    <x v="6"/>
    <s v="KI Conference Tables"/>
    <x v="2131"/>
    <n v="4"/>
    <x v="2028"/>
    <x v="3"/>
    <n v="9"/>
    <n v="2"/>
  </r>
  <r>
    <s v="CA-2011-138177"/>
    <d v="2011-09-19T00:00:00"/>
    <d v="2011-09-24T00:00:00"/>
    <s v="Neil Ducich"/>
    <s v="United States"/>
    <s v="Chandler"/>
    <x v="3"/>
    <x v="6"/>
    <s v="Hon 2111 Invitation Series Straight Table"/>
    <x v="2132"/>
    <n v="1"/>
    <x v="2029"/>
    <x v="1"/>
    <n v="9"/>
    <n v="19"/>
  </r>
  <r>
    <s v="CA-2012-168760"/>
    <d v="2012-09-22T00:00:00"/>
    <d v="2012-09-26T00:00:00"/>
    <s v="Muhammed MacIntyre"/>
    <s v="United States"/>
    <s v="Los Angeles"/>
    <x v="0"/>
    <x v="5"/>
    <s v="Kensington 6 Outlet Guardian Standard Surge Protector"/>
    <x v="2017"/>
    <n v="3"/>
    <x v="1933"/>
    <x v="2"/>
    <n v="9"/>
    <n v="22"/>
  </r>
  <r>
    <s v="CA-2013-168830"/>
    <d v="2013-11-08T00:00:00"/>
    <d v="2013-11-14T00:00:00"/>
    <s v="Marina Lichtenstein"/>
    <s v="United States"/>
    <s v="San Francisco"/>
    <x v="0"/>
    <x v="8"/>
    <s v="NETGEAR AC1750 Dual Band GigabitÂ Smart WiFi Router"/>
    <x v="2058"/>
    <n v="3"/>
    <x v="2030"/>
    <x v="0"/>
    <n v="11"/>
    <n v="8"/>
  </r>
  <r>
    <s v="CA-2014-137463"/>
    <d v="2014-12-17T00:00:00"/>
    <d v="2014-12-21T00:00:00"/>
    <s v="Kalyca Meade"/>
    <s v="United States"/>
    <s v="Sunnyvale"/>
    <x v="0"/>
    <x v="4"/>
    <s v="Accohide Poly Flexible Ring Binders"/>
    <x v="56"/>
    <n v="2"/>
    <x v="634"/>
    <x v="3"/>
    <n v="12"/>
    <n v="17"/>
  </r>
  <r>
    <s v="CA-2014-137463"/>
    <d v="2014-12-17T00:00:00"/>
    <d v="2014-12-21T00:00:00"/>
    <s v="Kalyca Meade"/>
    <s v="United States"/>
    <s v="Sunnyvale"/>
    <x v="0"/>
    <x v="8"/>
    <s v="ImationÂ SecureÂ DriveÂ + Hardware Encrypted USBÂ flash driveÂ - 16 GB"/>
    <x v="2133"/>
    <n v="5"/>
    <x v="2031"/>
    <x v="3"/>
    <n v="12"/>
    <n v="17"/>
  </r>
  <r>
    <s v="CA-2014-137463"/>
    <d v="2014-12-17T00:00:00"/>
    <d v="2014-12-21T00:00:00"/>
    <s v="Kalyca Meade"/>
    <s v="United States"/>
    <s v="Sunnyvale"/>
    <x v="0"/>
    <x v="8"/>
    <s v="Microsoft Natural Ergonomic Keyboard 4000"/>
    <x v="1692"/>
    <n v="5"/>
    <x v="449"/>
    <x v="3"/>
    <n v="12"/>
    <n v="17"/>
  </r>
  <r>
    <s v="CA-2014-137463"/>
    <d v="2014-12-17T00:00:00"/>
    <d v="2014-12-21T00:00:00"/>
    <s v="Kalyca Meade"/>
    <s v="United States"/>
    <s v="Sunnyvale"/>
    <x v="0"/>
    <x v="2"/>
    <s v="Bulldog Table or Wall-Mount Pencil Sharpener"/>
    <x v="2134"/>
    <n v="5"/>
    <x v="1351"/>
    <x v="3"/>
    <n v="12"/>
    <n v="17"/>
  </r>
  <r>
    <s v="CA-2014-137463"/>
    <d v="2014-12-17T00:00:00"/>
    <d v="2014-12-21T00:00:00"/>
    <s v="Kalyca Meade"/>
    <s v="United States"/>
    <s v="Sunnyvale"/>
    <x v="0"/>
    <x v="0"/>
    <s v="Avery 475"/>
    <x v="639"/>
    <n v="3"/>
    <x v="1346"/>
    <x v="3"/>
    <n v="12"/>
    <n v="17"/>
  </r>
  <r>
    <s v="CA-2012-165554"/>
    <d v="2012-05-18T00:00:00"/>
    <d v="2012-05-22T00:00:00"/>
    <s v="Anthony Jacobs"/>
    <s v="United States"/>
    <s v="Los Angeles"/>
    <x v="0"/>
    <x v="9"/>
    <s v="Wirebound Message Book, 4 per Page"/>
    <x v="46"/>
    <n v="2"/>
    <x v="660"/>
    <x v="2"/>
    <n v="5"/>
    <n v="18"/>
  </r>
  <r>
    <s v="CA-2011-141838"/>
    <d v="2011-03-26T00:00:00"/>
    <d v="2011-03-31T00:00:00"/>
    <s v="Damala Kotsonis"/>
    <s v="United States"/>
    <s v="San Francisco"/>
    <x v="0"/>
    <x v="2"/>
    <s v="Newell 308"/>
    <x v="1295"/>
    <n v="2"/>
    <x v="1302"/>
    <x v="1"/>
    <n v="3"/>
    <n v="26"/>
  </r>
  <r>
    <s v="CA-2011-141838"/>
    <d v="2011-03-26T00:00:00"/>
    <d v="2011-03-31T00:00:00"/>
    <s v="Damala Kotsonis"/>
    <s v="United States"/>
    <s v="San Francisco"/>
    <x v="0"/>
    <x v="4"/>
    <s v="Wilson Jones Leather-Like Binders with DublLock Round Rings"/>
    <x v="223"/>
    <n v="4"/>
    <x v="220"/>
    <x v="1"/>
    <n v="3"/>
    <n v="26"/>
  </r>
  <r>
    <s v="CA-2011-141838"/>
    <d v="2011-03-26T00:00:00"/>
    <d v="2011-03-31T00:00:00"/>
    <s v="Damala Kotsonis"/>
    <s v="United States"/>
    <s v="San Francisco"/>
    <x v="0"/>
    <x v="3"/>
    <s v="Griffin GC17055 Auxiliary Audio Cable"/>
    <x v="2135"/>
    <n v="2"/>
    <x v="316"/>
    <x v="1"/>
    <n v="3"/>
    <n v="26"/>
  </r>
  <r>
    <s v="CA-2014-117009"/>
    <d v="2014-09-23T00:00:00"/>
    <d v="2014-09-29T00:00:00"/>
    <s v="Berenike Kampe"/>
    <s v="United States"/>
    <s v="Santa Ana"/>
    <x v="0"/>
    <x v="12"/>
    <s v="Fiskars Softgrip Scissors"/>
    <x v="2136"/>
    <n v="2"/>
    <x v="17"/>
    <x v="3"/>
    <n v="9"/>
    <n v="23"/>
  </r>
  <r>
    <s v="CA-2012-128993"/>
    <d v="2012-09-12T00:00:00"/>
    <d v="2012-09-17T00:00:00"/>
    <s v="Craig Carreira"/>
    <s v="United States"/>
    <s v="Seattle"/>
    <x v="1"/>
    <x v="8"/>
    <s v="Memorex Froggy Flash Drive 4 GB"/>
    <x v="1411"/>
    <n v="2"/>
    <x v="2032"/>
    <x v="2"/>
    <n v="9"/>
    <n v="12"/>
  </r>
  <r>
    <s v="CA-2012-149097"/>
    <d v="2012-10-20T00:00:00"/>
    <d v="2012-10-24T00:00:00"/>
    <s v="Stewart Visinsky"/>
    <s v="United States"/>
    <s v="Los Angeles"/>
    <x v="0"/>
    <x v="1"/>
    <s v="Nu-Dell Oak Frame"/>
    <x v="2137"/>
    <n v="7"/>
    <x v="2033"/>
    <x v="2"/>
    <n v="10"/>
    <n v="20"/>
  </r>
  <r>
    <s v="CA-2012-149097"/>
    <d v="2012-10-20T00:00:00"/>
    <d v="2012-10-24T00:00:00"/>
    <s v="Stewart Visinsky"/>
    <s v="United States"/>
    <s v="Los Angeles"/>
    <x v="0"/>
    <x v="6"/>
    <s v="SAFCO PlanMaster Boards, 60w x 37-1/2d, White Melamine"/>
    <x v="2138"/>
    <n v="3"/>
    <x v="448"/>
    <x v="2"/>
    <n v="10"/>
    <n v="20"/>
  </r>
  <r>
    <s v="CA-2013-132304"/>
    <d v="2013-06-15T00:00:00"/>
    <d v="2013-06-19T00:00:00"/>
    <s v="Anthony Rawles"/>
    <s v="United States"/>
    <s v="Seattle"/>
    <x v="1"/>
    <x v="6"/>
    <s v="Hon Non-Folding Utility Tables"/>
    <x v="2139"/>
    <n v="7"/>
    <x v="2034"/>
    <x v="0"/>
    <n v="6"/>
    <n v="15"/>
  </r>
  <r>
    <s v="CA-2012-136420"/>
    <d v="2012-11-20T00:00:00"/>
    <d v="2012-11-21T00:00:00"/>
    <s v="Chris Selesnick"/>
    <s v="United States"/>
    <s v="San Diego"/>
    <x v="0"/>
    <x v="4"/>
    <s v="Performers Binder/Pad Holder, Black"/>
    <x v="2140"/>
    <n v="4"/>
    <x v="306"/>
    <x v="2"/>
    <n v="11"/>
    <n v="20"/>
  </r>
  <r>
    <s v="CA-2012-136420"/>
    <d v="2012-11-20T00:00:00"/>
    <d v="2012-11-21T00:00:00"/>
    <s v="Chris Selesnick"/>
    <s v="United States"/>
    <s v="San Diego"/>
    <x v="0"/>
    <x v="0"/>
    <s v="Avery 485"/>
    <x v="2141"/>
    <n v="4"/>
    <x v="2035"/>
    <x v="2"/>
    <n v="11"/>
    <n v="20"/>
  </r>
  <r>
    <s v="CA-2013-106278"/>
    <d v="2013-09-03T00:00:00"/>
    <d v="2013-09-06T00:00:00"/>
    <s v="Becky Martin"/>
    <s v="United States"/>
    <s v="Des Moines"/>
    <x v="1"/>
    <x v="10"/>
    <s v="Global Leather Task Chair, Black"/>
    <x v="610"/>
    <n v="3"/>
    <x v="602"/>
    <x v="0"/>
    <n v="9"/>
    <n v="3"/>
  </r>
  <r>
    <s v="CA-2013-106278"/>
    <d v="2013-09-03T00:00:00"/>
    <d v="2013-09-06T00:00:00"/>
    <s v="Becky Martin"/>
    <s v="United States"/>
    <s v="Des Moines"/>
    <x v="1"/>
    <x v="13"/>
    <s v="Inter-Office Recycled Envelopes, Brown Kraft, Button-String,10&quot; x 13&quot; , 100/Box"/>
    <x v="1597"/>
    <n v="3"/>
    <x v="2036"/>
    <x v="0"/>
    <n v="9"/>
    <n v="3"/>
  </r>
  <r>
    <s v="CA-2014-166898"/>
    <d v="2014-09-12T00:00:00"/>
    <d v="2014-09-14T00:00:00"/>
    <s v="Ken Heidel"/>
    <s v="United States"/>
    <s v="Santa Ana"/>
    <x v="0"/>
    <x v="3"/>
    <s v="OtterBox Defender Series Case - Samsung Galaxy S4"/>
    <x v="2142"/>
    <n v="6"/>
    <x v="2037"/>
    <x v="3"/>
    <n v="9"/>
    <n v="12"/>
  </r>
  <r>
    <s v="CA-2014-166898"/>
    <d v="2014-09-12T00:00:00"/>
    <d v="2014-09-14T00:00:00"/>
    <s v="Ken Heidel"/>
    <s v="United States"/>
    <s v="Santa Ana"/>
    <x v="0"/>
    <x v="9"/>
    <s v="Xerox 192"/>
    <x v="179"/>
    <n v="3"/>
    <x v="177"/>
    <x v="3"/>
    <n v="9"/>
    <n v="12"/>
  </r>
  <r>
    <s v="CA-2013-126102"/>
    <d v="2013-09-11T00:00:00"/>
    <d v="2013-09-13T00:00:00"/>
    <s v="Dianna Vittorini"/>
    <s v="United States"/>
    <s v="Los Angeles"/>
    <x v="0"/>
    <x v="4"/>
    <s v="Ibico EB-19 Dual Function Manual Binding System"/>
    <x v="2143"/>
    <n v="2"/>
    <x v="2038"/>
    <x v="0"/>
    <n v="9"/>
    <n v="11"/>
  </r>
  <r>
    <s v="CA-2013-135461"/>
    <d v="2013-02-07T00:00:00"/>
    <d v="2013-02-10T00:00:00"/>
    <s v="Erica Bern"/>
    <s v="United States"/>
    <s v="Los Angeles"/>
    <x v="0"/>
    <x v="3"/>
    <s v="Motorola L703CM"/>
    <x v="1744"/>
    <n v="5"/>
    <x v="1684"/>
    <x v="0"/>
    <n v="2"/>
    <n v="7"/>
  </r>
  <r>
    <s v="US-2013-155971"/>
    <d v="2013-06-07T00:00:00"/>
    <d v="2013-06-13T00:00:00"/>
    <s v="Ross Baird"/>
    <s v="United States"/>
    <s v="Los Angeles"/>
    <x v="0"/>
    <x v="0"/>
    <s v="Avery 488"/>
    <x v="2144"/>
    <n v="7"/>
    <x v="2039"/>
    <x v="0"/>
    <n v="6"/>
    <n v="7"/>
  </r>
  <r>
    <s v="US-2013-155971"/>
    <d v="2013-06-07T00:00:00"/>
    <d v="2013-06-13T00:00:00"/>
    <s v="Ross Baird"/>
    <s v="United States"/>
    <s v="Los Angeles"/>
    <x v="0"/>
    <x v="9"/>
    <s v="Xerox Blank Computer Paper"/>
    <x v="2145"/>
    <n v="5"/>
    <x v="2040"/>
    <x v="0"/>
    <n v="6"/>
    <n v="7"/>
  </r>
  <r>
    <s v="CA-2014-122007"/>
    <d v="2014-03-19T00:00:00"/>
    <d v="2014-03-21T00:00:00"/>
    <s v="Jason Klamczynski"/>
    <s v="United States"/>
    <s v="Los Angeles"/>
    <x v="0"/>
    <x v="5"/>
    <s v="Fellowes Basic Home/Office Series Surge Protectors"/>
    <x v="2146"/>
    <n v="7"/>
    <x v="2041"/>
    <x v="3"/>
    <n v="3"/>
    <n v="19"/>
  </r>
  <r>
    <s v="CA-2014-162250"/>
    <d v="2014-11-25T00:00:00"/>
    <d v="2014-11-25T00:00:00"/>
    <s v="Patrick Ryan"/>
    <s v="United States"/>
    <s v="San Francisco"/>
    <x v="0"/>
    <x v="9"/>
    <s v="Southworth 100% RÃ©sumÃ© Paper, 24lb."/>
    <x v="1464"/>
    <n v="1"/>
    <x v="183"/>
    <x v="3"/>
    <n v="11"/>
    <n v="25"/>
  </r>
  <r>
    <s v="CA-2012-157028"/>
    <d v="2012-11-28T00:00:00"/>
    <d v="2012-12-03T00:00:00"/>
    <s v="Michelle Arnett"/>
    <s v="United States"/>
    <s v="Las Cruces"/>
    <x v="6"/>
    <x v="2"/>
    <s v="BIC Brite Liner Highlighters"/>
    <x v="2147"/>
    <n v="2"/>
    <x v="913"/>
    <x v="2"/>
    <n v="11"/>
    <n v="28"/>
  </r>
  <r>
    <s v="US-2014-147655"/>
    <d v="2014-09-05T00:00:00"/>
    <d v="2014-09-06T00:00:00"/>
    <s v="Aaron Smayling"/>
    <s v="United States"/>
    <s v="Redmond"/>
    <x v="4"/>
    <x v="4"/>
    <s v="Avery Trapezoid Extra Heavy Duty 4&quot; Binders"/>
    <x v="2148"/>
    <n v="7"/>
    <x v="2042"/>
    <x v="3"/>
    <n v="9"/>
    <n v="5"/>
  </r>
  <r>
    <s v="CA-2012-157805"/>
    <d v="2012-08-31T00:00:00"/>
    <d v="2012-09-04T00:00:00"/>
    <s v="Rick Huthwaite"/>
    <s v="United States"/>
    <s v="San Diego"/>
    <x v="0"/>
    <x v="3"/>
    <s v="Toshiba IPT2010-SD IPÂ Telephone"/>
    <x v="2149"/>
    <n v="5"/>
    <x v="2043"/>
    <x v="2"/>
    <n v="8"/>
    <n v="31"/>
  </r>
  <r>
    <s v="CA-2014-123029"/>
    <d v="2014-10-01T00:00:00"/>
    <d v="2014-10-03T00:00:00"/>
    <s v="Bradley Talbott"/>
    <s v="United States"/>
    <s v="Los Angeles"/>
    <x v="0"/>
    <x v="8"/>
    <s v="Razer Kraken PRO Over Ear PC and Music Headset"/>
    <x v="1076"/>
    <n v="2"/>
    <x v="2044"/>
    <x v="3"/>
    <n v="10"/>
    <n v="1"/>
  </r>
  <r>
    <s v="US-2014-166688"/>
    <d v="2014-05-21T00:00:00"/>
    <d v="2014-05-27T00:00:00"/>
    <s v="Rick Duston"/>
    <s v="United States"/>
    <s v="Las Vegas"/>
    <x v="7"/>
    <x v="4"/>
    <s v="Wilson Jones Impact Binders"/>
    <x v="869"/>
    <n v="2"/>
    <x v="2045"/>
    <x v="3"/>
    <n v="5"/>
    <n v="21"/>
  </r>
  <r>
    <s v="US-2014-166688"/>
    <d v="2014-05-21T00:00:00"/>
    <d v="2014-05-27T00:00:00"/>
    <s v="Rick Duston"/>
    <s v="United States"/>
    <s v="Las Vegas"/>
    <x v="7"/>
    <x v="3"/>
    <s v="Motorola L703CM"/>
    <x v="2150"/>
    <n v="9"/>
    <x v="1677"/>
    <x v="3"/>
    <n v="5"/>
    <n v="21"/>
  </r>
  <r>
    <s v="US-2014-166688"/>
    <d v="2014-05-21T00:00:00"/>
    <d v="2014-05-27T00:00:00"/>
    <s v="Rick Duston"/>
    <s v="United States"/>
    <s v="Las Vegas"/>
    <x v="7"/>
    <x v="5"/>
    <s v="Fellowes Basic Home/Office Series Surge Protectors"/>
    <x v="2151"/>
    <n v="5"/>
    <x v="2046"/>
    <x v="3"/>
    <n v="5"/>
    <n v="21"/>
  </r>
  <r>
    <s v="US-2012-106873"/>
    <d v="2012-09-24T00:00:00"/>
    <d v="2012-09-29T00:00:00"/>
    <s v="Kunst Miller"/>
    <s v="United States"/>
    <s v="Avondale"/>
    <x v="3"/>
    <x v="2"/>
    <s v="Dixon Ticonderoga Core-Lock Colored Pencils"/>
    <x v="1765"/>
    <n v="2"/>
    <x v="1701"/>
    <x v="2"/>
    <n v="9"/>
    <n v="24"/>
  </r>
  <r>
    <s v="US-2012-106873"/>
    <d v="2012-09-24T00:00:00"/>
    <d v="2012-09-29T00:00:00"/>
    <s v="Kunst Miller"/>
    <s v="United States"/>
    <s v="Avondale"/>
    <x v="3"/>
    <x v="8"/>
    <s v="HP Standard 104 key PS/2 Keyboard"/>
    <x v="1202"/>
    <n v="2"/>
    <x v="632"/>
    <x v="2"/>
    <n v="9"/>
    <n v="24"/>
  </r>
  <r>
    <s v="US-2012-106873"/>
    <d v="2012-09-24T00:00:00"/>
    <d v="2012-09-29T00:00:00"/>
    <s v="Kunst Miller"/>
    <s v="United States"/>
    <s v="Avondale"/>
    <x v="3"/>
    <x v="2"/>
    <s v="Newell 317"/>
    <x v="2152"/>
    <n v="7"/>
    <x v="2047"/>
    <x v="2"/>
    <n v="9"/>
    <n v="24"/>
  </r>
  <r>
    <s v="CA-2011-102645"/>
    <d v="2011-01-24T00:00:00"/>
    <d v="2011-01-29T00:00:00"/>
    <s v="Ionia McGrath"/>
    <s v="United States"/>
    <s v="Las Vegas"/>
    <x v="7"/>
    <x v="9"/>
    <s v="Xerox 195"/>
    <x v="2153"/>
    <n v="6"/>
    <x v="2048"/>
    <x v="1"/>
    <n v="1"/>
    <n v="24"/>
  </r>
  <r>
    <s v="CA-2013-100300"/>
    <d v="2013-06-25T00:00:00"/>
    <d v="2013-06-27T00:00:00"/>
    <s v="Max Jones"/>
    <s v="United States"/>
    <s v="San Diego"/>
    <x v="0"/>
    <x v="16"/>
    <s v="Okidata MB760 Printer"/>
    <x v="2154"/>
    <n v="4"/>
    <x v="2049"/>
    <x v="0"/>
    <n v="6"/>
    <n v="25"/>
  </r>
  <r>
    <s v="CA-2013-100300"/>
    <d v="2013-06-25T00:00:00"/>
    <d v="2013-06-27T00:00:00"/>
    <s v="Max Jones"/>
    <s v="United States"/>
    <s v="San Diego"/>
    <x v="0"/>
    <x v="9"/>
    <s v="Xerox 189"/>
    <x v="1506"/>
    <n v="1"/>
    <x v="1456"/>
    <x v="0"/>
    <n v="6"/>
    <n v="25"/>
  </r>
  <r>
    <s v="CA-2013-100300"/>
    <d v="2013-06-25T00:00:00"/>
    <d v="2013-06-27T00:00:00"/>
    <s v="Max Jones"/>
    <s v="United States"/>
    <s v="San Diego"/>
    <x v="0"/>
    <x v="5"/>
    <s v="APC 7 Outlet Network SurgeArrest Surge Protector"/>
    <x v="928"/>
    <n v="3"/>
    <x v="912"/>
    <x v="0"/>
    <n v="6"/>
    <n v="25"/>
  </r>
  <r>
    <s v="US-2013-155768"/>
    <d v="2013-12-02T00:00:00"/>
    <d v="2013-12-02T00:00:00"/>
    <s v="Laurel Beltran"/>
    <s v="United States"/>
    <s v="Oxnard"/>
    <x v="0"/>
    <x v="1"/>
    <s v="Tenex Chairmats For Use With Carpeted Floors"/>
    <x v="2155"/>
    <n v="2"/>
    <x v="93"/>
    <x v="0"/>
    <n v="12"/>
    <n v="2"/>
  </r>
  <r>
    <s v="US-2013-155768"/>
    <d v="2013-12-02T00:00:00"/>
    <d v="2013-12-02T00:00:00"/>
    <s v="Laurel Beltran"/>
    <s v="United States"/>
    <s v="Oxnard"/>
    <x v="0"/>
    <x v="9"/>
    <s v="Xerox 1886"/>
    <x v="1298"/>
    <n v="1"/>
    <x v="1261"/>
    <x v="0"/>
    <n v="12"/>
    <n v="2"/>
  </r>
  <r>
    <s v="US-2013-155768"/>
    <d v="2013-12-02T00:00:00"/>
    <d v="2013-12-02T00:00:00"/>
    <s v="Laurel Beltran"/>
    <s v="United States"/>
    <s v="Oxnard"/>
    <x v="0"/>
    <x v="7"/>
    <s v="Sauder Facets Collection Locker/File Cabinet, Sky Alder Finish"/>
    <x v="2156"/>
    <n v="3"/>
    <x v="2050"/>
    <x v="0"/>
    <n v="12"/>
    <n v="2"/>
  </r>
  <r>
    <s v="US-2013-155768"/>
    <d v="2013-12-02T00:00:00"/>
    <d v="2013-12-02T00:00:00"/>
    <s v="Laurel Beltran"/>
    <s v="United States"/>
    <s v="Oxnard"/>
    <x v="0"/>
    <x v="13"/>
    <s v="#10- 4 1/8&quot; x 9 1/2&quot; Security-Tint Envelopes"/>
    <x v="315"/>
    <n v="3"/>
    <x v="311"/>
    <x v="0"/>
    <n v="12"/>
    <n v="2"/>
  </r>
  <r>
    <s v="CA-2014-119424"/>
    <d v="2014-06-13T00:00:00"/>
    <d v="2014-06-15T00:00:00"/>
    <s v="Sarah Brown"/>
    <s v="United States"/>
    <s v="Kent"/>
    <x v="1"/>
    <x v="3"/>
    <s v="OtterBox Defender Series Case - Samsung Galaxy S4"/>
    <x v="306"/>
    <n v="3"/>
    <x v="1491"/>
    <x v="3"/>
    <n v="6"/>
    <n v="13"/>
  </r>
  <r>
    <s v="CA-2014-119424"/>
    <d v="2014-06-13T00:00:00"/>
    <d v="2014-06-15T00:00:00"/>
    <s v="Sarah Brown"/>
    <s v="United States"/>
    <s v="Kent"/>
    <x v="1"/>
    <x v="9"/>
    <s v="Xerox 203"/>
    <x v="179"/>
    <n v="3"/>
    <x v="177"/>
    <x v="3"/>
    <n v="6"/>
    <n v="13"/>
  </r>
  <r>
    <s v="CA-2014-156776"/>
    <d v="2014-08-08T00:00:00"/>
    <d v="2014-08-12T00:00:00"/>
    <s v="Jeremy Lonsdale"/>
    <s v="United States"/>
    <s v="Westminster"/>
    <x v="0"/>
    <x v="3"/>
    <s v="Polycom VoiceStation 500 ConferenceÂ phone"/>
    <x v="2157"/>
    <n v="3"/>
    <x v="2051"/>
    <x v="3"/>
    <n v="8"/>
    <n v="8"/>
  </r>
  <r>
    <s v="CA-2014-156776"/>
    <d v="2014-08-08T00:00:00"/>
    <d v="2014-08-12T00:00:00"/>
    <s v="Jeremy Lonsdale"/>
    <s v="United States"/>
    <s v="Westminster"/>
    <x v="0"/>
    <x v="4"/>
    <s v="Cardinal Holdit Business Card Pockets"/>
    <x v="570"/>
    <n v="3"/>
    <x v="635"/>
    <x v="3"/>
    <n v="8"/>
    <n v="8"/>
  </r>
  <r>
    <s v="CA-2014-156776"/>
    <d v="2014-08-08T00:00:00"/>
    <d v="2014-08-12T00:00:00"/>
    <s v="Jeremy Lonsdale"/>
    <s v="United States"/>
    <s v="Westminster"/>
    <x v="0"/>
    <x v="4"/>
    <s v="Mead 1st Gear 2&quot; Zipper Binder, Asst. Colors"/>
    <x v="2158"/>
    <n v="3"/>
    <x v="2052"/>
    <x v="3"/>
    <n v="8"/>
    <n v="8"/>
  </r>
  <r>
    <s v="CA-2014-156776"/>
    <d v="2014-08-08T00:00:00"/>
    <d v="2014-08-12T00:00:00"/>
    <s v="Jeremy Lonsdale"/>
    <s v="United States"/>
    <s v="Westminster"/>
    <x v="0"/>
    <x v="8"/>
    <s v="Sony Micro Vault Click 4 GB USB 2.0 Flash Drive"/>
    <x v="2159"/>
    <n v="4"/>
    <x v="2053"/>
    <x v="3"/>
    <n v="8"/>
    <n v="8"/>
  </r>
  <r>
    <s v="CA-2014-156776"/>
    <d v="2014-08-08T00:00:00"/>
    <d v="2014-08-12T00:00:00"/>
    <s v="Jeremy Lonsdale"/>
    <s v="United States"/>
    <s v="Westminster"/>
    <x v="0"/>
    <x v="9"/>
    <s v="Xerox 1881"/>
    <x v="2160"/>
    <n v="2"/>
    <x v="2054"/>
    <x v="3"/>
    <n v="8"/>
    <n v="8"/>
  </r>
  <r>
    <s v="CA-2014-156776"/>
    <d v="2014-08-08T00:00:00"/>
    <d v="2014-08-12T00:00:00"/>
    <s v="Jeremy Lonsdale"/>
    <s v="United States"/>
    <s v="Westminster"/>
    <x v="0"/>
    <x v="1"/>
    <s v="Howard Miller 13-3/4&quot; Diameter Brushed Chrome Round Wall Clock"/>
    <x v="946"/>
    <n v="1"/>
    <x v="1466"/>
    <x v="3"/>
    <n v="8"/>
    <n v="8"/>
  </r>
  <r>
    <s v="CA-2014-156776"/>
    <d v="2014-08-08T00:00:00"/>
    <d v="2014-08-12T00:00:00"/>
    <s v="Jeremy Lonsdale"/>
    <s v="United States"/>
    <s v="Westminster"/>
    <x v="0"/>
    <x v="10"/>
    <s v="Global Enterprise Series Seating Low-Back Swivel/Tilt Chairs"/>
    <x v="2161"/>
    <n v="1"/>
    <x v="121"/>
    <x v="3"/>
    <n v="8"/>
    <n v="8"/>
  </r>
  <r>
    <s v="CA-2014-156776"/>
    <d v="2014-08-08T00:00:00"/>
    <d v="2014-08-12T00:00:00"/>
    <s v="Jeremy Lonsdale"/>
    <s v="United States"/>
    <s v="Westminster"/>
    <x v="0"/>
    <x v="5"/>
    <s v="3.6 Cubic Foot Counter Height Office Refrigerator"/>
    <x v="2162"/>
    <n v="5"/>
    <x v="2055"/>
    <x v="3"/>
    <n v="8"/>
    <n v="8"/>
  </r>
  <r>
    <s v="CA-2011-146843"/>
    <d v="2011-11-30T00:00:00"/>
    <d v="2011-12-06T00:00:00"/>
    <s v="Philip Brown"/>
    <s v="United States"/>
    <s v="Avondale"/>
    <x v="3"/>
    <x v="12"/>
    <s v="Acme Office Executive Series Stainless Steel Trimmers"/>
    <x v="2163"/>
    <n v="7"/>
    <x v="962"/>
    <x v="1"/>
    <n v="11"/>
    <n v="30"/>
  </r>
  <r>
    <s v="CA-2011-146843"/>
    <d v="2011-11-30T00:00:00"/>
    <d v="2011-12-06T00:00:00"/>
    <s v="Philip Brown"/>
    <s v="United States"/>
    <s v="Avondale"/>
    <x v="3"/>
    <x v="8"/>
    <s v="Memorex 25GB 6X Branded Blu-Ray Recordable Disc, 30/Pack"/>
    <x v="2164"/>
    <n v="4"/>
    <x v="2056"/>
    <x v="1"/>
    <n v="11"/>
    <n v="30"/>
  </r>
  <r>
    <s v="CA-2011-103310"/>
    <d v="2011-05-10T00:00:00"/>
    <d v="2011-05-15T00:00:00"/>
    <s v="Greg Matthias"/>
    <s v="United States"/>
    <s v="San Jose"/>
    <x v="0"/>
    <x v="9"/>
    <s v="Southworth 25% Cotton Premium Laser Paper and Envelopes"/>
    <x v="456"/>
    <n v="2"/>
    <x v="307"/>
    <x v="1"/>
    <n v="5"/>
    <n v="10"/>
  </r>
  <r>
    <s v="CA-2011-103310"/>
    <d v="2011-05-10T00:00:00"/>
    <d v="2011-05-15T00:00:00"/>
    <s v="Greg Matthias"/>
    <s v="United States"/>
    <s v="San Jose"/>
    <x v="0"/>
    <x v="3"/>
    <s v="Wilson Electronics DB Pro Signal Booster"/>
    <x v="2165"/>
    <n v="5"/>
    <x v="2057"/>
    <x v="1"/>
    <n v="5"/>
    <n v="10"/>
  </r>
  <r>
    <s v="CA-2011-103310"/>
    <d v="2011-05-10T00:00:00"/>
    <d v="2011-05-15T00:00:00"/>
    <s v="Greg Matthias"/>
    <s v="United States"/>
    <s v="San Jose"/>
    <x v="0"/>
    <x v="12"/>
    <s v="Acme Design Stainless Steel Bent Scissors"/>
    <x v="2166"/>
    <n v="6"/>
    <x v="2058"/>
    <x v="1"/>
    <n v="5"/>
    <n v="10"/>
  </r>
  <r>
    <s v="CA-2011-103310"/>
    <d v="2011-05-10T00:00:00"/>
    <d v="2011-05-15T00:00:00"/>
    <s v="Greg Matthias"/>
    <s v="United States"/>
    <s v="San Jose"/>
    <x v="0"/>
    <x v="10"/>
    <s v="Hon Pagoda Stacking Chairs"/>
    <x v="2167"/>
    <n v="1"/>
    <x v="2059"/>
    <x v="1"/>
    <n v="5"/>
    <n v="10"/>
  </r>
  <r>
    <s v="CA-2013-104689"/>
    <d v="2013-12-02T00:00:00"/>
    <d v="2013-12-06T00:00:00"/>
    <s v="Fred Hopkins"/>
    <s v="United States"/>
    <s v="Los Angeles"/>
    <x v="0"/>
    <x v="2"/>
    <s v="Sanford Colorific Colored Pencils, 12/Box"/>
    <x v="1723"/>
    <n v="8"/>
    <x v="606"/>
    <x v="0"/>
    <n v="12"/>
    <n v="2"/>
  </r>
  <r>
    <s v="CA-2014-141747"/>
    <d v="2014-08-04T00:00:00"/>
    <d v="2014-08-09T00:00:00"/>
    <s v="Scot Coram"/>
    <s v="United States"/>
    <s v="Seattle"/>
    <x v="1"/>
    <x v="7"/>
    <s v="Letter/Legal File Tote with Clear Snap-On Lid, Black Granite"/>
    <x v="2168"/>
    <n v="1"/>
    <x v="635"/>
    <x v="3"/>
    <n v="8"/>
    <n v="4"/>
  </r>
  <r>
    <s v="CA-2012-167479"/>
    <d v="2012-03-14T00:00:00"/>
    <d v="2012-03-19T00:00:00"/>
    <s v="Arianne Irving"/>
    <s v="United States"/>
    <s v="Roseville"/>
    <x v="0"/>
    <x v="9"/>
    <s v="Xerox 223"/>
    <x v="179"/>
    <n v="3"/>
    <x v="177"/>
    <x v="2"/>
    <n v="3"/>
    <n v="14"/>
  </r>
  <r>
    <s v="CA-2011-144071"/>
    <d v="2011-12-08T00:00:00"/>
    <d v="2011-12-15T00:00:00"/>
    <s v="Denny Joy"/>
    <s v="United States"/>
    <s v="San Francisco"/>
    <x v="0"/>
    <x v="1"/>
    <s v="Luxo Economy Swing Arm Lamp"/>
    <x v="907"/>
    <n v="2"/>
    <x v="893"/>
    <x v="1"/>
    <n v="12"/>
    <n v="8"/>
  </r>
  <r>
    <s v="CA-2011-144071"/>
    <d v="2011-12-08T00:00:00"/>
    <d v="2011-12-15T00:00:00"/>
    <s v="Denny Joy"/>
    <s v="United States"/>
    <s v="San Francisco"/>
    <x v="0"/>
    <x v="1"/>
    <s v="DAX Natural Wood-Tone Poster Frame"/>
    <x v="2169"/>
    <n v="3"/>
    <x v="2060"/>
    <x v="1"/>
    <n v="12"/>
    <n v="8"/>
  </r>
  <r>
    <s v="CA-2013-152646"/>
    <d v="2013-11-22T00:00:00"/>
    <d v="2013-11-27T00:00:00"/>
    <s v="Tiffany House"/>
    <s v="United States"/>
    <s v="Los Angeles"/>
    <x v="0"/>
    <x v="9"/>
    <s v="Xerox 222"/>
    <x v="171"/>
    <n v="5"/>
    <x v="170"/>
    <x v="0"/>
    <n v="11"/>
    <n v="22"/>
  </r>
  <r>
    <s v="CA-2014-140515"/>
    <d v="2014-03-20T00:00:00"/>
    <d v="2014-03-25T00:00:00"/>
    <s v="George Zrebassa"/>
    <s v="United States"/>
    <s v="Los Angeles"/>
    <x v="0"/>
    <x v="5"/>
    <s v="Belkin 5 Outlet SurgeMaster Power Centers"/>
    <x v="2170"/>
    <n v="7"/>
    <x v="2061"/>
    <x v="3"/>
    <n v="3"/>
    <n v="20"/>
  </r>
  <r>
    <s v="CA-2011-153619"/>
    <d v="2011-11-03T00:00:00"/>
    <d v="2011-11-03T00:00:00"/>
    <s v="Tracy Collins"/>
    <s v="United States"/>
    <s v="Los Angeles"/>
    <x v="0"/>
    <x v="2"/>
    <s v="Prang Dustless Chalk Sticks"/>
    <x v="426"/>
    <n v="4"/>
    <x v="415"/>
    <x v="1"/>
    <n v="11"/>
    <n v="3"/>
  </r>
  <r>
    <s v="CA-2014-133718"/>
    <d v="2014-07-24T00:00:00"/>
    <d v="2014-07-27T00:00:00"/>
    <s v="Tracy Blumstein"/>
    <s v="United States"/>
    <s v="Los Angeles"/>
    <x v="0"/>
    <x v="4"/>
    <s v="Cardinal HOLDit! Binder Insert Strips,Extra Strips"/>
    <x v="2171"/>
    <n v="3"/>
    <x v="2062"/>
    <x v="3"/>
    <n v="7"/>
    <n v="24"/>
  </r>
  <r>
    <s v="CA-2014-133718"/>
    <d v="2014-07-24T00:00:00"/>
    <d v="2014-07-27T00:00:00"/>
    <s v="Tracy Blumstein"/>
    <s v="United States"/>
    <s v="Los Angeles"/>
    <x v="0"/>
    <x v="9"/>
    <s v="Weyerhaeuser First Choice Laser/Copy Paper (20Lb. and 88 Bright)"/>
    <x v="230"/>
    <n v="9"/>
    <x v="228"/>
    <x v="3"/>
    <n v="7"/>
    <n v="24"/>
  </r>
  <r>
    <s v="CA-2011-148383"/>
    <d v="2011-12-27T00:00:00"/>
    <d v="2011-12-31T00:00:00"/>
    <s v="Resi PÃ¶lking"/>
    <s v="United States"/>
    <s v="Phoenix"/>
    <x v="3"/>
    <x v="4"/>
    <s v="GBC DocuBind 300 Electric Binding Machine"/>
    <x v="2172"/>
    <n v="6"/>
    <x v="2063"/>
    <x v="1"/>
    <n v="12"/>
    <n v="27"/>
  </r>
  <r>
    <s v="CA-2013-126732"/>
    <d v="2013-09-03T00:00:00"/>
    <d v="2013-09-07T00:00:00"/>
    <s v="Lena Radford"/>
    <s v="United States"/>
    <s v="Los Angeles"/>
    <x v="0"/>
    <x v="1"/>
    <s v="Ultra Door Pull Handle"/>
    <x v="2173"/>
    <n v="9"/>
    <x v="2064"/>
    <x v="0"/>
    <n v="9"/>
    <n v="3"/>
  </r>
  <r>
    <s v="CA-2013-126732"/>
    <d v="2013-09-03T00:00:00"/>
    <d v="2013-09-07T00:00:00"/>
    <s v="Lena Radford"/>
    <s v="United States"/>
    <s v="Los Angeles"/>
    <x v="0"/>
    <x v="7"/>
    <s v="Akro Stacking Bins"/>
    <x v="2174"/>
    <n v="3"/>
    <x v="2065"/>
    <x v="0"/>
    <n v="9"/>
    <n v="3"/>
  </r>
  <r>
    <s v="CA-2013-126732"/>
    <d v="2013-09-03T00:00:00"/>
    <d v="2013-09-07T00:00:00"/>
    <s v="Lena Radford"/>
    <s v="United States"/>
    <s v="Los Angeles"/>
    <x v="0"/>
    <x v="3"/>
    <s v="Cisco Unified IP Phone 7945G VoIP phone"/>
    <x v="952"/>
    <n v="4"/>
    <x v="939"/>
    <x v="0"/>
    <n v="9"/>
    <n v="3"/>
  </r>
  <r>
    <s v="CA-2013-126732"/>
    <d v="2013-09-03T00:00:00"/>
    <d v="2013-09-07T00:00:00"/>
    <s v="Lena Radford"/>
    <s v="United States"/>
    <s v="Los Angeles"/>
    <x v="0"/>
    <x v="2"/>
    <s v="Blackstonian Pencils"/>
    <x v="1475"/>
    <n v="7"/>
    <x v="1043"/>
    <x v="0"/>
    <n v="9"/>
    <n v="3"/>
  </r>
  <r>
    <s v="CA-2013-126732"/>
    <d v="2013-09-03T00:00:00"/>
    <d v="2013-09-07T00:00:00"/>
    <s v="Lena Radford"/>
    <s v="United States"/>
    <s v="Los Angeles"/>
    <x v="0"/>
    <x v="6"/>
    <s v="Chromcraft Rectangular Conference Tables"/>
    <x v="943"/>
    <n v="3"/>
    <x v="927"/>
    <x v="0"/>
    <n v="9"/>
    <n v="3"/>
  </r>
  <r>
    <s v="CA-2013-126732"/>
    <d v="2013-09-03T00:00:00"/>
    <d v="2013-09-07T00:00:00"/>
    <s v="Lena Radford"/>
    <s v="United States"/>
    <s v="Los Angeles"/>
    <x v="0"/>
    <x v="4"/>
    <s v="SpineVue Locking Slant-D Ring Binders by Cardinal"/>
    <x v="586"/>
    <n v="1"/>
    <x v="578"/>
    <x v="0"/>
    <n v="9"/>
    <n v="3"/>
  </r>
  <r>
    <s v="CA-2011-113271"/>
    <d v="2011-07-09T00:00:00"/>
    <d v="2011-07-14T00:00:00"/>
    <s v="Darrin Sayre"/>
    <s v="United States"/>
    <s v="San Francisco"/>
    <x v="0"/>
    <x v="4"/>
    <s v="Avery Hidden Tab Dividers for Binding Systems"/>
    <x v="1976"/>
    <n v="6"/>
    <x v="114"/>
    <x v="1"/>
    <n v="7"/>
    <n v="9"/>
  </r>
  <r>
    <s v="CA-2011-113271"/>
    <d v="2011-07-09T00:00:00"/>
    <d v="2011-07-14T00:00:00"/>
    <s v="Darrin Sayre"/>
    <s v="United States"/>
    <s v="San Francisco"/>
    <x v="0"/>
    <x v="15"/>
    <s v="Bush Heritage Pine Collection 5-Shelf Bookcase, Albany Pine Finish, *Special Order"/>
    <x v="317"/>
    <n v="1"/>
    <x v="1542"/>
    <x v="1"/>
    <n v="7"/>
    <n v="9"/>
  </r>
  <r>
    <s v="CA-2011-113271"/>
    <d v="2011-07-09T00:00:00"/>
    <d v="2011-07-14T00:00:00"/>
    <s v="Darrin Sayre"/>
    <s v="United States"/>
    <s v="San Francisco"/>
    <x v="0"/>
    <x v="2"/>
    <s v="Prang Drawing Pencil Set"/>
    <x v="643"/>
    <n v="2"/>
    <x v="771"/>
    <x v="1"/>
    <n v="7"/>
    <n v="9"/>
  </r>
  <r>
    <s v="CA-2011-113271"/>
    <d v="2011-07-09T00:00:00"/>
    <d v="2011-07-14T00:00:00"/>
    <s v="Darrin Sayre"/>
    <s v="United States"/>
    <s v="San Francisco"/>
    <x v="0"/>
    <x v="9"/>
    <s v="Xerox 1967"/>
    <x v="171"/>
    <n v="5"/>
    <x v="170"/>
    <x v="1"/>
    <n v="7"/>
    <n v="9"/>
  </r>
  <r>
    <s v="CA-2014-130106"/>
    <d v="2014-05-23T00:00:00"/>
    <d v="2014-05-27T00:00:00"/>
    <s v="Vicky Freymann"/>
    <s v="United States"/>
    <s v="San Francisco"/>
    <x v="0"/>
    <x v="2"/>
    <s v="Newell 350"/>
    <x v="1011"/>
    <n v="3"/>
    <x v="1517"/>
    <x v="3"/>
    <n v="5"/>
    <n v="23"/>
  </r>
  <r>
    <s v="CA-2014-130106"/>
    <d v="2014-05-23T00:00:00"/>
    <d v="2014-05-27T00:00:00"/>
    <s v="Vicky Freymann"/>
    <s v="United States"/>
    <s v="San Francisco"/>
    <x v="0"/>
    <x v="2"/>
    <s v="Newell 333"/>
    <x v="448"/>
    <n v="1"/>
    <x v="437"/>
    <x v="3"/>
    <n v="5"/>
    <n v="23"/>
  </r>
  <r>
    <s v="CA-2014-155712"/>
    <d v="2014-03-03T00:00:00"/>
    <d v="2014-03-09T00:00:00"/>
    <s v="Ken Dana"/>
    <s v="United States"/>
    <s v="Los Angeles"/>
    <x v="0"/>
    <x v="4"/>
    <s v="Catalog Binders with Expanding Posts"/>
    <x v="1382"/>
    <n v="2"/>
    <x v="306"/>
    <x v="3"/>
    <n v="3"/>
    <n v="3"/>
  </r>
  <r>
    <s v="CA-2014-111388"/>
    <d v="2014-09-03T00:00:00"/>
    <d v="2014-09-03T00:00:00"/>
    <s v="Stephanie Ulpright"/>
    <s v="United States"/>
    <s v="Seattle"/>
    <x v="1"/>
    <x v="10"/>
    <s v="Global Leather Task Chair, Black"/>
    <x v="610"/>
    <n v="3"/>
    <x v="602"/>
    <x v="3"/>
    <n v="9"/>
    <n v="3"/>
  </r>
  <r>
    <s v="CA-2011-125759"/>
    <d v="2011-02-09T00:00:00"/>
    <d v="2011-02-10T00:00:00"/>
    <s v="Nathan Mautz"/>
    <s v="United States"/>
    <s v="North Las Vegas"/>
    <x v="7"/>
    <x v="1"/>
    <s v="Master Caster Door Stop, Large Brown"/>
    <x v="2175"/>
    <n v="2"/>
    <x v="1979"/>
    <x v="1"/>
    <n v="2"/>
    <n v="9"/>
  </r>
  <r>
    <s v="US-2011-134054"/>
    <d v="2011-10-10T00:00:00"/>
    <d v="2011-10-10T00:00:00"/>
    <s v="Fred Chung"/>
    <s v="United States"/>
    <s v="Albuquerque"/>
    <x v="6"/>
    <x v="2"/>
    <s v="Dixon Ticonderoga Core-Lock Colored Pencils, 48-Color Set"/>
    <x v="2176"/>
    <n v="7"/>
    <x v="2066"/>
    <x v="1"/>
    <n v="10"/>
    <n v="10"/>
  </r>
  <r>
    <s v="CA-2013-166772"/>
    <d v="2013-09-21T00:00:00"/>
    <d v="2013-09-25T00:00:00"/>
    <s v="Heather Jas"/>
    <s v="United States"/>
    <s v="Seattle"/>
    <x v="1"/>
    <x v="15"/>
    <s v="O'Sullivan 5-Shelf Heavy-Duty Bookcases"/>
    <x v="2177"/>
    <n v="2"/>
    <x v="2067"/>
    <x v="0"/>
    <n v="9"/>
    <n v="21"/>
  </r>
  <r>
    <s v="CA-2014-102218"/>
    <d v="2014-09-03T00:00:00"/>
    <d v="2014-09-05T00:00:00"/>
    <s v="Luke Weiss"/>
    <s v="United States"/>
    <s v="Fort Collins"/>
    <x v="5"/>
    <x v="0"/>
    <s v="Avery 519"/>
    <x v="2178"/>
    <n v="2"/>
    <x v="1134"/>
    <x v="3"/>
    <n v="9"/>
    <n v="3"/>
  </r>
  <r>
    <s v="CA-2011-111857"/>
    <d v="2011-04-23T00:00:00"/>
    <d v="2011-04-26T00:00:00"/>
    <s v="Nathan Mautz"/>
    <s v="United States"/>
    <s v="San Francisco"/>
    <x v="0"/>
    <x v="9"/>
    <s v="Xerox 1891"/>
    <x v="2179"/>
    <n v="1"/>
    <x v="1261"/>
    <x v="1"/>
    <n v="4"/>
    <n v="23"/>
  </r>
  <r>
    <s v="CA-2012-137603"/>
    <d v="2012-09-19T00:00:00"/>
    <d v="2012-09-24T00:00:00"/>
    <s v="Marc Harrigan"/>
    <s v="United States"/>
    <s v="Santa Fe"/>
    <x v="6"/>
    <x v="2"/>
    <s v="Newell 323"/>
    <x v="1568"/>
    <n v="5"/>
    <x v="1026"/>
    <x v="2"/>
    <n v="9"/>
    <n v="19"/>
  </r>
  <r>
    <s v="CA-2011-128237"/>
    <d v="2011-03-25T00:00:00"/>
    <d v="2011-03-30T00:00:00"/>
    <s v="Christina Anderson"/>
    <s v="United States"/>
    <s v="San Francisco"/>
    <x v="0"/>
    <x v="2"/>
    <s v="Newell 35"/>
    <x v="1458"/>
    <n v="2"/>
    <x v="1412"/>
    <x v="1"/>
    <n v="3"/>
    <n v="25"/>
  </r>
  <r>
    <s v="CA-2011-128237"/>
    <d v="2011-03-25T00:00:00"/>
    <d v="2011-03-30T00:00:00"/>
    <s v="Christina Anderson"/>
    <s v="United States"/>
    <s v="San Francisco"/>
    <x v="0"/>
    <x v="2"/>
    <s v="Eberhard Faber 3 1/2&quot; Golf Pencils"/>
    <x v="1849"/>
    <n v="2"/>
    <x v="575"/>
    <x v="1"/>
    <n v="3"/>
    <n v="25"/>
  </r>
  <r>
    <s v="CA-2011-128237"/>
    <d v="2011-03-25T00:00:00"/>
    <d v="2011-03-30T00:00:00"/>
    <s v="Christina Anderson"/>
    <s v="United States"/>
    <s v="San Francisco"/>
    <x v="0"/>
    <x v="8"/>
    <s v="ImationÂ SwivelÂ Flash DriveÂ USBÂ flash driveÂ - 8 GB"/>
    <x v="2180"/>
    <n v="4"/>
    <x v="989"/>
    <x v="1"/>
    <n v="3"/>
    <n v="25"/>
  </r>
  <r>
    <s v="CA-2011-128237"/>
    <d v="2011-03-25T00:00:00"/>
    <d v="2011-03-30T00:00:00"/>
    <s v="Christina Anderson"/>
    <s v="United States"/>
    <s v="San Francisco"/>
    <x v="0"/>
    <x v="2"/>
    <s v="BIC Brite Liner Grip Highlighters, Assorted, 5/Pack"/>
    <x v="2181"/>
    <n v="6"/>
    <x v="2068"/>
    <x v="1"/>
    <n v="3"/>
    <n v="25"/>
  </r>
  <r>
    <s v="CA-2014-121853"/>
    <d v="2014-09-24T00:00:00"/>
    <d v="2014-09-30T00:00:00"/>
    <s v="Duane Benoit"/>
    <s v="United States"/>
    <s v="Los Angeles"/>
    <x v="0"/>
    <x v="9"/>
    <s v="Xerox 1909"/>
    <x v="2182"/>
    <n v="8"/>
    <x v="2069"/>
    <x v="3"/>
    <n v="9"/>
    <n v="24"/>
  </r>
  <r>
    <s v="CA-2014-121853"/>
    <d v="2014-09-24T00:00:00"/>
    <d v="2014-09-30T00:00:00"/>
    <s v="Duane Benoit"/>
    <s v="United States"/>
    <s v="Los Angeles"/>
    <x v="0"/>
    <x v="10"/>
    <s v="GuestStacker Chair with Chrome Finish Legs"/>
    <x v="2183"/>
    <n v="2"/>
    <x v="2070"/>
    <x v="3"/>
    <n v="9"/>
    <n v="24"/>
  </r>
  <r>
    <s v="CA-2014-121853"/>
    <d v="2014-09-24T00:00:00"/>
    <d v="2014-09-30T00:00:00"/>
    <s v="Duane Benoit"/>
    <s v="United States"/>
    <s v="Los Angeles"/>
    <x v="0"/>
    <x v="4"/>
    <s v="Ibico Plastic Spiral Binding Combs"/>
    <x v="2184"/>
    <n v="3"/>
    <x v="2071"/>
    <x v="3"/>
    <n v="9"/>
    <n v="24"/>
  </r>
  <r>
    <s v="US-2014-130687"/>
    <d v="2014-09-08T00:00:00"/>
    <d v="2014-09-11T00:00:00"/>
    <s v="Phillip Flathmann"/>
    <s v="United States"/>
    <s v="Edmonds"/>
    <x v="1"/>
    <x v="1"/>
    <s v="DAX Two-Tone Silver Metal Document Frame"/>
    <x v="1528"/>
    <n v="4"/>
    <x v="2072"/>
    <x v="3"/>
    <n v="9"/>
    <n v="8"/>
  </r>
  <r>
    <s v="US-2014-130687"/>
    <d v="2014-09-08T00:00:00"/>
    <d v="2014-09-11T00:00:00"/>
    <s v="Phillip Flathmann"/>
    <s v="United States"/>
    <s v="Edmonds"/>
    <x v="1"/>
    <x v="3"/>
    <s v="Konftel 250 ConferenceÂ phoneÂ - Charcoal black"/>
    <x v="2185"/>
    <n v="2"/>
    <x v="2073"/>
    <x v="3"/>
    <n v="9"/>
    <n v="8"/>
  </r>
  <r>
    <s v="US-2014-130687"/>
    <d v="2014-09-08T00:00:00"/>
    <d v="2014-09-11T00:00:00"/>
    <s v="Phillip Flathmann"/>
    <s v="United States"/>
    <s v="Edmonds"/>
    <x v="1"/>
    <x v="2"/>
    <s v="Boston 1799 Powerhouse Electric Pencil Sharpener"/>
    <x v="2186"/>
    <n v="1"/>
    <x v="1997"/>
    <x v="3"/>
    <n v="9"/>
    <n v="8"/>
  </r>
  <r>
    <s v="CA-2012-164497"/>
    <d v="2012-11-28T00:00:00"/>
    <d v="2012-11-30T00:00:00"/>
    <s v="Ashley Jarboe"/>
    <s v="United States"/>
    <s v="San Francisco"/>
    <x v="0"/>
    <x v="5"/>
    <s v="Holmes Visible Mist Ultrasonic Humidifier with 2.3-Gallon Output per Day, Replacement Filter"/>
    <x v="2187"/>
    <n v="4"/>
    <x v="2074"/>
    <x v="2"/>
    <n v="11"/>
    <n v="28"/>
  </r>
  <r>
    <s v="CA-2013-108056"/>
    <d v="2013-09-30T00:00:00"/>
    <d v="2013-10-04T00:00:00"/>
    <s v="Erin Smith"/>
    <s v="United States"/>
    <s v="Springfield"/>
    <x v="4"/>
    <x v="3"/>
    <s v="Wilson Electronics DB Pro Signal Booster"/>
    <x v="1570"/>
    <n v="3"/>
    <x v="1518"/>
    <x v="0"/>
    <n v="9"/>
    <n v="30"/>
  </r>
  <r>
    <s v="CA-2014-130715"/>
    <d v="2014-09-17T00:00:00"/>
    <d v="2014-09-21T00:00:00"/>
    <s v="Craig Yedwab"/>
    <s v="United States"/>
    <s v="San Francisco"/>
    <x v="0"/>
    <x v="11"/>
    <s v="OIC Colored Binder Clips, Assorted Sizes"/>
    <x v="499"/>
    <n v="5"/>
    <x v="251"/>
    <x v="3"/>
    <n v="9"/>
    <n v="17"/>
  </r>
  <r>
    <s v="CA-2011-155264"/>
    <d v="2011-10-19T00:00:00"/>
    <d v="2011-10-22T00:00:00"/>
    <s v="Rachel Payne"/>
    <s v="United States"/>
    <s v="San Francisco"/>
    <x v="0"/>
    <x v="4"/>
    <s v="Accohide Poly Flexible Ring Binders"/>
    <x v="2188"/>
    <n v="1"/>
    <x v="1114"/>
    <x v="1"/>
    <n v="10"/>
    <n v="19"/>
  </r>
  <r>
    <s v="CA-2011-155264"/>
    <d v="2011-10-19T00:00:00"/>
    <d v="2011-10-22T00:00:00"/>
    <s v="Rachel Payne"/>
    <s v="United States"/>
    <s v="San Francisco"/>
    <x v="0"/>
    <x v="4"/>
    <s v="Avery Durable Slant Ring Binders With Label Holder"/>
    <x v="2189"/>
    <n v="6"/>
    <x v="124"/>
    <x v="1"/>
    <n v="10"/>
    <n v="19"/>
  </r>
  <r>
    <s v="CA-2011-155264"/>
    <d v="2011-10-19T00:00:00"/>
    <d v="2011-10-22T00:00:00"/>
    <s v="Rachel Payne"/>
    <s v="United States"/>
    <s v="San Francisco"/>
    <x v="0"/>
    <x v="9"/>
    <s v="Xerox 1917"/>
    <x v="19"/>
    <n v="3"/>
    <x v="19"/>
    <x v="1"/>
    <n v="10"/>
    <n v="19"/>
  </r>
  <r>
    <s v="CA-2011-155264"/>
    <d v="2011-10-19T00:00:00"/>
    <d v="2011-10-22T00:00:00"/>
    <s v="Rachel Payne"/>
    <s v="United States"/>
    <s v="San Francisco"/>
    <x v="0"/>
    <x v="0"/>
    <s v="Avery 480"/>
    <x v="2190"/>
    <n v="5"/>
    <x v="1491"/>
    <x v="1"/>
    <n v="10"/>
    <n v="19"/>
  </r>
  <r>
    <s v="CA-2011-155264"/>
    <d v="2011-10-19T00:00:00"/>
    <d v="2011-10-22T00:00:00"/>
    <s v="Rachel Payne"/>
    <s v="United States"/>
    <s v="San Francisco"/>
    <x v="0"/>
    <x v="3"/>
    <s v="Panasonic KX TS208W Corded phone"/>
    <x v="2191"/>
    <n v="3"/>
    <x v="2075"/>
    <x v="1"/>
    <n v="10"/>
    <n v="19"/>
  </r>
  <r>
    <s v="CA-2013-119123"/>
    <d v="2013-03-14T00:00:00"/>
    <d v="2013-03-19T00:00:00"/>
    <s v="Dennis Bolton"/>
    <s v="United States"/>
    <s v="Riverside"/>
    <x v="0"/>
    <x v="4"/>
    <s v="Cardinal EasyOpen D-Ring Binders"/>
    <x v="2192"/>
    <n v="7"/>
    <x v="2076"/>
    <x v="0"/>
    <n v="3"/>
    <n v="14"/>
  </r>
  <r>
    <s v="CA-2013-114860"/>
    <d v="2013-12-23T00:00:00"/>
    <d v="2013-12-29T00:00:00"/>
    <s v="Duane Noonan"/>
    <s v="United States"/>
    <s v="Moreno Valley"/>
    <x v="0"/>
    <x v="1"/>
    <s v="Deflect-o DuraMat Antistatic Studded Beveled Mat for Medium Pile Carpeting"/>
    <x v="2193"/>
    <n v="8"/>
    <x v="2077"/>
    <x v="0"/>
    <n v="12"/>
    <n v="23"/>
  </r>
  <r>
    <s v="CA-2013-114860"/>
    <d v="2013-12-23T00:00:00"/>
    <d v="2013-12-29T00:00:00"/>
    <s v="Duane Noonan"/>
    <s v="United States"/>
    <s v="Moreno Valley"/>
    <x v="0"/>
    <x v="1"/>
    <s v="Magnifier Swing Arm Lamp"/>
    <x v="668"/>
    <n v="2"/>
    <x v="1906"/>
    <x v="0"/>
    <n v="12"/>
    <n v="23"/>
  </r>
  <r>
    <s v="CA-2013-159009"/>
    <d v="2013-09-24T00:00:00"/>
    <d v="2013-09-28T00:00:00"/>
    <s v="Dave Poirier"/>
    <s v="United States"/>
    <s v="Seattle"/>
    <x v="1"/>
    <x v="4"/>
    <s v="ACCOHIDE 3-Ring Binder, Blue, 1&quot;"/>
    <x v="356"/>
    <n v="4"/>
    <x v="351"/>
    <x v="0"/>
    <n v="9"/>
    <n v="24"/>
  </r>
  <r>
    <s v="CA-2013-159009"/>
    <d v="2013-09-24T00:00:00"/>
    <d v="2013-09-28T00:00:00"/>
    <s v="Dave Poirier"/>
    <s v="United States"/>
    <s v="Seattle"/>
    <x v="1"/>
    <x v="10"/>
    <s v="Global Deluxe Steno Chair"/>
    <x v="1557"/>
    <n v="3"/>
    <x v="1505"/>
    <x v="0"/>
    <n v="9"/>
    <n v="24"/>
  </r>
  <r>
    <s v="CA-2014-111591"/>
    <d v="2014-03-22T00:00:00"/>
    <d v="2014-03-26T00:00:00"/>
    <s v="Paul Stevenson"/>
    <s v="United States"/>
    <s v="Seattle"/>
    <x v="1"/>
    <x v="4"/>
    <s v="C-Line Peel &amp; Stick Add-On Filing Pockets, 8-3/4 x 5-1/8, 10/Pack"/>
    <x v="2194"/>
    <n v="6"/>
    <x v="1974"/>
    <x v="3"/>
    <n v="3"/>
    <n v="22"/>
  </r>
  <r>
    <s v="CA-2014-111591"/>
    <d v="2014-03-22T00:00:00"/>
    <d v="2014-03-26T00:00:00"/>
    <s v="Paul Stevenson"/>
    <s v="United States"/>
    <s v="Seattle"/>
    <x v="1"/>
    <x v="11"/>
    <s v="Super Bands, 12/Pack"/>
    <x v="2195"/>
    <n v="7"/>
    <x v="586"/>
    <x v="3"/>
    <n v="3"/>
    <n v="22"/>
  </r>
  <r>
    <s v="CA-2014-111591"/>
    <d v="2014-03-22T00:00:00"/>
    <d v="2014-03-26T00:00:00"/>
    <s v="Paul Stevenson"/>
    <s v="United States"/>
    <s v="Seattle"/>
    <x v="1"/>
    <x v="1"/>
    <s v="Eldon Expressions Wood Desk Accessories, Oak"/>
    <x v="1077"/>
    <n v="3"/>
    <x v="360"/>
    <x v="3"/>
    <n v="3"/>
    <n v="22"/>
  </r>
  <r>
    <s v="CA-2014-111591"/>
    <d v="2014-03-22T00:00:00"/>
    <d v="2014-03-26T00:00:00"/>
    <s v="Paul Stevenson"/>
    <s v="United States"/>
    <s v="Seattle"/>
    <x v="1"/>
    <x v="7"/>
    <s v="Fellowes Officeware Wire Shelving"/>
    <x v="228"/>
    <n v="4"/>
    <x v="225"/>
    <x v="3"/>
    <n v="3"/>
    <n v="22"/>
  </r>
  <r>
    <s v="CA-2014-102820"/>
    <d v="2014-05-08T00:00:00"/>
    <d v="2014-05-12T00:00:00"/>
    <s v="Carlos Soltero"/>
    <s v="United States"/>
    <s v="Pasadena"/>
    <x v="0"/>
    <x v="3"/>
    <s v="Blue Parrot B250XT Professional Grade Wireless BluetoothÂ HeadsetÂ with"/>
    <x v="2196"/>
    <n v="7"/>
    <x v="899"/>
    <x v="3"/>
    <n v="5"/>
    <n v="8"/>
  </r>
  <r>
    <s v="CA-2013-149671"/>
    <d v="2013-06-06T00:00:00"/>
    <d v="2013-06-10T00:00:00"/>
    <s v="Ken Brennan"/>
    <s v="United States"/>
    <s v="Seattle"/>
    <x v="1"/>
    <x v="12"/>
    <s v="Acme Box Cutter Scissors"/>
    <x v="2197"/>
    <n v="6"/>
    <x v="2078"/>
    <x v="0"/>
    <n v="6"/>
    <n v="6"/>
  </r>
  <r>
    <s v="CA-2012-126347"/>
    <d v="2012-12-14T00:00:00"/>
    <d v="2012-12-19T00:00:00"/>
    <s v="Ashley Jarboe"/>
    <s v="United States"/>
    <s v="Los Angeles"/>
    <x v="0"/>
    <x v="8"/>
    <s v="Micro Innovations USB RF Wireless Keyboard with Mouse"/>
    <x v="467"/>
    <n v="2"/>
    <x v="454"/>
    <x v="2"/>
    <n v="12"/>
    <n v="14"/>
  </r>
  <r>
    <s v="CA-2014-163097"/>
    <d v="2014-08-28T00:00:00"/>
    <d v="2014-09-01T00:00:00"/>
    <s v="Sarah Foster"/>
    <s v="United States"/>
    <s v="Mesa"/>
    <x v="3"/>
    <x v="1"/>
    <s v="Flat Face Poster Frame"/>
    <x v="2198"/>
    <n v="8"/>
    <x v="2079"/>
    <x v="3"/>
    <n v="8"/>
    <n v="28"/>
  </r>
  <r>
    <s v="CA-2012-130848"/>
    <d v="2012-10-25T00:00:00"/>
    <d v="2012-10-25T00:00:00"/>
    <s v="Deirdre Greer"/>
    <s v="United States"/>
    <s v="Denver"/>
    <x v="5"/>
    <x v="10"/>
    <s v="Global Highback Leather Tilter in Burgundy"/>
    <x v="2199"/>
    <n v="8"/>
    <x v="2080"/>
    <x v="2"/>
    <n v="10"/>
    <n v="25"/>
  </r>
  <r>
    <s v="CA-2011-159814"/>
    <d v="2011-06-24T00:00:00"/>
    <d v="2011-06-28T00:00:00"/>
    <s v="Liz Pelletier"/>
    <s v="United States"/>
    <s v="Tucson"/>
    <x v="3"/>
    <x v="1"/>
    <s v="Acrylic Self-Standing Desk Frames"/>
    <x v="2200"/>
    <n v="2"/>
    <x v="1949"/>
    <x v="1"/>
    <n v="6"/>
    <n v="24"/>
  </r>
  <r>
    <s v="CA-2013-108959"/>
    <d v="2013-03-11T00:00:00"/>
    <d v="2013-03-15T00:00:00"/>
    <s v="Maya Herman"/>
    <s v="United States"/>
    <s v="Glendale"/>
    <x v="3"/>
    <x v="7"/>
    <s v="Mini 13-1/2 Capacity Data Binder Rack, Pearl"/>
    <x v="2201"/>
    <n v="1"/>
    <x v="2081"/>
    <x v="0"/>
    <n v="3"/>
    <n v="11"/>
  </r>
  <r>
    <s v="CA-2012-164777"/>
    <d v="2012-01-27T00:00:00"/>
    <d v="2012-01-29T00:00:00"/>
    <s v="Sean Christensen"/>
    <s v="United States"/>
    <s v="Los Angeles"/>
    <x v="0"/>
    <x v="10"/>
    <s v="HON 5400 Series Task Chairs for Big and Tall"/>
    <x v="2202"/>
    <n v="5"/>
    <x v="166"/>
    <x v="2"/>
    <n v="1"/>
    <n v="27"/>
  </r>
  <r>
    <s v="CA-2012-127824"/>
    <d v="2012-10-18T00:00:00"/>
    <d v="2012-10-22T00:00:00"/>
    <s v="John Castell"/>
    <s v="United States"/>
    <s v="Seattle"/>
    <x v="1"/>
    <x v="3"/>
    <s v="Motorola L703CM"/>
    <x v="2203"/>
    <n v="2"/>
    <x v="2082"/>
    <x v="2"/>
    <n v="10"/>
    <n v="18"/>
  </r>
  <r>
    <s v="CA-2012-127824"/>
    <d v="2012-10-18T00:00:00"/>
    <d v="2012-10-22T00:00:00"/>
    <s v="John Castell"/>
    <s v="United States"/>
    <s v="Seattle"/>
    <x v="1"/>
    <x v="9"/>
    <s v="Xerox 1903"/>
    <x v="485"/>
    <n v="3"/>
    <x v="475"/>
    <x v="2"/>
    <n v="10"/>
    <n v="18"/>
  </r>
  <r>
    <s v="CA-2012-127824"/>
    <d v="2012-10-18T00:00:00"/>
    <d v="2012-10-22T00:00:00"/>
    <s v="John Castell"/>
    <s v="United States"/>
    <s v="Seattle"/>
    <x v="1"/>
    <x v="1"/>
    <s v="Eldon 100 Class Desk Accessories"/>
    <x v="1330"/>
    <n v="3"/>
    <x v="1200"/>
    <x v="2"/>
    <n v="10"/>
    <n v="18"/>
  </r>
  <r>
    <s v="CA-2011-145254"/>
    <d v="2011-07-23T00:00:00"/>
    <d v="2011-07-27T00:00:00"/>
    <s v="Nick Crebassa"/>
    <s v="United States"/>
    <s v="San Francisco"/>
    <x v="0"/>
    <x v="3"/>
    <s v="VTech DS6151"/>
    <x v="981"/>
    <n v="6"/>
    <x v="1936"/>
    <x v="1"/>
    <n v="7"/>
    <n v="23"/>
  </r>
  <r>
    <s v="CA-2011-145254"/>
    <d v="2011-07-23T00:00:00"/>
    <d v="2011-07-27T00:00:00"/>
    <s v="Nick Crebassa"/>
    <s v="United States"/>
    <s v="San Francisco"/>
    <x v="0"/>
    <x v="12"/>
    <s v="Acme Softgrip Scissors"/>
    <x v="2204"/>
    <n v="5"/>
    <x v="2083"/>
    <x v="1"/>
    <n v="7"/>
    <n v="23"/>
  </r>
  <r>
    <s v="CA-2011-145254"/>
    <d v="2011-07-23T00:00:00"/>
    <d v="2011-07-27T00:00:00"/>
    <s v="Nick Crebassa"/>
    <s v="United States"/>
    <s v="San Francisco"/>
    <x v="0"/>
    <x v="3"/>
    <s v="AT&amp;T CL2909"/>
    <x v="68"/>
    <n v="3"/>
    <x v="926"/>
    <x v="1"/>
    <n v="7"/>
    <n v="23"/>
  </r>
  <r>
    <s v="CA-2011-145254"/>
    <d v="2011-07-23T00:00:00"/>
    <d v="2011-07-27T00:00:00"/>
    <s v="Nick Crebassa"/>
    <s v="United States"/>
    <s v="San Francisco"/>
    <x v="0"/>
    <x v="8"/>
    <s v="ImationÂ 8gb Micro Traveldrive Usb 2.0Â Flash Drive"/>
    <x v="2205"/>
    <n v="3"/>
    <x v="2084"/>
    <x v="1"/>
    <n v="7"/>
    <n v="23"/>
  </r>
  <r>
    <s v="CA-2013-160479"/>
    <d v="2013-09-16T00:00:00"/>
    <d v="2013-09-21T00:00:00"/>
    <s v="Angele Hood"/>
    <s v="United States"/>
    <s v="Seattle"/>
    <x v="1"/>
    <x v="2"/>
    <s v="SANFORD Major Accent Highlighters"/>
    <x v="1371"/>
    <n v="5"/>
    <x v="1329"/>
    <x v="0"/>
    <n v="9"/>
    <n v="16"/>
  </r>
  <r>
    <s v="CA-2012-119627"/>
    <d v="2012-08-17T00:00:00"/>
    <d v="2012-08-23T00:00:00"/>
    <s v="Steven Cartwright"/>
    <s v="United States"/>
    <s v="Peoria"/>
    <x v="3"/>
    <x v="8"/>
    <s v="ImationÂ Clip USBÂ flash driveÂ - 8 GB"/>
    <x v="2206"/>
    <n v="2"/>
    <x v="2085"/>
    <x v="2"/>
    <n v="8"/>
    <n v="17"/>
  </r>
  <r>
    <s v="CA-2012-119627"/>
    <d v="2012-08-17T00:00:00"/>
    <d v="2012-08-23T00:00:00"/>
    <s v="Steven Cartwright"/>
    <s v="United States"/>
    <s v="Peoria"/>
    <x v="3"/>
    <x v="9"/>
    <s v="Xerox 21"/>
    <x v="2207"/>
    <n v="7"/>
    <x v="2086"/>
    <x v="2"/>
    <n v="8"/>
    <n v="17"/>
  </r>
  <r>
    <s v="CA-2012-119627"/>
    <d v="2012-08-17T00:00:00"/>
    <d v="2012-08-23T00:00:00"/>
    <s v="Steven Cartwright"/>
    <s v="United States"/>
    <s v="Peoria"/>
    <x v="3"/>
    <x v="2"/>
    <s v="Newell 336"/>
    <x v="2208"/>
    <n v="3"/>
    <x v="978"/>
    <x v="2"/>
    <n v="8"/>
    <n v="17"/>
  </r>
  <r>
    <s v="CA-2012-119627"/>
    <d v="2012-08-17T00:00:00"/>
    <d v="2012-08-23T00:00:00"/>
    <s v="Steven Cartwright"/>
    <s v="United States"/>
    <s v="Peoria"/>
    <x v="3"/>
    <x v="8"/>
    <s v="First Data FD10 PIN Pad"/>
    <x v="2209"/>
    <n v="4"/>
    <x v="2087"/>
    <x v="2"/>
    <n v="8"/>
    <n v="17"/>
  </r>
  <r>
    <s v="CA-2014-107853"/>
    <d v="2014-05-27T00:00:00"/>
    <d v="2014-06-01T00:00:00"/>
    <s v="Carlos Daly"/>
    <s v="United States"/>
    <s v="Oceanside"/>
    <x v="0"/>
    <x v="9"/>
    <s v="Xerox 201"/>
    <x v="264"/>
    <n v="2"/>
    <x v="240"/>
    <x v="3"/>
    <n v="5"/>
    <n v="27"/>
  </r>
  <r>
    <s v="US-2013-148957"/>
    <d v="2013-09-18T00:00:00"/>
    <d v="2013-09-24T00:00:00"/>
    <s v="Chuck Clark"/>
    <s v="United States"/>
    <s v="Redmond"/>
    <x v="1"/>
    <x v="0"/>
    <s v="Avery 481"/>
    <x v="2210"/>
    <n v="4"/>
    <x v="2088"/>
    <x v="0"/>
    <n v="9"/>
    <n v="18"/>
  </r>
  <r>
    <s v="CA-2011-140032"/>
    <d v="2011-09-08T00:00:00"/>
    <d v="2011-09-13T00:00:00"/>
    <s v="Toby Swindell"/>
    <s v="United States"/>
    <s v="San Francisco"/>
    <x v="0"/>
    <x v="4"/>
    <s v="Acco PRESSTEX Data Binder with Storage Hooks, Light Blue, 9 1/2&quot; X 11&quot;"/>
    <x v="2211"/>
    <n v="2"/>
    <x v="206"/>
    <x v="1"/>
    <n v="9"/>
    <n v="8"/>
  </r>
  <r>
    <s v="CA-2014-145506"/>
    <d v="2014-06-04T00:00:00"/>
    <d v="2014-06-08T00:00:00"/>
    <s v="Meg O'Connel"/>
    <s v="United States"/>
    <s v="Spokane"/>
    <x v="1"/>
    <x v="7"/>
    <s v="Eldon Gobal File Keepers"/>
    <x v="2212"/>
    <n v="9"/>
    <x v="2089"/>
    <x v="3"/>
    <n v="6"/>
    <n v="4"/>
  </r>
  <r>
    <s v="CA-2012-129546"/>
    <d v="2012-09-28T00:00:00"/>
    <d v="2012-10-05T00:00:00"/>
    <s v="Roy Phan"/>
    <s v="United States"/>
    <s v="Los Angeles"/>
    <x v="0"/>
    <x v="5"/>
    <s v="Acco Smartsocket Table Surge Protector, 6 Color-Coded Adapter Outlets"/>
    <x v="2213"/>
    <n v="3"/>
    <x v="2090"/>
    <x v="2"/>
    <n v="9"/>
    <n v="28"/>
  </r>
  <r>
    <s v="CA-2012-129546"/>
    <d v="2012-09-28T00:00:00"/>
    <d v="2012-10-05T00:00:00"/>
    <s v="Roy Phan"/>
    <s v="United States"/>
    <s v="Los Angeles"/>
    <x v="0"/>
    <x v="4"/>
    <s v="GBC Recycled VeloBinder Covers"/>
    <x v="2214"/>
    <n v="6"/>
    <x v="2091"/>
    <x v="2"/>
    <n v="9"/>
    <n v="28"/>
  </r>
  <r>
    <s v="CA-2012-129546"/>
    <d v="2012-09-28T00:00:00"/>
    <d v="2012-10-05T00:00:00"/>
    <s v="Roy Phan"/>
    <s v="United States"/>
    <s v="Los Angeles"/>
    <x v="0"/>
    <x v="12"/>
    <s v="Acme Galleria Hot Forged Steel Scissors with Colored Handles"/>
    <x v="2215"/>
    <n v="3"/>
    <x v="2092"/>
    <x v="2"/>
    <n v="9"/>
    <n v="28"/>
  </r>
  <r>
    <s v="CA-2012-129546"/>
    <d v="2012-09-28T00:00:00"/>
    <d v="2012-10-05T00:00:00"/>
    <s v="Roy Phan"/>
    <s v="United States"/>
    <s v="Los Angeles"/>
    <x v="0"/>
    <x v="3"/>
    <s v="Motorola HK250 Universal Bluetooth Headset"/>
    <x v="2216"/>
    <n v="2"/>
    <x v="2093"/>
    <x v="2"/>
    <n v="9"/>
    <n v="28"/>
  </r>
  <r>
    <s v="CA-2011-138240"/>
    <d v="2011-10-09T00:00:00"/>
    <d v="2011-10-14T00:00:00"/>
    <s v="Shirley Jackson"/>
    <s v="United States"/>
    <s v="San Francisco"/>
    <x v="0"/>
    <x v="2"/>
    <s v="Boston Heavy-Duty Trimline Electric Pencil Sharpeners"/>
    <x v="2217"/>
    <n v="3"/>
    <x v="2094"/>
    <x v="1"/>
    <n v="10"/>
    <n v="9"/>
  </r>
  <r>
    <s v="CA-2011-138240"/>
    <d v="2011-10-09T00:00:00"/>
    <d v="2011-10-14T00:00:00"/>
    <s v="Shirley Jackson"/>
    <s v="United States"/>
    <s v="San Francisco"/>
    <x v="0"/>
    <x v="3"/>
    <s v="iOttie HLCRIO102 Car Mount"/>
    <x v="1954"/>
    <n v="1"/>
    <x v="1872"/>
    <x v="1"/>
    <n v="10"/>
    <n v="9"/>
  </r>
  <r>
    <s v="CA-2011-100867"/>
    <d v="2011-10-19T00:00:00"/>
    <d v="2011-10-24T00:00:00"/>
    <s v="Eugene Hildebrand"/>
    <s v="United States"/>
    <s v="Lakewood"/>
    <x v="0"/>
    <x v="3"/>
    <s v="RCA Visys Integrated PBX 8-Line Router"/>
    <x v="2218"/>
    <n v="6"/>
    <x v="2095"/>
    <x v="1"/>
    <n v="10"/>
    <n v="19"/>
  </r>
  <r>
    <s v="CA-2013-126858"/>
    <d v="2013-11-20T00:00:00"/>
    <d v="2013-11-24T00:00:00"/>
    <s v="Janet Molinari"/>
    <s v="United States"/>
    <s v="Seattle"/>
    <x v="1"/>
    <x v="1"/>
    <s v="Tenex Chairmats For Use With Carpeted Floors"/>
    <x v="2155"/>
    <n v="2"/>
    <x v="93"/>
    <x v="0"/>
    <n v="11"/>
    <n v="20"/>
  </r>
  <r>
    <s v="CA-2011-122679"/>
    <d v="2011-07-22T00:00:00"/>
    <d v="2011-07-28T00:00:00"/>
    <s v="Alejandro Ballentine"/>
    <s v="United States"/>
    <s v="Los Angeles"/>
    <x v="0"/>
    <x v="2"/>
    <s v="Crayola Colored Pencils"/>
    <x v="1638"/>
    <n v="6"/>
    <x v="1361"/>
    <x v="1"/>
    <n v="7"/>
    <n v="22"/>
  </r>
  <r>
    <s v="CA-2012-156566"/>
    <d v="2012-10-01T00:00:00"/>
    <d v="2012-10-04T00:00:00"/>
    <s v="Eric Murdock"/>
    <s v="United States"/>
    <s v="Portland"/>
    <x v="4"/>
    <x v="3"/>
    <s v="Wilson Electronics DB Pro Signal Booster"/>
    <x v="2219"/>
    <n v="2"/>
    <x v="2096"/>
    <x v="2"/>
    <n v="10"/>
    <n v="1"/>
  </r>
  <r>
    <s v="CA-2014-111738"/>
    <d v="2014-01-04T00:00:00"/>
    <d v="2014-01-08T00:00:00"/>
    <s v="Christopher Martinez"/>
    <s v="United States"/>
    <s v="San Francisco"/>
    <x v="0"/>
    <x v="4"/>
    <s v="GBC ProClick 150 Presentation Binding System"/>
    <x v="2220"/>
    <n v="8"/>
    <x v="2097"/>
    <x v="3"/>
    <n v="1"/>
    <n v="4"/>
  </r>
  <r>
    <s v="CA-2014-111738"/>
    <d v="2014-01-04T00:00:00"/>
    <d v="2014-01-08T00:00:00"/>
    <s v="Christopher Martinez"/>
    <s v="United States"/>
    <s v="San Francisco"/>
    <x v="0"/>
    <x v="2"/>
    <s v="Manco Dry-Lighter Erasable Highlighter"/>
    <x v="2221"/>
    <n v="3"/>
    <x v="2098"/>
    <x v="3"/>
    <n v="1"/>
    <n v="4"/>
  </r>
  <r>
    <s v="US-2013-123610"/>
    <d v="2013-05-13T00:00:00"/>
    <d v="2013-05-17T00:00:00"/>
    <s v="Vivian Mathis"/>
    <s v="United States"/>
    <s v="Mission Viejo"/>
    <x v="0"/>
    <x v="8"/>
    <s v="Memorex Mini Travel Drive 32 GB USB 2.0 Flash Drive"/>
    <x v="2222"/>
    <n v="6"/>
    <x v="174"/>
    <x v="0"/>
    <n v="5"/>
    <n v="13"/>
  </r>
  <r>
    <s v="US-2013-123610"/>
    <d v="2013-05-13T00:00:00"/>
    <d v="2013-05-17T00:00:00"/>
    <s v="Vivian Mathis"/>
    <s v="United States"/>
    <s v="Mission Viejo"/>
    <x v="0"/>
    <x v="5"/>
    <s v="Staples"/>
    <x v="415"/>
    <n v="1"/>
    <x v="1429"/>
    <x v="0"/>
    <n v="5"/>
    <n v="13"/>
  </r>
  <r>
    <s v="US-2012-158589"/>
    <d v="2012-11-20T00:00:00"/>
    <d v="2012-11-24T00:00:00"/>
    <s v="Kelly Williams"/>
    <s v="United States"/>
    <s v="San Francisco"/>
    <x v="0"/>
    <x v="1"/>
    <s v="Dana Swing-Arm Lamps"/>
    <x v="1718"/>
    <n v="3"/>
    <x v="2099"/>
    <x v="2"/>
    <n v="11"/>
    <n v="20"/>
  </r>
  <r>
    <s v="US-2014-104451"/>
    <d v="2014-05-09T00:00:00"/>
    <d v="2014-05-13T00:00:00"/>
    <s v="Michelle Moray"/>
    <s v="United States"/>
    <s v="San Francisco"/>
    <x v="0"/>
    <x v="5"/>
    <s v="Fellowes Mighty 8 Compact Surge Protector"/>
    <x v="2223"/>
    <n v="4"/>
    <x v="2100"/>
    <x v="3"/>
    <n v="5"/>
    <n v="9"/>
  </r>
  <r>
    <s v="CA-2013-101189"/>
    <d v="2013-02-04T00:00:00"/>
    <d v="2013-02-09T00:00:00"/>
    <s v="Jennifer Braxton"/>
    <s v="United States"/>
    <s v="Los Angeles"/>
    <x v="0"/>
    <x v="7"/>
    <s v="Safco Commercial Shelving"/>
    <x v="897"/>
    <n v="2"/>
    <x v="575"/>
    <x v="0"/>
    <n v="2"/>
    <n v="4"/>
  </r>
  <r>
    <s v="CA-2014-156958"/>
    <d v="2014-12-06T00:00:00"/>
    <d v="2014-12-07T00:00:00"/>
    <s v="Patrick Bzostek"/>
    <s v="United States"/>
    <s v="Seattle"/>
    <x v="1"/>
    <x v="4"/>
    <s v="GBC Premium Transparent Covers with Diagonal Lined Pattern"/>
    <x v="2023"/>
    <n v="5"/>
    <x v="2101"/>
    <x v="3"/>
    <n v="12"/>
    <n v="6"/>
  </r>
  <r>
    <s v="CA-2014-156958"/>
    <d v="2014-12-06T00:00:00"/>
    <d v="2014-12-07T00:00:00"/>
    <s v="Patrick Bzostek"/>
    <s v="United States"/>
    <s v="Seattle"/>
    <x v="1"/>
    <x v="1"/>
    <s v="Eldon Radial Chair Mat for Low to Medium Pile Carpets"/>
    <x v="2224"/>
    <n v="5"/>
    <x v="2102"/>
    <x v="3"/>
    <n v="12"/>
    <n v="6"/>
  </r>
  <r>
    <s v="CA-2014-156958"/>
    <d v="2014-12-06T00:00:00"/>
    <d v="2014-12-07T00:00:00"/>
    <s v="Patrick Bzostek"/>
    <s v="United States"/>
    <s v="Seattle"/>
    <x v="1"/>
    <x v="3"/>
    <s v="Cyber Acoustics AC-202b Speech Recognition Stereo Headset"/>
    <x v="2225"/>
    <n v="3"/>
    <x v="2103"/>
    <x v="3"/>
    <n v="12"/>
    <n v="6"/>
  </r>
  <r>
    <s v="CA-2014-156958"/>
    <d v="2014-12-06T00:00:00"/>
    <d v="2014-12-07T00:00:00"/>
    <s v="Patrick Bzostek"/>
    <s v="United States"/>
    <s v="Seattle"/>
    <x v="1"/>
    <x v="4"/>
    <s v="GBC VeloBinder Manual Binding System"/>
    <x v="2226"/>
    <n v="6"/>
    <x v="2104"/>
    <x v="3"/>
    <n v="12"/>
    <n v="6"/>
  </r>
  <r>
    <s v="CA-2014-156958"/>
    <d v="2014-12-06T00:00:00"/>
    <d v="2014-12-07T00:00:00"/>
    <s v="Patrick Bzostek"/>
    <s v="United States"/>
    <s v="Seattle"/>
    <x v="1"/>
    <x v="4"/>
    <s v="Fellowes Black Plastic Comb Bindings"/>
    <x v="1199"/>
    <n v="2"/>
    <x v="315"/>
    <x v="3"/>
    <n v="12"/>
    <n v="6"/>
  </r>
  <r>
    <s v="CA-2014-111759"/>
    <d v="2014-07-09T00:00:00"/>
    <d v="2014-07-13T00:00:00"/>
    <s v="Mathew Reese"/>
    <s v="United States"/>
    <s v="Seattle"/>
    <x v="1"/>
    <x v="9"/>
    <s v="Staples"/>
    <x v="1847"/>
    <n v="2"/>
    <x v="1782"/>
    <x v="3"/>
    <n v="7"/>
    <n v="9"/>
  </r>
  <r>
    <s v="CA-2013-148747"/>
    <d v="2013-09-26T00:00:00"/>
    <d v="2013-09-28T00:00:00"/>
    <s v="Aaron Smayling"/>
    <s v="United States"/>
    <s v="San Francisco"/>
    <x v="0"/>
    <x v="15"/>
    <s v="Atlantic Metals Mobile 4-Shelf Bookcases, Custom Colors"/>
    <x v="2227"/>
    <n v="2"/>
    <x v="2105"/>
    <x v="0"/>
    <n v="9"/>
    <n v="26"/>
  </r>
  <r>
    <s v="CA-2012-135727"/>
    <d v="2012-05-11T00:00:00"/>
    <d v="2012-05-16T00:00:00"/>
    <s v="Paul Stevenson"/>
    <s v="United States"/>
    <s v="Phoenix"/>
    <x v="3"/>
    <x v="10"/>
    <s v="Global Chrome Stack Chair"/>
    <x v="1056"/>
    <n v="7"/>
    <x v="429"/>
    <x v="2"/>
    <n v="5"/>
    <n v="11"/>
  </r>
  <r>
    <s v="CA-2012-160864"/>
    <d v="2012-05-03T00:00:00"/>
    <d v="2012-05-06T00:00:00"/>
    <s v="Nicole Fjeld"/>
    <s v="United States"/>
    <s v="San Jose"/>
    <x v="0"/>
    <x v="4"/>
    <s v="Avery Binding System Hidden Tab Executive Style Index Sets"/>
    <x v="2228"/>
    <n v="3"/>
    <x v="1812"/>
    <x v="2"/>
    <n v="5"/>
    <n v="3"/>
  </r>
  <r>
    <s v="CA-2013-125724"/>
    <d v="2013-09-23T00:00:00"/>
    <d v="2013-09-28T00:00:00"/>
    <s v="Suzanne McNair"/>
    <s v="United States"/>
    <s v="Broomfield"/>
    <x v="5"/>
    <x v="1"/>
    <s v="Aluminum Document Frame"/>
    <x v="2229"/>
    <n v="7"/>
    <x v="2106"/>
    <x v="0"/>
    <n v="9"/>
    <n v="23"/>
  </r>
  <r>
    <s v="CA-2012-161242"/>
    <d v="2012-06-01T00:00:00"/>
    <d v="2012-06-08T00:00:00"/>
    <s v="Catherine Glotzbach"/>
    <s v="United States"/>
    <s v="Los Angeles"/>
    <x v="0"/>
    <x v="9"/>
    <s v="Adams Telephone Message Book W/Dividers/Space For Phone Numbers, 5 1/4&quot;X8 1/2&quot;, 300/Messages"/>
    <x v="956"/>
    <n v="2"/>
    <x v="1340"/>
    <x v="2"/>
    <n v="6"/>
    <n v="1"/>
  </r>
  <r>
    <s v="CA-2012-148495"/>
    <d v="2012-08-13T00:00:00"/>
    <d v="2012-08-13T00:00:00"/>
    <s v="Sandra Flanagan"/>
    <s v="United States"/>
    <s v="Pomona"/>
    <x v="0"/>
    <x v="1"/>
    <s v="Ultra Door Pull Handle"/>
    <x v="209"/>
    <n v="3"/>
    <x v="520"/>
    <x v="2"/>
    <n v="8"/>
    <n v="13"/>
  </r>
  <r>
    <s v="CA-2013-108630"/>
    <d v="2013-11-19T00:00:00"/>
    <d v="2013-11-19T00:00:00"/>
    <s v="Bobby Elias"/>
    <s v="United States"/>
    <s v="Concord"/>
    <x v="0"/>
    <x v="4"/>
    <s v="Recycled Premium Regency Composition Covers"/>
    <x v="2230"/>
    <n v="5"/>
    <x v="2107"/>
    <x v="0"/>
    <n v="11"/>
    <n v="19"/>
  </r>
  <r>
    <s v="CA-2014-104619"/>
    <d v="2014-01-25T00:00:00"/>
    <d v="2014-01-30T00:00:00"/>
    <s v="Keith Dawkins"/>
    <s v="United States"/>
    <s v="San Jose"/>
    <x v="0"/>
    <x v="5"/>
    <s v="Acco Six-Outlet Power Strip, 4' Cord Length"/>
    <x v="2231"/>
    <n v="3"/>
    <x v="424"/>
    <x v="3"/>
    <n v="1"/>
    <n v="25"/>
  </r>
  <r>
    <s v="CA-2014-104619"/>
    <d v="2014-01-25T00:00:00"/>
    <d v="2014-01-30T00:00:00"/>
    <s v="Keith Dawkins"/>
    <s v="United States"/>
    <s v="San Jose"/>
    <x v="0"/>
    <x v="4"/>
    <s v="Ibico EB-19 Dual Function Manual Binding System"/>
    <x v="2143"/>
    <n v="2"/>
    <x v="2038"/>
    <x v="3"/>
    <n v="1"/>
    <n v="25"/>
  </r>
  <r>
    <s v="CA-2014-104619"/>
    <d v="2014-01-25T00:00:00"/>
    <d v="2014-01-30T00:00:00"/>
    <s v="Keith Dawkins"/>
    <s v="United States"/>
    <s v="San Jose"/>
    <x v="0"/>
    <x v="3"/>
    <s v="Jensen SMPS-640 -Â speaker phone"/>
    <x v="1217"/>
    <n v="3"/>
    <x v="26"/>
    <x v="3"/>
    <n v="1"/>
    <n v="25"/>
  </r>
  <r>
    <s v="CA-2012-149517"/>
    <d v="2012-09-19T00:00:00"/>
    <d v="2012-09-23T00:00:00"/>
    <s v="Frank Carlisle"/>
    <s v="United States"/>
    <s v="Sacramento"/>
    <x v="0"/>
    <x v="1"/>
    <s v="Seth Thomas 8 1/2&quot; Cubicle Clock"/>
    <x v="2232"/>
    <n v="3"/>
    <x v="976"/>
    <x v="2"/>
    <n v="9"/>
    <n v="19"/>
  </r>
  <r>
    <s v="CA-2012-116841"/>
    <d v="2012-04-14T00:00:00"/>
    <d v="2012-04-18T00:00:00"/>
    <s v="Theone Pippenger"/>
    <s v="United States"/>
    <s v="Springfield"/>
    <x v="4"/>
    <x v="5"/>
    <s v="Acco Smartsocket Color-Coded Six-Outlet AC Adapter Model Surge Protectors"/>
    <x v="2233"/>
    <n v="1"/>
    <x v="1213"/>
    <x v="2"/>
    <n v="4"/>
    <n v="14"/>
  </r>
  <r>
    <s v="CA-2013-130638"/>
    <d v="2013-05-17T00:00:00"/>
    <d v="2013-05-20T00:00:00"/>
    <s v="Sanjit Chand"/>
    <s v="United States"/>
    <s v="Los Angeles"/>
    <x v="0"/>
    <x v="1"/>
    <s v="Tenex Carpeted, Granite-Look or Clear Contemporary Contour Shape Chair Mats"/>
    <x v="2234"/>
    <n v="4"/>
    <x v="1246"/>
    <x v="0"/>
    <n v="5"/>
    <n v="17"/>
  </r>
  <r>
    <s v="CA-2013-130638"/>
    <d v="2013-05-17T00:00:00"/>
    <d v="2013-05-20T00:00:00"/>
    <s v="Sanjit Chand"/>
    <s v="United States"/>
    <s v="Los Angeles"/>
    <x v="0"/>
    <x v="0"/>
    <s v="Avery 481"/>
    <x v="2235"/>
    <n v="9"/>
    <x v="2108"/>
    <x v="0"/>
    <n v="5"/>
    <n v="17"/>
  </r>
  <r>
    <s v="CA-2013-110086"/>
    <d v="2013-09-19T00:00:00"/>
    <d v="2013-09-23T00:00:00"/>
    <s v="Bill Donatelli"/>
    <s v="United States"/>
    <s v="Woodland"/>
    <x v="0"/>
    <x v="3"/>
    <s v="Polycom CX300 Desktop Phone USB VoIP phone"/>
    <x v="676"/>
    <n v="2"/>
    <x v="884"/>
    <x v="0"/>
    <n v="9"/>
    <n v="19"/>
  </r>
  <r>
    <s v="CA-2011-128524"/>
    <d v="2011-11-11T00:00:00"/>
    <d v="2011-11-13T00:00:00"/>
    <s v="Mary Zewe"/>
    <s v="United States"/>
    <s v="Seattle"/>
    <x v="1"/>
    <x v="5"/>
    <s v="Belkin F5C206VTEL 6 Outlet Surge"/>
    <x v="2236"/>
    <n v="1"/>
    <x v="1017"/>
    <x v="1"/>
    <n v="11"/>
    <n v="11"/>
  </r>
  <r>
    <s v="CA-2011-128524"/>
    <d v="2011-11-11T00:00:00"/>
    <d v="2011-11-13T00:00:00"/>
    <s v="Mary Zewe"/>
    <s v="United States"/>
    <s v="Seattle"/>
    <x v="1"/>
    <x v="8"/>
    <s v="Belkin Standard 104 key USB Keyboard"/>
    <x v="2237"/>
    <n v="7"/>
    <x v="2109"/>
    <x v="1"/>
    <n v="11"/>
    <n v="11"/>
  </r>
  <r>
    <s v="CA-2011-128524"/>
    <d v="2011-11-11T00:00:00"/>
    <d v="2011-11-13T00:00:00"/>
    <s v="Mary Zewe"/>
    <s v="United States"/>
    <s v="Seattle"/>
    <x v="1"/>
    <x v="4"/>
    <s v="Fellowes PB500 Electric Punch Plastic Comb Binding Machine with Manual Bind"/>
    <x v="2238"/>
    <n v="2"/>
    <x v="2110"/>
    <x v="1"/>
    <n v="11"/>
    <n v="11"/>
  </r>
  <r>
    <s v="CA-2013-140256"/>
    <d v="2013-08-23T00:00:00"/>
    <d v="2013-08-30T00:00:00"/>
    <s v="Pauline Webber"/>
    <s v="United States"/>
    <s v="Los Angeles"/>
    <x v="0"/>
    <x v="2"/>
    <s v="Newell 346"/>
    <x v="592"/>
    <n v="2"/>
    <x v="969"/>
    <x v="0"/>
    <n v="8"/>
    <n v="23"/>
  </r>
  <r>
    <s v="CA-2011-124702"/>
    <d v="2011-11-18T00:00:00"/>
    <d v="2011-11-25T00:00:00"/>
    <s v="Maya Herman"/>
    <s v="United States"/>
    <s v="Seattle"/>
    <x v="1"/>
    <x v="1"/>
    <s v="Howard Miller 13-1/2&quot; Diameter Rosebrook Wall Clock"/>
    <x v="2239"/>
    <n v="2"/>
    <x v="2111"/>
    <x v="1"/>
    <n v="11"/>
    <n v="18"/>
  </r>
  <r>
    <s v="CA-2011-124702"/>
    <d v="2011-11-18T00:00:00"/>
    <d v="2011-11-25T00:00:00"/>
    <s v="Maya Herman"/>
    <s v="United States"/>
    <s v="Seattle"/>
    <x v="1"/>
    <x v="6"/>
    <s v="Lesro Round Back Collection Coffee Table, End Table"/>
    <x v="2240"/>
    <n v="4"/>
    <x v="2112"/>
    <x v="1"/>
    <n v="11"/>
    <n v="18"/>
  </r>
  <r>
    <s v="US-2014-125808"/>
    <d v="2014-11-13T00:00:00"/>
    <d v="2014-11-16T00:00:00"/>
    <s v="Emily Phan"/>
    <s v="United States"/>
    <s v="Los Angeles"/>
    <x v="0"/>
    <x v="9"/>
    <s v="Xerox 1899"/>
    <x v="329"/>
    <n v="2"/>
    <x v="361"/>
    <x v="3"/>
    <n v="11"/>
    <n v="13"/>
  </r>
  <r>
    <s v="CA-2011-104563"/>
    <d v="2011-03-07T00:00:00"/>
    <d v="2011-03-12T00:00:00"/>
    <s v="Craig Molinari"/>
    <s v="United States"/>
    <s v="Seattle"/>
    <x v="1"/>
    <x v="2"/>
    <s v="Newell Chalk Holder"/>
    <x v="1498"/>
    <n v="5"/>
    <x v="621"/>
    <x v="1"/>
    <n v="3"/>
    <n v="7"/>
  </r>
  <r>
    <s v="CA-2011-104563"/>
    <d v="2011-03-07T00:00:00"/>
    <d v="2011-03-12T00:00:00"/>
    <s v="Craig Molinari"/>
    <s v="United States"/>
    <s v="Seattle"/>
    <x v="1"/>
    <x v="7"/>
    <s v="Contico 72&quot;H Heavy-Duty Storage System"/>
    <x v="2241"/>
    <n v="5"/>
    <x v="166"/>
    <x v="1"/>
    <n v="3"/>
    <n v="7"/>
  </r>
  <r>
    <s v="CA-2011-104563"/>
    <d v="2011-03-07T00:00:00"/>
    <d v="2011-03-12T00:00:00"/>
    <s v="Craig Molinari"/>
    <s v="United States"/>
    <s v="Seattle"/>
    <x v="1"/>
    <x v="10"/>
    <s v="Office Star - Task Chair with Contemporary Loop Arms"/>
    <x v="2016"/>
    <n v="6"/>
    <x v="2113"/>
    <x v="1"/>
    <n v="3"/>
    <n v="7"/>
  </r>
  <r>
    <s v="CA-2011-104563"/>
    <d v="2011-03-07T00:00:00"/>
    <d v="2011-03-12T00:00:00"/>
    <s v="Craig Molinari"/>
    <s v="United States"/>
    <s v="Seattle"/>
    <x v="1"/>
    <x v="10"/>
    <s v="Global Leather and Oak Executive Chair, Black"/>
    <x v="2242"/>
    <n v="2"/>
    <x v="2114"/>
    <x v="1"/>
    <n v="3"/>
    <n v="7"/>
  </r>
  <r>
    <s v="US-2014-107979"/>
    <d v="2014-06-09T00:00:00"/>
    <d v="2014-06-14T00:00:00"/>
    <s v="Frank Olsen"/>
    <s v="United States"/>
    <s v="Glendale"/>
    <x v="3"/>
    <x v="8"/>
    <s v="Memorex Micro Travel Drive 16 GB"/>
    <x v="2243"/>
    <n v="7"/>
    <x v="548"/>
    <x v="3"/>
    <n v="6"/>
    <n v="9"/>
  </r>
  <r>
    <s v="US-2014-107979"/>
    <d v="2014-06-09T00:00:00"/>
    <d v="2014-06-14T00:00:00"/>
    <s v="Frank Olsen"/>
    <s v="United States"/>
    <s v="Glendale"/>
    <x v="3"/>
    <x v="7"/>
    <s v="Rogers Deluxe File Chest"/>
    <x v="713"/>
    <n v="2"/>
    <x v="2115"/>
    <x v="3"/>
    <n v="6"/>
    <n v="9"/>
  </r>
  <r>
    <s v="US-2014-107979"/>
    <d v="2014-06-09T00:00:00"/>
    <d v="2014-06-14T00:00:00"/>
    <s v="Frank Olsen"/>
    <s v="United States"/>
    <s v="Glendale"/>
    <x v="3"/>
    <x v="4"/>
    <s v="GBC VeloBinder Electric Binding Machine"/>
    <x v="397"/>
    <n v="2"/>
    <x v="389"/>
    <x v="3"/>
    <n v="6"/>
    <n v="9"/>
  </r>
  <r>
    <s v="CA-2013-107104"/>
    <d v="2013-11-27T00:00:00"/>
    <d v="2013-12-01T00:00:00"/>
    <s v="Maribeth Schnelling"/>
    <s v="United States"/>
    <s v="Los Angeles"/>
    <x v="0"/>
    <x v="15"/>
    <s v="DMI Eclipse Executive Suite Bookcases"/>
    <x v="2244"/>
    <n v="8"/>
    <x v="2116"/>
    <x v="0"/>
    <n v="11"/>
    <n v="27"/>
  </r>
  <r>
    <s v="CA-2013-107104"/>
    <d v="2013-11-27T00:00:00"/>
    <d v="2013-12-01T00:00:00"/>
    <s v="Maribeth Schnelling"/>
    <s v="United States"/>
    <s v="Los Angeles"/>
    <x v="0"/>
    <x v="2"/>
    <s v="Newell 31"/>
    <x v="2015"/>
    <n v="9"/>
    <x v="520"/>
    <x v="0"/>
    <n v="11"/>
    <n v="27"/>
  </r>
  <r>
    <s v="CA-2013-107104"/>
    <d v="2013-11-27T00:00:00"/>
    <d v="2013-12-01T00:00:00"/>
    <s v="Maribeth Schnelling"/>
    <s v="United States"/>
    <s v="Los Angeles"/>
    <x v="0"/>
    <x v="5"/>
    <s v="Belkin F9S820V06 8 Outlet Surge"/>
    <x v="263"/>
    <n v="2"/>
    <x v="2117"/>
    <x v="0"/>
    <n v="11"/>
    <n v="27"/>
  </r>
  <r>
    <s v="CA-2013-107104"/>
    <d v="2013-11-27T00:00:00"/>
    <d v="2013-12-01T00:00:00"/>
    <s v="Maribeth Schnelling"/>
    <s v="United States"/>
    <s v="Los Angeles"/>
    <x v="0"/>
    <x v="1"/>
    <s v="GE 48&quot; Fluorescent Tube, Cool White Energy Saver, 34 Watts, 30/Box"/>
    <x v="2245"/>
    <n v="6"/>
    <x v="2118"/>
    <x v="0"/>
    <n v="11"/>
    <n v="27"/>
  </r>
  <r>
    <s v="CA-2014-161893"/>
    <d v="2014-01-24T00:00:00"/>
    <d v="2014-01-28T00:00:00"/>
    <s v="Harold Pawlan"/>
    <s v="United States"/>
    <s v="Tucson"/>
    <x v="3"/>
    <x v="8"/>
    <s v="Logitech Wireless Anywhere Mouse MX for PC and Mac"/>
    <x v="414"/>
    <n v="2"/>
    <x v="346"/>
    <x v="3"/>
    <n v="1"/>
    <n v="24"/>
  </r>
  <r>
    <s v="CA-2014-161893"/>
    <d v="2014-01-24T00:00:00"/>
    <d v="2014-01-28T00:00:00"/>
    <s v="Harold Pawlan"/>
    <s v="United States"/>
    <s v="Tucson"/>
    <x v="3"/>
    <x v="4"/>
    <s v="Wilson Jones data.warehouse D-Ring Binders with DublLock"/>
    <x v="2246"/>
    <n v="2"/>
    <x v="2119"/>
    <x v="3"/>
    <n v="1"/>
    <n v="24"/>
  </r>
  <r>
    <s v="CA-2011-100860"/>
    <d v="2011-03-26T00:00:00"/>
    <d v="2011-03-30T00:00:00"/>
    <s v="Cindy Stewart"/>
    <s v="United States"/>
    <s v="Pomona"/>
    <x v="0"/>
    <x v="0"/>
    <s v="Smead Alpha-Z Color-Coded Name Labels First Letter Starter Set"/>
    <x v="2190"/>
    <n v="5"/>
    <x v="1491"/>
    <x v="1"/>
    <n v="3"/>
    <n v="26"/>
  </r>
  <r>
    <s v="CA-2013-160717"/>
    <d v="2013-06-07T00:00:00"/>
    <d v="2013-06-12T00:00:00"/>
    <s v="Maria Etezadi"/>
    <s v="United States"/>
    <s v="Santa Barbara"/>
    <x v="0"/>
    <x v="3"/>
    <s v="Samsung Galaxy Mega 6.3"/>
    <x v="2247"/>
    <n v="9"/>
    <x v="2120"/>
    <x v="0"/>
    <n v="6"/>
    <n v="7"/>
  </r>
  <r>
    <s v="CA-2013-160717"/>
    <d v="2013-06-07T00:00:00"/>
    <d v="2013-06-12T00:00:00"/>
    <s v="Maria Etezadi"/>
    <s v="United States"/>
    <s v="Santa Barbara"/>
    <x v="0"/>
    <x v="8"/>
    <s v="Rosewill 107 Normal Keys USB Wired Standard Keyboard"/>
    <x v="363"/>
    <n v="2"/>
    <x v="2121"/>
    <x v="0"/>
    <n v="6"/>
    <n v="7"/>
  </r>
  <r>
    <s v="CA-2013-160717"/>
    <d v="2013-06-07T00:00:00"/>
    <d v="2013-06-12T00:00:00"/>
    <s v="Maria Etezadi"/>
    <s v="United States"/>
    <s v="Santa Barbara"/>
    <x v="0"/>
    <x v="3"/>
    <s v="Bose SoundLink Bluetooth Speaker"/>
    <x v="2248"/>
    <n v="3"/>
    <x v="2122"/>
    <x v="0"/>
    <n v="6"/>
    <n v="7"/>
  </r>
  <r>
    <s v="CA-2014-132619"/>
    <d v="2014-09-01T00:00:00"/>
    <d v="2014-09-06T00:00:00"/>
    <s v="Maxwell Schwartz"/>
    <s v="United States"/>
    <s v="San Francisco"/>
    <x v="0"/>
    <x v="7"/>
    <s v="Space Solutions Commercial Steel Shelving"/>
    <x v="2249"/>
    <n v="3"/>
    <x v="496"/>
    <x v="3"/>
    <n v="9"/>
    <n v="1"/>
  </r>
  <r>
    <s v="US-2012-120957"/>
    <d v="2012-12-07T00:00:00"/>
    <d v="2012-12-07T00:00:00"/>
    <s v="Kristen Hastings"/>
    <s v="United States"/>
    <s v="Riverside"/>
    <x v="0"/>
    <x v="9"/>
    <s v="Xerox 218"/>
    <x v="264"/>
    <n v="2"/>
    <x v="240"/>
    <x v="2"/>
    <n v="12"/>
    <n v="7"/>
  </r>
  <r>
    <s v="CA-2014-157448"/>
    <d v="2014-11-17T00:00:00"/>
    <d v="2014-11-21T00:00:00"/>
    <s v="Lena Creighton"/>
    <s v="United States"/>
    <s v="Los Angeles"/>
    <x v="0"/>
    <x v="1"/>
    <s v="Eldon Radial Chair Mat for Low to Medium Pile Carpets"/>
    <x v="2250"/>
    <n v="3"/>
    <x v="1069"/>
    <x v="3"/>
    <n v="11"/>
    <n v="17"/>
  </r>
  <r>
    <s v="CA-2014-157448"/>
    <d v="2014-11-17T00:00:00"/>
    <d v="2014-11-21T00:00:00"/>
    <s v="Lena Creighton"/>
    <s v="United States"/>
    <s v="Los Angeles"/>
    <x v="0"/>
    <x v="1"/>
    <s v="Eldon Image Series Black Desk Accessories"/>
    <x v="1613"/>
    <n v="3"/>
    <x v="1561"/>
    <x v="3"/>
    <n v="11"/>
    <n v="17"/>
  </r>
  <r>
    <s v="CA-2013-126270"/>
    <d v="2013-04-24T00:00:00"/>
    <d v="2013-04-28T00:00:00"/>
    <s v="Art Ferguson"/>
    <s v="United States"/>
    <s v="San Clemente"/>
    <x v="0"/>
    <x v="4"/>
    <s v="Recycled Pressboard Report Cover with Reinforced Top Hinge"/>
    <x v="799"/>
    <n v="7"/>
    <x v="784"/>
    <x v="0"/>
    <n v="4"/>
    <n v="24"/>
  </r>
  <r>
    <s v="CA-2013-126270"/>
    <d v="2013-04-24T00:00:00"/>
    <d v="2013-04-28T00:00:00"/>
    <s v="Art Ferguson"/>
    <s v="United States"/>
    <s v="San Clemente"/>
    <x v="0"/>
    <x v="13"/>
    <s v="Recycled Interoffice Envelopes with String and Button Closure, 10 x 13"/>
    <x v="2251"/>
    <n v="3"/>
    <x v="1510"/>
    <x v="0"/>
    <n v="4"/>
    <n v="24"/>
  </r>
  <r>
    <s v="US-2014-140312"/>
    <d v="2014-11-14T00:00:00"/>
    <d v="2014-11-20T00:00:00"/>
    <s v="Ken Lonsdale"/>
    <s v="United States"/>
    <s v="Dublin"/>
    <x v="0"/>
    <x v="3"/>
    <s v="Samsung Replacement EH64AVFWE Premium Headset"/>
    <x v="2252"/>
    <n v="5"/>
    <x v="2123"/>
    <x v="3"/>
    <n v="11"/>
    <n v="14"/>
  </r>
  <r>
    <s v="CA-2013-137393"/>
    <d v="2013-05-07T00:00:00"/>
    <d v="2013-05-11T00:00:00"/>
    <s v="Gene McClure"/>
    <s v="United States"/>
    <s v="Bakersfield"/>
    <x v="0"/>
    <x v="1"/>
    <s v="Executive Impressions 8-1/2&quot; Career Panel/Partition Cubicle Clock"/>
    <x v="841"/>
    <n v="4"/>
    <x v="1528"/>
    <x v="0"/>
    <n v="5"/>
    <n v="7"/>
  </r>
  <r>
    <s v="CA-2012-130113"/>
    <d v="2012-12-27T00:00:00"/>
    <d v="2012-12-31T00:00:00"/>
    <s v="Aaron Hawkins"/>
    <s v="United States"/>
    <s v="San Francisco"/>
    <x v="0"/>
    <x v="7"/>
    <s v="Fellowes Super Stor/Drawer Files"/>
    <x v="736"/>
    <n v="2"/>
    <x v="724"/>
    <x v="2"/>
    <n v="12"/>
    <n v="27"/>
  </r>
  <r>
    <s v="CA-2012-130113"/>
    <d v="2012-12-27T00:00:00"/>
    <d v="2012-12-31T00:00:00"/>
    <s v="Aaron Hawkins"/>
    <s v="United States"/>
    <s v="San Francisco"/>
    <x v="0"/>
    <x v="3"/>
    <s v="Geemarc AmpliPOWER60"/>
    <x v="2253"/>
    <n v="9"/>
    <x v="2124"/>
    <x v="2"/>
    <n v="12"/>
    <n v="27"/>
  </r>
  <r>
    <s v="CA-2014-122770"/>
    <d v="2014-12-14T00:00:00"/>
    <d v="2014-12-19T00:00:00"/>
    <s v="Emily Phan"/>
    <s v="United States"/>
    <s v="San Francisco"/>
    <x v="0"/>
    <x v="0"/>
    <s v="Avery 49"/>
    <x v="314"/>
    <n v="3"/>
    <x v="326"/>
    <x v="3"/>
    <n v="12"/>
    <n v="14"/>
  </r>
  <r>
    <s v="CA-2014-122770"/>
    <d v="2014-12-14T00:00:00"/>
    <d v="2014-12-19T00:00:00"/>
    <s v="Emily Phan"/>
    <s v="United States"/>
    <s v="San Francisco"/>
    <x v="0"/>
    <x v="9"/>
    <s v="Xerox 1996"/>
    <x v="254"/>
    <n v="6"/>
    <x v="254"/>
    <x v="3"/>
    <n v="12"/>
    <n v="14"/>
  </r>
  <r>
    <s v="CA-2014-122770"/>
    <d v="2014-12-14T00:00:00"/>
    <d v="2014-12-19T00:00:00"/>
    <s v="Emily Phan"/>
    <s v="United States"/>
    <s v="San Francisco"/>
    <x v="0"/>
    <x v="1"/>
    <s v="Eldon Executive Woodline II Desk Accessories, Mahogany"/>
    <x v="2254"/>
    <n v="8"/>
    <x v="2125"/>
    <x v="3"/>
    <n v="12"/>
    <n v="14"/>
  </r>
  <r>
    <s v="CA-2014-122770"/>
    <d v="2014-12-14T00:00:00"/>
    <d v="2014-12-19T00:00:00"/>
    <s v="Emily Phan"/>
    <s v="United States"/>
    <s v="San Francisco"/>
    <x v="0"/>
    <x v="9"/>
    <s v="Xerox 1975"/>
    <x v="264"/>
    <n v="2"/>
    <x v="642"/>
    <x v="3"/>
    <n v="12"/>
    <n v="14"/>
  </r>
  <r>
    <s v="CA-2014-118668"/>
    <d v="2014-01-03T00:00:00"/>
    <d v="2014-01-05T00:00:00"/>
    <s v="Fred Wasserman"/>
    <s v="United States"/>
    <s v="Los Angeles"/>
    <x v="0"/>
    <x v="8"/>
    <s v="Kensington K72356US Mouse-in-a-Box USB Desktop Mouse"/>
    <x v="2255"/>
    <n v="1"/>
    <x v="2126"/>
    <x v="3"/>
    <n v="1"/>
    <n v="3"/>
  </r>
  <r>
    <s v="CA-2014-116498"/>
    <d v="2014-05-31T00:00:00"/>
    <d v="2014-06-04T00:00:00"/>
    <s v="Kelly Andreada"/>
    <s v="United States"/>
    <s v="San Diego"/>
    <x v="0"/>
    <x v="2"/>
    <s v="Dixon My First Ticonderoga Pencil, #2"/>
    <x v="625"/>
    <n v="6"/>
    <x v="2127"/>
    <x v="3"/>
    <n v="5"/>
    <n v="31"/>
  </r>
  <r>
    <s v="CA-2014-130148"/>
    <d v="2014-09-25T00:00:00"/>
    <d v="2014-09-29T00:00:00"/>
    <s v="Neil Knudson"/>
    <s v="United States"/>
    <s v="San Francisco"/>
    <x v="0"/>
    <x v="9"/>
    <s v="Array Memo Cubes"/>
    <x v="1757"/>
    <n v="6"/>
    <x v="2128"/>
    <x v="3"/>
    <n v="9"/>
    <n v="25"/>
  </r>
  <r>
    <s v="CA-2014-130148"/>
    <d v="2014-09-25T00:00:00"/>
    <d v="2014-09-29T00:00:00"/>
    <s v="Neil Knudson"/>
    <s v="United States"/>
    <s v="San Francisco"/>
    <x v="0"/>
    <x v="12"/>
    <s v="Acme Value Line Scissors"/>
    <x v="183"/>
    <n v="2"/>
    <x v="180"/>
    <x v="3"/>
    <n v="9"/>
    <n v="25"/>
  </r>
  <r>
    <s v="CA-2014-154116"/>
    <d v="2014-12-16T00:00:00"/>
    <d v="2014-12-20T00:00:00"/>
    <s v="Khloe Miller"/>
    <s v="United States"/>
    <s v="Inglewood"/>
    <x v="0"/>
    <x v="9"/>
    <s v="Wirebound Message Books, Two 4 1/4&quot; x 5&quot; Forms per Page"/>
    <x v="1799"/>
    <n v="3"/>
    <x v="808"/>
    <x v="3"/>
    <n v="12"/>
    <n v="16"/>
  </r>
  <r>
    <s v="CA-2014-154116"/>
    <d v="2014-12-16T00:00:00"/>
    <d v="2014-12-20T00:00:00"/>
    <s v="Khloe Miller"/>
    <s v="United States"/>
    <s v="Inglewood"/>
    <x v="0"/>
    <x v="5"/>
    <s v="Hoover Commercial SteamVac"/>
    <x v="1150"/>
    <n v="4"/>
    <x v="366"/>
    <x v="3"/>
    <n v="12"/>
    <n v="16"/>
  </r>
  <r>
    <s v="CA-2014-154116"/>
    <d v="2014-12-16T00:00:00"/>
    <d v="2014-12-20T00:00:00"/>
    <s v="Khloe Miller"/>
    <s v="United States"/>
    <s v="Inglewood"/>
    <x v="0"/>
    <x v="3"/>
    <s v="Panasonic KX TS3282B Corded phone"/>
    <x v="723"/>
    <n v="3"/>
    <x v="711"/>
    <x v="3"/>
    <n v="12"/>
    <n v="16"/>
  </r>
  <r>
    <s v="CA-2013-105291"/>
    <d v="2013-10-31T00:00:00"/>
    <d v="2013-11-05T00:00:00"/>
    <s v="Susan Pistek"/>
    <s v="United States"/>
    <s v="San Luis Obispo"/>
    <x v="0"/>
    <x v="11"/>
    <s v="Assorted Color Push Pins"/>
    <x v="2256"/>
    <n v="2"/>
    <x v="2129"/>
    <x v="0"/>
    <n v="10"/>
    <n v="31"/>
  </r>
  <r>
    <s v="CA-2014-125990"/>
    <d v="2014-10-20T00:00:00"/>
    <d v="2014-10-24T00:00:00"/>
    <s v="Joy Smith"/>
    <s v="United States"/>
    <s v="San Francisco"/>
    <x v="0"/>
    <x v="4"/>
    <s v="JM Magazine Binder"/>
    <x v="2060"/>
    <n v="3"/>
    <x v="1976"/>
    <x v="3"/>
    <n v="10"/>
    <n v="20"/>
  </r>
  <r>
    <s v="CA-2013-161746"/>
    <d v="2013-10-22T00:00:00"/>
    <d v="2013-10-28T00:00:00"/>
    <s v="Carlos Soltero"/>
    <s v="United States"/>
    <s v="Los Angeles"/>
    <x v="0"/>
    <x v="10"/>
    <s v="Office Star Flex Back Scooter Chair with Aluminum Finish Frame"/>
    <x v="2257"/>
    <n v="3"/>
    <x v="2130"/>
    <x v="0"/>
    <n v="10"/>
    <n v="22"/>
  </r>
  <r>
    <s v="CA-2013-161746"/>
    <d v="2013-10-22T00:00:00"/>
    <d v="2013-10-28T00:00:00"/>
    <s v="Carlos Soltero"/>
    <s v="United States"/>
    <s v="Los Angeles"/>
    <x v="0"/>
    <x v="2"/>
    <s v="Newell Chalk Holder"/>
    <x v="583"/>
    <n v="3"/>
    <x v="932"/>
    <x v="0"/>
    <n v="10"/>
    <n v="22"/>
  </r>
  <r>
    <s v="CA-2013-161746"/>
    <d v="2013-10-22T00:00:00"/>
    <d v="2013-10-28T00:00:00"/>
    <s v="Carlos Soltero"/>
    <s v="United States"/>
    <s v="Los Angeles"/>
    <x v="0"/>
    <x v="1"/>
    <s v="Eldon Expressions Wood and Plastic Desk Accessories, Oak"/>
    <x v="2258"/>
    <n v="2"/>
    <x v="2131"/>
    <x v="0"/>
    <n v="10"/>
    <n v="22"/>
  </r>
  <r>
    <s v="CA-2013-161746"/>
    <d v="2013-10-22T00:00:00"/>
    <d v="2013-10-28T00:00:00"/>
    <s v="Carlos Soltero"/>
    <s v="United States"/>
    <s v="Los Angeles"/>
    <x v="0"/>
    <x v="7"/>
    <s v="SAFCO Boltless Steel Shelving"/>
    <x v="135"/>
    <n v="3"/>
    <x v="135"/>
    <x v="0"/>
    <n v="10"/>
    <n v="22"/>
  </r>
  <r>
    <s v="CA-2013-116379"/>
    <d v="2013-11-08T00:00:00"/>
    <d v="2013-11-13T00:00:00"/>
    <s v="Lisa DeCherney"/>
    <s v="United States"/>
    <s v="San Francisco"/>
    <x v="0"/>
    <x v="4"/>
    <s v="GBC VeloBinder Manual Binding System"/>
    <x v="2259"/>
    <n v="2"/>
    <x v="2132"/>
    <x v="0"/>
    <n v="11"/>
    <n v="8"/>
  </r>
  <r>
    <s v="CA-2014-142293"/>
    <d v="2014-09-18T00:00:00"/>
    <d v="2014-09-21T00:00:00"/>
    <s v="Shahid Collister"/>
    <s v="United States"/>
    <s v="Boise"/>
    <x v="9"/>
    <x v="8"/>
    <s v="Logitech Trackman Marble Mouse"/>
    <x v="421"/>
    <n v="3"/>
    <x v="110"/>
    <x v="3"/>
    <n v="9"/>
    <n v="18"/>
  </r>
  <r>
    <s v="CA-2011-111962"/>
    <d v="2011-09-29T00:00:00"/>
    <d v="2011-10-04T00:00:00"/>
    <s v="Evan Bailliet"/>
    <s v="United States"/>
    <s v="Seattle"/>
    <x v="1"/>
    <x v="4"/>
    <s v="GBC Standard Plastic Binding Systems' Combs"/>
    <x v="2260"/>
    <n v="2"/>
    <x v="2133"/>
    <x v="1"/>
    <n v="9"/>
    <n v="29"/>
  </r>
  <r>
    <s v="CA-2011-111962"/>
    <d v="2011-09-29T00:00:00"/>
    <d v="2011-10-04T00:00:00"/>
    <s v="Evan Bailliet"/>
    <s v="United States"/>
    <s v="Seattle"/>
    <x v="1"/>
    <x v="7"/>
    <s v="Fellowes Super Stor/Drawer Files"/>
    <x v="2261"/>
    <n v="5"/>
    <x v="2134"/>
    <x v="1"/>
    <n v="9"/>
    <n v="29"/>
  </r>
  <r>
    <s v="CA-2014-124261"/>
    <d v="2014-11-15T00:00:00"/>
    <d v="2014-11-20T00:00:00"/>
    <s v="Joe Elijah"/>
    <s v="United States"/>
    <s v="Los Angeles"/>
    <x v="0"/>
    <x v="2"/>
    <s v="Newell 347"/>
    <x v="443"/>
    <n v="8"/>
    <x v="2135"/>
    <x v="3"/>
    <n v="11"/>
    <n v="15"/>
  </r>
  <r>
    <s v="CA-2014-129294"/>
    <d v="2014-03-17T00:00:00"/>
    <d v="2014-03-22T00:00:00"/>
    <s v="Ken Dana"/>
    <s v="United States"/>
    <s v="Los Angeles"/>
    <x v="0"/>
    <x v="7"/>
    <s v="Dual Level, Single-Width Filing Carts"/>
    <x v="826"/>
    <n v="2"/>
    <x v="809"/>
    <x v="3"/>
    <n v="3"/>
    <n v="17"/>
  </r>
  <r>
    <s v="CA-2014-129294"/>
    <d v="2014-03-17T00:00:00"/>
    <d v="2014-03-22T00:00:00"/>
    <s v="Ken Dana"/>
    <s v="United States"/>
    <s v="Los Angeles"/>
    <x v="0"/>
    <x v="4"/>
    <s v="XtraLife ClearVue Slant-D Ring Binder, White, 3&quot;"/>
    <x v="2262"/>
    <n v="6"/>
    <x v="2136"/>
    <x v="3"/>
    <n v="3"/>
    <n v="17"/>
  </r>
  <r>
    <s v="CA-2014-129294"/>
    <d v="2014-03-17T00:00:00"/>
    <d v="2014-03-22T00:00:00"/>
    <s v="Ken Dana"/>
    <s v="United States"/>
    <s v="Los Angeles"/>
    <x v="0"/>
    <x v="4"/>
    <s v="Pressboard Hanging Data Binders for Unburst Sheets"/>
    <x v="1638"/>
    <n v="5"/>
    <x v="1017"/>
    <x v="3"/>
    <n v="3"/>
    <n v="17"/>
  </r>
  <r>
    <s v="CA-2014-129294"/>
    <d v="2014-03-17T00:00:00"/>
    <d v="2014-03-22T00:00:00"/>
    <s v="Ken Dana"/>
    <s v="United States"/>
    <s v="Los Angeles"/>
    <x v="0"/>
    <x v="5"/>
    <s v="Bionaire Personal Warm Mist Humidifier/Vaporizer"/>
    <x v="2263"/>
    <n v="3"/>
    <x v="432"/>
    <x v="3"/>
    <n v="3"/>
    <n v="17"/>
  </r>
  <r>
    <s v="CA-2014-131303"/>
    <d v="2014-11-29T00:00:00"/>
    <d v="2014-12-03T00:00:00"/>
    <s v="Emily Phan"/>
    <s v="United States"/>
    <s v="San Diego"/>
    <x v="0"/>
    <x v="0"/>
    <s v="Round Specialty Laser Printer Labels"/>
    <x v="139"/>
    <n v="5"/>
    <x v="2137"/>
    <x v="3"/>
    <n v="11"/>
    <n v="29"/>
  </r>
  <r>
    <s v="CA-2014-137505"/>
    <d v="2014-11-25T00:00:00"/>
    <d v="2014-11-25T00:00:00"/>
    <s v="Beth Paige"/>
    <s v="United States"/>
    <s v="Los Angeles"/>
    <x v="0"/>
    <x v="6"/>
    <s v="Hon Practical Foundations 30 x 60 Training Table, Light Gray/Charcoal"/>
    <x v="2264"/>
    <n v="2"/>
    <x v="2138"/>
    <x v="3"/>
    <n v="11"/>
    <n v="25"/>
  </r>
  <r>
    <s v="CA-2014-137505"/>
    <d v="2014-11-25T00:00:00"/>
    <d v="2014-11-25T00:00:00"/>
    <s v="Beth Paige"/>
    <s v="United States"/>
    <s v="Los Angeles"/>
    <x v="0"/>
    <x v="6"/>
    <s v="Hon 61000 Series Interactive Training Tables"/>
    <x v="1488"/>
    <n v="2"/>
    <x v="1440"/>
    <x v="3"/>
    <n v="11"/>
    <n v="25"/>
  </r>
  <r>
    <s v="US-2013-158680"/>
    <d v="2013-07-02T00:00:00"/>
    <d v="2013-07-03T00:00:00"/>
    <s v="Nick Zandusky"/>
    <s v="United States"/>
    <s v="Seattle"/>
    <x v="1"/>
    <x v="4"/>
    <s v="Zipper Ring Binder Pockets"/>
    <x v="2265"/>
    <n v="1"/>
    <x v="2139"/>
    <x v="0"/>
    <n v="7"/>
    <n v="2"/>
  </r>
  <r>
    <s v="CA-2013-146913"/>
    <d v="2013-11-01T00:00:00"/>
    <d v="2013-11-06T00:00:00"/>
    <s v="Sylvia Foulston"/>
    <s v="United States"/>
    <s v="San Francisco"/>
    <x v="0"/>
    <x v="10"/>
    <s v="Office Star - Professional Matrix Back Chair with 2-to-1 Synchro Tilt and Mesh Fabric Seat"/>
    <x v="1737"/>
    <n v="5"/>
    <x v="1677"/>
    <x v="0"/>
    <n v="11"/>
    <n v="1"/>
  </r>
  <r>
    <s v="CA-2011-121762"/>
    <d v="2011-02-15T00:00:00"/>
    <d v="2011-02-19T00:00:00"/>
    <s v="Marina Lichtenstein"/>
    <s v="United States"/>
    <s v="Seattle"/>
    <x v="1"/>
    <x v="8"/>
    <s v="Logitech G600 MMO Gaming Mouse"/>
    <x v="394"/>
    <n v="3"/>
    <x v="218"/>
    <x v="1"/>
    <n v="2"/>
    <n v="15"/>
  </r>
  <r>
    <s v="CA-2011-121762"/>
    <d v="2011-02-15T00:00:00"/>
    <d v="2011-02-19T00:00:00"/>
    <s v="Marina Lichtenstein"/>
    <s v="United States"/>
    <s v="Seattle"/>
    <x v="1"/>
    <x v="5"/>
    <s v="Belkin 8 Outlet Surge Protector"/>
    <x v="1927"/>
    <n v="2"/>
    <x v="295"/>
    <x v="1"/>
    <n v="2"/>
    <n v="15"/>
  </r>
  <r>
    <s v="CA-2011-121762"/>
    <d v="2011-02-15T00:00:00"/>
    <d v="2011-02-19T00:00:00"/>
    <s v="Marina Lichtenstein"/>
    <s v="United States"/>
    <s v="Seattle"/>
    <x v="1"/>
    <x v="12"/>
    <s v="Compact Automatic Electric Letter Opener"/>
    <x v="1519"/>
    <n v="2"/>
    <x v="1469"/>
    <x v="1"/>
    <n v="2"/>
    <n v="15"/>
  </r>
  <r>
    <s v="CA-2011-123855"/>
    <d v="2011-06-18T00:00:00"/>
    <d v="2011-06-23T00:00:00"/>
    <s v="Mick Crebagga"/>
    <s v="United States"/>
    <s v="Los Angeles"/>
    <x v="0"/>
    <x v="3"/>
    <s v="Plantronics CordlessÂ Phone HeadsetÂ with In-line Volume - M214C"/>
    <x v="2266"/>
    <n v="5"/>
    <x v="200"/>
    <x v="1"/>
    <n v="6"/>
    <n v="18"/>
  </r>
  <r>
    <s v="CA-2014-142328"/>
    <d v="2014-12-08T00:00:00"/>
    <d v="2014-12-15T00:00:00"/>
    <s v="Tracy Collins"/>
    <s v="United States"/>
    <s v="San Francisco"/>
    <x v="0"/>
    <x v="9"/>
    <s v="REDIFORM Incoming/Outgoing Call Register, 11&quot; X 8 1/2&quot;, 100 Messages"/>
    <x v="2267"/>
    <n v="6"/>
    <x v="1452"/>
    <x v="3"/>
    <n v="12"/>
    <n v="8"/>
  </r>
  <r>
    <s v="CA-2014-137918"/>
    <d v="2014-09-30T00:00:00"/>
    <d v="2014-10-07T00:00:00"/>
    <s v="Joe Kamberova"/>
    <s v="United States"/>
    <s v="Lodi"/>
    <x v="0"/>
    <x v="12"/>
    <s v="Acme Hot Forged Carbon Steel Scissors with Nickel-Plated Handles, 3 7/8&quot; Cut, 8&quot;L"/>
    <x v="2268"/>
    <n v="7"/>
    <x v="2140"/>
    <x v="3"/>
    <n v="9"/>
    <n v="30"/>
  </r>
  <r>
    <s v="US-2011-139640"/>
    <d v="2011-11-07T00:00:00"/>
    <d v="2011-11-11T00:00:00"/>
    <s v="Troy Blackwell"/>
    <s v="United States"/>
    <s v="Portland"/>
    <x v="4"/>
    <x v="9"/>
    <s v="Xerox 1995"/>
    <x v="332"/>
    <n v="5"/>
    <x v="436"/>
    <x v="1"/>
    <n v="11"/>
    <n v="7"/>
  </r>
  <r>
    <s v="US-2011-139640"/>
    <d v="2011-11-07T00:00:00"/>
    <d v="2011-11-11T00:00:00"/>
    <s v="Troy Blackwell"/>
    <s v="United States"/>
    <s v="Portland"/>
    <x v="4"/>
    <x v="2"/>
    <s v="Panasonic KP-150 Electric Pencil Sharpener"/>
    <x v="2269"/>
    <n v="4"/>
    <x v="981"/>
    <x v="1"/>
    <n v="11"/>
    <n v="7"/>
  </r>
  <r>
    <s v="US-2011-164406"/>
    <d v="2011-08-15T00:00:00"/>
    <d v="2011-08-19T00:00:00"/>
    <s v="Brian Dahlen"/>
    <s v="United States"/>
    <s v="San Francisco"/>
    <x v="0"/>
    <x v="5"/>
    <s v="Tripp Lite TLP810NET Broadband Surge for Modem/Fax"/>
    <x v="2270"/>
    <n v="3"/>
    <x v="2141"/>
    <x v="1"/>
    <n v="8"/>
    <n v="15"/>
  </r>
  <r>
    <s v="US-2011-164406"/>
    <d v="2011-08-15T00:00:00"/>
    <d v="2011-08-19T00:00:00"/>
    <s v="Brian Dahlen"/>
    <s v="United States"/>
    <s v="San Francisco"/>
    <x v="0"/>
    <x v="9"/>
    <s v="Xerox 1925"/>
    <x v="537"/>
    <n v="3"/>
    <x v="529"/>
    <x v="1"/>
    <n v="8"/>
    <n v="15"/>
  </r>
  <r>
    <s v="US-2011-164406"/>
    <d v="2011-08-15T00:00:00"/>
    <d v="2011-08-19T00:00:00"/>
    <s v="Brian Dahlen"/>
    <s v="United States"/>
    <s v="San Francisco"/>
    <x v="0"/>
    <x v="4"/>
    <s v="Avery Heavy-Duty EZD  Binder With Locking Rings"/>
    <x v="2271"/>
    <n v="4"/>
    <x v="1354"/>
    <x v="1"/>
    <n v="8"/>
    <n v="15"/>
  </r>
  <r>
    <s v="US-2011-164406"/>
    <d v="2011-08-15T00:00:00"/>
    <d v="2011-08-19T00:00:00"/>
    <s v="Brian Dahlen"/>
    <s v="United States"/>
    <s v="San Francisco"/>
    <x v="0"/>
    <x v="4"/>
    <s v="GBC Durable Plastic Covers"/>
    <x v="2272"/>
    <n v="3"/>
    <x v="2142"/>
    <x v="1"/>
    <n v="8"/>
    <n v="15"/>
  </r>
  <r>
    <s v="US-2011-164406"/>
    <d v="2011-08-15T00:00:00"/>
    <d v="2011-08-19T00:00:00"/>
    <s v="Brian Dahlen"/>
    <s v="United States"/>
    <s v="San Francisco"/>
    <x v="0"/>
    <x v="10"/>
    <s v="Novimex Fabric Task Chair"/>
    <x v="871"/>
    <n v="4"/>
    <x v="855"/>
    <x v="1"/>
    <n v="8"/>
    <n v="15"/>
  </r>
  <r>
    <s v="US-2013-125402"/>
    <d v="2013-09-26T00:00:00"/>
    <d v="2013-10-02T00:00:00"/>
    <s v="Dan Lawera"/>
    <s v="United States"/>
    <s v="Long Beach"/>
    <x v="0"/>
    <x v="9"/>
    <s v="Ampad Evidence Wirebond Steno Books, 6&quot; x 9&quot;"/>
    <x v="1396"/>
    <n v="5"/>
    <x v="1331"/>
    <x v="0"/>
    <n v="9"/>
    <n v="26"/>
  </r>
  <r>
    <s v="US-2013-125402"/>
    <d v="2013-09-26T00:00:00"/>
    <d v="2013-10-02T00:00:00"/>
    <s v="Dan Lawera"/>
    <s v="United States"/>
    <s v="Long Beach"/>
    <x v="0"/>
    <x v="0"/>
    <s v="Alphabetical Labels for Top Tab Filing"/>
    <x v="143"/>
    <n v="2"/>
    <x v="143"/>
    <x v="0"/>
    <n v="9"/>
    <n v="26"/>
  </r>
  <r>
    <s v="US-2013-125402"/>
    <d v="2013-09-26T00:00:00"/>
    <d v="2013-10-02T00:00:00"/>
    <s v="Dan Lawera"/>
    <s v="United States"/>
    <s v="Long Beach"/>
    <x v="0"/>
    <x v="0"/>
    <s v="Avery 513"/>
    <x v="1726"/>
    <n v="1"/>
    <x v="1442"/>
    <x v="0"/>
    <n v="9"/>
    <n v="26"/>
  </r>
  <r>
    <s v="US-2013-125402"/>
    <d v="2013-09-26T00:00:00"/>
    <d v="2013-10-02T00:00:00"/>
    <s v="Dan Lawera"/>
    <s v="United States"/>
    <s v="Long Beach"/>
    <x v="0"/>
    <x v="14"/>
    <s v="Canon PC-428 Personal Copier"/>
    <x v="683"/>
    <n v="3"/>
    <x v="2143"/>
    <x v="0"/>
    <n v="9"/>
    <n v="26"/>
  </r>
  <r>
    <s v="US-2013-125402"/>
    <d v="2013-09-26T00:00:00"/>
    <d v="2013-10-02T00:00:00"/>
    <s v="Dan Lawera"/>
    <s v="United States"/>
    <s v="Long Beach"/>
    <x v="0"/>
    <x v="3"/>
    <s v="SmartStand Mobile Device Holder, Assorted Colors"/>
    <x v="2273"/>
    <n v="8"/>
    <x v="1561"/>
    <x v="0"/>
    <n v="9"/>
    <n v="26"/>
  </r>
  <r>
    <s v="US-2013-125402"/>
    <d v="2013-09-26T00:00:00"/>
    <d v="2013-10-02T00:00:00"/>
    <s v="Dan Lawera"/>
    <s v="United States"/>
    <s v="Long Beach"/>
    <x v="0"/>
    <x v="2"/>
    <s v="Newell 346"/>
    <x v="592"/>
    <n v="2"/>
    <x v="969"/>
    <x v="0"/>
    <n v="9"/>
    <n v="26"/>
  </r>
  <r>
    <s v="US-2013-125402"/>
    <d v="2013-09-26T00:00:00"/>
    <d v="2013-10-02T00:00:00"/>
    <s v="Dan Lawera"/>
    <s v="United States"/>
    <s v="Long Beach"/>
    <x v="0"/>
    <x v="10"/>
    <s v="Global Airflow Leather Mesh Back Chair, Black"/>
    <x v="1868"/>
    <n v="4"/>
    <x v="2144"/>
    <x v="0"/>
    <n v="9"/>
    <n v="26"/>
  </r>
  <r>
    <s v="CA-2014-169327"/>
    <d v="2014-09-03T00:00:00"/>
    <d v="2014-09-05T00:00:00"/>
    <s v="Marc Harrigan"/>
    <s v="United States"/>
    <s v="Los Angeles"/>
    <x v="0"/>
    <x v="5"/>
    <s v="Acco Six-Outlet Power Strip, 4' Cord Length"/>
    <x v="889"/>
    <n v="5"/>
    <x v="871"/>
    <x v="3"/>
    <n v="9"/>
    <n v="3"/>
  </r>
  <r>
    <s v="CA-2014-169327"/>
    <d v="2014-09-03T00:00:00"/>
    <d v="2014-09-05T00:00:00"/>
    <s v="Marc Harrigan"/>
    <s v="United States"/>
    <s v="Los Angeles"/>
    <x v="0"/>
    <x v="1"/>
    <s v="Luxo Professional Combination Clamp-On Lamps"/>
    <x v="2274"/>
    <n v="5"/>
    <x v="2145"/>
    <x v="3"/>
    <n v="9"/>
    <n v="3"/>
  </r>
  <r>
    <s v="CA-2014-169327"/>
    <d v="2014-09-03T00:00:00"/>
    <d v="2014-09-05T00:00:00"/>
    <s v="Marc Harrigan"/>
    <s v="United States"/>
    <s v="Los Angeles"/>
    <x v="0"/>
    <x v="4"/>
    <s v="GBC Velobind Prepunched Cover Sets, Regency Series"/>
    <x v="2029"/>
    <n v="5"/>
    <x v="1945"/>
    <x v="3"/>
    <n v="9"/>
    <n v="3"/>
  </r>
  <r>
    <s v="CA-2011-142979"/>
    <d v="2011-04-12T00:00:00"/>
    <d v="2011-04-18T00:00:00"/>
    <s v="Edward Hooks"/>
    <s v="United States"/>
    <s v="Lodi"/>
    <x v="0"/>
    <x v="2"/>
    <s v="Prismacolor Color Pencil Set"/>
    <x v="2057"/>
    <n v="2"/>
    <x v="2146"/>
    <x v="1"/>
    <n v="4"/>
    <n v="12"/>
  </r>
  <r>
    <s v="CA-2014-138870"/>
    <d v="2014-06-20T00:00:00"/>
    <d v="2014-06-24T00:00:00"/>
    <s v="George Ashbrook"/>
    <s v="United States"/>
    <s v="San Francisco"/>
    <x v="0"/>
    <x v="1"/>
    <s v="DAX Copper Panel Document Frame, 5 x 7 Size"/>
    <x v="2275"/>
    <n v="4"/>
    <x v="2147"/>
    <x v="3"/>
    <n v="6"/>
    <n v="20"/>
  </r>
  <r>
    <s v="CA-2014-138870"/>
    <d v="2014-06-20T00:00:00"/>
    <d v="2014-06-24T00:00:00"/>
    <s v="George Ashbrook"/>
    <s v="United States"/>
    <s v="San Francisco"/>
    <x v="0"/>
    <x v="9"/>
    <s v="Xerox 1907"/>
    <x v="2160"/>
    <n v="2"/>
    <x v="2054"/>
    <x v="3"/>
    <n v="6"/>
    <n v="20"/>
  </r>
  <r>
    <s v="CA-2012-164301"/>
    <d v="2012-03-26T00:00:00"/>
    <d v="2012-03-30T00:00:00"/>
    <s v="Ellis Ballard"/>
    <s v="United States"/>
    <s v="Seattle"/>
    <x v="1"/>
    <x v="6"/>
    <s v="Bush Advantage Collection Racetrack Conference Table"/>
    <x v="2276"/>
    <n v="8"/>
    <x v="2148"/>
    <x v="2"/>
    <n v="3"/>
    <n v="26"/>
  </r>
  <r>
    <s v="CA-2011-112291"/>
    <d v="2011-04-03T00:00:00"/>
    <d v="2011-04-08T00:00:00"/>
    <s v="Katrina Edelman"/>
    <s v="United States"/>
    <s v="Los Angeles"/>
    <x v="0"/>
    <x v="13"/>
    <s v="Staples"/>
    <x v="1145"/>
    <n v="2"/>
    <x v="324"/>
    <x v="1"/>
    <n v="4"/>
    <n v="3"/>
  </r>
  <r>
    <s v="CA-2011-112291"/>
    <d v="2011-04-03T00:00:00"/>
    <d v="2011-04-08T00:00:00"/>
    <s v="Katrina Edelman"/>
    <s v="United States"/>
    <s v="Los Angeles"/>
    <x v="0"/>
    <x v="8"/>
    <s v="Enermax Briskie RF Wireless Keyboard and Mouse Combo"/>
    <x v="1250"/>
    <n v="3"/>
    <x v="1216"/>
    <x v="1"/>
    <n v="4"/>
    <n v="3"/>
  </r>
  <r>
    <s v="CA-2011-112291"/>
    <d v="2011-04-03T00:00:00"/>
    <d v="2011-04-08T00:00:00"/>
    <s v="Katrina Edelman"/>
    <s v="United States"/>
    <s v="Los Angeles"/>
    <x v="0"/>
    <x v="8"/>
    <s v="Logitech G600 MMO Gaming Mouse"/>
    <x v="1076"/>
    <n v="2"/>
    <x v="314"/>
    <x v="1"/>
    <n v="4"/>
    <n v="3"/>
  </r>
  <r>
    <s v="CA-2014-117646"/>
    <d v="2014-08-22T00:00:00"/>
    <d v="2014-08-26T00:00:00"/>
    <s v="Sung Chung"/>
    <s v="United States"/>
    <s v="Louisville"/>
    <x v="5"/>
    <x v="7"/>
    <s v="Recycled Data-Pak for Archival Bound Computer Printouts, 12-1/2 x 12-1/2 x 16"/>
    <x v="2277"/>
    <n v="3"/>
    <x v="2149"/>
    <x v="3"/>
    <n v="8"/>
    <n v="22"/>
  </r>
  <r>
    <s v="CA-2014-117646"/>
    <d v="2014-08-22T00:00:00"/>
    <d v="2014-08-26T00:00:00"/>
    <s v="Sung Chung"/>
    <s v="United States"/>
    <s v="Louisville"/>
    <x v="5"/>
    <x v="1"/>
    <s v="DAX Charcoal/Nickel-Tone Document Frame, 5 x 7"/>
    <x v="2278"/>
    <n v="3"/>
    <x v="821"/>
    <x v="3"/>
    <n v="8"/>
    <n v="22"/>
  </r>
  <r>
    <s v="CA-2014-117646"/>
    <d v="2014-08-22T00:00:00"/>
    <d v="2014-08-26T00:00:00"/>
    <s v="Sung Chung"/>
    <s v="United States"/>
    <s v="Louisville"/>
    <x v="5"/>
    <x v="9"/>
    <s v="Southworth 25% Cotton Antique Laid Paper &amp; Envelopes"/>
    <x v="1324"/>
    <n v="1"/>
    <x v="2150"/>
    <x v="3"/>
    <n v="8"/>
    <n v="22"/>
  </r>
  <r>
    <s v="US-2012-129007"/>
    <d v="2012-09-13T00:00:00"/>
    <d v="2012-09-15T00:00:00"/>
    <s v="Ken Dana"/>
    <s v="United States"/>
    <s v="Anaheim"/>
    <x v="0"/>
    <x v="1"/>
    <s v="Flat Face Poster Frame"/>
    <x v="2279"/>
    <n v="7"/>
    <x v="2151"/>
    <x v="2"/>
    <n v="9"/>
    <n v="13"/>
  </r>
  <r>
    <s v="US-2012-129007"/>
    <d v="2012-09-13T00:00:00"/>
    <d v="2012-09-15T00:00:00"/>
    <s v="Ken Dana"/>
    <s v="United States"/>
    <s v="Anaheim"/>
    <x v="0"/>
    <x v="4"/>
    <s v="Acco Data Flex Cable Posts For Top &amp; Bottom Load Binders, 6&quot; Capacity"/>
    <x v="1104"/>
    <n v="3"/>
    <x v="453"/>
    <x v="2"/>
    <n v="9"/>
    <n v="13"/>
  </r>
  <r>
    <s v="US-2012-129007"/>
    <d v="2012-09-13T00:00:00"/>
    <d v="2012-09-15T00:00:00"/>
    <s v="Ken Dana"/>
    <s v="United States"/>
    <s v="Anaheim"/>
    <x v="0"/>
    <x v="10"/>
    <s v="Global Comet Stacking Armless Chair"/>
    <x v="1786"/>
    <n v="3"/>
    <x v="1721"/>
    <x v="2"/>
    <n v="9"/>
    <n v="13"/>
  </r>
  <r>
    <s v="US-2012-129007"/>
    <d v="2012-09-13T00:00:00"/>
    <d v="2012-09-15T00:00:00"/>
    <s v="Ken Dana"/>
    <s v="United States"/>
    <s v="Anaheim"/>
    <x v="0"/>
    <x v="1"/>
    <s v="Eldon Econocleat Chair Mats for Low Pile Carpets"/>
    <x v="2280"/>
    <n v="5"/>
    <x v="1586"/>
    <x v="2"/>
    <n v="9"/>
    <n v="13"/>
  </r>
  <r>
    <s v="US-2012-129007"/>
    <d v="2012-09-13T00:00:00"/>
    <d v="2012-09-15T00:00:00"/>
    <s v="Ken Dana"/>
    <s v="United States"/>
    <s v="Anaheim"/>
    <x v="0"/>
    <x v="1"/>
    <s v="Tensor Computer Mounted Lamp"/>
    <x v="1078"/>
    <n v="3"/>
    <x v="1049"/>
    <x v="2"/>
    <n v="9"/>
    <n v="13"/>
  </r>
  <r>
    <s v="US-2012-129007"/>
    <d v="2012-09-13T00:00:00"/>
    <d v="2012-09-15T00:00:00"/>
    <s v="Ken Dana"/>
    <s v="United States"/>
    <s v="Anaheim"/>
    <x v="0"/>
    <x v="9"/>
    <s v="Xerox 1915"/>
    <x v="474"/>
    <n v="2"/>
    <x v="462"/>
    <x v="2"/>
    <n v="9"/>
    <n v="13"/>
  </r>
  <r>
    <s v="CA-2012-132388"/>
    <d v="2012-10-10T00:00:00"/>
    <d v="2012-10-12T00:00:00"/>
    <s v="Katherine Nockton"/>
    <s v="United States"/>
    <s v="Santa Barbara"/>
    <x v="0"/>
    <x v="10"/>
    <s v="Global Leather &amp; Oak Executive Chair, Burgundy"/>
    <x v="2281"/>
    <n v="3"/>
    <x v="2152"/>
    <x v="2"/>
    <n v="10"/>
    <n v="10"/>
  </r>
  <r>
    <s v="CA-2012-132388"/>
    <d v="2012-10-10T00:00:00"/>
    <d v="2012-10-12T00:00:00"/>
    <s v="Katherine Nockton"/>
    <s v="United States"/>
    <s v="Santa Barbara"/>
    <x v="0"/>
    <x v="0"/>
    <s v="Avery 503"/>
    <x v="896"/>
    <n v="3"/>
    <x v="879"/>
    <x v="2"/>
    <n v="10"/>
    <n v="10"/>
  </r>
  <r>
    <s v="CA-2013-129630"/>
    <d v="2013-09-05T00:00:00"/>
    <d v="2013-09-05T00:00:00"/>
    <s v="Ionia McGrath"/>
    <s v="United States"/>
    <s v="San Francisco"/>
    <x v="0"/>
    <x v="1"/>
    <s v="6&quot; Cubicle Wall Clock, Black"/>
    <x v="2282"/>
    <n v="3"/>
    <x v="2153"/>
    <x v="0"/>
    <n v="9"/>
    <n v="5"/>
  </r>
  <r>
    <s v="CA-2013-129630"/>
    <d v="2013-09-05T00:00:00"/>
    <d v="2013-09-05T00:00:00"/>
    <s v="Ionia McGrath"/>
    <s v="United States"/>
    <s v="San Francisco"/>
    <x v="0"/>
    <x v="14"/>
    <s v="Canon PC1060 Personal Laser Copier"/>
    <x v="1083"/>
    <n v="5"/>
    <x v="1055"/>
    <x v="0"/>
    <n v="9"/>
    <n v="5"/>
  </r>
  <r>
    <s v="CA-2012-104948"/>
    <d v="2012-11-13T00:00:00"/>
    <d v="2012-11-17T00:00:00"/>
    <s v="Keith Herrera"/>
    <s v="United States"/>
    <s v="San Bernardino"/>
    <x v="0"/>
    <x v="4"/>
    <s v="Universal Recycled Hanging Pressboard Report Binders, Letter Size"/>
    <x v="1257"/>
    <n v="2"/>
    <x v="40"/>
    <x v="2"/>
    <n v="11"/>
    <n v="13"/>
  </r>
  <r>
    <s v="CA-2012-104948"/>
    <d v="2012-11-13T00:00:00"/>
    <d v="2012-11-17T00:00:00"/>
    <s v="Keith Herrera"/>
    <s v="United States"/>
    <s v="San Bernardino"/>
    <x v="0"/>
    <x v="15"/>
    <s v="O'Sullivan Living Dimensions 3-Shelf Bookcases"/>
    <x v="2283"/>
    <n v="4"/>
    <x v="2154"/>
    <x v="2"/>
    <n v="11"/>
    <n v="13"/>
  </r>
  <r>
    <s v="CA-2012-104948"/>
    <d v="2012-11-13T00:00:00"/>
    <d v="2012-11-17T00:00:00"/>
    <s v="Keith Herrera"/>
    <s v="United States"/>
    <s v="San Bernardino"/>
    <x v="0"/>
    <x v="9"/>
    <s v="Xerox 1900"/>
    <x v="2284"/>
    <n v="7"/>
    <x v="2155"/>
    <x v="2"/>
    <n v="11"/>
    <n v="13"/>
  </r>
  <r>
    <s v="CA-2013-164889"/>
    <d v="2013-06-04T00:00:00"/>
    <d v="2013-06-07T00:00:00"/>
    <s v="Christine Phan"/>
    <s v="United States"/>
    <s v="Los Angeles"/>
    <x v="0"/>
    <x v="6"/>
    <s v="Hon 61000 Series Interactive Training Tables"/>
    <x v="1488"/>
    <n v="2"/>
    <x v="1440"/>
    <x v="0"/>
    <n v="6"/>
    <n v="4"/>
  </r>
  <r>
    <s v="CA-2014-164028"/>
    <d v="2014-11-25T00:00:00"/>
    <d v="2014-12-01T00:00:00"/>
    <s v="John Lee"/>
    <s v="United States"/>
    <s v="San Francisco"/>
    <x v="0"/>
    <x v="8"/>
    <s v="Memorex Mini Travel Drive 16 GB USB 2.0 Flash Drive"/>
    <x v="2285"/>
    <n v="14"/>
    <x v="2156"/>
    <x v="3"/>
    <n v="11"/>
    <n v="25"/>
  </r>
  <r>
    <s v="CA-2011-143371"/>
    <d v="2011-12-28T00:00:00"/>
    <d v="2012-01-03T00:00:00"/>
    <s v="Maribeth Dona"/>
    <s v="United States"/>
    <s v="Anaheim"/>
    <x v="0"/>
    <x v="7"/>
    <s v="Carina Mini System Audio Rack, Model AR050B"/>
    <x v="2286"/>
    <n v="9"/>
    <x v="2157"/>
    <x v="1"/>
    <n v="12"/>
    <n v="28"/>
  </r>
  <r>
    <s v="CA-2011-143371"/>
    <d v="2011-12-28T00:00:00"/>
    <d v="2012-01-03T00:00:00"/>
    <s v="Maribeth Dona"/>
    <s v="United States"/>
    <s v="Anaheim"/>
    <x v="0"/>
    <x v="12"/>
    <s v="Acme Box Cutter Scissors"/>
    <x v="2287"/>
    <n v="5"/>
    <x v="112"/>
    <x v="1"/>
    <n v="12"/>
    <n v="28"/>
  </r>
  <r>
    <s v="CA-2012-145415"/>
    <d v="2012-04-12T00:00:00"/>
    <d v="2012-04-17T00:00:00"/>
    <s v="Robert Dilbeck"/>
    <s v="United States"/>
    <s v="Seattle"/>
    <x v="1"/>
    <x v="7"/>
    <s v="Rogers Jumbo File, Granite"/>
    <x v="1590"/>
    <n v="3"/>
    <x v="1396"/>
    <x v="2"/>
    <n v="4"/>
    <n v="12"/>
  </r>
  <r>
    <s v="CA-2012-141593"/>
    <d v="2012-12-14T00:00:00"/>
    <d v="2012-12-16T00:00:00"/>
    <s v="Darren Budd"/>
    <s v="United States"/>
    <s v="Los Angeles"/>
    <x v="0"/>
    <x v="4"/>
    <s v="Ibico Recycled Grain-Textured Covers"/>
    <x v="2288"/>
    <n v="2"/>
    <x v="565"/>
    <x v="2"/>
    <n v="12"/>
    <n v="14"/>
  </r>
  <r>
    <s v="CA-2012-141593"/>
    <d v="2012-12-14T00:00:00"/>
    <d v="2012-12-16T00:00:00"/>
    <s v="Darren Budd"/>
    <s v="United States"/>
    <s v="Los Angeles"/>
    <x v="0"/>
    <x v="9"/>
    <s v="Xerox 23"/>
    <x v="27"/>
    <n v="1"/>
    <x v="27"/>
    <x v="2"/>
    <n v="12"/>
    <n v="14"/>
  </r>
  <r>
    <s v="CA-2012-141593"/>
    <d v="2012-12-14T00:00:00"/>
    <d v="2012-12-16T00:00:00"/>
    <s v="Darren Budd"/>
    <s v="United States"/>
    <s v="Los Angeles"/>
    <x v="0"/>
    <x v="4"/>
    <s v="GBC Laser Imprintable Binding System Covers, Desert Sand"/>
    <x v="2289"/>
    <n v="3"/>
    <x v="559"/>
    <x v="2"/>
    <n v="12"/>
    <n v="14"/>
  </r>
  <r>
    <s v="CA-2012-141593"/>
    <d v="2012-12-14T00:00:00"/>
    <d v="2012-12-16T00:00:00"/>
    <s v="Darren Budd"/>
    <s v="United States"/>
    <s v="Los Angeles"/>
    <x v="0"/>
    <x v="6"/>
    <s v="Bush Andora Conference Table, Maple/Graphite Gray Finish"/>
    <x v="2290"/>
    <n v="2"/>
    <x v="2158"/>
    <x v="2"/>
    <n v="12"/>
    <n v="14"/>
  </r>
  <r>
    <s v="CA-2014-137421"/>
    <d v="2014-10-07T00:00:00"/>
    <d v="2014-10-12T00:00:00"/>
    <s v="Ashley Jarboe"/>
    <s v="United States"/>
    <s v="Chandler"/>
    <x v="3"/>
    <x v="2"/>
    <s v="Avery Hi-Liter Smear-Safe Highlighters"/>
    <x v="460"/>
    <n v="2"/>
    <x v="1231"/>
    <x v="3"/>
    <n v="10"/>
    <n v="7"/>
  </r>
  <r>
    <s v="US-2013-103674"/>
    <d v="2013-12-07T00:00:00"/>
    <d v="2013-12-11T00:00:00"/>
    <s v="Anne Pryor"/>
    <s v="United States"/>
    <s v="Los Angeles"/>
    <x v="0"/>
    <x v="3"/>
    <s v="Avaya 5410 Digital phone"/>
    <x v="2291"/>
    <n v="5"/>
    <x v="2159"/>
    <x v="0"/>
    <n v="12"/>
    <n v="7"/>
  </r>
  <r>
    <s v="US-2013-103674"/>
    <d v="2013-12-07T00:00:00"/>
    <d v="2013-12-11T00:00:00"/>
    <s v="Anne Pryor"/>
    <s v="United States"/>
    <s v="Los Angeles"/>
    <x v="0"/>
    <x v="2"/>
    <s v="Blackstonian Pencils"/>
    <x v="1475"/>
    <n v="7"/>
    <x v="1043"/>
    <x v="0"/>
    <n v="12"/>
    <n v="7"/>
  </r>
  <r>
    <s v="US-2013-103674"/>
    <d v="2013-12-07T00:00:00"/>
    <d v="2013-12-11T00:00:00"/>
    <s v="Anne Pryor"/>
    <s v="United States"/>
    <s v="Los Angeles"/>
    <x v="0"/>
    <x v="9"/>
    <s v="Xerox 1977"/>
    <x v="476"/>
    <n v="2"/>
    <x v="464"/>
    <x v="0"/>
    <n v="12"/>
    <n v="7"/>
  </r>
  <r>
    <s v="US-2013-103674"/>
    <d v="2013-12-07T00:00:00"/>
    <d v="2013-12-11T00:00:00"/>
    <s v="Anne Pryor"/>
    <s v="United States"/>
    <s v="Los Angeles"/>
    <x v="0"/>
    <x v="3"/>
    <s v="Cisco SPA301"/>
    <x v="2203"/>
    <n v="2"/>
    <x v="2160"/>
    <x v="0"/>
    <n v="12"/>
    <n v="7"/>
  </r>
  <r>
    <s v="US-2013-103674"/>
    <d v="2013-12-07T00:00:00"/>
    <d v="2013-12-11T00:00:00"/>
    <s v="Anne Pryor"/>
    <s v="United States"/>
    <s v="Los Angeles"/>
    <x v="0"/>
    <x v="11"/>
    <s v="Alliance Big Bands Rubber Bands, 12/Pack"/>
    <x v="2292"/>
    <n v="7"/>
    <x v="166"/>
    <x v="0"/>
    <n v="12"/>
    <n v="7"/>
  </r>
  <r>
    <s v="US-2013-103674"/>
    <d v="2013-12-07T00:00:00"/>
    <d v="2013-12-11T00:00:00"/>
    <s v="Anne Pryor"/>
    <s v="United States"/>
    <s v="Los Angeles"/>
    <x v="0"/>
    <x v="4"/>
    <s v="Avery Durable Slant Ring Binders With Label Holder"/>
    <x v="1931"/>
    <n v="4"/>
    <x v="2161"/>
    <x v="0"/>
    <n v="12"/>
    <n v="7"/>
  </r>
  <r>
    <s v="US-2013-103674"/>
    <d v="2013-12-07T00:00:00"/>
    <d v="2013-12-11T00:00:00"/>
    <s v="Anne Pryor"/>
    <s v="United States"/>
    <s v="Los Angeles"/>
    <x v="0"/>
    <x v="4"/>
    <s v="Ibico Recycled Linen-Style Covers"/>
    <x v="2293"/>
    <n v="14"/>
    <x v="2162"/>
    <x v="0"/>
    <n v="12"/>
    <n v="7"/>
  </r>
  <r>
    <s v="CA-2013-125794"/>
    <d v="2013-09-30T00:00:00"/>
    <d v="2013-10-04T00:00:00"/>
    <s v="Maris LaWare"/>
    <s v="United States"/>
    <s v="Los Angeles"/>
    <x v="0"/>
    <x v="8"/>
    <s v="Memorex Mini Travel Drive 64 GB USB 2.0 Flash Drive"/>
    <x v="934"/>
    <n v="1"/>
    <x v="917"/>
    <x v="0"/>
    <n v="9"/>
    <n v="30"/>
  </r>
  <r>
    <s v="CA-2014-121258"/>
    <d v="2014-02-27T00:00:00"/>
    <d v="2014-03-04T00:00:00"/>
    <s v="Dave Brooks"/>
    <s v="United States"/>
    <s v="Costa Mesa"/>
    <x v="0"/>
    <x v="1"/>
    <s v="Tenex B1-RE Series Chair Mats for Low Pile Carpets"/>
    <x v="1517"/>
    <n v="2"/>
    <x v="1467"/>
    <x v="3"/>
    <n v="2"/>
    <n v="27"/>
  </r>
  <r>
    <s v="CA-2014-121258"/>
    <d v="2014-02-27T00:00:00"/>
    <d v="2014-03-04T00:00:00"/>
    <s v="Dave Brooks"/>
    <s v="United States"/>
    <s v="Costa Mesa"/>
    <x v="0"/>
    <x v="3"/>
    <s v="Aastra 57i VoIP phone"/>
    <x v="1363"/>
    <n v="2"/>
    <x v="1323"/>
    <x v="3"/>
    <n v="2"/>
    <n v="27"/>
  </r>
  <r>
    <s v="CA-2014-121258"/>
    <d v="2014-02-27T00:00:00"/>
    <d v="2014-03-04T00:00:00"/>
    <s v="Dave Brooks"/>
    <s v="United States"/>
    <s v="Costa Mesa"/>
    <x v="0"/>
    <x v="9"/>
    <s v="It's Hot Message Books with Stickers, 2 3/4&quot; x 5&quot;"/>
    <x v="143"/>
    <n v="4"/>
    <x v="2005"/>
    <x v="3"/>
    <n v="2"/>
    <n v="27"/>
  </r>
  <r>
    <s v="CA-2014-119914"/>
    <d v="2014-05-05T00:00:00"/>
    <d v="2014-05-10T00:00:00"/>
    <s v="Chris Cortes"/>
    <s v="United States"/>
    <s v="Westminster"/>
    <x v="0"/>
    <x v="5"/>
    <s v="Acco 7-Outlet Masterpiece Power Center, Wihtout Fax/Phone Line Protection"/>
    <x v="2294"/>
    <n v="2"/>
    <x v="2163"/>
    <x v="3"/>
    <n v="5"/>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275FF8-C6CA-4DD1-94AC-DB48F02EB15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P19:R37" firstHeaderRow="0" firstDataRow="1" firstDataCol="1"/>
  <pivotFields count="16">
    <pivotField showAll="0"/>
    <pivotField numFmtId="14" showAll="0"/>
    <pivotField numFmtId="14" showAll="0"/>
    <pivotField showAll="0"/>
    <pivotField showAll="0"/>
    <pivotField showAll="0"/>
    <pivotField showAll="0">
      <items count="12">
        <item x="3"/>
        <item x="0"/>
        <item x="5"/>
        <item x="9"/>
        <item x="8"/>
        <item x="7"/>
        <item x="6"/>
        <item x="4"/>
        <item x="2"/>
        <item x="1"/>
        <item x="10"/>
        <item t="default"/>
      </items>
    </pivotField>
    <pivotField axis="axisRow" showAll="0" sortType="descending">
      <items count="18">
        <item x="8"/>
        <item x="5"/>
        <item x="2"/>
        <item x="4"/>
        <item x="15"/>
        <item x="10"/>
        <item x="14"/>
        <item x="13"/>
        <item x="11"/>
        <item x="1"/>
        <item x="0"/>
        <item x="16"/>
        <item x="9"/>
        <item x="3"/>
        <item x="7"/>
        <item x="12"/>
        <item x="6"/>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showAll="0"/>
    <pivotField showAll="0"/>
    <pivotField showAll="0"/>
    <pivotField dragToRow="0" dragToCol="0" dragToPage="0" showAll="0" defaultSubtotal="0"/>
  </pivotFields>
  <rowFields count="1">
    <field x="7"/>
  </rowFields>
  <rowItems count="18">
    <i>
      <x v="6"/>
    </i>
    <i>
      <x/>
    </i>
    <i>
      <x v="1"/>
    </i>
    <i>
      <x v="3"/>
    </i>
    <i>
      <x v="13"/>
    </i>
    <i>
      <x v="14"/>
    </i>
    <i>
      <x v="7"/>
    </i>
    <i>
      <x v="12"/>
    </i>
    <i>
      <x v="9"/>
    </i>
    <i>
      <x v="10"/>
    </i>
    <i>
      <x v="5"/>
    </i>
    <i>
      <x v="16"/>
    </i>
    <i>
      <x v="2"/>
    </i>
    <i>
      <x v="15"/>
    </i>
    <i>
      <x v="8"/>
    </i>
    <i>
      <x v="11"/>
    </i>
    <i>
      <x v="4"/>
    </i>
    <i t="grand">
      <x/>
    </i>
  </rowItems>
  <colFields count="1">
    <field x="-2"/>
  </colFields>
  <colItems count="2">
    <i>
      <x/>
    </i>
    <i i="1">
      <x v="1"/>
    </i>
  </colItems>
  <dataFields count="2">
    <dataField name="Total Profit" fld="11" baseField="0" baseItem="0"/>
    <dataField name="Average Profit" fld="11" subtotal="average" baseField="7" baseItem="2"/>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0A94B-93C5-450B-9129-4E9BAB733B0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3:T15" firstHeaderRow="1" firstDataRow="1" firstDataCol="1"/>
  <pivotFields count="16">
    <pivotField showAll="0"/>
    <pivotField numFmtId="14" showAll="0"/>
    <pivotField numFmtId="14" showAll="0"/>
    <pivotField showAll="0"/>
    <pivotField showAll="0"/>
    <pivotField showAll="0"/>
    <pivotField axis="axisRow" showAll="0" sortType="ascending">
      <items count="12">
        <item x="3"/>
        <item x="0"/>
        <item x="5"/>
        <item x="9"/>
        <item x="8"/>
        <item x="7"/>
        <item x="6"/>
        <item x="4"/>
        <item x="2"/>
        <item x="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dragToRow="0" dragToCol="0" dragToPage="0" showAll="0" defaultSubtotal="0"/>
  </pivotFields>
  <rowFields count="1">
    <field x="6"/>
  </rowFields>
  <rowItems count="12">
    <i>
      <x v="2"/>
    </i>
    <i>
      <x/>
    </i>
    <i>
      <x v="7"/>
    </i>
    <i>
      <x v="10"/>
    </i>
    <i>
      <x v="3"/>
    </i>
    <i>
      <x v="6"/>
    </i>
    <i>
      <x v="4"/>
    </i>
    <i>
      <x v="8"/>
    </i>
    <i>
      <x v="5"/>
    </i>
    <i>
      <x v="9"/>
    </i>
    <i>
      <x v="1"/>
    </i>
    <i t="grand">
      <x/>
    </i>
  </rowItems>
  <colItems count="1">
    <i/>
  </colItems>
  <dataFields count="1">
    <dataField name="Sum of Profit" fld="11"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AD812-37CF-4473-AF6A-501F33251B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3:Q15" firstHeaderRow="1" firstDataRow="1" firstDataCol="1"/>
  <pivotFields count="16">
    <pivotField showAll="0"/>
    <pivotField numFmtId="14" showAll="0"/>
    <pivotField numFmtId="14" showAll="0"/>
    <pivotField showAll="0"/>
    <pivotField showAll="0"/>
    <pivotField showAll="0"/>
    <pivotField axis="axisRow" showAll="0" sortType="ascending">
      <items count="12">
        <item x="10"/>
        <item x="1"/>
        <item x="2"/>
        <item x="4"/>
        <item x="6"/>
        <item x="7"/>
        <item x="8"/>
        <item x="9"/>
        <item x="5"/>
        <item x="0"/>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dragToRow="0" dragToCol="0" dragToPage="0" showAll="0" defaultSubtotal="0"/>
  </pivotFields>
  <rowFields count="1">
    <field x="6"/>
  </rowFields>
  <rowItems count="12">
    <i>
      <x/>
    </i>
    <i>
      <x v="7"/>
    </i>
    <i>
      <x v="4"/>
    </i>
    <i>
      <x v="6"/>
    </i>
    <i>
      <x v="2"/>
    </i>
    <i>
      <x v="5"/>
    </i>
    <i>
      <x v="3"/>
    </i>
    <i>
      <x v="8"/>
    </i>
    <i>
      <x v="10"/>
    </i>
    <i>
      <x v="1"/>
    </i>
    <i>
      <x v="9"/>
    </i>
    <i t="grand">
      <x/>
    </i>
  </rowItems>
  <colItems count="1">
    <i/>
  </colItems>
  <dataFields count="1">
    <dataField name="Sum of Sales" fld="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2184F6-E944-445C-B8C6-D47FA1040D3D}"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X5:Z22" firstHeaderRow="0" firstDataRow="1" firstDataCol="1" rowPageCount="2" colPageCount="1"/>
  <pivotFields count="16">
    <pivotField dataField="1" showAll="0"/>
    <pivotField numFmtId="14" showAll="0"/>
    <pivotField numFmtId="14" showAll="0"/>
    <pivotField showAll="0"/>
    <pivotField showAll="0"/>
    <pivotField showAll="0"/>
    <pivotField axis="axisPage" multipleItemSelectionAllowed="1" showAll="0">
      <items count="12">
        <item x="3"/>
        <item h="1" x="0"/>
        <item h="1" x="5"/>
        <item h="1" x="9"/>
        <item h="1" x="8"/>
        <item h="1" x="7"/>
        <item h="1" x="6"/>
        <item h="1" x="4"/>
        <item h="1" x="2"/>
        <item h="1" x="1"/>
        <item h="1" x="10"/>
        <item t="default"/>
      </items>
    </pivotField>
    <pivotField axis="axisRow" showAll="0" sortType="descending">
      <items count="18">
        <item x="8"/>
        <item x="5"/>
        <item x="2"/>
        <item x="4"/>
        <item x="15"/>
        <item x="10"/>
        <item x="14"/>
        <item x="13"/>
        <item x="11"/>
        <item x="1"/>
        <item x="0"/>
        <item x="16"/>
        <item x="9"/>
        <item x="3"/>
        <item x="7"/>
        <item x="12"/>
        <item x="6"/>
        <item t="default"/>
      </items>
      <autoSortScope>
        <pivotArea dataOnly="0" outline="0" fieldPosition="0">
          <references count="1">
            <reference field="4294967294" count="1" selected="0">
              <x v="1"/>
            </reference>
          </references>
        </pivotArea>
      </autoSortScope>
    </pivotField>
    <pivotField showAll="0"/>
    <pivotField showAll="0">
      <items count="2296">
        <item x="790"/>
        <item x="277"/>
        <item x="1580"/>
        <item x="1784"/>
        <item x="1824"/>
        <item x="628"/>
        <item x="1448"/>
        <item x="339"/>
        <item x="1906"/>
        <item x="411"/>
        <item x="1509"/>
        <item x="1911"/>
        <item x="731"/>
        <item x="1039"/>
        <item x="154"/>
        <item x="34"/>
        <item x="1745"/>
        <item x="2265"/>
        <item x="65"/>
        <item x="175"/>
        <item x="1659"/>
        <item x="448"/>
        <item x="1240"/>
        <item x="1791"/>
        <item x="1473"/>
        <item x="479"/>
        <item x="2188"/>
        <item x="1347"/>
        <item x="359"/>
        <item x="1323"/>
        <item x="307"/>
        <item x="1111"/>
        <item x="1195"/>
        <item x="1295"/>
        <item x="905"/>
        <item x="530"/>
        <item x="278"/>
        <item x="1362"/>
        <item x="936"/>
        <item x="995"/>
        <item x="1144"/>
        <item x="2256"/>
        <item x="323"/>
        <item x="903"/>
        <item x="1711"/>
        <item x="1385"/>
        <item x="1584"/>
        <item x="174"/>
        <item x="921"/>
        <item x="41"/>
        <item x="1393"/>
        <item x="1002"/>
        <item x="1817"/>
        <item x="746"/>
        <item x="510"/>
        <item x="1296"/>
        <item x="1271"/>
        <item x="819"/>
        <item x="2200"/>
        <item x="234"/>
        <item x="966"/>
        <item x="2054"/>
        <item x="1308"/>
        <item x="301"/>
        <item x="286"/>
        <item x="1855"/>
        <item x="1840"/>
        <item x="1303"/>
        <item x="571"/>
        <item x="916"/>
        <item x="2075"/>
        <item x="990"/>
        <item x="94"/>
        <item x="989"/>
        <item x="1956"/>
        <item x="2246"/>
        <item x="1049"/>
        <item x="99"/>
        <item x="1726"/>
        <item x="651"/>
        <item x="1106"/>
        <item x="601"/>
        <item x="1955"/>
        <item x="253"/>
        <item x="533"/>
        <item x="1451"/>
        <item x="1320"/>
        <item x="551"/>
        <item x="76"/>
        <item x="558"/>
        <item x="1689"/>
        <item x="457"/>
        <item x="643"/>
        <item x="996"/>
        <item x="2050"/>
        <item x="28"/>
        <item x="2064"/>
        <item x="1783"/>
        <item x="592"/>
        <item x="744"/>
        <item x="459"/>
        <item x="1773"/>
        <item x="156"/>
        <item x="1755"/>
        <item x="1669"/>
        <item x="991"/>
        <item x="56"/>
        <item x="1859"/>
        <item x="268"/>
        <item x="1915"/>
        <item x="1461"/>
        <item x="1776"/>
        <item x="1267"/>
        <item x="90"/>
        <item x="300"/>
        <item x="1045"/>
        <item x="319"/>
        <item x="1188"/>
        <item x="1499"/>
        <item x="1007"/>
        <item x="27"/>
        <item x="1458"/>
        <item x="352"/>
        <item x="1908"/>
        <item x="829"/>
        <item x="54"/>
        <item x="1324"/>
        <item x="1665"/>
        <item x="426"/>
        <item x="188"/>
        <item x="1760"/>
        <item x="1088"/>
        <item x="305"/>
        <item x="823"/>
        <item x="1576"/>
        <item x="311"/>
        <item x="285"/>
        <item x="1912"/>
        <item x="91"/>
        <item x="521"/>
        <item x="2"/>
        <item x="183"/>
        <item x="586"/>
        <item x="255"/>
        <item x="515"/>
        <item x="699"/>
        <item x="494"/>
        <item x="1893"/>
        <item x="692"/>
        <item x="1255"/>
        <item x="71"/>
        <item x="1598"/>
        <item x="1069"/>
        <item x="97"/>
        <item x="1153"/>
        <item x="1520"/>
        <item x="1464"/>
        <item x="1749"/>
        <item x="1370"/>
        <item x="684"/>
        <item x="801"/>
        <item x="1830"/>
        <item x="796"/>
        <item x="843"/>
        <item x="1345"/>
        <item x="2013"/>
        <item x="988"/>
        <item x="1398"/>
        <item x="1351"/>
        <item x="102"/>
        <item x="2122"/>
        <item x="1221"/>
        <item x="2147"/>
        <item x="869"/>
        <item x="1705"/>
        <item x="1334"/>
        <item x="428"/>
        <item x="440"/>
        <item x="1568"/>
        <item x="480"/>
        <item x="1355"/>
        <item x="10"/>
        <item x="1335"/>
        <item x="2211"/>
        <item x="645"/>
        <item x="314"/>
        <item x="415"/>
        <item x="1552"/>
        <item x="320"/>
        <item x="312"/>
        <item x="549"/>
        <item x="1346"/>
        <item x="1223"/>
        <item x="45"/>
        <item x="1424"/>
        <item x="2040"/>
        <item x="1081"/>
        <item x="866"/>
        <item x="644"/>
        <item x="142"/>
        <item x="2221"/>
        <item x="1842"/>
        <item x="572"/>
        <item x="1261"/>
        <item x="104"/>
        <item x="516"/>
        <item x="1199"/>
        <item x="124"/>
        <item x="1285"/>
        <item x="460"/>
        <item x="1841"/>
        <item x="1073"/>
        <item x="915"/>
        <item x="805"/>
        <item x="1212"/>
        <item x="502"/>
        <item x="1390"/>
        <item x="1059"/>
        <item x="719"/>
        <item x="1958"/>
        <item x="422"/>
        <item x="115"/>
        <item x="491"/>
        <item x="403"/>
        <item x="1140"/>
        <item x="1447"/>
        <item x="1410"/>
        <item x="1011"/>
        <item x="1257"/>
        <item x="425"/>
        <item x="237"/>
        <item x="632"/>
        <item x="2260"/>
        <item x="672"/>
        <item x="1330"/>
        <item x="982"/>
        <item x="281"/>
        <item x="2208"/>
        <item x="1936"/>
        <item x="193"/>
        <item x="1450"/>
        <item x="1694"/>
        <item x="1344"/>
        <item x="1978"/>
        <item x="69"/>
        <item x="1052"/>
        <item x="1415"/>
        <item x="1732"/>
        <item x="439"/>
        <item x="979"/>
        <item x="753"/>
        <item x="46"/>
        <item x="811"/>
        <item x="1396"/>
        <item x="77"/>
        <item x="2032"/>
        <item x="2118"/>
        <item x="1916"/>
        <item x="906"/>
        <item x="2082"/>
        <item x="1695"/>
        <item x="764"/>
        <item x="1145"/>
        <item x="1933"/>
        <item x="827"/>
        <item x="1419"/>
        <item x="853"/>
        <item x="559"/>
        <item x="1177"/>
        <item x="575"/>
        <item x="252"/>
        <item x="2127"/>
        <item x="40"/>
        <item x="1021"/>
        <item x="329"/>
        <item x="980"/>
        <item x="14"/>
        <item x="2053"/>
        <item x="1029"/>
        <item x="2178"/>
        <item x="1607"/>
        <item x="956"/>
        <item x="754"/>
        <item x="1057"/>
        <item x="292"/>
        <item x="518"/>
        <item x="935"/>
        <item x="2043"/>
        <item x="570"/>
        <item x="159"/>
        <item x="1897"/>
        <item x="863"/>
        <item x="330"/>
        <item x="1774"/>
        <item x="1636"/>
        <item x="2210"/>
        <item x="346"/>
        <item x="583"/>
        <item x="1613"/>
        <item x="2073"/>
        <item x="1288"/>
        <item x="1182"/>
        <item x="1574"/>
        <item x="1751"/>
        <item x="1724"/>
        <item x="1119"/>
        <item x="918"/>
        <item x="1853"/>
        <item x="1617"/>
        <item x="974"/>
        <item x="803"/>
        <item x="593"/>
        <item x="1319"/>
        <item x="264"/>
        <item x="856"/>
        <item x="1704"/>
        <item x="2195"/>
        <item x="978"/>
        <item x="393"/>
        <item x="1505"/>
        <item x="356"/>
        <item x="199"/>
        <item x="433"/>
        <item x="1430"/>
        <item x="476"/>
        <item x="1931"/>
        <item x="455"/>
        <item x="257"/>
        <item x="2126"/>
        <item x="1839"/>
        <item x="1378"/>
        <item x="1109"/>
        <item x="2228"/>
        <item x="2292"/>
        <item x="1009"/>
        <item x="361"/>
        <item x="1946"/>
        <item x="258"/>
        <item x="2119"/>
        <item x="17"/>
        <item x="1282"/>
        <item x="289"/>
        <item x="386"/>
        <item x="2065"/>
        <item x="2059"/>
        <item x="63"/>
        <item x="1976"/>
        <item x="667"/>
        <item x="96"/>
        <item x="759"/>
        <item x="775"/>
        <item x="522"/>
        <item x="2175"/>
        <item x="1765"/>
        <item x="1609"/>
        <item x="0"/>
        <item x="508"/>
        <item x="546"/>
        <item x="404"/>
        <item x="1645"/>
        <item x="211"/>
        <item x="487"/>
        <item x="1849"/>
        <item x="23"/>
        <item x="1502"/>
        <item x="1455"/>
        <item x="152"/>
        <item x="969"/>
        <item x="633"/>
        <item x="1879"/>
        <item x="87"/>
        <item x="1630"/>
        <item x="2171"/>
        <item x="89"/>
        <item x="198"/>
        <item x="125"/>
        <item x="1196"/>
        <item x="345"/>
        <item x="919"/>
        <item x="206"/>
        <item x="768"/>
        <item x="1017"/>
        <item x="1748"/>
        <item x="1004"/>
        <item x="1406"/>
        <item x="274"/>
        <item x="898"/>
        <item x="1404"/>
        <item x="767"/>
        <item x="948"/>
        <item x="735"/>
        <item x="1401"/>
        <item x="1950"/>
        <item x="1213"/>
        <item x="664"/>
        <item x="890"/>
        <item x="2106"/>
        <item x="1478"/>
        <item x="577"/>
        <item x="1516"/>
        <item x="1954"/>
        <item x="680"/>
        <item x="2168"/>
        <item x="1068"/>
        <item x="1940"/>
        <item x="1687"/>
        <item x="1400"/>
        <item x="390"/>
        <item x="2152"/>
        <item x="328"/>
        <item x="1211"/>
        <item x="2255"/>
        <item x="686"/>
        <item x="1939"/>
        <item x="970"/>
        <item x="165"/>
        <item x="1304"/>
        <item x="192"/>
        <item x="1030"/>
        <item x="1539"/>
        <item x="740"/>
        <item x="1865"/>
        <item x="1350"/>
        <item x="387"/>
        <item x="267"/>
        <item x="1549"/>
        <item x="2051"/>
        <item x="1884"/>
        <item x="1075"/>
        <item x="602"/>
        <item x="235"/>
        <item x="703"/>
        <item x="1921"/>
        <item x="562"/>
        <item x="1625"/>
        <item x="376"/>
        <item x="2128"/>
        <item x="365"/>
        <item x="1227"/>
        <item x="2271"/>
        <item x="499"/>
        <item x="485"/>
        <item x="1313"/>
        <item x="799"/>
        <item x="423"/>
        <item x="1754"/>
        <item x="924"/>
        <item x="242"/>
        <item x="743"/>
        <item x="2012"/>
        <item x="749"/>
        <item x="4"/>
        <item x="650"/>
        <item x="857"/>
        <item x="1475"/>
        <item x="838"/>
        <item x="225"/>
        <item x="2190"/>
        <item x="1311"/>
        <item x="203"/>
        <item x="447"/>
        <item x="851"/>
        <item x="486"/>
        <item x="1040"/>
        <item x="1729"/>
        <item x="1348"/>
        <item x="1522"/>
        <item x="937"/>
        <item x="579"/>
        <item x="901"/>
        <item x="1492"/>
        <item x="2125"/>
        <item x="179"/>
        <item x="298"/>
        <item x="1789"/>
        <item x="1428"/>
        <item x="1816"/>
        <item x="1638"/>
        <item x="615"/>
        <item x="1560"/>
        <item x="1668"/>
        <item x="1167"/>
        <item x="1137"/>
        <item x="496"/>
        <item x="182"/>
        <item x="295"/>
        <item x="2258"/>
        <item x="547"/>
        <item x="599"/>
        <item x="1164"/>
        <item x="38"/>
        <item x="2189"/>
        <item x="25"/>
        <item x="1992"/>
        <item x="1138"/>
        <item x="1814"/>
        <item x="846"/>
        <item x="2090"/>
        <item x="1332"/>
        <item x="2022"/>
        <item x="1498"/>
        <item x="169"/>
        <item x="362"/>
        <item x="191"/>
        <item x="1616"/>
        <item x="501"/>
        <item x="904"/>
        <item x="59"/>
        <item x="1107"/>
        <item x="1159"/>
        <item x="1096"/>
        <item x="2071"/>
        <item x="1389"/>
        <item x="2102"/>
        <item x="434"/>
        <item x="1244"/>
        <item x="24"/>
        <item x="1209"/>
        <item x="1480"/>
        <item x="612"/>
        <item x="1444"/>
        <item x="489"/>
        <item x="865"/>
        <item x="238"/>
        <item x="1863"/>
        <item x="366"/>
        <item x="983"/>
        <item x="451"/>
        <item x="276"/>
        <item x="1943"/>
        <item x="1741"/>
        <item x="1157"/>
        <item x="2136"/>
        <item x="1411"/>
        <item x="2252"/>
        <item x="2144"/>
        <item x="1077"/>
        <item x="873"/>
        <item x="240"/>
        <item x="1416"/>
        <item x="1672"/>
        <item x="2094"/>
        <item x="151"/>
        <item x="1511"/>
        <item x="2068"/>
        <item x="12"/>
        <item x="2278"/>
        <item x="1082"/>
        <item x="519"/>
        <item x="1799"/>
        <item x="1945"/>
        <item x="315"/>
        <item x="348"/>
        <item x="2236"/>
        <item x="1723"/>
        <item x="256"/>
        <item x="338"/>
        <item x="1843"/>
        <item x="1365"/>
        <item x="466"/>
        <item x="1202"/>
        <item x="1788"/>
        <item x="1693"/>
        <item x="1895"/>
        <item x="1269"/>
        <item x="1938"/>
        <item x="1780"/>
        <item x="130"/>
        <item x="2174"/>
        <item x="1582"/>
        <item x="2124"/>
        <item x="825"/>
        <item x="555"/>
        <item x="233"/>
        <item x="1162"/>
        <item x="1207"/>
        <item x="1803"/>
        <item x="1538"/>
        <item x="689"/>
        <item x="2282"/>
        <item x="850"/>
        <item x="879"/>
        <item x="1031"/>
        <item x="685"/>
        <item x="2160"/>
        <item x="2049"/>
        <item x="1130"/>
        <item x="1615"/>
        <item x="531"/>
        <item x="965"/>
        <item x="1750"/>
        <item x="1095"/>
        <item x="524"/>
        <item x="1225"/>
        <item x="1104"/>
        <item x="1394"/>
        <item x="374"/>
        <item x="737"/>
        <item x="765"/>
        <item x="1012"/>
        <item x="1263"/>
        <item x="1184"/>
        <item x="2181"/>
        <item x="757"/>
        <item x="804"/>
        <item x="1963"/>
        <item x="247"/>
        <item x="18"/>
        <item x="1624"/>
        <item x="2231"/>
        <item x="332"/>
        <item x="2186"/>
        <item x="1143"/>
        <item x="1813"/>
        <item x="1115"/>
        <item x="1980"/>
        <item x="208"/>
        <item x="1300"/>
        <item x="1050"/>
        <item x="1878"/>
        <item x="1494"/>
        <item x="1496"/>
        <item x="556"/>
        <item x="1983"/>
        <item x="363"/>
        <item x="251"/>
        <item x="113"/>
        <item x="1181"/>
        <item x="1399"/>
        <item x="967"/>
        <item x="2021"/>
        <item x="1374"/>
        <item x="86"/>
        <item x="1487"/>
        <item x="58"/>
        <item x="1277"/>
        <item x="2235"/>
        <item x="1266"/>
        <item x="1775"/>
        <item x="1715"/>
        <item x="1006"/>
        <item x="1187"/>
        <item x="1262"/>
        <item x="223"/>
        <item x="2086"/>
        <item x="1721"/>
        <item x="1535"/>
        <item x="116"/>
        <item x="57"/>
        <item x="132"/>
        <item x="1479"/>
        <item x="505"/>
        <item x="2135"/>
        <item x="1819"/>
        <item x="1738"/>
        <item x="569"/>
        <item x="704"/>
        <item x="932"/>
        <item x="1579"/>
        <item x="1309"/>
        <item x="313"/>
        <item x="2089"/>
        <item x="355"/>
        <item x="299"/>
        <item x="273"/>
        <item x="143"/>
        <item x="604"/>
        <item x="2025"/>
        <item x="963"/>
        <item x="405"/>
        <item x="1093"/>
        <item x="1888"/>
        <item x="2134"/>
        <item x="2284"/>
        <item x="705"/>
        <item x="452"/>
        <item x="2206"/>
        <item x="210"/>
        <item x="1792"/>
        <item x="1071"/>
        <item x="1180"/>
        <item x="1507"/>
        <item x="878"/>
        <item x="2194"/>
        <item x="1797"/>
        <item x="2048"/>
        <item x="1833"/>
        <item x="1373"/>
        <item x="2085"/>
        <item x="1767"/>
        <item x="896"/>
        <item x="1757"/>
        <item x="81"/>
        <item x="2158"/>
        <item x="187"/>
        <item x="2225"/>
        <item x="859"/>
        <item x="517"/>
        <item x="304"/>
        <item x="877"/>
        <item x="209"/>
        <item x="885"/>
        <item x="2101"/>
        <item x="816"/>
        <item x="2155"/>
        <item x="416"/>
        <item x="302"/>
        <item x="1680"/>
        <item x="1718"/>
        <item x="1432"/>
        <item x="1386"/>
        <item x="171"/>
        <item x="1697"/>
        <item x="1993"/>
        <item x="678"/>
        <item x="1190"/>
        <item x="155"/>
        <item x="1443"/>
        <item x="357"/>
        <item x="567"/>
        <item x="1242"/>
        <item x="1566"/>
        <item x="1968"/>
        <item x="1163"/>
        <item x="563"/>
        <item x="214"/>
        <item x="2098"/>
        <item x="548"/>
        <item x="424"/>
        <item x="1154"/>
        <item x="1280"/>
        <item x="1005"/>
        <item x="418"/>
        <item x="407"/>
        <item x="1462"/>
        <item x="1632"/>
        <item x="443"/>
        <item x="2289"/>
        <item x="862"/>
        <item x="1832"/>
        <item x="613"/>
        <item x="1667"/>
        <item x="260"/>
        <item x="1470"/>
        <item x="1851"/>
        <item x="1513"/>
        <item x="1637"/>
        <item x="625"/>
        <item x="1910"/>
        <item x="713"/>
        <item x="1383"/>
        <item x="2233"/>
        <item x="1264"/>
        <item x="780"/>
        <item x="446"/>
        <item x="1838"/>
        <item x="1371"/>
        <item x="39"/>
        <item x="1706"/>
        <item x="1260"/>
        <item x="702"/>
        <item x="430"/>
        <item x="1489"/>
        <item x="833"/>
        <item x="1302"/>
        <item x="1808"/>
        <item x="1439"/>
        <item x="1831"/>
        <item x="934"/>
        <item x="2207"/>
        <item x="997"/>
        <item x="1623"/>
        <item x="1218"/>
        <item x="1038"/>
        <item x="675"/>
        <item x="1531"/>
        <item x="293"/>
        <item x="408"/>
        <item x="2216"/>
        <item x="1990"/>
        <item x="32"/>
        <item x="1653"/>
        <item x="372"/>
        <item x="1917"/>
        <item x="2015"/>
        <item x="748"/>
        <item x="1315"/>
        <item x="250"/>
        <item x="2097"/>
        <item x="1114"/>
        <item x="594"/>
        <item x="395"/>
        <item x="876"/>
        <item x="641"/>
        <item x="976"/>
        <item x="1886"/>
        <item x="839"/>
        <item x="1493"/>
        <item x="379"/>
        <item x="900"/>
        <item x="254"/>
        <item x="1413"/>
        <item x="1010"/>
        <item x="847"/>
        <item x="2060"/>
        <item x="2057"/>
        <item x="1800"/>
        <item x="2061"/>
        <item x="910"/>
        <item x="1377"/>
        <item x="907"/>
        <item x="1358"/>
        <item x="1283"/>
        <item x="456"/>
        <item x="1610"/>
        <item x="2153"/>
        <item x="564"/>
        <item x="1887"/>
        <item x="1062"/>
        <item x="417"/>
        <item x="1919"/>
        <item x="2055"/>
        <item x="1079"/>
        <item x="1441"/>
        <item x="2204"/>
        <item x="1590"/>
        <item x="761"/>
        <item x="347"/>
        <item x="2166"/>
        <item x="1972"/>
        <item x="802"/>
        <item x="1442"/>
        <item x="741"/>
        <item x="841"/>
        <item x="669"/>
        <item x="618"/>
        <item x="561"/>
        <item x="1341"/>
        <item x="1581"/>
        <item x="1882"/>
        <item x="668"/>
        <item x="172"/>
        <item x="750"/>
        <item x="1417"/>
        <item x="1279"/>
        <item x="553"/>
        <item x="1553"/>
        <item x="889"/>
        <item x="44"/>
        <item x="1278"/>
        <item x="243"/>
        <item x="647"/>
        <item x="611"/>
        <item x="1197"/>
        <item x="1381"/>
        <item x="648"/>
        <item x="1198"/>
        <item x="1367"/>
        <item x="1453"/>
        <item x="840"/>
        <item x="492"/>
        <item x="1013"/>
        <item x="1185"/>
        <item x="283"/>
        <item x="639"/>
        <item x="891"/>
        <item x="1078"/>
        <item x="2273"/>
        <item x="626"/>
        <item x="2041"/>
        <item x="1281"/>
        <item x="2205"/>
        <item x="1708"/>
        <item x="1474"/>
        <item x="2187"/>
        <item x="512"/>
        <item x="2180"/>
        <item x="2034"/>
        <item x="616"/>
        <item x="845"/>
        <item x="1914"/>
        <item x="1402"/>
        <item x="2080"/>
        <item x="725"/>
        <item x="1126"/>
        <item x="1811"/>
        <item x="1861"/>
        <item x="2272"/>
        <item x="541"/>
        <item x="1423"/>
        <item x="316"/>
        <item x="2039"/>
        <item x="2009"/>
        <item x="364"/>
        <item x="1354"/>
        <item x="606"/>
        <item x="1686"/>
        <item x="1844"/>
        <item x="1634"/>
        <item x="1230"/>
        <item x="2215"/>
        <item x="834"/>
        <item x="1001"/>
        <item x="1937"/>
        <item x="1460"/>
        <item x="1298"/>
        <item x="164"/>
        <item x="1627"/>
        <item x="1710"/>
        <item x="100"/>
        <item x="2163"/>
        <item x="1701"/>
        <item x="789"/>
        <item x="1877"/>
        <item x="958"/>
        <item x="1210"/>
        <item x="1318"/>
        <item x="1944"/>
        <item x="1545"/>
        <item x="1"/>
        <item x="2179"/>
        <item x="1084"/>
        <item x="922"/>
        <item x="779"/>
        <item x="1585"/>
        <item x="2070"/>
        <item x="107"/>
        <item x="1804"/>
        <item x="1684"/>
        <item x="1871"/>
        <item x="1646"/>
        <item x="226"/>
        <item x="467"/>
        <item x="2267"/>
        <item x="2141"/>
        <item x="1771"/>
        <item x="2275"/>
        <item x="1688"/>
        <item x="1812"/>
        <item x="947"/>
        <item x="106"/>
        <item x="1640"/>
        <item x="2287"/>
        <item x="1681"/>
        <item x="2192"/>
        <item x="29"/>
        <item x="158"/>
        <item x="184"/>
        <item x="1793"/>
        <item x="946"/>
        <item x="1643"/>
        <item x="1246"/>
        <item x="1129"/>
        <item x="1273"/>
        <item x="1008"/>
        <item x="1847"/>
        <item x="1883"/>
        <item x="637"/>
        <item x="2083"/>
        <item x="909"/>
        <item x="1258"/>
        <item x="854"/>
        <item x="1746"/>
        <item x="720"/>
        <item x="1080"/>
        <item x="326"/>
        <item x="1229"/>
        <item x="1482"/>
        <item x="1150"/>
        <item x="1192"/>
        <item x="1208"/>
        <item x="1124"/>
        <item x="620"/>
        <item x="1274"/>
        <item x="161"/>
        <item x="2288"/>
        <item x="860"/>
        <item x="412"/>
        <item x="1567"/>
        <item x="9"/>
        <item x="2159"/>
        <item x="2045"/>
        <item x="861"/>
        <item x="117"/>
        <item x="1719"/>
        <item x="1433"/>
        <item x="2027"/>
        <item x="1125"/>
        <item x="2047"/>
        <item x="1457"/>
        <item x="642"/>
        <item x="968"/>
        <item x="1327"/>
        <item x="1036"/>
        <item x="1873"/>
        <item x="1486"/>
        <item x="574"/>
        <item x="1524"/>
        <item x="2259"/>
        <item x="1961"/>
        <item x="1471"/>
        <item x="1072"/>
        <item x="1272"/>
        <item x="589"/>
        <item x="1445"/>
        <item x="230"/>
        <item x="51"/>
        <item x="698"/>
        <item x="483"/>
        <item x="815"/>
        <item x="1540"/>
        <item x="217"/>
        <item x="1720"/>
        <item x="232"/>
        <item x="587"/>
        <item x="985"/>
        <item x="1014"/>
        <item x="1105"/>
        <item x="617"/>
        <item x="1174"/>
        <item x="398"/>
        <item x="621"/>
        <item x="2232"/>
        <item x="793"/>
        <item x="1828"/>
        <item x="1259"/>
        <item x="2230"/>
        <item x="1316"/>
        <item x="2197"/>
        <item x="1339"/>
        <item x="2017"/>
        <item x="1136"/>
        <item x="629"/>
        <item x="1254"/>
        <item x="1245"/>
        <item x="322"/>
        <item x="908"/>
        <item x="1250"/>
        <item x="2033"/>
        <item x="1794"/>
        <item x="139"/>
        <item x="1342"/>
        <item x="1205"/>
        <item x="1412"/>
        <item x="1086"/>
        <item x="697"/>
        <item x="1875"/>
        <item x="1151"/>
        <item x="1925"/>
        <item x="1807"/>
        <item x="1622"/>
        <item x="717"/>
        <item x="1238"/>
        <item x="578"/>
        <item x="1403"/>
        <item x="2151"/>
        <item x="263"/>
        <item x="623"/>
        <item x="296"/>
        <item x="954"/>
        <item x="43"/>
        <item x="1597"/>
        <item x="950"/>
        <item x="162"/>
        <item x="1599"/>
        <item x="1139"/>
        <item x="1801"/>
        <item x="867"/>
        <item x="2031"/>
        <item x="2114"/>
        <item x="747"/>
        <item x="568"/>
        <item x="1337"/>
        <item x="1357"/>
        <item x="249"/>
        <item x="1317"/>
        <item x="2063"/>
        <item x="1898"/>
        <item x="2229"/>
        <item x="662"/>
        <item x="1429"/>
        <item x="1561"/>
        <item x="1682"/>
        <item x="1359"/>
        <item x="150"/>
        <item x="670"/>
        <item x="1312"/>
        <item x="999"/>
        <item x="1270"/>
        <item x="1241"/>
        <item x="262"/>
        <item x="1369"/>
        <item x="2262"/>
        <item x="1100"/>
        <item x="2107"/>
        <item x="1869"/>
        <item x="2099"/>
        <item x="528"/>
        <item x="557"/>
        <item x="1488"/>
        <item x="1602"/>
        <item x="619"/>
        <item x="1284"/>
        <item x="1864"/>
        <item x="1857"/>
        <item x="1142"/>
        <item x="2079"/>
        <item x="1569"/>
        <item x="2251"/>
        <item x="306"/>
        <item x="495"/>
        <item x="1815"/>
        <item x="635"/>
        <item x="397"/>
        <item x="1333"/>
        <item x="1102"/>
        <item x="1514"/>
        <item x="1951"/>
        <item x="2184"/>
        <item x="458"/>
        <item x="1116"/>
        <item x="218"/>
        <item x="1730"/>
        <item x="26"/>
        <item x="1660"/>
        <item x="2132"/>
        <item x="1074"/>
        <item x="817"/>
        <item x="2137"/>
        <item x="1562"/>
        <item x="913"/>
        <item x="573"/>
        <item x="110"/>
        <item x="1364"/>
        <item x="194"/>
        <item x="1220"/>
        <item x="42"/>
        <item x="1222"/>
        <item x="1934"/>
        <item x="1193"/>
        <item x="399"/>
        <item x="957"/>
        <item x="1289"/>
        <item x="16"/>
        <item x="722"/>
        <item x="1436"/>
        <item x="134"/>
        <item x="899"/>
        <item x="85"/>
        <item x="1314"/>
        <item x="1779"/>
        <item x="1018"/>
        <item x="2169"/>
        <item x="671"/>
        <item x="20"/>
        <item x="695"/>
        <item x="73"/>
        <item x="229"/>
        <item x="1604"/>
        <item x="2076"/>
        <item x="1414"/>
        <item x="1328"/>
        <item x="1446"/>
        <item x="576"/>
        <item x="53"/>
        <item x="1528"/>
        <item x="1235"/>
        <item x="2223"/>
        <item x="178"/>
        <item x="36"/>
        <item x="848"/>
        <item x="2214"/>
        <item x="334"/>
        <item x="1927"/>
        <item x="939"/>
        <item x="2024"/>
        <item x="1060"/>
        <item x="1468"/>
        <item x="1243"/>
        <item x="442"/>
        <item x="708"/>
        <item x="2088"/>
        <item x="597"/>
        <item x="1772"/>
        <item x="1525"/>
        <item x="259"/>
        <item x="814"/>
        <item x="432"/>
        <item x="1649"/>
        <item x="2023"/>
        <item x="462"/>
        <item x="173"/>
        <item x="2036"/>
        <item x="190"/>
        <item x="1321"/>
        <item x="224"/>
        <item x="1276"/>
        <item x="2006"/>
        <item x="1427"/>
        <item x="1352"/>
        <item x="396"/>
        <item x="438"/>
        <item x="1639"/>
        <item x="1214"/>
        <item x="2018"/>
        <item x="1679"/>
        <item x="2026"/>
        <item x="709"/>
        <item x="1904"/>
        <item x="1850"/>
        <item x="371"/>
        <item x="1016"/>
        <item x="663"/>
        <item x="2148"/>
        <item x="410"/>
        <item x="540"/>
        <item x="895"/>
        <item x="1902"/>
        <item x="2243"/>
        <item x="1752"/>
        <item x="2140"/>
        <item x="1798"/>
        <item x="421"/>
        <item x="1391"/>
        <item x="716"/>
        <item x="1232"/>
        <item x="15"/>
        <item x="880"/>
        <item x="2146"/>
        <item x="1953"/>
        <item x="1490"/>
        <item x="1559"/>
        <item x="1113"/>
        <item x="868"/>
        <item x="177"/>
        <item x="1517"/>
        <item x="138"/>
        <item x="1802"/>
        <item x="537"/>
        <item x="2116"/>
        <item x="897"/>
        <item x="67"/>
        <item x="1964"/>
        <item x="1740"/>
        <item x="146"/>
        <item x="2069"/>
        <item x="2173"/>
        <item x="140"/>
        <item x="1909"/>
        <item x="1544"/>
        <item x="1512"/>
        <item x="776"/>
        <item x="141"/>
        <item x="1091"/>
        <item x="122"/>
        <item x="481"/>
        <item x="414"/>
        <item x="380"/>
        <item x="1307"/>
        <item x="1995"/>
        <item x="197"/>
        <item x="849"/>
        <item x="2268"/>
        <item x="658"/>
        <item x="1932"/>
        <item x="1515"/>
        <item x="1918"/>
        <item x="1405"/>
        <item x="2129"/>
        <item x="706"/>
        <item x="526"/>
        <item x="1657"/>
        <item x="536"/>
        <item x="1169"/>
        <item x="1764"/>
        <item x="291"/>
        <item x="715"/>
        <item x="222"/>
        <item x="1537"/>
        <item x="2145"/>
        <item x="926"/>
        <item x="93"/>
        <item x="1094"/>
        <item x="1219"/>
        <item x="1709"/>
        <item x="1349"/>
        <item x="1418"/>
        <item x="791"/>
        <item x="1666"/>
        <item x="1437"/>
        <item x="2237"/>
        <item x="2164"/>
        <item x="1935"/>
        <item x="31"/>
        <item x="2096"/>
        <item x="730"/>
        <item x="1134"/>
        <item x="1438"/>
        <item x="128"/>
        <item x="1541"/>
        <item x="1368"/>
        <item x="484"/>
        <item x="2201"/>
        <item x="2121"/>
        <item x="1626"/>
        <item x="1986"/>
        <item x="1506"/>
        <item x="52"/>
        <item x="1407"/>
        <item x="186"/>
        <item x="762"/>
        <item x="590"/>
        <item x="1854"/>
        <item x="488"/>
        <item x="778"/>
        <item x="1382"/>
        <item x="1551"/>
        <item x="1178"/>
        <item x="1165"/>
        <item x="925"/>
        <item x="769"/>
        <item x="631"/>
        <item x="1434"/>
        <item x="1658"/>
        <item x="1409"/>
        <item x="1326"/>
        <item x="770"/>
        <item x="475"/>
        <item x="1829"/>
        <item x="1217"/>
        <item x="1795"/>
        <item x="2028"/>
        <item x="60"/>
        <item x="1820"/>
        <item x="1823"/>
        <item x="728"/>
        <item x="1421"/>
        <item x="1650"/>
        <item x="444"/>
        <item x="591"/>
        <item x="1117"/>
        <item x="1508"/>
        <item x="1476"/>
        <item x="1922"/>
        <item x="119"/>
        <item x="1698"/>
        <item x="1166"/>
        <item x="842"/>
        <item x="358"/>
        <item x="1870"/>
        <item x="883"/>
        <item x="5"/>
        <item x="1589"/>
        <item x="1734"/>
        <item x="975"/>
        <item x="1026"/>
        <item x="944"/>
        <item x="1310"/>
        <item x="2191"/>
        <item x="2067"/>
        <item x="1982"/>
        <item x="1608"/>
        <item x="147"/>
        <item x="201"/>
        <item x="317"/>
        <item x="400"/>
        <item x="2250"/>
        <item x="303"/>
        <item x="318"/>
        <item x="2222"/>
        <item x="308"/>
        <item x="2198"/>
        <item x="884"/>
        <item x="677"/>
        <item x="2269"/>
        <item x="1120"/>
        <item x="413"/>
        <item x="812"/>
        <item x="745"/>
        <item x="938"/>
        <item x="1702"/>
        <item x="204"/>
        <item x="657"/>
        <item x="1769"/>
        <item x="1835"/>
        <item x="450"/>
        <item x="852"/>
        <item x="624"/>
        <item x="1233"/>
        <item x="774"/>
        <item x="718"/>
        <item x="1965"/>
        <item x="782"/>
        <item x="2081"/>
        <item x="1452"/>
        <item x="1930"/>
        <item x="1631"/>
        <item x="688"/>
        <item x="964"/>
        <item x="828"/>
        <item x="1149"/>
        <item x="500"/>
        <item x="127"/>
        <item x="942"/>
        <item x="1249"/>
        <item x="961"/>
        <item x="2279"/>
        <item x="1974"/>
        <item x="478"/>
        <item x="1644"/>
        <item x="1677"/>
        <item x="1043"/>
        <item x="266"/>
        <item x="1949"/>
        <item x="887"/>
        <item x="2115"/>
        <item x="2212"/>
        <item x="1379"/>
        <item x="535"/>
        <item x="2035"/>
        <item x="674"/>
        <item x="2239"/>
        <item x="1353"/>
        <item x="409"/>
        <item x="2062"/>
        <item x="2266"/>
        <item x="120"/>
        <item x="1661"/>
        <item x="1454"/>
        <item x="1676"/>
        <item x="1485"/>
        <item x="2263"/>
        <item x="373"/>
        <item x="1858"/>
        <item x="1048"/>
        <item x="79"/>
        <item x="566"/>
        <item x="353"/>
        <item x="656"/>
        <item x="1761"/>
        <item x="47"/>
        <item x="2142"/>
        <item x="1690"/>
        <item x="2217"/>
        <item x="830"/>
        <item x="2066"/>
        <item x="378"/>
        <item x="1957"/>
        <item x="384"/>
        <item x="701"/>
        <item x="1714"/>
        <item x="581"/>
        <item x="1973"/>
        <item x="19"/>
        <item x="219"/>
        <item x="2087"/>
        <item x="1191"/>
        <item x="2029"/>
        <item x="1988"/>
        <item x="1759"/>
        <item x="1054"/>
        <item x="493"/>
        <item x="1889"/>
        <item x="1648"/>
        <item x="1692"/>
        <item x="914"/>
        <item x="1700"/>
        <item x="1641"/>
        <item x="1796"/>
        <item x="287"/>
        <item x="1716"/>
        <item x="2270"/>
        <item x="1901"/>
        <item x="622"/>
        <item x="821"/>
        <item x="1827"/>
        <item x="792"/>
        <item x="282"/>
        <item x="1003"/>
        <item x="288"/>
        <item x="261"/>
        <item x="810"/>
        <item x="831"/>
        <item x="49"/>
        <item x="1366"/>
        <item x="392"/>
        <item x="1736"/>
        <item x="324"/>
        <item x="608"/>
        <item x="1108"/>
        <item x="1491"/>
        <item x="1076"/>
        <item x="265"/>
        <item x="181"/>
        <item x="482"/>
        <item x="951"/>
        <item x="1586"/>
        <item x="368"/>
        <item x="367"/>
        <item x="1022"/>
        <item x="2177"/>
        <item x="1392"/>
        <item x="1860"/>
        <item x="755"/>
        <item x="2044"/>
        <item x="545"/>
        <item x="213"/>
        <item x="763"/>
        <item x="1605"/>
        <item x="271"/>
        <item x="1837"/>
        <item x="1161"/>
        <item x="1903"/>
        <item x="1384"/>
        <item x="22"/>
        <item x="1408"/>
        <item x="1713"/>
        <item x="1122"/>
        <item x="1121"/>
        <item x="2004"/>
        <item x="1825"/>
        <item x="477"/>
        <item x="514"/>
        <item x="1361"/>
        <item x="1044"/>
        <item x="1294"/>
        <item x="872"/>
        <item x="445"/>
        <item x="2226"/>
        <item x="1203"/>
        <item x="1135"/>
        <item x="2010"/>
        <item x="679"/>
        <item x="62"/>
        <item x="419"/>
        <item x="1148"/>
        <item x="539"/>
        <item x="1696"/>
        <item x="1601"/>
        <item x="1612"/>
        <item x="111"/>
        <item x="221"/>
        <item x="2117"/>
        <item x="902"/>
        <item x="1035"/>
        <item x="940"/>
        <item x="1435"/>
        <item x="1785"/>
        <item x="960"/>
        <item x="1265"/>
        <item x="369"/>
        <item x="375"/>
        <item x="1557"/>
        <item x="133"/>
        <item x="1809"/>
        <item x="2003"/>
        <item x="681"/>
        <item x="2213"/>
        <item x="1735"/>
        <item x="1183"/>
        <item x="1900"/>
        <item x="1147"/>
        <item x="1890"/>
        <item x="836"/>
        <item x="2133"/>
        <item x="163"/>
        <item x="627"/>
        <item x="1056"/>
        <item x="1098"/>
        <item x="771"/>
        <item x="2109"/>
        <item x="1587"/>
        <item x="2249"/>
        <item x="1826"/>
        <item x="297"/>
        <item x="871"/>
        <item x="325"/>
        <item x="794"/>
        <item x="1239"/>
        <item x="2092"/>
        <item x="525"/>
        <item x="1620"/>
        <item x="126"/>
        <item x="723"/>
        <item x="333"/>
        <item x="436"/>
        <item x="464"/>
        <item x="653"/>
        <item x="1959"/>
        <item x="2042"/>
        <item x="2224"/>
        <item x="560"/>
        <item x="584"/>
        <item x="538"/>
        <item x="1675"/>
        <item x="2254"/>
        <item x="454"/>
        <item x="382"/>
        <item x="50"/>
        <item x="945"/>
        <item x="1975"/>
        <item x="929"/>
        <item x="441"/>
        <item x="275"/>
        <item x="1101"/>
        <item x="2241"/>
        <item x="1020"/>
        <item x="1588"/>
        <item x="729"/>
        <item x="435"/>
        <item x="1952"/>
        <item x="1655"/>
        <item x="2161"/>
        <item x="2280"/>
        <item x="1766"/>
        <item x="474"/>
        <item x="1194"/>
        <item x="215"/>
        <item x="75"/>
        <item x="2103"/>
        <item x="1329"/>
        <item x="1375"/>
        <item x="2084"/>
        <item x="1633"/>
        <item x="2182"/>
        <item x="682"/>
        <item x="691"/>
        <item x="101"/>
        <item x="1256"/>
        <item x="11"/>
        <item x="246"/>
        <item x="881"/>
        <item x="665"/>
        <item x="509"/>
        <item x="241"/>
        <item x="610"/>
        <item x="2019"/>
        <item x="707"/>
        <item x="1510"/>
        <item x="993"/>
        <item x="84"/>
        <item x="64"/>
        <item x="953"/>
        <item x="309"/>
        <item x="1673"/>
        <item x="751"/>
        <item x="1948"/>
        <item x="1248"/>
        <item x="1880"/>
        <item x="2038"/>
        <item x="136"/>
        <item x="1762"/>
        <item x="2285"/>
        <item x="337"/>
        <item x="785"/>
        <item x="1530"/>
        <item x="1885"/>
        <item x="1550"/>
        <item x="1297"/>
        <item x="772"/>
        <item x="875"/>
        <item x="742"/>
        <item x="83"/>
        <item x="920"/>
        <item x="2072"/>
        <item x="1924"/>
        <item x="1981"/>
        <item x="1881"/>
        <item x="1787"/>
        <item x="1845"/>
        <item x="1092"/>
        <item x="2277"/>
        <item x="1053"/>
        <item x="1572"/>
        <item x="37"/>
        <item x="1519"/>
        <item x="30"/>
        <item x="565"/>
        <item x="1532"/>
        <item x="80"/>
        <item x="2123"/>
        <item x="381"/>
        <item x="1440"/>
        <item x="394"/>
        <item x="676"/>
        <item x="1055"/>
        <item x="2046"/>
        <item x="928"/>
        <item x="149"/>
        <item x="630"/>
        <item x="2257"/>
        <item x="1247"/>
        <item x="2008"/>
        <item x="220"/>
        <item x="2294"/>
        <item x="200"/>
        <item x="1459"/>
        <item x="35"/>
        <item x="544"/>
        <item x="739"/>
        <item x="108"/>
        <item x="437"/>
        <item x="835"/>
        <item x="933"/>
        <item x="2203"/>
        <item x="343"/>
        <item x="1905"/>
        <item x="92"/>
        <item x="582"/>
        <item x="2209"/>
        <item x="1175"/>
        <item x="513"/>
        <item x="351"/>
        <item x="148"/>
        <item x="2176"/>
        <item x="344"/>
        <item x="2167"/>
        <item x="1085"/>
        <item x="781"/>
        <item x="1363"/>
        <item x="598"/>
        <item x="758"/>
        <item x="959"/>
        <item x="401"/>
        <item x="1685"/>
        <item x="666"/>
        <item x="1867"/>
        <item x="1942"/>
        <item x="1979"/>
        <item x="1707"/>
        <item x="1426"/>
        <item x="1066"/>
        <item x="1578"/>
        <item x="1172"/>
        <item x="1216"/>
        <item x="2291"/>
        <item x="2093"/>
        <item x="955"/>
        <item x="543"/>
        <item x="1928"/>
        <item x="527"/>
        <item x="2290"/>
        <item x="1806"/>
        <item x="1691"/>
        <item x="1099"/>
        <item x="1722"/>
        <item x="855"/>
        <item x="2110"/>
        <item x="1856"/>
        <item x="2143"/>
        <item x="2002"/>
        <item x="1397"/>
        <item x="595"/>
        <item x="145"/>
        <item x="661"/>
        <item x="2234"/>
        <item x="2131"/>
        <item x="239"/>
        <item x="1469"/>
        <item x="1521"/>
        <item x="2030"/>
        <item x="1654"/>
        <item x="1564"/>
        <item x="977"/>
        <item x="882"/>
        <item x="1758"/>
        <item x="461"/>
        <item x="1907"/>
        <item x="1600"/>
        <item x="354"/>
        <item x="506"/>
        <item x="1969"/>
        <item x="808"/>
        <item x="1962"/>
        <item x="2100"/>
        <item x="2007"/>
        <item x="82"/>
        <item x="202"/>
        <item x="377"/>
        <item x="68"/>
        <item x="1171"/>
        <item x="1287"/>
        <item x="1160"/>
        <item x="1128"/>
        <item x="1527"/>
        <item x="837"/>
        <item x="2077"/>
        <item x="121"/>
        <item x="498"/>
        <item x="1395"/>
        <item x="824"/>
        <item x="800"/>
        <item x="826"/>
        <item x="1070"/>
        <item x="2113"/>
        <item x="766"/>
        <item x="733"/>
        <item x="818"/>
        <item x="614"/>
        <item x="2130"/>
        <item x="212"/>
        <item x="917"/>
        <item x="638"/>
        <item x="554"/>
        <item x="2218"/>
        <item x="70"/>
        <item x="1024"/>
        <item x="736"/>
        <item x="603"/>
        <item x="786"/>
        <item x="923"/>
        <item x="1894"/>
        <item x="196"/>
        <item x="207"/>
        <item x="1376"/>
        <item x="1037"/>
        <item x="1380"/>
        <item x="1306"/>
        <item x="342"/>
        <item x="1558"/>
        <item x="1635"/>
        <item x="61"/>
        <item x="1591"/>
        <item x="135"/>
        <item x="1577"/>
        <item x="1251"/>
        <item x="1293"/>
        <item x="2120"/>
        <item x="1087"/>
        <item x="236"/>
        <item x="911"/>
        <item x="1215"/>
        <item x="1463"/>
        <item x="1501"/>
        <item x="1028"/>
        <item x="1484"/>
        <item x="1739"/>
        <item x="228"/>
        <item x="1343"/>
        <item x="690"/>
        <item x="1606"/>
        <item x="1176"/>
        <item x="1204"/>
        <item x="2281"/>
        <item x="520"/>
        <item x="1862"/>
        <item x="402"/>
        <item x="1768"/>
        <item x="2264"/>
        <item x="1061"/>
        <item x="2138"/>
        <item x="1275"/>
        <item x="507"/>
        <item x="1790"/>
        <item x="1556"/>
        <item x="216"/>
        <item x="1717"/>
        <item x="652"/>
        <item x="1671"/>
        <item x="176"/>
        <item x="1477"/>
        <item x="912"/>
        <item x="166"/>
        <item x="2170"/>
        <item x="453"/>
        <item x="1456"/>
        <item x="123"/>
        <item x="1152"/>
        <item x="429"/>
        <item x="1133"/>
        <item x="1683"/>
        <item x="2011"/>
        <item x="1966"/>
        <item x="1483"/>
        <item x="272"/>
        <item x="529"/>
        <item x="892"/>
        <item x="600"/>
        <item x="1388"/>
        <item x="391"/>
        <item x="1818"/>
        <item x="870"/>
        <item x="1594"/>
        <item x="580"/>
        <item x="189"/>
        <item x="1387"/>
        <item x="8"/>
        <item x="1583"/>
        <item x="504"/>
        <item x="1170"/>
        <item x="1526"/>
        <item x="1200"/>
        <item x="1703"/>
        <item x="1662"/>
        <item x="2196"/>
        <item x="1781"/>
        <item x="784"/>
        <item x="752"/>
        <item x="607"/>
        <item x="406"/>
        <item x="1614"/>
        <item x="992"/>
        <item x="941"/>
        <item x="832"/>
        <item x="1123"/>
        <item x="1876"/>
        <item x="654"/>
        <item x="1543"/>
        <item x="949"/>
        <item x="2016"/>
        <item x="2293"/>
        <item x="471"/>
        <item x="798"/>
        <item x="984"/>
        <item x="1015"/>
        <item x="1237"/>
        <item x="1929"/>
        <item x="809"/>
        <item x="66"/>
        <item x="195"/>
        <item x="310"/>
        <item x="327"/>
        <item x="1051"/>
        <item x="1158"/>
        <item x="858"/>
        <item x="1999"/>
        <item x="2074"/>
        <item x="180"/>
        <item x="1226"/>
        <item x="449"/>
        <item x="1651"/>
        <item x="1112"/>
        <item x="2185"/>
        <item x="1449"/>
        <item x="55"/>
        <item x="1290"/>
        <item x="88"/>
        <item x="1338"/>
        <item x="185"/>
        <item x="1753"/>
        <item x="1089"/>
        <item x="2000"/>
        <item x="2056"/>
        <item x="1652"/>
        <item x="2248"/>
        <item x="2227"/>
        <item x="534"/>
        <item x="105"/>
        <item x="1743"/>
        <item x="1926"/>
        <item x="724"/>
        <item x="2058"/>
        <item x="683"/>
        <item x="1046"/>
        <item x="1301"/>
        <item x="2242"/>
        <item x="1131"/>
        <item x="1868"/>
        <item x="284"/>
        <item x="1670"/>
        <item x="331"/>
        <item x="2014"/>
        <item x="973"/>
        <item x="532"/>
        <item x="931"/>
        <item x="1619"/>
        <item x="1747"/>
        <item x="1571"/>
        <item x="1872"/>
        <item x="1834"/>
        <item x="1019"/>
        <item x="1481"/>
        <item x="2274"/>
        <item x="1996"/>
        <item x="972"/>
        <item x="144"/>
        <item x="490"/>
        <item x="1575"/>
        <item x="1523"/>
        <item x="1252"/>
        <item x="1763"/>
        <item x="1656"/>
        <item x="888"/>
        <item x="1495"/>
        <item x="1989"/>
        <item x="1848"/>
        <item x="1891"/>
        <item x="270"/>
        <item x="2108"/>
        <item x="646"/>
        <item x="1500"/>
        <item x="231"/>
        <item x="700"/>
        <item x="1023"/>
        <item x="1554"/>
        <item x="2149"/>
        <item x="1090"/>
        <item x="1991"/>
        <item x="962"/>
        <item x="503"/>
        <item x="1065"/>
        <item x="279"/>
        <item x="807"/>
        <item x="1292"/>
        <item x="1618"/>
        <item x="1595"/>
        <item x="1678"/>
        <item x="227"/>
        <item x="943"/>
        <item x="1647"/>
        <item x="1103"/>
        <item x="1967"/>
        <item x="2219"/>
        <item x="1156"/>
        <item x="1179"/>
        <item x="1548"/>
        <item x="1236"/>
        <item x="370"/>
        <item x="1699"/>
        <item x="2199"/>
        <item x="2095"/>
        <item x="783"/>
        <item x="1234"/>
        <item x="385"/>
        <item x="1224"/>
        <item x="341"/>
        <item x="2183"/>
        <item x="694"/>
        <item x="2245"/>
        <item x="1422"/>
        <item x="1810"/>
        <item x="795"/>
        <item x="280"/>
        <item x="981"/>
        <item x="2020"/>
        <item x="659"/>
        <item x="1047"/>
        <item x="1756"/>
        <item x="1744"/>
        <item x="2078"/>
        <item x="893"/>
        <item x="693"/>
        <item x="1629"/>
        <item x="2111"/>
        <item x="596"/>
        <item x="1504"/>
        <item x="1846"/>
        <item x="1628"/>
        <item x="1336"/>
        <item x="1168"/>
        <item x="1063"/>
        <item x="542"/>
        <item x="550"/>
        <item x="1033"/>
        <item x="1155"/>
        <item x="2253"/>
        <item x="470"/>
        <item x="48"/>
        <item x="844"/>
        <item x="636"/>
        <item x="1042"/>
        <item x="468"/>
        <item x="1546"/>
        <item x="994"/>
        <item x="2283"/>
        <item x="321"/>
        <item x="2105"/>
        <item x="1325"/>
        <item x="1127"/>
        <item x="1372"/>
        <item x="98"/>
        <item x="727"/>
        <item x="1896"/>
        <item x="137"/>
        <item x="806"/>
        <item x="2157"/>
        <item x="585"/>
        <item x="1941"/>
        <item x="1786"/>
        <item x="1977"/>
        <item x="1340"/>
        <item x="1836"/>
        <item x="1892"/>
        <item x="74"/>
        <item x="523"/>
        <item x="1971"/>
        <item x="2240"/>
        <item x="927"/>
        <item x="1268"/>
        <item x="588"/>
        <item x="1000"/>
        <item x="349"/>
        <item x="1097"/>
        <item x="1547"/>
        <item x="1331"/>
        <item x="1593"/>
        <item x="1987"/>
        <item x="1529"/>
        <item x="787"/>
        <item x="465"/>
        <item x="33"/>
        <item x="1497"/>
        <item x="777"/>
        <item x="153"/>
        <item x="1067"/>
        <item x="2005"/>
        <item x="2261"/>
        <item x="820"/>
        <item x="1206"/>
        <item x="886"/>
        <item x="1027"/>
        <item x="1058"/>
        <item x="1356"/>
        <item x="2193"/>
        <item x="1465"/>
        <item x="360"/>
        <item x="340"/>
        <item x="1570"/>
        <item x="1742"/>
        <item x="1997"/>
        <item x="1141"/>
        <item x="1025"/>
        <item x="760"/>
        <item x="1534"/>
        <item x="335"/>
        <item x="1770"/>
        <item x="336"/>
        <item x="1970"/>
        <item x="660"/>
        <item x="609"/>
        <item x="1146"/>
        <item x="383"/>
        <item x="129"/>
        <item x="1228"/>
        <item x="1874"/>
        <item x="3"/>
        <item x="7"/>
        <item x="1041"/>
        <item x="388"/>
        <item x="1621"/>
        <item x="1201"/>
        <item x="1866"/>
        <item x="552"/>
        <item x="2172"/>
        <item x="1253"/>
        <item x="95"/>
        <item x="894"/>
        <item x="1286"/>
        <item x="1805"/>
        <item x="2286"/>
        <item x="2001"/>
        <item x="463"/>
        <item x="1733"/>
        <item x="712"/>
        <item x="114"/>
        <item x="427"/>
        <item x="1664"/>
        <item x="822"/>
        <item x="640"/>
        <item x="103"/>
        <item x="78"/>
        <item x="1913"/>
        <item x="1642"/>
        <item x="13"/>
        <item x="205"/>
        <item x="1663"/>
        <item x="797"/>
        <item x="1034"/>
        <item x="389"/>
        <item x="952"/>
        <item x="1542"/>
        <item x="710"/>
        <item x="2156"/>
        <item x="21"/>
        <item x="294"/>
        <item x="269"/>
        <item x="2139"/>
        <item x="687"/>
        <item x="1299"/>
        <item x="655"/>
        <item x="167"/>
        <item x="2150"/>
        <item x="160"/>
        <item x="2091"/>
        <item x="714"/>
        <item x="634"/>
        <item x="1503"/>
        <item x="1611"/>
        <item x="1472"/>
        <item x="1592"/>
        <item x="1573"/>
        <item x="112"/>
        <item x="420"/>
        <item x="649"/>
        <item x="1110"/>
        <item x="472"/>
        <item x="1777"/>
        <item x="469"/>
        <item x="131"/>
        <item x="1186"/>
        <item x="1821"/>
        <item x="2052"/>
        <item x="756"/>
        <item x="1533"/>
        <item x="168"/>
        <item x="605"/>
        <item x="245"/>
        <item x="711"/>
        <item x="1322"/>
        <item x="1305"/>
        <item x="1189"/>
        <item x="170"/>
        <item x="118"/>
        <item x="726"/>
        <item x="1899"/>
        <item x="1360"/>
        <item x="248"/>
        <item x="1737"/>
        <item x="734"/>
        <item x="971"/>
        <item x="2165"/>
        <item x="788"/>
        <item x="1603"/>
        <item x="2162"/>
        <item x="1431"/>
        <item x="1173"/>
        <item x="1518"/>
        <item x="1466"/>
        <item x="1920"/>
        <item x="1852"/>
        <item x="673"/>
        <item x="1118"/>
        <item x="813"/>
        <item x="290"/>
        <item x="1778"/>
        <item x="1425"/>
        <item x="1420"/>
        <item x="431"/>
        <item x="1960"/>
        <item x="2037"/>
        <item x="1064"/>
        <item x="1782"/>
        <item x="987"/>
        <item x="497"/>
        <item x="6"/>
        <item x="1674"/>
        <item x="109"/>
        <item x="1822"/>
        <item x="732"/>
        <item x="1728"/>
        <item x="773"/>
        <item x="244"/>
        <item x="1032"/>
        <item x="1727"/>
        <item x="2220"/>
        <item x="2238"/>
        <item x="1998"/>
        <item x="874"/>
        <item x="998"/>
        <item x="1467"/>
        <item x="1555"/>
        <item x="986"/>
        <item x="696"/>
        <item x="1731"/>
        <item x="1291"/>
        <item x="1947"/>
        <item x="1563"/>
        <item x="864"/>
        <item x="511"/>
        <item x="738"/>
        <item x="2112"/>
        <item x="1596"/>
        <item x="1083"/>
        <item x="2202"/>
        <item x="1231"/>
        <item x="1725"/>
        <item x="1985"/>
        <item x="157"/>
        <item x="2247"/>
        <item x="473"/>
        <item x="1712"/>
        <item x="72"/>
        <item x="1984"/>
        <item x="930"/>
        <item x="2276"/>
        <item x="2244"/>
        <item x="350"/>
        <item x="1565"/>
        <item x="2154"/>
        <item x="1923"/>
        <item x="1132"/>
        <item x="1536"/>
        <item x="2104"/>
        <item x="721"/>
        <item x="1994"/>
        <item t="default"/>
      </items>
    </pivotField>
    <pivotField showAll="0"/>
    <pivotField showAll="0">
      <items count="2165">
        <item x="848"/>
        <item x="1821"/>
        <item x="131"/>
        <item x="377"/>
        <item x="2063"/>
        <item x="1750"/>
        <item x="513"/>
        <item x="999"/>
        <item x="1041"/>
        <item x="1647"/>
        <item x="1461"/>
        <item x="1804"/>
        <item x="1290"/>
        <item x="1009"/>
        <item x="1390"/>
        <item x="1622"/>
        <item x="1160"/>
        <item x="1432"/>
        <item x="2021"/>
        <item x="1238"/>
        <item x="1876"/>
        <item x="886"/>
        <item x="714"/>
        <item x="1404"/>
        <item x="169"/>
        <item x="271"/>
        <item x="955"/>
        <item x="1855"/>
        <item x="1871"/>
        <item x="1921"/>
        <item x="1626"/>
        <item x="1393"/>
        <item x="416"/>
        <item x="840"/>
        <item x="458"/>
        <item x="63"/>
        <item x="1896"/>
        <item x="1349"/>
        <item x="375"/>
        <item x="1234"/>
        <item x="1720"/>
        <item x="1138"/>
        <item x="1530"/>
        <item x="1118"/>
        <item x="113"/>
        <item x="1019"/>
        <item x="1547"/>
        <item x="1479"/>
        <item x="691"/>
        <item x="701"/>
        <item x="625"/>
        <item x="576"/>
        <item x="1574"/>
        <item x="1523"/>
        <item x="1436"/>
        <item x="792"/>
        <item x="1566"/>
        <item x="459"/>
        <item x="394"/>
        <item x="1612"/>
        <item x="1593"/>
        <item x="1917"/>
        <item x="440"/>
        <item x="1093"/>
        <item x="1853"/>
        <item x="1126"/>
        <item x="372"/>
        <item x="85"/>
        <item x="1808"/>
        <item x="391"/>
        <item x="1163"/>
        <item x="2042"/>
        <item x="426"/>
        <item x="2152"/>
        <item x="196"/>
        <item x="654"/>
        <item x="389"/>
        <item x="577"/>
        <item x="990"/>
        <item x="2029"/>
        <item x="1978"/>
        <item x="519"/>
        <item x="940"/>
        <item x="1044"/>
        <item x="1211"/>
        <item x="1142"/>
        <item x="2154"/>
        <item x="1175"/>
        <item x="870"/>
        <item x="1932"/>
        <item x="1035"/>
        <item x="1762"/>
        <item x="1024"/>
        <item x="1963"/>
        <item x="373"/>
        <item x="1244"/>
        <item x="801"/>
        <item x="133"/>
        <item x="807"/>
        <item x="1536"/>
        <item x="336"/>
        <item x="1610"/>
        <item x="1050"/>
        <item x="1915"/>
        <item x="1910"/>
        <item x="1455"/>
        <item x="1703"/>
        <item x="1147"/>
        <item x="2087"/>
        <item x="1620"/>
        <item x="144"/>
        <item x="1428"/>
        <item x="1914"/>
        <item x="104"/>
        <item x="697"/>
        <item x="1304"/>
        <item x="1161"/>
        <item x="2080"/>
        <item x="677"/>
        <item x="1203"/>
        <item x="224"/>
        <item x="1907"/>
        <item x="30"/>
        <item x="590"/>
        <item x="32"/>
        <item x="371"/>
        <item x="1834"/>
        <item x="508"/>
        <item x="84"/>
        <item x="1803"/>
        <item x="126"/>
        <item x="1646"/>
        <item x="1387"/>
        <item x="1992"/>
        <item x="647"/>
        <item x="1111"/>
        <item x="1816"/>
        <item x="132"/>
        <item x="1505"/>
        <item x="497"/>
        <item x="1664"/>
        <item x="186"/>
        <item x="1034"/>
        <item x="1663"/>
        <item x="118"/>
        <item x="985"/>
        <item x="785"/>
        <item x="667"/>
        <item x="1551"/>
        <item x="1392"/>
        <item x="97"/>
        <item x="1320"/>
        <item x="750"/>
        <item x="1014"/>
        <item x="2056"/>
        <item x="1463"/>
        <item x="589"/>
        <item x="849"/>
        <item x="1071"/>
        <item x="1413"/>
        <item x="1141"/>
        <item x="1849"/>
        <item x="151"/>
        <item x="1345"/>
        <item x="1822"/>
        <item x="1090"/>
        <item x="1318"/>
        <item x="1548"/>
        <item x="488"/>
        <item x="1572"/>
        <item x="1805"/>
        <item x="1692"/>
        <item x="212"/>
        <item x="199"/>
        <item x="780"/>
        <item x="1642"/>
        <item x="1089"/>
        <item x="1800"/>
        <item x="539"/>
        <item x="1158"/>
        <item x="188"/>
        <item x="1748"/>
        <item x="920"/>
        <item x="1655"/>
        <item x="313"/>
        <item x="160"/>
        <item x="855"/>
        <item x="1533"/>
        <item x="152"/>
        <item x="1588"/>
        <item x="1851"/>
        <item x="1950"/>
        <item x="406"/>
        <item x="1471"/>
        <item x="1895"/>
        <item x="1644"/>
        <item x="959"/>
        <item x="847"/>
        <item x="1823"/>
        <item x="36"/>
        <item x="573"/>
        <item x="505"/>
        <item x="1431"/>
        <item x="1726"/>
        <item x="2115"/>
        <item x="2093"/>
        <item x="749"/>
        <item x="362"/>
        <item x="1558"/>
        <item x="1648"/>
        <item x="1405"/>
        <item x="1877"/>
        <item x="1348"/>
        <item x="1434"/>
        <item x="481"/>
        <item x="2103"/>
        <item x="1106"/>
        <item x="1110"/>
        <item x="850"/>
        <item x="1182"/>
        <item x="1776"/>
        <item x="1236"/>
        <item x="856"/>
        <item x="1624"/>
        <item x="1961"/>
        <item x="541"/>
        <item x="564"/>
        <item x="718"/>
        <item x="2023"/>
        <item x="1074"/>
        <item x="804"/>
        <item x="101"/>
        <item x="1132"/>
        <item x="829"/>
        <item x="1192"/>
        <item x="2085"/>
        <item x="495"/>
        <item x="184"/>
        <item x="1563"/>
        <item x="1995"/>
        <item x="299"/>
        <item x="982"/>
        <item x="1571"/>
        <item x="1406"/>
        <item x="31"/>
        <item x="28"/>
        <item x="2119"/>
        <item x="1054"/>
        <item x="285"/>
        <item x="1843"/>
        <item x="1754"/>
        <item x="1875"/>
        <item x="300"/>
        <item x="563"/>
        <item x="903"/>
        <item x="273"/>
        <item x="1773"/>
        <item x="405"/>
        <item x="1872"/>
        <item x="1780"/>
        <item x="1956"/>
        <item x="602"/>
        <item x="984"/>
        <item x="1202"/>
        <item x="1689"/>
        <item x="890"/>
        <item x="1285"/>
        <item x="551"/>
        <item x="154"/>
        <item x="34"/>
        <item x="1440"/>
        <item x="392"/>
        <item x="1819"/>
        <item x="334"/>
        <item x="1832"/>
        <item x="403"/>
        <item x="540"/>
        <item x="1527"/>
        <item x="1775"/>
        <item x="485"/>
        <item x="1227"/>
        <item x="277"/>
        <item x="1306"/>
        <item x="1774"/>
        <item x="904"/>
        <item x="166"/>
        <item x="1022"/>
        <item x="965"/>
        <item x="1968"/>
        <item x="918"/>
        <item x="255"/>
        <item x="872"/>
        <item x="1189"/>
        <item x="851"/>
        <item x="810"/>
        <item x="719"/>
        <item x="64"/>
        <item x="1515"/>
        <item x="586"/>
        <item x="1396"/>
        <item x="776"/>
        <item x="1814"/>
        <item x="787"/>
        <item x="1235"/>
        <item x="618"/>
        <item x="1697"/>
        <item x="1882"/>
        <item x="1120"/>
        <item x="1157"/>
        <item x="543"/>
        <item x="887"/>
        <item x="1764"/>
        <item x="1252"/>
        <item x="1403"/>
        <item x="1381"/>
        <item x="830"/>
        <item x="1710"/>
        <item x="437"/>
        <item x="550"/>
        <item x="841"/>
        <item x="1427"/>
        <item x="278"/>
        <item x="1248"/>
        <item x="1016"/>
        <item x="1302"/>
        <item x="1268"/>
        <item x="1678"/>
        <item x="1258"/>
        <item x="1538"/>
        <item x="1321"/>
        <item x="2139"/>
        <item x="1729"/>
        <item x="103"/>
        <item x="1883"/>
        <item x="2065"/>
        <item x="1949"/>
        <item x="1095"/>
        <item x="1080"/>
        <item x="1857"/>
        <item x="1342"/>
        <item x="727"/>
        <item x="1104"/>
        <item x="733"/>
        <item x="919"/>
        <item x="1114"/>
        <item x="1233"/>
        <item x="978"/>
        <item x="1685"/>
        <item x="1259"/>
        <item x="2129"/>
        <item x="173"/>
        <item x="1045"/>
        <item x="521"/>
        <item x="593"/>
        <item x="1531"/>
        <item x="1645"/>
        <item x="253"/>
        <item x="1206"/>
        <item x="1162"/>
        <item x="2123"/>
        <item x="905"/>
        <item x="973"/>
        <item x="1919"/>
        <item x="467"/>
        <item x="632"/>
        <item x="900"/>
        <item x="164"/>
        <item x="354"/>
        <item x="501"/>
        <item x="305"/>
        <item x="433"/>
        <item x="778"/>
        <item x="78"/>
        <item x="951"/>
        <item x="378"/>
        <item x="1493"/>
        <item x="93"/>
        <item x="319"/>
        <item x="1824"/>
        <item x="1874"/>
        <item x="969"/>
        <item x="259"/>
        <item x="1713"/>
        <item x="89"/>
        <item x="1609"/>
        <item x="583"/>
        <item x="802"/>
        <item x="341"/>
        <item x="347"/>
        <item x="53"/>
        <item x="888"/>
        <item x="524"/>
        <item x="2047"/>
        <item x="533"/>
        <item x="1231"/>
        <item x="1412"/>
        <item x="142"/>
        <item x="1315"/>
        <item x="232"/>
        <item x="2"/>
        <item x="653"/>
        <item x="1693"/>
        <item x="301"/>
        <item x="1707"/>
        <item x="1416"/>
        <item x="1295"/>
        <item x="90"/>
        <item x="1193"/>
        <item x="717"/>
        <item x="1793"/>
        <item x="2150"/>
        <item x="1470"/>
        <item x="1688"/>
        <item x="616"/>
        <item x="1159"/>
        <item x="1286"/>
        <item x="1026"/>
        <item x="180"/>
        <item x="267"/>
        <item x="771"/>
        <item x="806"/>
        <item x="634"/>
        <item x="511"/>
        <item x="1260"/>
        <item x="1442"/>
        <item x="1228"/>
        <item x="75"/>
        <item x="98"/>
        <item x="1429"/>
        <item x="790"/>
        <item x="587"/>
        <item x="1701"/>
        <item x="44"/>
        <item x="1384"/>
        <item x="163"/>
        <item x="1739"/>
        <item x="10"/>
        <item x="1700"/>
        <item x="310"/>
        <item x="781"/>
        <item x="1149"/>
        <item x="578"/>
        <item x="246"/>
        <item x="272"/>
        <item x="263"/>
        <item x="1652"/>
        <item x="682"/>
        <item x="1213"/>
        <item x="585"/>
        <item x="1947"/>
        <item x="55"/>
        <item x="123"/>
        <item x="1525"/>
        <item x="428"/>
        <item x="812"/>
        <item x="1028"/>
        <item x="1115"/>
        <item x="96"/>
        <item x="1123"/>
        <item x="674"/>
        <item x="794"/>
        <item x="1517"/>
        <item x="316"/>
        <item x="1305"/>
        <item x="987"/>
        <item x="657"/>
        <item x="468"/>
        <item x="340"/>
        <item x="1033"/>
        <item x="2045"/>
        <item x="206"/>
        <item x="315"/>
        <item x="689"/>
        <item x="1215"/>
        <item x="2018"/>
        <item x="507"/>
        <item x="1179"/>
        <item x="414"/>
        <item x="1777"/>
        <item x="2098"/>
        <item x="27"/>
        <item x="1957"/>
        <item x="2133"/>
        <item x="658"/>
        <item x="686"/>
        <item x="1121"/>
        <item x="1607"/>
        <item x="243"/>
        <item x="1200"/>
        <item x="988"/>
        <item x="447"/>
        <item x="395"/>
        <item x="252"/>
        <item x="1861"/>
        <item x="413"/>
        <item x="415"/>
        <item x="1308"/>
        <item x="1964"/>
        <item x="489"/>
        <item x="135"/>
        <item x="934"/>
        <item x="40"/>
        <item x="506"/>
        <item x="913"/>
        <item x="183"/>
        <item x="1000"/>
        <item x="633"/>
        <item x="1375"/>
        <item x="961"/>
        <item x="70"/>
        <item x="87"/>
        <item x="962"/>
        <item x="622"/>
        <item x="189"/>
        <item x="411"/>
        <item x="350"/>
        <item x="993"/>
        <item x="492"/>
        <item x="484"/>
        <item x="575"/>
        <item x="986"/>
        <item x="2025"/>
        <item x="1987"/>
        <item x="2121"/>
        <item x="1430"/>
        <item x="838"/>
        <item x="1554"/>
        <item x="1358"/>
        <item x="494"/>
        <item x="1625"/>
        <item x="1760"/>
        <item x="16"/>
        <item x="1362"/>
        <item x="1270"/>
        <item x="1272"/>
        <item x="1134"/>
        <item x="1300"/>
        <item x="1076"/>
        <item x="1967"/>
        <item x="1391"/>
        <item x="1153"/>
        <item x="77"/>
        <item x="248"/>
        <item x="76"/>
        <item x="1052"/>
        <item x="1747"/>
        <item x="1686"/>
        <item x="23"/>
        <item x="635"/>
        <item x="623"/>
        <item x="1650"/>
        <item x="14"/>
        <item x="326"/>
        <item x="383"/>
        <item x="739"/>
        <item x="290"/>
        <item x="892"/>
        <item x="545"/>
        <item x="421"/>
        <item x="241"/>
        <item x="562"/>
        <item x="675"/>
        <item x="953"/>
        <item x="1327"/>
        <item x="514"/>
        <item x="2026"/>
        <item x="1181"/>
        <item x="1462"/>
        <item x="1581"/>
        <item x="1100"/>
        <item x="1988"/>
        <item x="351"/>
        <item x="1561"/>
        <item x="1690"/>
        <item x="95"/>
        <item x="980"/>
        <item x="1251"/>
        <item x="356"/>
        <item x="258"/>
        <item x="1223"/>
        <item x="1443"/>
        <item x="779"/>
        <item x="235"/>
        <item x="746"/>
        <item x="1453"/>
        <item x="902"/>
        <item x="1078"/>
        <item x="114"/>
        <item x="1066"/>
        <item x="839"/>
        <item x="2161"/>
        <item x="1276"/>
        <item x="68"/>
        <item x="648"/>
        <item x="1469"/>
        <item x="385"/>
        <item x="512"/>
        <item x="99"/>
        <item x="1367"/>
        <item x="1636"/>
        <item x="509"/>
        <item x="1635"/>
        <item x="538"/>
        <item x="1865"/>
        <item x="1852"/>
        <item x="1485"/>
        <item x="281"/>
        <item x="1557"/>
        <item x="729"/>
        <item x="2084"/>
        <item x="925"/>
        <item x="1191"/>
        <item x="202"/>
        <item x="1482"/>
        <item x="662"/>
        <item x="297"/>
        <item x="1007"/>
        <item x="45"/>
        <item x="1331"/>
        <item x="1885"/>
        <item x="194"/>
        <item x="1870"/>
        <item x="1499"/>
        <item x="1433"/>
        <item x="1812"/>
        <item x="656"/>
        <item x="472"/>
        <item x="567"/>
        <item x="1043"/>
        <item x="1129"/>
        <item x="907"/>
        <item x="1576"/>
        <item x="660"/>
        <item x="957"/>
        <item x="1820"/>
        <item x="158"/>
        <item x="569"/>
        <item x="1993"/>
        <item x="2013"/>
        <item x="1266"/>
        <item x="325"/>
        <item x="457"/>
        <item x="2089"/>
        <item x="1281"/>
        <item x="1006"/>
        <item x="2062"/>
        <item x="1174"/>
        <item x="1979"/>
        <item x="1798"/>
        <item x="379"/>
        <item x="758"/>
        <item x="324"/>
        <item x="2131"/>
        <item x="752"/>
        <item x="1990"/>
        <item x="274"/>
        <item x="361"/>
        <item x="1846"/>
        <item x="932"/>
        <item x="731"/>
        <item x="1088"/>
        <item x="1438"/>
        <item x="1787"/>
        <item x="1340"/>
        <item x="1208"/>
        <item x="4"/>
        <item x="1446"/>
        <item x="480"/>
        <item x="2126"/>
        <item x="683"/>
        <item x="134"/>
        <item x="233"/>
        <item x="2088"/>
        <item x="1860"/>
        <item x="257"/>
        <item x="1727"/>
        <item x="1107"/>
        <item x="995"/>
        <item x="1929"/>
        <item x="1556"/>
        <item x="571"/>
        <item x="1969"/>
        <item x="1966"/>
        <item x="1634"/>
        <item x="207"/>
        <item x="195"/>
        <item x="1474"/>
        <item x="1279"/>
        <item x="17"/>
        <item x="1522"/>
        <item x="24"/>
        <item x="1303"/>
        <item x="240"/>
        <item x="1354"/>
        <item x="845"/>
        <item x="441"/>
        <item x="1282"/>
        <item x="642"/>
        <item x="554"/>
        <item x="996"/>
        <item x="1848"/>
        <item x="464"/>
        <item x="360"/>
        <item x="2024"/>
        <item x="1307"/>
        <item x="811"/>
        <item x="357"/>
        <item x="1361"/>
        <item x="842"/>
        <item x="368"/>
        <item x="2081"/>
        <item x="222"/>
        <item x="784"/>
        <item x="486"/>
        <item x="412"/>
        <item x="443"/>
        <item x="652"/>
        <item x="499"/>
        <item x="25"/>
        <item x="1998"/>
        <item x="1334"/>
        <item x="1137"/>
        <item x="734"/>
        <item x="62"/>
        <item x="424"/>
        <item x="526"/>
        <item x="1496"/>
        <item x="760"/>
        <item x="1133"/>
        <item x="1869"/>
        <item x="0"/>
        <item x="1017"/>
        <item x="1448"/>
        <item x="606"/>
        <item x="1267"/>
        <item x="1178"/>
        <item x="213"/>
        <item x="1400"/>
        <item x="358"/>
        <item x="124"/>
        <item x="1542"/>
        <item x="744"/>
        <item x="130"/>
        <item x="396"/>
        <item x="821"/>
        <item x="1589"/>
        <item x="1511"/>
        <item x="141"/>
        <item x="225"/>
        <item x="304"/>
        <item x="1778"/>
        <item x="1732"/>
        <item x="294"/>
        <item x="187"/>
        <item x="1997"/>
        <item x="881"/>
        <item x="238"/>
        <item x="1480"/>
        <item x="12"/>
        <item x="1937"/>
        <item x="1347"/>
        <item x="1459"/>
        <item x="791"/>
        <item x="339"/>
        <item x="1435"/>
        <item x="1113"/>
        <item x="1724"/>
        <item x="723"/>
        <item x="836"/>
        <item x="889"/>
        <item x="1796"/>
        <item x="1230"/>
        <item x="963"/>
        <item x="1631"/>
        <item x="1399"/>
        <item x="651"/>
        <item x="422"/>
        <item x="522"/>
        <item x="1637"/>
        <item x="877"/>
        <item x="2053"/>
        <item x="453"/>
        <item x="725"/>
        <item x="1364"/>
        <item x="1753"/>
        <item x="947"/>
        <item x="1791"/>
        <item x="908"/>
        <item x="384"/>
        <item x="1744"/>
        <item x="679"/>
        <item x="910"/>
        <item x="2099"/>
        <item x="596"/>
        <item x="594"/>
        <item x="266"/>
        <item x="1243"/>
        <item x="1229"/>
        <item x="1376"/>
        <item x="1169"/>
        <item x="753"/>
        <item x="1310"/>
        <item x="835"/>
        <item x="693"/>
        <item x="1127"/>
        <item x="1003"/>
        <item x="26"/>
        <item x="1583"/>
        <item x="1092"/>
        <item x="827"/>
        <item x="1695"/>
        <item x="1373"/>
        <item x="369"/>
        <item x="100"/>
        <item x="303"/>
        <item x="223"/>
        <item x="2106"/>
        <item x="2032"/>
        <item x="1109"/>
        <item x="949"/>
        <item x="555"/>
        <item x="1351"/>
        <item x="640"/>
        <item x="1623"/>
        <item x="2153"/>
        <item x="1670"/>
        <item x="251"/>
        <item x="475"/>
        <item x="1716"/>
        <item x="408"/>
        <item x="1629"/>
        <item x="673"/>
        <item x="1419"/>
        <item x="742"/>
        <item x="843"/>
        <item x="1959"/>
        <item x="1491"/>
        <item x="1355"/>
        <item x="937"/>
        <item x="981"/>
        <item x="436"/>
        <item x="2138"/>
        <item x="476"/>
        <item x="1545"/>
        <item x="1130"/>
        <item x="834"/>
        <item x="352"/>
        <item x="182"/>
        <item x="1831"/>
        <item x="799"/>
        <item x="1333"/>
        <item x="1445"/>
        <item x="86"/>
        <item x="397"/>
        <item x="1657"/>
        <item x="177"/>
        <item x="18"/>
        <item x="591"/>
        <item x="220"/>
        <item x="1084"/>
        <item x="909"/>
        <item x="1219"/>
        <item x="885"/>
        <item x="621"/>
        <item x="1359"/>
        <item x="1368"/>
        <item x="1225"/>
        <item x="469"/>
        <item x="491"/>
        <item x="38"/>
        <item x="1484"/>
        <item x="1965"/>
        <item x="1938"/>
        <item x="309"/>
        <item x="57"/>
        <item x="496"/>
        <item x="427"/>
        <item x="217"/>
        <item x="1983"/>
        <item x="179"/>
        <item x="1053"/>
        <item x="1363"/>
        <item x="694"/>
        <item x="58"/>
        <item x="205"/>
        <item x="1911"/>
        <item x="1369"/>
        <item x="2068"/>
        <item x="2135"/>
        <item x="168"/>
        <item x="298"/>
        <item x="828"/>
        <item x="9"/>
        <item x="604"/>
        <item x="470"/>
        <item x="1176"/>
        <item x="1756"/>
        <item x="1242"/>
        <item x="1042"/>
        <item x="1737"/>
        <item x="2127"/>
        <item x="446"/>
        <item x="1008"/>
        <item x="2158"/>
        <item x="1681"/>
        <item x="1974"/>
        <item x="478"/>
        <item x="878"/>
        <item x="861"/>
        <item x="520"/>
        <item x="1709"/>
        <item x="1265"/>
        <item x="735"/>
        <item x="136"/>
        <item x="454"/>
        <item x="547"/>
        <item x="1582"/>
        <item x="1858"/>
        <item x="1407"/>
        <item x="2039"/>
        <item x="256"/>
        <item x="236"/>
        <item x="342"/>
        <item x="335"/>
        <item x="1464"/>
        <item x="808"/>
        <item x="603"/>
        <item x="1698"/>
        <item x="343"/>
        <item x="1614"/>
        <item x="813"/>
        <item x="857"/>
        <item x="1338"/>
        <item x="82"/>
        <item x="974"/>
        <item x="1906"/>
        <item x="276"/>
        <item x="1139"/>
        <item x="1237"/>
        <item x="823"/>
        <item x="1036"/>
        <item x="2058"/>
        <item x="402"/>
        <item x="1398"/>
        <item x="1374"/>
        <item x="846"/>
        <item x="1931"/>
        <item x="1198"/>
        <item x="893"/>
        <item x="1293"/>
        <item x="1704"/>
        <item x="308"/>
        <item x="871"/>
        <item x="311"/>
        <item x="1540"/>
        <item x="1457"/>
        <item x="370"/>
        <item x="1662"/>
        <item x="1424"/>
        <item x="1371"/>
        <item x="333"/>
        <item x="1972"/>
        <item x="702"/>
        <item x="283"/>
        <item x="400"/>
        <item x="2054"/>
        <item x="559"/>
        <item x="1325"/>
        <item x="1989"/>
        <item x="1394"/>
        <item x="1343"/>
        <item x="2052"/>
        <item x="1864"/>
        <item x="1926"/>
        <item x="250"/>
        <item x="1766"/>
        <item x="231"/>
        <item x="1124"/>
        <item x="2075"/>
        <item x="15"/>
        <item x="1409"/>
        <item x="2083"/>
        <item x="418"/>
        <item x="1108"/>
        <item x="1785"/>
        <item x="1301"/>
        <item x="155"/>
        <item x="1809"/>
        <item x="162"/>
        <item x="346"/>
        <item x="1015"/>
        <item x="1899"/>
        <item x="1049"/>
        <item x="1380"/>
        <item x="2130"/>
        <item x="1616"/>
        <item x="572"/>
        <item x="296"/>
        <item x="1752"/>
        <item x="200"/>
        <item x="1927"/>
        <item x="1570"/>
        <item x="615"/>
        <item x="977"/>
        <item x="548"/>
        <item x="1735"/>
        <item x="629"/>
        <item x="327"/>
        <item x="692"/>
        <item x="204"/>
        <item x="1996"/>
        <item x="598"/>
        <item x="1487"/>
        <item x="1332"/>
        <item x="2086"/>
        <item x="435"/>
        <item x="387"/>
        <item x="1526"/>
        <item x="1360"/>
        <item x="1513"/>
        <item x="1335"/>
        <item x="1897"/>
        <item x="444"/>
        <item x="826"/>
        <item x="1489"/>
        <item x="609"/>
        <item x="1815"/>
        <item x="1779"/>
        <item x="146"/>
        <item x="1836"/>
        <item x="1495"/>
        <item x="1172"/>
        <item x="931"/>
        <item x="112"/>
        <item x="2108"/>
        <item x="2005"/>
        <item x="56"/>
        <item x="1985"/>
        <item x="765"/>
        <item x="1329"/>
        <item x="1330"/>
        <item x="1245"/>
        <item x="2155"/>
        <item x="695"/>
        <item x="1660"/>
        <item x="1807"/>
        <item x="1873"/>
        <item x="115"/>
        <item x="2092"/>
        <item x="921"/>
        <item x="814"/>
        <item x="291"/>
        <item x="1273"/>
        <item x="646"/>
        <item x="579"/>
        <item x="1184"/>
        <item x="837"/>
        <item x="1976"/>
        <item x="1730"/>
        <item x="157"/>
        <item x="1838"/>
        <item x="561"/>
        <item x="1891"/>
        <item x="1048"/>
        <item x="1859"/>
        <item x="1477"/>
        <item x="1528"/>
        <item x="1"/>
        <item x="1768"/>
        <item x="1278"/>
        <item x="553"/>
        <item x="1508"/>
        <item x="637"/>
        <item x="1165"/>
        <item x="1013"/>
        <item x="390"/>
        <item x="1023"/>
        <item x="1757"/>
        <item x="1841"/>
        <item x="1063"/>
        <item x="1767"/>
        <item x="873"/>
        <item x="1828"/>
        <item x="1594"/>
        <item x="1091"/>
        <item x="711"/>
        <item x="1535"/>
        <item x="143"/>
        <item x="627"/>
        <item x="879"/>
        <item x="1353"/>
        <item x="1621"/>
        <item x="708"/>
        <item x="668"/>
        <item x="2142"/>
        <item x="1811"/>
        <item x="867"/>
        <item x="374"/>
        <item x="1152"/>
        <item x="917"/>
        <item x="2128"/>
        <item x="49"/>
        <item x="638"/>
        <item x="631"/>
        <item x="1751"/>
        <item x="2109"/>
        <item x="817"/>
        <item x="1336"/>
        <item x="1476"/>
        <item x="2074"/>
        <item x="1783"/>
        <item x="950"/>
        <item x="798"/>
        <item x="1501"/>
        <item x="1466"/>
        <item x="170"/>
        <item x="399"/>
        <item x="2082"/>
        <item x="1641"/>
        <item x="1467"/>
        <item x="322"/>
        <item x="665"/>
        <item x="1401"/>
        <item x="1884"/>
        <item x="1096"/>
        <item x="1166"/>
        <item x="944"/>
        <item x="1177"/>
        <item x="1322"/>
        <item x="671"/>
        <item x="1839"/>
        <item x="989"/>
        <item x="2078"/>
        <item x="1579"/>
        <item x="11"/>
        <item x="210"/>
        <item x="431"/>
        <item x="816"/>
        <item x="1046"/>
        <item x="1958"/>
        <item x="2146"/>
        <item x="366"/>
        <item x="1146"/>
        <item x="312"/>
        <item x="1314"/>
        <item x="1460"/>
        <item x="822"/>
        <item x="1951"/>
        <item x="1339"/>
        <item x="1933"/>
        <item x="171"/>
        <item x="39"/>
        <item x="1569"/>
        <item x="483"/>
        <item x="1573"/>
        <item x="318"/>
        <item x="429"/>
        <item x="584"/>
        <item x="1317"/>
        <item x="260"/>
        <item x="2019"/>
        <item x="612"/>
        <item x="736"/>
        <item x="1909"/>
        <item x="883"/>
        <item x="106"/>
        <item x="1627"/>
        <item x="1170"/>
        <item x="786"/>
        <item x="401"/>
        <item x="1847"/>
        <item x="145"/>
        <item x="1437"/>
        <item x="1943"/>
        <item x="1441"/>
        <item x="1632"/>
        <item x="1772"/>
        <item x="1083"/>
        <item x="1451"/>
        <item x="237"/>
        <item x="48"/>
        <item x="1094"/>
        <item x="1247"/>
        <item x="29"/>
        <item x="2037"/>
        <item x="1077"/>
        <item x="2004"/>
        <item x="713"/>
        <item x="1240"/>
        <item x="149"/>
        <item x="860"/>
        <item x="349"/>
        <item x="1280"/>
        <item x="895"/>
        <item x="42"/>
        <item x="1740"/>
        <item x="1494"/>
        <item x="954"/>
        <item x="611"/>
        <item x="1794"/>
        <item x="129"/>
        <item x="706"/>
        <item x="254"/>
        <item x="844"/>
        <item x="1741"/>
        <item x="221"/>
        <item x="1731"/>
        <item x="2046"/>
        <item x="1745"/>
        <item x="1719"/>
        <item x="239"/>
        <item x="1328"/>
        <item x="1880"/>
        <item x="1058"/>
        <item x="1168"/>
        <item x="1723"/>
        <item x="307"/>
        <item x="2076"/>
        <item x="1067"/>
        <item x="2048"/>
        <item x="833"/>
        <item x="1241"/>
        <item x="473"/>
        <item x="1986"/>
        <item x="1323"/>
        <item x="404"/>
        <item x="1687"/>
        <item x="214"/>
        <item x="976"/>
        <item x="2117"/>
        <item x="321"/>
        <item x="2000"/>
        <item x="1388"/>
        <item x="556"/>
        <item x="1792"/>
        <item x="983"/>
        <item x="1450"/>
        <item x="1246"/>
        <item x="407"/>
        <item x="1397"/>
        <item x="531"/>
        <item x="738"/>
        <item x="599"/>
        <item x="1982"/>
        <item x="2095"/>
        <item x="566"/>
        <item x="2132"/>
        <item x="47"/>
        <item x="1209"/>
        <item x="595"/>
        <item x="1894"/>
        <item x="933"/>
        <item x="825"/>
        <item x="518"/>
        <item x="482"/>
        <item x="1155"/>
        <item x="43"/>
        <item x="565"/>
        <item x="1195"/>
        <item x="2149"/>
        <item x="1224"/>
        <item x="1275"/>
        <item x="619"/>
        <item x="1790"/>
        <item x="568"/>
        <item x="1879"/>
        <item x="1357"/>
        <item x="1064"/>
        <item x="607"/>
        <item x="52"/>
        <item x="2147"/>
        <item x="445"/>
        <item x="1085"/>
        <item x="60"/>
        <item x="1630"/>
        <item x="1940"/>
        <item x="1667"/>
        <item x="1649"/>
        <item x="1352"/>
        <item x="763"/>
        <item x="728"/>
        <item x="832"/>
        <item x="1210"/>
        <item x="1420"/>
        <item x="1552"/>
        <item x="1577"/>
        <item x="503"/>
        <item x="1097"/>
        <item x="1292"/>
        <item x="2113"/>
        <item x="1733"/>
        <item x="552"/>
        <item x="215"/>
        <item x="852"/>
        <item x="190"/>
        <item x="329"/>
        <item x="2107"/>
        <item x="1346"/>
        <item x="1486"/>
        <item x="1955"/>
        <item x="661"/>
        <item x="20"/>
        <item x="716"/>
        <item x="1116"/>
        <item x="1544"/>
        <item x="1216"/>
        <item x="359"/>
        <item x="1073"/>
        <item x="770"/>
        <item x="1813"/>
        <item x="659"/>
        <item x="797"/>
        <item x="1190"/>
        <item x="1135"/>
        <item x="67"/>
        <item x="2100"/>
        <item x="994"/>
        <item x="824"/>
        <item x="1414"/>
        <item x="1099"/>
        <item x="150"/>
        <item x="2136"/>
        <item x="1283"/>
        <item x="914"/>
        <item x="295"/>
        <item x="61"/>
        <item x="1261"/>
        <item x="730"/>
        <item x="764"/>
        <item x="393"/>
        <item x="936"/>
        <item x="1598"/>
        <item x="775"/>
        <item x="800"/>
        <item x="1370"/>
        <item x="560"/>
        <item x="2035"/>
        <item x="1942"/>
        <item x="2071"/>
        <item x="1784"/>
        <item x="1611"/>
        <item x="2006"/>
        <item x="1603"/>
        <item x="535"/>
        <item x="1715"/>
        <item x="442"/>
        <item x="2033"/>
        <item x="1483"/>
        <item x="1069"/>
        <item x="884"/>
        <item x="1708"/>
        <item x="1051"/>
        <item x="1057"/>
        <item x="1782"/>
        <item x="1458"/>
        <item x="803"/>
        <item x="952"/>
        <item x="1934"/>
        <item x="1056"/>
        <item x="262"/>
        <item x="930"/>
        <item x="737"/>
        <item x="1586"/>
        <item x="209"/>
        <item x="138"/>
        <item x="1385"/>
        <item x="1452"/>
        <item x="1971"/>
        <item x="1516"/>
        <item x="854"/>
        <item x="1541"/>
        <item x="1680"/>
        <item x="1596"/>
        <item x="862"/>
        <item x="1465"/>
        <item x="105"/>
        <item x="1725"/>
        <item x="1674"/>
        <item x="109"/>
        <item x="516"/>
        <item x="121"/>
        <item x="1696"/>
        <item x="66"/>
        <item x="474"/>
        <item x="1546"/>
        <item x="1164"/>
        <item x="37"/>
        <item x="50"/>
        <item x="2041"/>
        <item x="365"/>
        <item x="966"/>
        <item x="386"/>
        <item x="1742"/>
        <item x="2091"/>
        <item x="1514"/>
        <item x="549"/>
        <item x="1185"/>
        <item x="41"/>
        <item x="120"/>
        <item x="1712"/>
        <item x="678"/>
        <item x="815"/>
        <item x="1031"/>
        <item x="1148"/>
        <item x="161"/>
        <item x="510"/>
        <item x="2159"/>
        <item x="420"/>
        <item x="517"/>
        <item x="1925"/>
        <item x="286"/>
        <item x="172"/>
        <item x="448"/>
        <item x="176"/>
        <item x="116"/>
        <item x="1953"/>
        <item x="688"/>
        <item x="1671"/>
        <item x="1659"/>
        <item x="107"/>
        <item x="471"/>
        <item x="1288"/>
        <item x="1220"/>
        <item x="1962"/>
        <item x="228"/>
        <item x="894"/>
        <item x="789"/>
        <item x="1226"/>
        <item x="69"/>
        <item x="230"/>
        <item x="193"/>
        <item x="2140"/>
        <item x="2022"/>
        <item x="927"/>
        <item x="1818"/>
        <item x="1835"/>
        <item x="581"/>
        <item x="2060"/>
        <item x="866"/>
        <item x="1595"/>
        <item x="853"/>
        <item x="1239"/>
        <item x="227"/>
        <item x="338"/>
        <item x="1289"/>
        <item x="139"/>
        <item x="608"/>
        <item x="1422"/>
        <item x="1425"/>
        <item x="1890"/>
        <item x="364"/>
        <item x="958"/>
        <item x="430"/>
        <item x="698"/>
        <item x="1475"/>
        <item x="1312"/>
        <item x="1903"/>
        <item x="1591"/>
        <item x="2101"/>
        <item x="1844"/>
        <item x="2137"/>
        <item x="1691"/>
        <item x="1324"/>
        <item x="747"/>
        <item x="1082"/>
        <item x="197"/>
        <item x="2157"/>
        <item x="1444"/>
        <item x="1534"/>
        <item x="198"/>
        <item x="409"/>
        <item x="1743"/>
        <item x="1150"/>
        <item x="1180"/>
        <item x="1075"/>
        <item x="941"/>
        <item x="1738"/>
        <item x="1262"/>
        <item x="570"/>
        <item x="185"/>
        <item x="35"/>
        <item x="1601"/>
        <item x="1608"/>
        <item x="992"/>
        <item x="1555"/>
        <item x="2036"/>
        <item x="477"/>
        <item x="532"/>
        <item x="761"/>
        <item x="2012"/>
        <item x="2160"/>
        <item x="2064"/>
        <item x="388"/>
        <item x="2020"/>
        <item x="117"/>
        <item x="1939"/>
        <item x="449"/>
        <item x="1507"/>
        <item x="208"/>
        <item x="1924"/>
        <item x="1765"/>
        <item x="2059"/>
        <item x="1728"/>
        <item x="1504"/>
        <item x="704"/>
        <item x="1296"/>
        <item x="1918"/>
        <item x="1900"/>
        <item x="1829"/>
        <item x="610"/>
        <item x="1797"/>
        <item x="1788"/>
        <item x="2079"/>
        <item x="1802"/>
        <item x="1337"/>
        <item x="1201"/>
        <item x="759"/>
        <item x="302"/>
        <item x="306"/>
        <item x="219"/>
        <item x="880"/>
        <item x="1941"/>
        <item x="1194"/>
        <item x="1488"/>
        <item x="1197"/>
        <item x="1913"/>
        <item x="998"/>
        <item x="2073"/>
        <item x="1549"/>
        <item x="710"/>
        <item x="1863"/>
        <item x="1887"/>
        <item x="1207"/>
        <item x="1770"/>
        <item x="696"/>
        <item x="5"/>
        <item x="1199"/>
        <item x="1502"/>
        <item x="1602"/>
        <item x="1592"/>
        <item x="1061"/>
        <item x="2072"/>
        <item x="234"/>
        <item x="265"/>
        <item x="1410"/>
        <item x="1651"/>
        <item x="92"/>
        <item x="1868"/>
        <item x="650"/>
        <item x="72"/>
        <item x="1379"/>
        <item x="898"/>
        <item x="1365"/>
        <item x="1439"/>
        <item x="211"/>
        <item x="1072"/>
        <item x="1510"/>
        <item x="628"/>
        <item x="1020"/>
        <item x="127"/>
        <item x="1277"/>
        <item x="1930"/>
        <item x="1389"/>
        <item x="882"/>
        <item x="289"/>
        <item x="777"/>
        <item x="1402"/>
        <item x="1047"/>
        <item x="582"/>
        <item x="2003"/>
        <item x="754"/>
        <item x="1309"/>
        <item x="1928"/>
        <item x="110"/>
        <item x="926"/>
        <item x="943"/>
        <item x="293"/>
        <item x="1253"/>
        <item x="732"/>
        <item x="1029"/>
        <item x="165"/>
        <item x="1025"/>
        <item x="1187"/>
        <item x="783"/>
        <item x="122"/>
        <item x="1122"/>
        <item x="1524"/>
        <item x="1944"/>
        <item x="1217"/>
        <item x="1886"/>
        <item x="1313"/>
        <item x="1297"/>
        <item x="906"/>
        <item x="1684"/>
        <item x="1977"/>
        <item x="1214"/>
        <item x="874"/>
        <item x="795"/>
        <item x="1984"/>
        <item x="2008"/>
        <item x="438"/>
        <item x="558"/>
        <item x="1705"/>
        <item x="2009"/>
        <item x="2102"/>
        <item x="1810"/>
        <item x="923"/>
        <item x="1497"/>
        <item x="249"/>
        <item x="147"/>
        <item x="1994"/>
        <item x="1372"/>
        <item x="528"/>
        <item x="229"/>
        <item x="2067"/>
        <item x="527"/>
        <item x="1274"/>
        <item x="935"/>
        <item x="699"/>
        <item x="1826"/>
        <item x="348"/>
        <item x="1905"/>
        <item x="705"/>
        <item x="2043"/>
        <item x="1600"/>
        <item x="1658"/>
        <item x="268"/>
        <item x="529"/>
        <item x="1105"/>
        <item x="948"/>
        <item x="2094"/>
        <item x="1850"/>
        <item x="1769"/>
        <item x="1506"/>
        <item x="1086"/>
        <item x="261"/>
        <item x="1032"/>
        <item x="1923"/>
        <item x="928"/>
        <item x="1580"/>
        <item x="972"/>
        <item x="2141"/>
        <item x="1311"/>
        <item x="1590"/>
        <item x="1559"/>
        <item x="1761"/>
        <item x="2017"/>
        <item x="1654"/>
        <item x="687"/>
        <item x="2051"/>
        <item x="1639"/>
        <item x="1827"/>
        <item x="65"/>
        <item x="1763"/>
        <item x="434"/>
        <item x="337"/>
        <item x="1560"/>
        <item x="175"/>
        <item x="922"/>
        <item x="2028"/>
        <item x="140"/>
        <item x="2031"/>
        <item x="669"/>
        <item x="465"/>
        <item x="1856"/>
        <item x="1271"/>
        <item x="1221"/>
        <item x="1945"/>
        <item x="664"/>
        <item x="1817"/>
        <item x="287"/>
        <item x="490"/>
        <item x="1694"/>
        <item x="1661"/>
        <item x="174"/>
        <item x="2040"/>
        <item x="1366"/>
        <item x="767"/>
        <item x="1408"/>
        <item x="1892"/>
        <item x="1893"/>
        <item x="80"/>
        <item x="525"/>
        <item x="574"/>
        <item x="643"/>
        <item x="81"/>
        <item x="2044"/>
        <item x="938"/>
        <item x="51"/>
        <item x="1749"/>
        <item x="1840"/>
        <item x="423"/>
        <item x="924"/>
        <item x="863"/>
        <item x="323"/>
        <item x="916"/>
        <item x="534"/>
        <item x="1854"/>
        <item x="1789"/>
        <item x="1587"/>
        <item x="1736"/>
        <item x="153"/>
        <item x="2096"/>
        <item x="1456"/>
        <item x="1675"/>
        <item x="831"/>
        <item x="979"/>
        <item x="1173"/>
        <item x="1833"/>
        <item x="1952"/>
        <item x="1378"/>
        <item x="54"/>
        <item x="613"/>
        <item x="79"/>
        <item x="1473"/>
        <item x="1699"/>
        <item x="1617"/>
        <item x="899"/>
        <item x="88"/>
        <item x="353"/>
        <item x="1683"/>
        <item x="367"/>
        <item x="712"/>
        <item x="181"/>
        <item x="275"/>
        <item x="59"/>
        <item x="1447"/>
        <item x="328"/>
        <item x="1136"/>
        <item x="463"/>
        <item x="320"/>
        <item x="2114"/>
        <item x="2125"/>
        <item x="466"/>
        <item x="1119"/>
        <item x="1801"/>
        <item x="2001"/>
        <item x="264"/>
        <item x="1081"/>
        <item x="793"/>
        <item x="432"/>
        <item x="929"/>
        <item x="2111"/>
        <item x="2151"/>
        <item x="191"/>
        <item x="614"/>
        <item x="2090"/>
        <item x="1263"/>
        <item x="1532"/>
        <item x="279"/>
        <item x="159"/>
        <item x="1565"/>
        <item x="788"/>
        <item x="1584"/>
        <item x="125"/>
        <item x="1004"/>
        <item x="1070"/>
        <item x="314"/>
        <item x="1904"/>
        <item x="707"/>
        <item x="1059"/>
        <item x="1676"/>
        <item x="2070"/>
        <item x="1973"/>
        <item x="537"/>
        <item x="672"/>
        <item x="891"/>
        <item x="439"/>
        <item x="2144"/>
        <item x="2104"/>
        <item x="1936"/>
        <item x="620"/>
        <item x="1981"/>
        <item x="1529"/>
        <item x="724"/>
        <item x="425"/>
        <item x="245"/>
        <item x="1638"/>
        <item x="363"/>
        <item x="376"/>
        <item x="670"/>
        <item x="868"/>
        <item x="270"/>
        <item x="22"/>
        <item x="1946"/>
        <item x="1500"/>
        <item x="1143"/>
        <item x="1030"/>
        <item x="655"/>
        <item x="869"/>
        <item x="1257"/>
        <item x="970"/>
        <item x="971"/>
        <item x="743"/>
        <item x="119"/>
        <item x="859"/>
        <item x="1062"/>
        <item x="1125"/>
        <item x="580"/>
        <item x="330"/>
        <item x="641"/>
        <item x="1012"/>
        <item x="1806"/>
        <item x="1117"/>
        <item x="1702"/>
        <item x="939"/>
        <item x="7"/>
        <item x="1722"/>
        <item x="773"/>
        <item x="1567"/>
        <item x="19"/>
        <item x="46"/>
        <item x="282"/>
        <item x="530"/>
        <item x="1898"/>
        <item x="1021"/>
        <item x="1677"/>
        <item x="1656"/>
        <item x="1537"/>
        <item x="875"/>
        <item x="515"/>
        <item x="1721"/>
        <item x="1960"/>
        <item x="1151"/>
        <item x="912"/>
        <item x="1830"/>
        <item x="2163"/>
        <item x="2002"/>
        <item x="768"/>
        <item x="500"/>
        <item x="216"/>
        <item x="600"/>
        <item x="542"/>
        <item x="617"/>
        <item x="2124"/>
        <item x="1518"/>
        <item x="280"/>
        <item x="1167"/>
        <item x="1606"/>
        <item x="1040"/>
        <item x="1980"/>
        <item x="805"/>
        <item x="820"/>
        <item x="681"/>
        <item x="504"/>
        <item x="1825"/>
        <item x="1498"/>
        <item x="2011"/>
        <item x="1867"/>
        <item x="1326"/>
        <item x="1287"/>
        <item x="741"/>
        <item x="1212"/>
        <item x="557"/>
        <item x="1144"/>
        <item x="945"/>
        <item x="178"/>
        <item x="715"/>
        <item x="83"/>
        <item x="1131"/>
        <item x="1628"/>
        <item x="748"/>
        <item x="1350"/>
        <item x="649"/>
        <item x="588"/>
        <item x="809"/>
        <item x="740"/>
        <item x="1478"/>
        <item x="666"/>
        <item x="1415"/>
        <item x="1640"/>
        <item x="1771"/>
        <item x="91"/>
        <item x="148"/>
        <item x="756"/>
        <item x="1341"/>
        <item x="1232"/>
        <item x="1922"/>
        <item x="946"/>
        <item x="2105"/>
        <item x="455"/>
        <item x="355"/>
        <item x="1101"/>
        <item x="6"/>
        <item x="1423"/>
        <item x="203"/>
        <item x="1140"/>
        <item x="1619"/>
        <item x="218"/>
        <item x="2156"/>
        <item x="1154"/>
        <item x="1878"/>
        <item x="1948"/>
        <item x="137"/>
        <item x="864"/>
        <item x="942"/>
        <item x="1218"/>
        <item x="819"/>
        <item x="331"/>
        <item x="1520"/>
        <item x="1027"/>
        <item x="2038"/>
        <item x="1562"/>
        <item x="1186"/>
        <item x="3"/>
        <item x="639"/>
        <item x="1837"/>
        <item x="1250"/>
        <item x="1935"/>
        <item x="192"/>
        <item x="1665"/>
        <item x="284"/>
        <item x="755"/>
        <item x="74"/>
        <item x="1386"/>
        <item x="2014"/>
        <item x="1254"/>
        <item x="546"/>
        <item x="1553"/>
        <item x="782"/>
        <item x="2112"/>
        <item x="684"/>
        <item x="344"/>
        <item x="644"/>
        <item x="1001"/>
        <item x="1682"/>
        <item x="2069"/>
        <item x="960"/>
        <item x="1383"/>
        <item x="1205"/>
        <item x="451"/>
        <item x="1633"/>
        <item x="745"/>
        <item x="1679"/>
        <item x="1222"/>
        <item x="796"/>
        <item x="624"/>
        <item x="997"/>
        <item x="766"/>
        <item x="462"/>
        <item x="1171"/>
        <item x="751"/>
        <item x="1568"/>
        <item x="1578"/>
        <item x="2027"/>
        <item x="1585"/>
        <item x="544"/>
        <item x="1795"/>
        <item x="1717"/>
        <item x="1316"/>
        <item x="721"/>
        <item x="1599"/>
        <item x="410"/>
        <item x="1010"/>
        <item x="2061"/>
        <item x="1888"/>
        <item x="2015"/>
        <item x="901"/>
        <item x="1615"/>
        <item x="1539"/>
        <item x="876"/>
        <item x="332"/>
        <item x="769"/>
        <item x="1294"/>
        <item x="21"/>
        <item x="1706"/>
        <item x="1356"/>
        <item x="417"/>
        <item x="1755"/>
        <item x="2066"/>
        <item x="479"/>
        <item x="1344"/>
        <item x="1018"/>
        <item x="690"/>
        <item x="536"/>
        <item x="1395"/>
        <item x="1613"/>
        <item x="818"/>
        <item x="419"/>
        <item x="380"/>
        <item x="896"/>
        <item x="1714"/>
        <item x="1249"/>
        <item x="1183"/>
        <item x="1734"/>
        <item x="1411"/>
        <item x="592"/>
        <item x="1264"/>
        <item x="1673"/>
        <item x="1668"/>
        <item x="292"/>
        <item x="2057"/>
        <item x="1954"/>
        <item x="1068"/>
        <item x="1881"/>
        <item x="772"/>
        <item x="1103"/>
        <item x="680"/>
        <item x="1492"/>
        <item x="2007"/>
        <item x="8"/>
        <item x="2145"/>
        <item x="345"/>
        <item x="956"/>
        <item x="865"/>
        <item x="1128"/>
        <item x="269"/>
        <item x="1597"/>
        <item x="722"/>
        <item x="1842"/>
        <item x="897"/>
        <item x="1920"/>
        <item x="1564"/>
        <item x="964"/>
        <item x="597"/>
        <item x="1291"/>
        <item x="1643"/>
        <item x="1112"/>
        <item x="1145"/>
        <item x="1284"/>
        <item x="1255"/>
        <item x="605"/>
        <item x="493"/>
        <item x="1449"/>
        <item x="523"/>
        <item x="2162"/>
        <item x="2134"/>
        <item x="636"/>
        <item x="1098"/>
        <item x="2116"/>
        <item x="1908"/>
        <item x="2122"/>
        <item x="2143"/>
        <item x="1991"/>
        <item x="2030"/>
        <item x="991"/>
        <item x="33"/>
        <item x="1472"/>
        <item x="1519"/>
        <item x="1975"/>
        <item x="1862"/>
        <item x="102"/>
        <item x="685"/>
        <item x="1666"/>
        <item x="498"/>
        <item x="1468"/>
        <item x="1299"/>
        <item x="1256"/>
        <item x="1039"/>
        <item x="1298"/>
        <item x="1481"/>
        <item x="398"/>
        <item x="1604"/>
        <item x="1060"/>
        <item x="676"/>
        <item x="663"/>
        <item x="2077"/>
        <item x="1087"/>
        <item x="1188"/>
        <item x="1204"/>
        <item x="967"/>
        <item x="73"/>
        <item x="1038"/>
        <item x="1426"/>
        <item x="720"/>
        <item x="1781"/>
        <item x="757"/>
        <item x="1037"/>
        <item x="382"/>
        <item x="2050"/>
        <item x="317"/>
        <item x="1418"/>
        <item x="1521"/>
        <item x="1156"/>
        <item x="2120"/>
        <item x="1575"/>
        <item x="1269"/>
        <item x="726"/>
        <item x="13"/>
        <item x="1970"/>
        <item x="242"/>
        <item x="703"/>
        <item x="626"/>
        <item x="858"/>
        <item x="502"/>
        <item x="1999"/>
        <item x="1319"/>
        <item x="2016"/>
        <item x="1889"/>
        <item x="201"/>
        <item x="1011"/>
        <item x="1509"/>
        <item x="1065"/>
        <item x="450"/>
        <item x="1005"/>
        <item x="2118"/>
        <item x="601"/>
        <item x="381"/>
        <item x="167"/>
        <item x="244"/>
        <item x="1799"/>
        <item x="1718"/>
        <item x="709"/>
        <item x="1711"/>
        <item x="1002"/>
        <item x="1759"/>
        <item x="1902"/>
        <item x="2034"/>
        <item x="1454"/>
        <item x="94"/>
        <item x="762"/>
        <item x="460"/>
        <item x="911"/>
        <item x="288"/>
        <item x="1102"/>
        <item x="1490"/>
        <item x="1512"/>
        <item x="1916"/>
        <item x="1417"/>
        <item x="226"/>
        <item x="1901"/>
        <item x="128"/>
        <item x="645"/>
        <item x="1079"/>
        <item x="630"/>
        <item x="452"/>
        <item x="1746"/>
        <item x="1421"/>
        <item x="1669"/>
        <item x="2055"/>
        <item x="1758"/>
        <item x="774"/>
        <item x="700"/>
        <item x="111"/>
        <item x="1605"/>
        <item x="1786"/>
        <item x="1382"/>
        <item x="1550"/>
        <item x="2049"/>
        <item x="487"/>
        <item x="456"/>
        <item x="247"/>
        <item x="2148"/>
        <item x="1618"/>
        <item x="71"/>
        <item x="975"/>
        <item x="1866"/>
        <item x="1377"/>
        <item x="2097"/>
        <item x="108"/>
        <item x="968"/>
        <item x="2110"/>
        <item x="1672"/>
        <item x="1503"/>
        <item x="1543"/>
        <item x="1055"/>
        <item x="1196"/>
        <item x="915"/>
        <item x="1653"/>
        <item x="156"/>
        <item x="461"/>
        <item x="1845"/>
        <item x="2010"/>
        <item x="1912"/>
        <item t="default"/>
      </items>
    </pivotField>
    <pivotField axis="axisPage" showAll="0">
      <items count="5">
        <item x="1"/>
        <item x="2"/>
        <item x="0"/>
        <item x="3"/>
        <item t="default"/>
      </items>
    </pivotField>
    <pivotField showAll="0"/>
    <pivotField showAll="0"/>
    <pivotField dataField="1" dragToRow="0" dragToCol="0" dragToPage="0" showAll="0" defaultSubtotal="0"/>
  </pivotFields>
  <rowFields count="1">
    <field x="7"/>
  </rowFields>
  <rowItems count="17">
    <i>
      <x v="7"/>
    </i>
    <i>
      <x v="12"/>
    </i>
    <i>
      <x v="10"/>
    </i>
    <i>
      <x v="9"/>
    </i>
    <i>
      <x v="13"/>
    </i>
    <i>
      <x v="1"/>
    </i>
    <i>
      <x v="2"/>
    </i>
    <i>
      <x/>
    </i>
    <i>
      <x v="8"/>
    </i>
    <i>
      <x v="5"/>
    </i>
    <i>
      <x v="14"/>
    </i>
    <i>
      <x v="15"/>
    </i>
    <i>
      <x v="16"/>
    </i>
    <i>
      <x v="3"/>
    </i>
    <i>
      <x v="11"/>
    </i>
    <i>
      <x v="4"/>
    </i>
    <i t="grand">
      <x/>
    </i>
  </rowItems>
  <colFields count="1">
    <field x="-2"/>
  </colFields>
  <colItems count="2">
    <i>
      <x/>
    </i>
    <i i="1">
      <x v="1"/>
    </i>
  </colItems>
  <pageFields count="2">
    <pageField fld="6" hier="-1"/>
    <pageField fld="12" hier="-1"/>
  </pageFields>
  <dataFields count="2">
    <dataField name="Number of Orders" fld="0" subtotal="count" baseField="0" baseItem="0"/>
    <dataField name="Profit Margin  " fld="15" baseField="0" baseItem="0"/>
  </dataFields>
  <formats count="1">
    <format dxfId="40">
      <pivotArea collapsedLevelsAreSubtotals="1" fieldPosition="0">
        <references count="2">
          <reference field="4294967294" count="1" selected="0">
            <x v="1"/>
          </reference>
          <reference field="7" count="0"/>
        </references>
      </pivotArea>
    </format>
  </format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7415D2-98BF-4B89-B5EE-0337B234D91F}"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T39:V44" firstHeaderRow="0" firstDataRow="1" firstDataCol="1" rowPageCount="1" colPageCount="1"/>
  <pivotFields count="16">
    <pivotField showAll="0"/>
    <pivotField numFmtId="14" showAll="0"/>
    <pivotField numFmtId="14" showAll="0"/>
    <pivotField showAll="0"/>
    <pivotField showAll="0"/>
    <pivotField showAll="0"/>
    <pivotField axis="axisPage" multipleItemSelectionAllowed="1" showAll="0">
      <items count="12">
        <item x="3"/>
        <item h="1" x="0"/>
        <item h="1" x="5"/>
        <item h="1" x="9"/>
        <item h="1" x="8"/>
        <item h="1" x="7"/>
        <item h="1" x="6"/>
        <item h="1" x="4"/>
        <item h="1" x="2"/>
        <item h="1" x="1"/>
        <item h="1"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showAll="0">
      <items count="2296">
        <item x="790"/>
        <item x="277"/>
        <item x="1580"/>
        <item x="1784"/>
        <item x="1824"/>
        <item x="628"/>
        <item x="1448"/>
        <item x="339"/>
        <item x="1906"/>
        <item x="411"/>
        <item x="1509"/>
        <item x="1911"/>
        <item x="731"/>
        <item x="1039"/>
        <item x="154"/>
        <item x="34"/>
        <item x="1745"/>
        <item x="2265"/>
        <item x="65"/>
        <item x="175"/>
        <item x="1659"/>
        <item x="448"/>
        <item x="1240"/>
        <item x="1791"/>
        <item x="1473"/>
        <item x="479"/>
        <item x="2188"/>
        <item x="1347"/>
        <item x="359"/>
        <item x="1323"/>
        <item x="307"/>
        <item x="1111"/>
        <item x="1195"/>
        <item x="1295"/>
        <item x="905"/>
        <item x="530"/>
        <item x="278"/>
        <item x="1362"/>
        <item x="936"/>
        <item x="995"/>
        <item x="1144"/>
        <item x="2256"/>
        <item x="323"/>
        <item x="903"/>
        <item x="1711"/>
        <item x="1385"/>
        <item x="1584"/>
        <item x="174"/>
        <item x="921"/>
        <item x="41"/>
        <item x="1393"/>
        <item x="1002"/>
        <item x="1817"/>
        <item x="746"/>
        <item x="510"/>
        <item x="1296"/>
        <item x="1271"/>
        <item x="819"/>
        <item x="2200"/>
        <item x="234"/>
        <item x="966"/>
        <item x="2054"/>
        <item x="1308"/>
        <item x="301"/>
        <item x="286"/>
        <item x="1855"/>
        <item x="1840"/>
        <item x="1303"/>
        <item x="571"/>
        <item x="916"/>
        <item x="2075"/>
        <item x="990"/>
        <item x="94"/>
        <item x="989"/>
        <item x="1956"/>
        <item x="2246"/>
        <item x="1049"/>
        <item x="99"/>
        <item x="1726"/>
        <item x="651"/>
        <item x="1106"/>
        <item x="601"/>
        <item x="1955"/>
        <item x="253"/>
        <item x="533"/>
        <item x="1451"/>
        <item x="1320"/>
        <item x="551"/>
        <item x="76"/>
        <item x="558"/>
        <item x="1689"/>
        <item x="457"/>
        <item x="643"/>
        <item x="996"/>
        <item x="2050"/>
        <item x="28"/>
        <item x="2064"/>
        <item x="1783"/>
        <item x="592"/>
        <item x="744"/>
        <item x="459"/>
        <item x="1773"/>
        <item x="156"/>
        <item x="1755"/>
        <item x="1669"/>
        <item x="991"/>
        <item x="56"/>
        <item x="1859"/>
        <item x="268"/>
        <item x="1915"/>
        <item x="1461"/>
        <item x="1776"/>
        <item x="1267"/>
        <item x="90"/>
        <item x="300"/>
        <item x="1045"/>
        <item x="319"/>
        <item x="1188"/>
        <item x="1499"/>
        <item x="1007"/>
        <item x="27"/>
        <item x="1458"/>
        <item x="352"/>
        <item x="1908"/>
        <item x="829"/>
        <item x="54"/>
        <item x="1324"/>
        <item x="1665"/>
        <item x="426"/>
        <item x="188"/>
        <item x="1760"/>
        <item x="1088"/>
        <item x="305"/>
        <item x="823"/>
        <item x="1576"/>
        <item x="311"/>
        <item x="285"/>
        <item x="1912"/>
        <item x="91"/>
        <item x="521"/>
        <item x="2"/>
        <item x="183"/>
        <item x="586"/>
        <item x="255"/>
        <item x="515"/>
        <item x="699"/>
        <item x="494"/>
        <item x="1893"/>
        <item x="692"/>
        <item x="1255"/>
        <item x="71"/>
        <item x="1598"/>
        <item x="1069"/>
        <item x="97"/>
        <item x="1153"/>
        <item x="1520"/>
        <item x="1464"/>
        <item x="1749"/>
        <item x="1370"/>
        <item x="684"/>
        <item x="801"/>
        <item x="1830"/>
        <item x="796"/>
        <item x="843"/>
        <item x="1345"/>
        <item x="2013"/>
        <item x="988"/>
        <item x="1398"/>
        <item x="1351"/>
        <item x="102"/>
        <item x="2122"/>
        <item x="1221"/>
        <item x="2147"/>
        <item x="869"/>
        <item x="1705"/>
        <item x="1334"/>
        <item x="428"/>
        <item x="440"/>
        <item x="1568"/>
        <item x="480"/>
        <item x="1355"/>
        <item x="10"/>
        <item x="1335"/>
        <item x="2211"/>
        <item x="645"/>
        <item x="314"/>
        <item x="415"/>
        <item x="1552"/>
        <item x="320"/>
        <item x="312"/>
        <item x="549"/>
        <item x="1346"/>
        <item x="1223"/>
        <item x="45"/>
        <item x="1424"/>
        <item x="2040"/>
        <item x="1081"/>
        <item x="866"/>
        <item x="644"/>
        <item x="142"/>
        <item x="2221"/>
        <item x="1842"/>
        <item x="572"/>
        <item x="1261"/>
        <item x="104"/>
        <item x="516"/>
        <item x="1199"/>
        <item x="124"/>
        <item x="1285"/>
        <item x="460"/>
        <item x="1841"/>
        <item x="1073"/>
        <item x="915"/>
        <item x="805"/>
        <item x="1212"/>
        <item x="502"/>
        <item x="1390"/>
        <item x="1059"/>
        <item x="719"/>
        <item x="1958"/>
        <item x="422"/>
        <item x="115"/>
        <item x="491"/>
        <item x="403"/>
        <item x="1140"/>
        <item x="1447"/>
        <item x="1410"/>
        <item x="1011"/>
        <item x="1257"/>
        <item x="425"/>
        <item x="237"/>
        <item x="632"/>
        <item x="2260"/>
        <item x="672"/>
        <item x="1330"/>
        <item x="982"/>
        <item x="281"/>
        <item x="2208"/>
        <item x="1936"/>
        <item x="193"/>
        <item x="1450"/>
        <item x="1694"/>
        <item x="1344"/>
        <item x="1978"/>
        <item x="69"/>
        <item x="1052"/>
        <item x="1415"/>
        <item x="1732"/>
        <item x="439"/>
        <item x="979"/>
        <item x="753"/>
        <item x="46"/>
        <item x="811"/>
        <item x="1396"/>
        <item x="77"/>
        <item x="2032"/>
        <item x="2118"/>
        <item x="1916"/>
        <item x="906"/>
        <item x="2082"/>
        <item x="1695"/>
        <item x="764"/>
        <item x="1145"/>
        <item x="1933"/>
        <item x="827"/>
        <item x="1419"/>
        <item x="853"/>
        <item x="559"/>
        <item x="1177"/>
        <item x="575"/>
        <item x="252"/>
        <item x="2127"/>
        <item x="40"/>
        <item x="1021"/>
        <item x="329"/>
        <item x="980"/>
        <item x="14"/>
        <item x="2053"/>
        <item x="1029"/>
        <item x="2178"/>
        <item x="1607"/>
        <item x="956"/>
        <item x="754"/>
        <item x="1057"/>
        <item x="292"/>
        <item x="518"/>
        <item x="935"/>
        <item x="2043"/>
        <item x="570"/>
        <item x="159"/>
        <item x="1897"/>
        <item x="863"/>
        <item x="330"/>
        <item x="1774"/>
        <item x="1636"/>
        <item x="2210"/>
        <item x="346"/>
        <item x="583"/>
        <item x="1613"/>
        <item x="2073"/>
        <item x="1288"/>
        <item x="1182"/>
        <item x="1574"/>
        <item x="1751"/>
        <item x="1724"/>
        <item x="1119"/>
        <item x="918"/>
        <item x="1853"/>
        <item x="1617"/>
        <item x="974"/>
        <item x="803"/>
        <item x="593"/>
        <item x="1319"/>
        <item x="264"/>
        <item x="856"/>
        <item x="1704"/>
        <item x="2195"/>
        <item x="978"/>
        <item x="393"/>
        <item x="1505"/>
        <item x="356"/>
        <item x="199"/>
        <item x="433"/>
        <item x="1430"/>
        <item x="476"/>
        <item x="1931"/>
        <item x="455"/>
        <item x="257"/>
        <item x="2126"/>
        <item x="1839"/>
        <item x="1378"/>
        <item x="1109"/>
        <item x="2228"/>
        <item x="2292"/>
        <item x="1009"/>
        <item x="361"/>
        <item x="1946"/>
        <item x="258"/>
        <item x="2119"/>
        <item x="17"/>
        <item x="1282"/>
        <item x="289"/>
        <item x="386"/>
        <item x="2065"/>
        <item x="2059"/>
        <item x="63"/>
        <item x="1976"/>
        <item x="667"/>
        <item x="96"/>
        <item x="759"/>
        <item x="775"/>
        <item x="522"/>
        <item x="2175"/>
        <item x="1765"/>
        <item x="1609"/>
        <item x="0"/>
        <item x="508"/>
        <item x="546"/>
        <item x="404"/>
        <item x="1645"/>
        <item x="211"/>
        <item x="487"/>
        <item x="1849"/>
        <item x="23"/>
        <item x="1502"/>
        <item x="1455"/>
        <item x="152"/>
        <item x="969"/>
        <item x="633"/>
        <item x="1879"/>
        <item x="87"/>
        <item x="1630"/>
        <item x="2171"/>
        <item x="89"/>
        <item x="198"/>
        <item x="125"/>
        <item x="1196"/>
        <item x="345"/>
        <item x="919"/>
        <item x="206"/>
        <item x="768"/>
        <item x="1017"/>
        <item x="1748"/>
        <item x="1004"/>
        <item x="1406"/>
        <item x="274"/>
        <item x="898"/>
        <item x="1404"/>
        <item x="767"/>
        <item x="948"/>
        <item x="735"/>
        <item x="1401"/>
        <item x="1950"/>
        <item x="1213"/>
        <item x="664"/>
        <item x="890"/>
        <item x="2106"/>
        <item x="1478"/>
        <item x="577"/>
        <item x="1516"/>
        <item x="1954"/>
        <item x="680"/>
        <item x="2168"/>
        <item x="1068"/>
        <item x="1940"/>
        <item x="1687"/>
        <item x="1400"/>
        <item x="390"/>
        <item x="2152"/>
        <item x="328"/>
        <item x="1211"/>
        <item x="2255"/>
        <item x="686"/>
        <item x="1939"/>
        <item x="970"/>
        <item x="165"/>
        <item x="1304"/>
        <item x="192"/>
        <item x="1030"/>
        <item x="1539"/>
        <item x="740"/>
        <item x="1865"/>
        <item x="1350"/>
        <item x="387"/>
        <item x="267"/>
        <item x="1549"/>
        <item x="2051"/>
        <item x="1884"/>
        <item x="1075"/>
        <item x="602"/>
        <item x="235"/>
        <item x="703"/>
        <item x="1921"/>
        <item x="562"/>
        <item x="1625"/>
        <item x="376"/>
        <item x="2128"/>
        <item x="365"/>
        <item x="1227"/>
        <item x="2271"/>
        <item x="499"/>
        <item x="485"/>
        <item x="1313"/>
        <item x="799"/>
        <item x="423"/>
        <item x="1754"/>
        <item x="924"/>
        <item x="242"/>
        <item x="743"/>
        <item x="2012"/>
        <item x="749"/>
        <item x="4"/>
        <item x="650"/>
        <item x="857"/>
        <item x="1475"/>
        <item x="838"/>
        <item x="225"/>
        <item x="2190"/>
        <item x="1311"/>
        <item x="203"/>
        <item x="447"/>
        <item x="851"/>
        <item x="486"/>
        <item x="1040"/>
        <item x="1729"/>
        <item x="1348"/>
        <item x="1522"/>
        <item x="937"/>
        <item x="579"/>
        <item x="901"/>
        <item x="1492"/>
        <item x="2125"/>
        <item x="179"/>
        <item x="298"/>
        <item x="1789"/>
        <item x="1428"/>
        <item x="1816"/>
        <item x="1638"/>
        <item x="615"/>
        <item x="1560"/>
        <item x="1668"/>
        <item x="1167"/>
        <item x="1137"/>
        <item x="496"/>
        <item x="182"/>
        <item x="295"/>
        <item x="2258"/>
        <item x="547"/>
        <item x="599"/>
        <item x="1164"/>
        <item x="38"/>
        <item x="2189"/>
        <item x="25"/>
        <item x="1992"/>
        <item x="1138"/>
        <item x="1814"/>
        <item x="846"/>
        <item x="2090"/>
        <item x="1332"/>
        <item x="2022"/>
        <item x="1498"/>
        <item x="169"/>
        <item x="362"/>
        <item x="191"/>
        <item x="1616"/>
        <item x="501"/>
        <item x="904"/>
        <item x="59"/>
        <item x="1107"/>
        <item x="1159"/>
        <item x="1096"/>
        <item x="2071"/>
        <item x="1389"/>
        <item x="2102"/>
        <item x="434"/>
        <item x="1244"/>
        <item x="24"/>
        <item x="1209"/>
        <item x="1480"/>
        <item x="612"/>
        <item x="1444"/>
        <item x="489"/>
        <item x="865"/>
        <item x="238"/>
        <item x="1863"/>
        <item x="366"/>
        <item x="983"/>
        <item x="451"/>
        <item x="276"/>
        <item x="1943"/>
        <item x="1741"/>
        <item x="1157"/>
        <item x="2136"/>
        <item x="1411"/>
        <item x="2252"/>
        <item x="2144"/>
        <item x="1077"/>
        <item x="873"/>
        <item x="240"/>
        <item x="1416"/>
        <item x="1672"/>
        <item x="2094"/>
        <item x="151"/>
        <item x="1511"/>
        <item x="2068"/>
        <item x="12"/>
        <item x="2278"/>
        <item x="1082"/>
        <item x="519"/>
        <item x="1799"/>
        <item x="1945"/>
        <item x="315"/>
        <item x="348"/>
        <item x="2236"/>
        <item x="1723"/>
        <item x="256"/>
        <item x="338"/>
        <item x="1843"/>
        <item x="1365"/>
        <item x="466"/>
        <item x="1202"/>
        <item x="1788"/>
        <item x="1693"/>
        <item x="1895"/>
        <item x="1269"/>
        <item x="1938"/>
        <item x="1780"/>
        <item x="130"/>
        <item x="2174"/>
        <item x="1582"/>
        <item x="2124"/>
        <item x="825"/>
        <item x="555"/>
        <item x="233"/>
        <item x="1162"/>
        <item x="1207"/>
        <item x="1803"/>
        <item x="1538"/>
        <item x="689"/>
        <item x="2282"/>
        <item x="850"/>
        <item x="879"/>
        <item x="1031"/>
        <item x="685"/>
        <item x="2160"/>
        <item x="2049"/>
        <item x="1130"/>
        <item x="1615"/>
        <item x="531"/>
        <item x="965"/>
        <item x="1750"/>
        <item x="1095"/>
        <item x="524"/>
        <item x="1225"/>
        <item x="1104"/>
        <item x="1394"/>
        <item x="374"/>
        <item x="737"/>
        <item x="765"/>
        <item x="1012"/>
        <item x="1263"/>
        <item x="1184"/>
        <item x="2181"/>
        <item x="757"/>
        <item x="804"/>
        <item x="1963"/>
        <item x="247"/>
        <item x="18"/>
        <item x="1624"/>
        <item x="2231"/>
        <item x="332"/>
        <item x="2186"/>
        <item x="1143"/>
        <item x="1813"/>
        <item x="1115"/>
        <item x="1980"/>
        <item x="208"/>
        <item x="1300"/>
        <item x="1050"/>
        <item x="1878"/>
        <item x="1494"/>
        <item x="1496"/>
        <item x="556"/>
        <item x="1983"/>
        <item x="363"/>
        <item x="251"/>
        <item x="113"/>
        <item x="1181"/>
        <item x="1399"/>
        <item x="967"/>
        <item x="2021"/>
        <item x="1374"/>
        <item x="86"/>
        <item x="1487"/>
        <item x="58"/>
        <item x="1277"/>
        <item x="2235"/>
        <item x="1266"/>
        <item x="1775"/>
        <item x="1715"/>
        <item x="1006"/>
        <item x="1187"/>
        <item x="1262"/>
        <item x="223"/>
        <item x="2086"/>
        <item x="1721"/>
        <item x="1535"/>
        <item x="116"/>
        <item x="57"/>
        <item x="132"/>
        <item x="1479"/>
        <item x="505"/>
        <item x="2135"/>
        <item x="1819"/>
        <item x="1738"/>
        <item x="569"/>
        <item x="704"/>
        <item x="932"/>
        <item x="1579"/>
        <item x="1309"/>
        <item x="313"/>
        <item x="2089"/>
        <item x="355"/>
        <item x="299"/>
        <item x="273"/>
        <item x="143"/>
        <item x="604"/>
        <item x="2025"/>
        <item x="963"/>
        <item x="405"/>
        <item x="1093"/>
        <item x="1888"/>
        <item x="2134"/>
        <item x="2284"/>
        <item x="705"/>
        <item x="452"/>
        <item x="2206"/>
        <item x="210"/>
        <item x="1792"/>
        <item x="1071"/>
        <item x="1180"/>
        <item x="1507"/>
        <item x="878"/>
        <item x="2194"/>
        <item x="1797"/>
        <item x="2048"/>
        <item x="1833"/>
        <item x="1373"/>
        <item x="2085"/>
        <item x="1767"/>
        <item x="896"/>
        <item x="1757"/>
        <item x="81"/>
        <item x="2158"/>
        <item x="187"/>
        <item x="2225"/>
        <item x="859"/>
        <item x="517"/>
        <item x="304"/>
        <item x="877"/>
        <item x="209"/>
        <item x="885"/>
        <item x="2101"/>
        <item x="816"/>
        <item x="2155"/>
        <item x="416"/>
        <item x="302"/>
        <item x="1680"/>
        <item x="1718"/>
        <item x="1432"/>
        <item x="1386"/>
        <item x="171"/>
        <item x="1697"/>
        <item x="1993"/>
        <item x="678"/>
        <item x="1190"/>
        <item x="155"/>
        <item x="1443"/>
        <item x="357"/>
        <item x="567"/>
        <item x="1242"/>
        <item x="1566"/>
        <item x="1968"/>
        <item x="1163"/>
        <item x="563"/>
        <item x="214"/>
        <item x="2098"/>
        <item x="548"/>
        <item x="424"/>
        <item x="1154"/>
        <item x="1280"/>
        <item x="1005"/>
        <item x="418"/>
        <item x="407"/>
        <item x="1462"/>
        <item x="1632"/>
        <item x="443"/>
        <item x="2289"/>
        <item x="862"/>
        <item x="1832"/>
        <item x="613"/>
        <item x="1667"/>
        <item x="260"/>
        <item x="1470"/>
        <item x="1851"/>
        <item x="1513"/>
        <item x="1637"/>
        <item x="625"/>
        <item x="1910"/>
        <item x="713"/>
        <item x="1383"/>
        <item x="2233"/>
        <item x="1264"/>
        <item x="780"/>
        <item x="446"/>
        <item x="1838"/>
        <item x="1371"/>
        <item x="39"/>
        <item x="1706"/>
        <item x="1260"/>
        <item x="702"/>
        <item x="430"/>
        <item x="1489"/>
        <item x="833"/>
        <item x="1302"/>
        <item x="1808"/>
        <item x="1439"/>
        <item x="1831"/>
        <item x="934"/>
        <item x="2207"/>
        <item x="997"/>
        <item x="1623"/>
        <item x="1218"/>
        <item x="1038"/>
        <item x="675"/>
        <item x="1531"/>
        <item x="293"/>
        <item x="408"/>
        <item x="2216"/>
        <item x="1990"/>
        <item x="32"/>
        <item x="1653"/>
        <item x="372"/>
        <item x="1917"/>
        <item x="2015"/>
        <item x="748"/>
        <item x="1315"/>
        <item x="250"/>
        <item x="2097"/>
        <item x="1114"/>
        <item x="594"/>
        <item x="395"/>
        <item x="876"/>
        <item x="641"/>
        <item x="976"/>
        <item x="1886"/>
        <item x="839"/>
        <item x="1493"/>
        <item x="379"/>
        <item x="900"/>
        <item x="254"/>
        <item x="1413"/>
        <item x="1010"/>
        <item x="847"/>
        <item x="2060"/>
        <item x="2057"/>
        <item x="1800"/>
        <item x="2061"/>
        <item x="910"/>
        <item x="1377"/>
        <item x="907"/>
        <item x="1358"/>
        <item x="1283"/>
        <item x="456"/>
        <item x="1610"/>
        <item x="2153"/>
        <item x="564"/>
        <item x="1887"/>
        <item x="1062"/>
        <item x="417"/>
        <item x="1919"/>
        <item x="2055"/>
        <item x="1079"/>
        <item x="1441"/>
        <item x="2204"/>
        <item x="1590"/>
        <item x="761"/>
        <item x="347"/>
        <item x="2166"/>
        <item x="1972"/>
        <item x="802"/>
        <item x="1442"/>
        <item x="741"/>
        <item x="841"/>
        <item x="669"/>
        <item x="618"/>
        <item x="561"/>
        <item x="1341"/>
        <item x="1581"/>
        <item x="1882"/>
        <item x="668"/>
        <item x="172"/>
        <item x="750"/>
        <item x="1417"/>
        <item x="1279"/>
        <item x="553"/>
        <item x="1553"/>
        <item x="889"/>
        <item x="44"/>
        <item x="1278"/>
        <item x="243"/>
        <item x="647"/>
        <item x="611"/>
        <item x="1197"/>
        <item x="1381"/>
        <item x="648"/>
        <item x="1198"/>
        <item x="1367"/>
        <item x="1453"/>
        <item x="840"/>
        <item x="492"/>
        <item x="1013"/>
        <item x="1185"/>
        <item x="283"/>
        <item x="639"/>
        <item x="891"/>
        <item x="1078"/>
        <item x="2273"/>
        <item x="626"/>
        <item x="2041"/>
        <item x="1281"/>
        <item x="2205"/>
        <item x="1708"/>
        <item x="1474"/>
        <item x="2187"/>
        <item x="512"/>
        <item x="2180"/>
        <item x="2034"/>
        <item x="616"/>
        <item x="845"/>
        <item x="1914"/>
        <item x="1402"/>
        <item x="2080"/>
        <item x="725"/>
        <item x="1126"/>
        <item x="1811"/>
        <item x="1861"/>
        <item x="2272"/>
        <item x="541"/>
        <item x="1423"/>
        <item x="316"/>
        <item x="2039"/>
        <item x="2009"/>
        <item x="364"/>
        <item x="1354"/>
        <item x="606"/>
        <item x="1686"/>
        <item x="1844"/>
        <item x="1634"/>
        <item x="1230"/>
        <item x="2215"/>
        <item x="834"/>
        <item x="1001"/>
        <item x="1937"/>
        <item x="1460"/>
        <item x="1298"/>
        <item x="164"/>
        <item x="1627"/>
        <item x="1710"/>
        <item x="100"/>
        <item x="2163"/>
        <item x="1701"/>
        <item x="789"/>
        <item x="1877"/>
        <item x="958"/>
        <item x="1210"/>
        <item x="1318"/>
        <item x="1944"/>
        <item x="1545"/>
        <item x="1"/>
        <item x="2179"/>
        <item x="1084"/>
        <item x="922"/>
        <item x="779"/>
        <item x="1585"/>
        <item x="2070"/>
        <item x="107"/>
        <item x="1804"/>
        <item x="1684"/>
        <item x="1871"/>
        <item x="1646"/>
        <item x="226"/>
        <item x="467"/>
        <item x="2267"/>
        <item x="2141"/>
        <item x="1771"/>
        <item x="2275"/>
        <item x="1688"/>
        <item x="1812"/>
        <item x="947"/>
        <item x="106"/>
        <item x="1640"/>
        <item x="2287"/>
        <item x="1681"/>
        <item x="2192"/>
        <item x="29"/>
        <item x="158"/>
        <item x="184"/>
        <item x="1793"/>
        <item x="946"/>
        <item x="1643"/>
        <item x="1246"/>
        <item x="1129"/>
        <item x="1273"/>
        <item x="1008"/>
        <item x="1847"/>
        <item x="1883"/>
        <item x="637"/>
        <item x="2083"/>
        <item x="909"/>
        <item x="1258"/>
        <item x="854"/>
        <item x="1746"/>
        <item x="720"/>
        <item x="1080"/>
        <item x="326"/>
        <item x="1229"/>
        <item x="1482"/>
        <item x="1150"/>
        <item x="1192"/>
        <item x="1208"/>
        <item x="1124"/>
        <item x="620"/>
        <item x="1274"/>
        <item x="161"/>
        <item x="2288"/>
        <item x="860"/>
        <item x="412"/>
        <item x="1567"/>
        <item x="9"/>
        <item x="2159"/>
        <item x="2045"/>
        <item x="861"/>
        <item x="117"/>
        <item x="1719"/>
        <item x="1433"/>
        <item x="2027"/>
        <item x="1125"/>
        <item x="2047"/>
        <item x="1457"/>
        <item x="642"/>
        <item x="968"/>
        <item x="1327"/>
        <item x="1036"/>
        <item x="1873"/>
        <item x="1486"/>
        <item x="574"/>
        <item x="1524"/>
        <item x="2259"/>
        <item x="1961"/>
        <item x="1471"/>
        <item x="1072"/>
        <item x="1272"/>
        <item x="589"/>
        <item x="1445"/>
        <item x="230"/>
        <item x="51"/>
        <item x="698"/>
        <item x="483"/>
        <item x="815"/>
        <item x="1540"/>
        <item x="217"/>
        <item x="1720"/>
        <item x="232"/>
        <item x="587"/>
        <item x="985"/>
        <item x="1014"/>
        <item x="1105"/>
        <item x="617"/>
        <item x="1174"/>
        <item x="398"/>
        <item x="621"/>
        <item x="2232"/>
        <item x="793"/>
        <item x="1828"/>
        <item x="1259"/>
        <item x="2230"/>
        <item x="1316"/>
        <item x="2197"/>
        <item x="1339"/>
        <item x="2017"/>
        <item x="1136"/>
        <item x="629"/>
        <item x="1254"/>
        <item x="1245"/>
        <item x="322"/>
        <item x="908"/>
        <item x="1250"/>
        <item x="2033"/>
        <item x="1794"/>
        <item x="139"/>
        <item x="1342"/>
        <item x="1205"/>
        <item x="1412"/>
        <item x="1086"/>
        <item x="697"/>
        <item x="1875"/>
        <item x="1151"/>
        <item x="1925"/>
        <item x="1807"/>
        <item x="1622"/>
        <item x="717"/>
        <item x="1238"/>
        <item x="578"/>
        <item x="1403"/>
        <item x="2151"/>
        <item x="263"/>
        <item x="623"/>
        <item x="296"/>
        <item x="954"/>
        <item x="43"/>
        <item x="1597"/>
        <item x="950"/>
        <item x="162"/>
        <item x="1599"/>
        <item x="1139"/>
        <item x="1801"/>
        <item x="867"/>
        <item x="2031"/>
        <item x="2114"/>
        <item x="747"/>
        <item x="568"/>
        <item x="1337"/>
        <item x="1357"/>
        <item x="249"/>
        <item x="1317"/>
        <item x="2063"/>
        <item x="1898"/>
        <item x="2229"/>
        <item x="662"/>
        <item x="1429"/>
        <item x="1561"/>
        <item x="1682"/>
        <item x="1359"/>
        <item x="150"/>
        <item x="670"/>
        <item x="1312"/>
        <item x="999"/>
        <item x="1270"/>
        <item x="1241"/>
        <item x="262"/>
        <item x="1369"/>
        <item x="2262"/>
        <item x="1100"/>
        <item x="2107"/>
        <item x="1869"/>
        <item x="2099"/>
        <item x="528"/>
        <item x="557"/>
        <item x="1488"/>
        <item x="1602"/>
        <item x="619"/>
        <item x="1284"/>
        <item x="1864"/>
        <item x="1857"/>
        <item x="1142"/>
        <item x="2079"/>
        <item x="1569"/>
        <item x="2251"/>
        <item x="306"/>
        <item x="495"/>
        <item x="1815"/>
        <item x="635"/>
        <item x="397"/>
        <item x="1333"/>
        <item x="1102"/>
        <item x="1514"/>
        <item x="1951"/>
        <item x="2184"/>
        <item x="458"/>
        <item x="1116"/>
        <item x="218"/>
        <item x="1730"/>
        <item x="26"/>
        <item x="1660"/>
        <item x="2132"/>
        <item x="1074"/>
        <item x="817"/>
        <item x="2137"/>
        <item x="1562"/>
        <item x="913"/>
        <item x="573"/>
        <item x="110"/>
        <item x="1364"/>
        <item x="194"/>
        <item x="1220"/>
        <item x="42"/>
        <item x="1222"/>
        <item x="1934"/>
        <item x="1193"/>
        <item x="399"/>
        <item x="957"/>
        <item x="1289"/>
        <item x="16"/>
        <item x="722"/>
        <item x="1436"/>
        <item x="134"/>
        <item x="899"/>
        <item x="85"/>
        <item x="1314"/>
        <item x="1779"/>
        <item x="1018"/>
        <item x="2169"/>
        <item x="671"/>
        <item x="20"/>
        <item x="695"/>
        <item x="73"/>
        <item x="229"/>
        <item x="1604"/>
        <item x="2076"/>
        <item x="1414"/>
        <item x="1328"/>
        <item x="1446"/>
        <item x="576"/>
        <item x="53"/>
        <item x="1528"/>
        <item x="1235"/>
        <item x="2223"/>
        <item x="178"/>
        <item x="36"/>
        <item x="848"/>
        <item x="2214"/>
        <item x="334"/>
        <item x="1927"/>
        <item x="939"/>
        <item x="2024"/>
        <item x="1060"/>
        <item x="1468"/>
        <item x="1243"/>
        <item x="442"/>
        <item x="708"/>
        <item x="2088"/>
        <item x="597"/>
        <item x="1772"/>
        <item x="1525"/>
        <item x="259"/>
        <item x="814"/>
        <item x="432"/>
        <item x="1649"/>
        <item x="2023"/>
        <item x="462"/>
        <item x="173"/>
        <item x="2036"/>
        <item x="190"/>
        <item x="1321"/>
        <item x="224"/>
        <item x="1276"/>
        <item x="2006"/>
        <item x="1427"/>
        <item x="1352"/>
        <item x="396"/>
        <item x="438"/>
        <item x="1639"/>
        <item x="1214"/>
        <item x="2018"/>
        <item x="1679"/>
        <item x="2026"/>
        <item x="709"/>
        <item x="1904"/>
        <item x="1850"/>
        <item x="371"/>
        <item x="1016"/>
        <item x="663"/>
        <item x="2148"/>
        <item x="410"/>
        <item x="540"/>
        <item x="895"/>
        <item x="1902"/>
        <item x="2243"/>
        <item x="1752"/>
        <item x="2140"/>
        <item x="1798"/>
        <item x="421"/>
        <item x="1391"/>
        <item x="716"/>
        <item x="1232"/>
        <item x="15"/>
        <item x="880"/>
        <item x="2146"/>
        <item x="1953"/>
        <item x="1490"/>
        <item x="1559"/>
        <item x="1113"/>
        <item x="868"/>
        <item x="177"/>
        <item x="1517"/>
        <item x="138"/>
        <item x="1802"/>
        <item x="537"/>
        <item x="2116"/>
        <item x="897"/>
        <item x="67"/>
        <item x="1964"/>
        <item x="1740"/>
        <item x="146"/>
        <item x="2069"/>
        <item x="2173"/>
        <item x="140"/>
        <item x="1909"/>
        <item x="1544"/>
        <item x="1512"/>
        <item x="776"/>
        <item x="141"/>
        <item x="1091"/>
        <item x="122"/>
        <item x="481"/>
        <item x="414"/>
        <item x="380"/>
        <item x="1307"/>
        <item x="1995"/>
        <item x="197"/>
        <item x="849"/>
        <item x="2268"/>
        <item x="658"/>
        <item x="1932"/>
        <item x="1515"/>
        <item x="1918"/>
        <item x="1405"/>
        <item x="2129"/>
        <item x="706"/>
        <item x="526"/>
        <item x="1657"/>
        <item x="536"/>
        <item x="1169"/>
        <item x="1764"/>
        <item x="291"/>
        <item x="715"/>
        <item x="222"/>
        <item x="1537"/>
        <item x="2145"/>
        <item x="926"/>
        <item x="93"/>
        <item x="1094"/>
        <item x="1219"/>
        <item x="1709"/>
        <item x="1349"/>
        <item x="1418"/>
        <item x="791"/>
        <item x="1666"/>
        <item x="1437"/>
        <item x="2237"/>
        <item x="2164"/>
        <item x="1935"/>
        <item x="31"/>
        <item x="2096"/>
        <item x="730"/>
        <item x="1134"/>
        <item x="1438"/>
        <item x="128"/>
        <item x="1541"/>
        <item x="1368"/>
        <item x="484"/>
        <item x="2201"/>
        <item x="2121"/>
        <item x="1626"/>
        <item x="1986"/>
        <item x="1506"/>
        <item x="52"/>
        <item x="1407"/>
        <item x="186"/>
        <item x="762"/>
        <item x="590"/>
        <item x="1854"/>
        <item x="488"/>
        <item x="778"/>
        <item x="1382"/>
        <item x="1551"/>
        <item x="1178"/>
        <item x="1165"/>
        <item x="925"/>
        <item x="769"/>
        <item x="631"/>
        <item x="1434"/>
        <item x="1658"/>
        <item x="1409"/>
        <item x="1326"/>
        <item x="770"/>
        <item x="475"/>
        <item x="1829"/>
        <item x="1217"/>
        <item x="1795"/>
        <item x="2028"/>
        <item x="60"/>
        <item x="1820"/>
        <item x="1823"/>
        <item x="728"/>
        <item x="1421"/>
        <item x="1650"/>
        <item x="444"/>
        <item x="591"/>
        <item x="1117"/>
        <item x="1508"/>
        <item x="1476"/>
        <item x="1922"/>
        <item x="119"/>
        <item x="1698"/>
        <item x="1166"/>
        <item x="842"/>
        <item x="358"/>
        <item x="1870"/>
        <item x="883"/>
        <item x="5"/>
        <item x="1589"/>
        <item x="1734"/>
        <item x="975"/>
        <item x="1026"/>
        <item x="944"/>
        <item x="1310"/>
        <item x="2191"/>
        <item x="2067"/>
        <item x="1982"/>
        <item x="1608"/>
        <item x="147"/>
        <item x="201"/>
        <item x="317"/>
        <item x="400"/>
        <item x="2250"/>
        <item x="303"/>
        <item x="318"/>
        <item x="2222"/>
        <item x="308"/>
        <item x="2198"/>
        <item x="884"/>
        <item x="677"/>
        <item x="2269"/>
        <item x="1120"/>
        <item x="413"/>
        <item x="812"/>
        <item x="745"/>
        <item x="938"/>
        <item x="1702"/>
        <item x="204"/>
        <item x="657"/>
        <item x="1769"/>
        <item x="1835"/>
        <item x="450"/>
        <item x="852"/>
        <item x="624"/>
        <item x="1233"/>
        <item x="774"/>
        <item x="718"/>
        <item x="1965"/>
        <item x="782"/>
        <item x="2081"/>
        <item x="1452"/>
        <item x="1930"/>
        <item x="1631"/>
        <item x="688"/>
        <item x="964"/>
        <item x="828"/>
        <item x="1149"/>
        <item x="500"/>
        <item x="127"/>
        <item x="942"/>
        <item x="1249"/>
        <item x="961"/>
        <item x="2279"/>
        <item x="1974"/>
        <item x="478"/>
        <item x="1644"/>
        <item x="1677"/>
        <item x="1043"/>
        <item x="266"/>
        <item x="1949"/>
        <item x="887"/>
        <item x="2115"/>
        <item x="2212"/>
        <item x="1379"/>
        <item x="535"/>
        <item x="2035"/>
        <item x="674"/>
        <item x="2239"/>
        <item x="1353"/>
        <item x="409"/>
        <item x="2062"/>
        <item x="2266"/>
        <item x="120"/>
        <item x="1661"/>
        <item x="1454"/>
        <item x="1676"/>
        <item x="1485"/>
        <item x="2263"/>
        <item x="373"/>
        <item x="1858"/>
        <item x="1048"/>
        <item x="79"/>
        <item x="566"/>
        <item x="353"/>
        <item x="656"/>
        <item x="1761"/>
        <item x="47"/>
        <item x="2142"/>
        <item x="1690"/>
        <item x="2217"/>
        <item x="830"/>
        <item x="2066"/>
        <item x="378"/>
        <item x="1957"/>
        <item x="384"/>
        <item x="701"/>
        <item x="1714"/>
        <item x="581"/>
        <item x="1973"/>
        <item x="19"/>
        <item x="219"/>
        <item x="2087"/>
        <item x="1191"/>
        <item x="2029"/>
        <item x="1988"/>
        <item x="1759"/>
        <item x="1054"/>
        <item x="493"/>
        <item x="1889"/>
        <item x="1648"/>
        <item x="1692"/>
        <item x="914"/>
        <item x="1700"/>
        <item x="1641"/>
        <item x="1796"/>
        <item x="287"/>
        <item x="1716"/>
        <item x="2270"/>
        <item x="1901"/>
        <item x="622"/>
        <item x="821"/>
        <item x="1827"/>
        <item x="792"/>
        <item x="282"/>
        <item x="1003"/>
        <item x="288"/>
        <item x="261"/>
        <item x="810"/>
        <item x="831"/>
        <item x="49"/>
        <item x="1366"/>
        <item x="392"/>
        <item x="1736"/>
        <item x="324"/>
        <item x="608"/>
        <item x="1108"/>
        <item x="1491"/>
        <item x="1076"/>
        <item x="265"/>
        <item x="181"/>
        <item x="482"/>
        <item x="951"/>
        <item x="1586"/>
        <item x="368"/>
        <item x="367"/>
        <item x="1022"/>
        <item x="2177"/>
        <item x="1392"/>
        <item x="1860"/>
        <item x="755"/>
        <item x="2044"/>
        <item x="545"/>
        <item x="213"/>
        <item x="763"/>
        <item x="1605"/>
        <item x="271"/>
        <item x="1837"/>
        <item x="1161"/>
        <item x="1903"/>
        <item x="1384"/>
        <item x="22"/>
        <item x="1408"/>
        <item x="1713"/>
        <item x="1122"/>
        <item x="1121"/>
        <item x="2004"/>
        <item x="1825"/>
        <item x="477"/>
        <item x="514"/>
        <item x="1361"/>
        <item x="1044"/>
        <item x="1294"/>
        <item x="872"/>
        <item x="445"/>
        <item x="2226"/>
        <item x="1203"/>
        <item x="1135"/>
        <item x="2010"/>
        <item x="679"/>
        <item x="62"/>
        <item x="419"/>
        <item x="1148"/>
        <item x="539"/>
        <item x="1696"/>
        <item x="1601"/>
        <item x="1612"/>
        <item x="111"/>
        <item x="221"/>
        <item x="2117"/>
        <item x="902"/>
        <item x="1035"/>
        <item x="940"/>
        <item x="1435"/>
        <item x="1785"/>
        <item x="960"/>
        <item x="1265"/>
        <item x="369"/>
        <item x="375"/>
        <item x="1557"/>
        <item x="133"/>
        <item x="1809"/>
        <item x="2003"/>
        <item x="681"/>
        <item x="2213"/>
        <item x="1735"/>
        <item x="1183"/>
        <item x="1900"/>
        <item x="1147"/>
        <item x="1890"/>
        <item x="836"/>
        <item x="2133"/>
        <item x="163"/>
        <item x="627"/>
        <item x="1056"/>
        <item x="1098"/>
        <item x="771"/>
        <item x="2109"/>
        <item x="1587"/>
        <item x="2249"/>
        <item x="1826"/>
        <item x="297"/>
        <item x="871"/>
        <item x="325"/>
        <item x="794"/>
        <item x="1239"/>
        <item x="2092"/>
        <item x="525"/>
        <item x="1620"/>
        <item x="126"/>
        <item x="723"/>
        <item x="333"/>
        <item x="436"/>
        <item x="464"/>
        <item x="653"/>
        <item x="1959"/>
        <item x="2042"/>
        <item x="2224"/>
        <item x="560"/>
        <item x="584"/>
        <item x="538"/>
        <item x="1675"/>
        <item x="2254"/>
        <item x="454"/>
        <item x="382"/>
        <item x="50"/>
        <item x="945"/>
        <item x="1975"/>
        <item x="929"/>
        <item x="441"/>
        <item x="275"/>
        <item x="1101"/>
        <item x="2241"/>
        <item x="1020"/>
        <item x="1588"/>
        <item x="729"/>
        <item x="435"/>
        <item x="1952"/>
        <item x="1655"/>
        <item x="2161"/>
        <item x="2280"/>
        <item x="1766"/>
        <item x="474"/>
        <item x="1194"/>
        <item x="215"/>
        <item x="75"/>
        <item x="2103"/>
        <item x="1329"/>
        <item x="1375"/>
        <item x="2084"/>
        <item x="1633"/>
        <item x="2182"/>
        <item x="682"/>
        <item x="691"/>
        <item x="101"/>
        <item x="1256"/>
        <item x="11"/>
        <item x="246"/>
        <item x="881"/>
        <item x="665"/>
        <item x="509"/>
        <item x="241"/>
        <item x="610"/>
        <item x="2019"/>
        <item x="707"/>
        <item x="1510"/>
        <item x="993"/>
        <item x="84"/>
        <item x="64"/>
        <item x="953"/>
        <item x="309"/>
        <item x="1673"/>
        <item x="751"/>
        <item x="1948"/>
        <item x="1248"/>
        <item x="1880"/>
        <item x="2038"/>
        <item x="136"/>
        <item x="1762"/>
        <item x="2285"/>
        <item x="337"/>
        <item x="785"/>
        <item x="1530"/>
        <item x="1885"/>
        <item x="1550"/>
        <item x="1297"/>
        <item x="772"/>
        <item x="875"/>
        <item x="742"/>
        <item x="83"/>
        <item x="920"/>
        <item x="2072"/>
        <item x="1924"/>
        <item x="1981"/>
        <item x="1881"/>
        <item x="1787"/>
        <item x="1845"/>
        <item x="1092"/>
        <item x="2277"/>
        <item x="1053"/>
        <item x="1572"/>
        <item x="37"/>
        <item x="1519"/>
        <item x="30"/>
        <item x="565"/>
        <item x="1532"/>
        <item x="80"/>
        <item x="2123"/>
        <item x="381"/>
        <item x="1440"/>
        <item x="394"/>
        <item x="676"/>
        <item x="1055"/>
        <item x="2046"/>
        <item x="928"/>
        <item x="149"/>
        <item x="630"/>
        <item x="2257"/>
        <item x="1247"/>
        <item x="2008"/>
        <item x="220"/>
        <item x="2294"/>
        <item x="200"/>
        <item x="1459"/>
        <item x="35"/>
        <item x="544"/>
        <item x="739"/>
        <item x="108"/>
        <item x="437"/>
        <item x="835"/>
        <item x="933"/>
        <item x="2203"/>
        <item x="343"/>
        <item x="1905"/>
        <item x="92"/>
        <item x="582"/>
        <item x="2209"/>
        <item x="1175"/>
        <item x="513"/>
        <item x="351"/>
        <item x="148"/>
        <item x="2176"/>
        <item x="344"/>
        <item x="2167"/>
        <item x="1085"/>
        <item x="781"/>
        <item x="1363"/>
        <item x="598"/>
        <item x="758"/>
        <item x="959"/>
        <item x="401"/>
        <item x="1685"/>
        <item x="666"/>
        <item x="1867"/>
        <item x="1942"/>
        <item x="1979"/>
        <item x="1707"/>
        <item x="1426"/>
        <item x="1066"/>
        <item x="1578"/>
        <item x="1172"/>
        <item x="1216"/>
        <item x="2291"/>
        <item x="2093"/>
        <item x="955"/>
        <item x="543"/>
        <item x="1928"/>
        <item x="527"/>
        <item x="2290"/>
        <item x="1806"/>
        <item x="1691"/>
        <item x="1099"/>
        <item x="1722"/>
        <item x="855"/>
        <item x="2110"/>
        <item x="1856"/>
        <item x="2143"/>
        <item x="2002"/>
        <item x="1397"/>
        <item x="595"/>
        <item x="145"/>
        <item x="661"/>
        <item x="2234"/>
        <item x="2131"/>
        <item x="239"/>
        <item x="1469"/>
        <item x="1521"/>
        <item x="2030"/>
        <item x="1654"/>
        <item x="1564"/>
        <item x="977"/>
        <item x="882"/>
        <item x="1758"/>
        <item x="461"/>
        <item x="1907"/>
        <item x="1600"/>
        <item x="354"/>
        <item x="506"/>
        <item x="1969"/>
        <item x="808"/>
        <item x="1962"/>
        <item x="2100"/>
        <item x="2007"/>
        <item x="82"/>
        <item x="202"/>
        <item x="377"/>
        <item x="68"/>
        <item x="1171"/>
        <item x="1287"/>
        <item x="1160"/>
        <item x="1128"/>
        <item x="1527"/>
        <item x="837"/>
        <item x="2077"/>
        <item x="121"/>
        <item x="498"/>
        <item x="1395"/>
        <item x="824"/>
        <item x="800"/>
        <item x="826"/>
        <item x="1070"/>
        <item x="2113"/>
        <item x="766"/>
        <item x="733"/>
        <item x="818"/>
        <item x="614"/>
        <item x="2130"/>
        <item x="212"/>
        <item x="917"/>
        <item x="638"/>
        <item x="554"/>
        <item x="2218"/>
        <item x="70"/>
        <item x="1024"/>
        <item x="736"/>
        <item x="603"/>
        <item x="786"/>
        <item x="923"/>
        <item x="1894"/>
        <item x="196"/>
        <item x="207"/>
        <item x="1376"/>
        <item x="1037"/>
        <item x="1380"/>
        <item x="1306"/>
        <item x="342"/>
        <item x="1558"/>
        <item x="1635"/>
        <item x="61"/>
        <item x="1591"/>
        <item x="135"/>
        <item x="1577"/>
        <item x="1251"/>
        <item x="1293"/>
        <item x="2120"/>
        <item x="1087"/>
        <item x="236"/>
        <item x="911"/>
        <item x="1215"/>
        <item x="1463"/>
        <item x="1501"/>
        <item x="1028"/>
        <item x="1484"/>
        <item x="1739"/>
        <item x="228"/>
        <item x="1343"/>
        <item x="690"/>
        <item x="1606"/>
        <item x="1176"/>
        <item x="1204"/>
        <item x="2281"/>
        <item x="520"/>
        <item x="1862"/>
        <item x="402"/>
        <item x="1768"/>
        <item x="2264"/>
        <item x="1061"/>
        <item x="2138"/>
        <item x="1275"/>
        <item x="507"/>
        <item x="1790"/>
        <item x="1556"/>
        <item x="216"/>
        <item x="1717"/>
        <item x="652"/>
        <item x="1671"/>
        <item x="176"/>
        <item x="1477"/>
        <item x="912"/>
        <item x="166"/>
        <item x="2170"/>
        <item x="453"/>
        <item x="1456"/>
        <item x="123"/>
        <item x="1152"/>
        <item x="429"/>
        <item x="1133"/>
        <item x="1683"/>
        <item x="2011"/>
        <item x="1966"/>
        <item x="1483"/>
        <item x="272"/>
        <item x="529"/>
        <item x="892"/>
        <item x="600"/>
        <item x="1388"/>
        <item x="391"/>
        <item x="1818"/>
        <item x="870"/>
        <item x="1594"/>
        <item x="580"/>
        <item x="189"/>
        <item x="1387"/>
        <item x="8"/>
        <item x="1583"/>
        <item x="504"/>
        <item x="1170"/>
        <item x="1526"/>
        <item x="1200"/>
        <item x="1703"/>
        <item x="1662"/>
        <item x="2196"/>
        <item x="1781"/>
        <item x="784"/>
        <item x="752"/>
        <item x="607"/>
        <item x="406"/>
        <item x="1614"/>
        <item x="992"/>
        <item x="941"/>
        <item x="832"/>
        <item x="1123"/>
        <item x="1876"/>
        <item x="654"/>
        <item x="1543"/>
        <item x="949"/>
        <item x="2016"/>
        <item x="2293"/>
        <item x="471"/>
        <item x="798"/>
        <item x="984"/>
        <item x="1015"/>
        <item x="1237"/>
        <item x="1929"/>
        <item x="809"/>
        <item x="66"/>
        <item x="195"/>
        <item x="310"/>
        <item x="327"/>
        <item x="1051"/>
        <item x="1158"/>
        <item x="858"/>
        <item x="1999"/>
        <item x="2074"/>
        <item x="180"/>
        <item x="1226"/>
        <item x="449"/>
        <item x="1651"/>
        <item x="1112"/>
        <item x="2185"/>
        <item x="1449"/>
        <item x="55"/>
        <item x="1290"/>
        <item x="88"/>
        <item x="1338"/>
        <item x="185"/>
        <item x="1753"/>
        <item x="1089"/>
        <item x="2000"/>
        <item x="2056"/>
        <item x="1652"/>
        <item x="2248"/>
        <item x="2227"/>
        <item x="534"/>
        <item x="105"/>
        <item x="1743"/>
        <item x="1926"/>
        <item x="724"/>
        <item x="2058"/>
        <item x="683"/>
        <item x="1046"/>
        <item x="1301"/>
        <item x="2242"/>
        <item x="1131"/>
        <item x="1868"/>
        <item x="284"/>
        <item x="1670"/>
        <item x="331"/>
        <item x="2014"/>
        <item x="973"/>
        <item x="532"/>
        <item x="931"/>
        <item x="1619"/>
        <item x="1747"/>
        <item x="1571"/>
        <item x="1872"/>
        <item x="1834"/>
        <item x="1019"/>
        <item x="1481"/>
        <item x="2274"/>
        <item x="1996"/>
        <item x="972"/>
        <item x="144"/>
        <item x="490"/>
        <item x="1575"/>
        <item x="1523"/>
        <item x="1252"/>
        <item x="1763"/>
        <item x="1656"/>
        <item x="888"/>
        <item x="1495"/>
        <item x="1989"/>
        <item x="1848"/>
        <item x="1891"/>
        <item x="270"/>
        <item x="2108"/>
        <item x="646"/>
        <item x="1500"/>
        <item x="231"/>
        <item x="700"/>
        <item x="1023"/>
        <item x="1554"/>
        <item x="2149"/>
        <item x="1090"/>
        <item x="1991"/>
        <item x="962"/>
        <item x="503"/>
        <item x="1065"/>
        <item x="279"/>
        <item x="807"/>
        <item x="1292"/>
        <item x="1618"/>
        <item x="1595"/>
        <item x="1678"/>
        <item x="227"/>
        <item x="943"/>
        <item x="1647"/>
        <item x="1103"/>
        <item x="1967"/>
        <item x="2219"/>
        <item x="1156"/>
        <item x="1179"/>
        <item x="1548"/>
        <item x="1236"/>
        <item x="370"/>
        <item x="1699"/>
        <item x="2199"/>
        <item x="2095"/>
        <item x="783"/>
        <item x="1234"/>
        <item x="385"/>
        <item x="1224"/>
        <item x="341"/>
        <item x="2183"/>
        <item x="694"/>
        <item x="2245"/>
        <item x="1422"/>
        <item x="1810"/>
        <item x="795"/>
        <item x="280"/>
        <item x="981"/>
        <item x="2020"/>
        <item x="659"/>
        <item x="1047"/>
        <item x="1756"/>
        <item x="1744"/>
        <item x="2078"/>
        <item x="893"/>
        <item x="693"/>
        <item x="1629"/>
        <item x="2111"/>
        <item x="596"/>
        <item x="1504"/>
        <item x="1846"/>
        <item x="1628"/>
        <item x="1336"/>
        <item x="1168"/>
        <item x="1063"/>
        <item x="542"/>
        <item x="550"/>
        <item x="1033"/>
        <item x="1155"/>
        <item x="2253"/>
        <item x="470"/>
        <item x="48"/>
        <item x="844"/>
        <item x="636"/>
        <item x="1042"/>
        <item x="468"/>
        <item x="1546"/>
        <item x="994"/>
        <item x="2283"/>
        <item x="321"/>
        <item x="2105"/>
        <item x="1325"/>
        <item x="1127"/>
        <item x="1372"/>
        <item x="98"/>
        <item x="727"/>
        <item x="1896"/>
        <item x="137"/>
        <item x="806"/>
        <item x="2157"/>
        <item x="585"/>
        <item x="1941"/>
        <item x="1786"/>
        <item x="1977"/>
        <item x="1340"/>
        <item x="1836"/>
        <item x="1892"/>
        <item x="74"/>
        <item x="523"/>
        <item x="1971"/>
        <item x="2240"/>
        <item x="927"/>
        <item x="1268"/>
        <item x="588"/>
        <item x="1000"/>
        <item x="349"/>
        <item x="1097"/>
        <item x="1547"/>
        <item x="1331"/>
        <item x="1593"/>
        <item x="1987"/>
        <item x="1529"/>
        <item x="787"/>
        <item x="465"/>
        <item x="33"/>
        <item x="1497"/>
        <item x="777"/>
        <item x="153"/>
        <item x="1067"/>
        <item x="2005"/>
        <item x="2261"/>
        <item x="820"/>
        <item x="1206"/>
        <item x="886"/>
        <item x="1027"/>
        <item x="1058"/>
        <item x="1356"/>
        <item x="2193"/>
        <item x="1465"/>
        <item x="360"/>
        <item x="340"/>
        <item x="1570"/>
        <item x="1742"/>
        <item x="1997"/>
        <item x="1141"/>
        <item x="1025"/>
        <item x="760"/>
        <item x="1534"/>
        <item x="335"/>
        <item x="1770"/>
        <item x="336"/>
        <item x="1970"/>
        <item x="660"/>
        <item x="609"/>
        <item x="1146"/>
        <item x="383"/>
        <item x="129"/>
        <item x="1228"/>
        <item x="1874"/>
        <item x="3"/>
        <item x="7"/>
        <item x="1041"/>
        <item x="388"/>
        <item x="1621"/>
        <item x="1201"/>
        <item x="1866"/>
        <item x="552"/>
        <item x="2172"/>
        <item x="1253"/>
        <item x="95"/>
        <item x="894"/>
        <item x="1286"/>
        <item x="1805"/>
        <item x="2286"/>
        <item x="2001"/>
        <item x="463"/>
        <item x="1733"/>
        <item x="712"/>
        <item x="114"/>
        <item x="427"/>
        <item x="1664"/>
        <item x="822"/>
        <item x="640"/>
        <item x="103"/>
        <item x="78"/>
        <item x="1913"/>
        <item x="1642"/>
        <item x="13"/>
        <item x="205"/>
        <item x="1663"/>
        <item x="797"/>
        <item x="1034"/>
        <item x="389"/>
        <item x="952"/>
        <item x="1542"/>
        <item x="710"/>
        <item x="2156"/>
        <item x="21"/>
        <item x="294"/>
        <item x="269"/>
        <item x="2139"/>
        <item x="687"/>
        <item x="1299"/>
        <item x="655"/>
        <item x="167"/>
        <item x="2150"/>
        <item x="160"/>
        <item x="2091"/>
        <item x="714"/>
        <item x="634"/>
        <item x="1503"/>
        <item x="1611"/>
        <item x="1472"/>
        <item x="1592"/>
        <item x="1573"/>
        <item x="112"/>
        <item x="420"/>
        <item x="649"/>
        <item x="1110"/>
        <item x="472"/>
        <item x="1777"/>
        <item x="469"/>
        <item x="131"/>
        <item x="1186"/>
        <item x="1821"/>
        <item x="2052"/>
        <item x="756"/>
        <item x="1533"/>
        <item x="168"/>
        <item x="605"/>
        <item x="245"/>
        <item x="711"/>
        <item x="1322"/>
        <item x="1305"/>
        <item x="1189"/>
        <item x="170"/>
        <item x="118"/>
        <item x="726"/>
        <item x="1899"/>
        <item x="1360"/>
        <item x="248"/>
        <item x="1737"/>
        <item x="734"/>
        <item x="971"/>
        <item x="2165"/>
        <item x="788"/>
        <item x="1603"/>
        <item x="2162"/>
        <item x="1431"/>
        <item x="1173"/>
        <item x="1518"/>
        <item x="1466"/>
        <item x="1920"/>
        <item x="1852"/>
        <item x="673"/>
        <item x="1118"/>
        <item x="813"/>
        <item x="290"/>
        <item x="1778"/>
        <item x="1425"/>
        <item x="1420"/>
        <item x="431"/>
        <item x="1960"/>
        <item x="2037"/>
        <item x="1064"/>
        <item x="1782"/>
        <item x="987"/>
        <item x="497"/>
        <item x="6"/>
        <item x="1674"/>
        <item x="109"/>
        <item x="1822"/>
        <item x="732"/>
        <item x="1728"/>
        <item x="773"/>
        <item x="244"/>
        <item x="1032"/>
        <item x="1727"/>
        <item x="2220"/>
        <item x="2238"/>
        <item x="1998"/>
        <item x="874"/>
        <item x="998"/>
        <item x="1467"/>
        <item x="1555"/>
        <item x="986"/>
        <item x="696"/>
        <item x="1731"/>
        <item x="1291"/>
        <item x="1947"/>
        <item x="1563"/>
        <item x="864"/>
        <item x="511"/>
        <item x="738"/>
        <item x="2112"/>
        <item x="1596"/>
        <item x="1083"/>
        <item x="2202"/>
        <item x="1231"/>
        <item x="1725"/>
        <item x="1985"/>
        <item x="157"/>
        <item x="2247"/>
        <item x="473"/>
        <item x="1712"/>
        <item x="72"/>
        <item x="1984"/>
        <item x="930"/>
        <item x="2276"/>
        <item x="2244"/>
        <item x="350"/>
        <item x="1565"/>
        <item x="2154"/>
        <item x="1923"/>
        <item x="1132"/>
        <item x="1536"/>
        <item x="2104"/>
        <item x="721"/>
        <item x="1994"/>
        <item t="default"/>
      </items>
    </pivotField>
    <pivotField showAll="0"/>
    <pivotField dataField="1" showAll="0">
      <items count="2165">
        <item x="848"/>
        <item x="1821"/>
        <item x="131"/>
        <item x="377"/>
        <item x="2063"/>
        <item x="1750"/>
        <item x="513"/>
        <item x="999"/>
        <item x="1041"/>
        <item x="1647"/>
        <item x="1461"/>
        <item x="1804"/>
        <item x="1290"/>
        <item x="1009"/>
        <item x="1390"/>
        <item x="1622"/>
        <item x="1160"/>
        <item x="1432"/>
        <item x="2021"/>
        <item x="1238"/>
        <item x="1876"/>
        <item x="886"/>
        <item x="714"/>
        <item x="1404"/>
        <item x="169"/>
        <item x="271"/>
        <item x="955"/>
        <item x="1855"/>
        <item x="1871"/>
        <item x="1921"/>
        <item x="1626"/>
        <item x="1393"/>
        <item x="416"/>
        <item x="840"/>
        <item x="458"/>
        <item x="63"/>
        <item x="1896"/>
        <item x="1349"/>
        <item x="375"/>
        <item x="1234"/>
        <item x="1720"/>
        <item x="1138"/>
        <item x="1530"/>
        <item x="1118"/>
        <item x="113"/>
        <item x="1019"/>
        <item x="1547"/>
        <item x="1479"/>
        <item x="691"/>
        <item x="701"/>
        <item x="625"/>
        <item x="576"/>
        <item x="1574"/>
        <item x="1523"/>
        <item x="1436"/>
        <item x="792"/>
        <item x="1566"/>
        <item x="459"/>
        <item x="394"/>
        <item x="1612"/>
        <item x="1593"/>
        <item x="1917"/>
        <item x="440"/>
        <item x="1093"/>
        <item x="1853"/>
        <item x="1126"/>
        <item x="372"/>
        <item x="85"/>
        <item x="1808"/>
        <item x="391"/>
        <item x="1163"/>
        <item x="2042"/>
        <item x="426"/>
        <item x="2152"/>
        <item x="196"/>
        <item x="654"/>
        <item x="389"/>
        <item x="577"/>
        <item x="990"/>
        <item x="2029"/>
        <item x="1978"/>
        <item x="519"/>
        <item x="940"/>
        <item x="1044"/>
        <item x="1211"/>
        <item x="1142"/>
        <item x="2154"/>
        <item x="1175"/>
        <item x="870"/>
        <item x="1932"/>
        <item x="1035"/>
        <item x="1762"/>
        <item x="1024"/>
        <item x="1963"/>
        <item x="373"/>
        <item x="1244"/>
        <item x="801"/>
        <item x="133"/>
        <item x="807"/>
        <item x="1536"/>
        <item x="336"/>
        <item x="1610"/>
        <item x="1050"/>
        <item x="1915"/>
        <item x="1910"/>
        <item x="1455"/>
        <item x="1703"/>
        <item x="1147"/>
        <item x="2087"/>
        <item x="1620"/>
        <item x="144"/>
        <item x="1428"/>
        <item x="1914"/>
        <item x="104"/>
        <item x="697"/>
        <item x="1304"/>
        <item x="1161"/>
        <item x="2080"/>
        <item x="677"/>
        <item x="1203"/>
        <item x="224"/>
        <item x="1907"/>
        <item x="30"/>
        <item x="590"/>
        <item x="32"/>
        <item x="371"/>
        <item x="1834"/>
        <item x="508"/>
        <item x="84"/>
        <item x="1803"/>
        <item x="126"/>
        <item x="1646"/>
        <item x="1387"/>
        <item x="1992"/>
        <item x="647"/>
        <item x="1111"/>
        <item x="1816"/>
        <item x="132"/>
        <item x="1505"/>
        <item x="497"/>
        <item x="1664"/>
        <item x="186"/>
        <item x="1034"/>
        <item x="1663"/>
        <item x="118"/>
        <item x="985"/>
        <item x="785"/>
        <item x="667"/>
        <item x="1551"/>
        <item x="1392"/>
        <item x="97"/>
        <item x="1320"/>
        <item x="750"/>
        <item x="1014"/>
        <item x="2056"/>
        <item x="1463"/>
        <item x="589"/>
        <item x="849"/>
        <item x="1071"/>
        <item x="1413"/>
        <item x="1141"/>
        <item x="1849"/>
        <item x="151"/>
        <item x="1345"/>
        <item x="1822"/>
        <item x="1090"/>
        <item x="1318"/>
        <item x="1548"/>
        <item x="488"/>
        <item x="1572"/>
        <item x="1805"/>
        <item x="1692"/>
        <item x="212"/>
        <item x="199"/>
        <item x="780"/>
        <item x="1642"/>
        <item x="1089"/>
        <item x="1800"/>
        <item x="539"/>
        <item x="1158"/>
        <item x="188"/>
        <item x="1748"/>
        <item x="920"/>
        <item x="1655"/>
        <item x="313"/>
        <item x="160"/>
        <item x="855"/>
        <item x="1533"/>
        <item x="152"/>
        <item x="1588"/>
        <item x="1851"/>
        <item x="1950"/>
        <item x="406"/>
        <item x="1471"/>
        <item x="1895"/>
        <item x="1644"/>
        <item x="959"/>
        <item x="847"/>
        <item x="1823"/>
        <item x="36"/>
        <item x="573"/>
        <item x="505"/>
        <item x="1431"/>
        <item x="1726"/>
        <item x="2115"/>
        <item x="2093"/>
        <item x="749"/>
        <item x="362"/>
        <item x="1558"/>
        <item x="1648"/>
        <item x="1405"/>
        <item x="1877"/>
        <item x="1348"/>
        <item x="1434"/>
        <item x="481"/>
        <item x="2103"/>
        <item x="1106"/>
        <item x="1110"/>
        <item x="850"/>
        <item x="1182"/>
        <item x="1776"/>
        <item x="1236"/>
        <item x="856"/>
        <item x="1624"/>
        <item x="1961"/>
        <item x="541"/>
        <item x="564"/>
        <item x="718"/>
        <item x="2023"/>
        <item x="1074"/>
        <item x="804"/>
        <item x="101"/>
        <item x="1132"/>
        <item x="829"/>
        <item x="1192"/>
        <item x="2085"/>
        <item x="495"/>
        <item x="184"/>
        <item x="1563"/>
        <item x="1995"/>
        <item x="299"/>
        <item x="982"/>
        <item x="1571"/>
        <item x="1406"/>
        <item x="31"/>
        <item x="28"/>
        <item x="2119"/>
        <item x="1054"/>
        <item x="285"/>
        <item x="1843"/>
        <item x="1754"/>
        <item x="1875"/>
        <item x="300"/>
        <item x="563"/>
        <item x="903"/>
        <item x="273"/>
        <item x="1773"/>
        <item x="405"/>
        <item x="1872"/>
        <item x="1780"/>
        <item x="1956"/>
        <item x="602"/>
        <item x="984"/>
        <item x="1202"/>
        <item x="1689"/>
        <item x="890"/>
        <item x="1285"/>
        <item x="551"/>
        <item x="154"/>
        <item x="34"/>
        <item x="1440"/>
        <item x="392"/>
        <item x="1819"/>
        <item x="334"/>
        <item x="1832"/>
        <item x="403"/>
        <item x="540"/>
        <item x="1527"/>
        <item x="1775"/>
        <item x="485"/>
        <item x="1227"/>
        <item x="277"/>
        <item x="1306"/>
        <item x="1774"/>
        <item x="904"/>
        <item x="166"/>
        <item x="1022"/>
        <item x="965"/>
        <item x="1968"/>
        <item x="918"/>
        <item x="255"/>
        <item x="872"/>
        <item x="1189"/>
        <item x="851"/>
        <item x="810"/>
        <item x="719"/>
        <item x="64"/>
        <item x="1515"/>
        <item x="586"/>
        <item x="1396"/>
        <item x="776"/>
        <item x="1814"/>
        <item x="787"/>
        <item x="1235"/>
        <item x="618"/>
        <item x="1697"/>
        <item x="1882"/>
        <item x="1120"/>
        <item x="1157"/>
        <item x="543"/>
        <item x="887"/>
        <item x="1764"/>
        <item x="1252"/>
        <item x="1403"/>
        <item x="1381"/>
        <item x="830"/>
        <item x="1710"/>
        <item x="437"/>
        <item x="550"/>
        <item x="841"/>
        <item x="1427"/>
        <item x="278"/>
        <item x="1248"/>
        <item x="1016"/>
        <item x="1302"/>
        <item x="1268"/>
        <item x="1678"/>
        <item x="1258"/>
        <item x="1538"/>
        <item x="1321"/>
        <item x="2139"/>
        <item x="1729"/>
        <item x="103"/>
        <item x="1883"/>
        <item x="2065"/>
        <item x="1949"/>
        <item x="1095"/>
        <item x="1080"/>
        <item x="1857"/>
        <item x="1342"/>
        <item x="727"/>
        <item x="1104"/>
        <item x="733"/>
        <item x="919"/>
        <item x="1114"/>
        <item x="1233"/>
        <item x="978"/>
        <item x="1685"/>
        <item x="1259"/>
        <item x="2129"/>
        <item x="173"/>
        <item x="1045"/>
        <item x="521"/>
        <item x="593"/>
        <item x="1531"/>
        <item x="1645"/>
        <item x="253"/>
        <item x="1206"/>
        <item x="1162"/>
        <item x="2123"/>
        <item x="905"/>
        <item x="973"/>
        <item x="1919"/>
        <item x="467"/>
        <item x="632"/>
        <item x="900"/>
        <item x="164"/>
        <item x="354"/>
        <item x="501"/>
        <item x="305"/>
        <item x="433"/>
        <item x="778"/>
        <item x="78"/>
        <item x="951"/>
        <item x="378"/>
        <item x="1493"/>
        <item x="93"/>
        <item x="319"/>
        <item x="1824"/>
        <item x="1874"/>
        <item x="969"/>
        <item x="259"/>
        <item x="1713"/>
        <item x="89"/>
        <item x="1609"/>
        <item x="583"/>
        <item x="802"/>
        <item x="341"/>
        <item x="347"/>
        <item x="53"/>
        <item x="888"/>
        <item x="524"/>
        <item x="2047"/>
        <item x="533"/>
        <item x="1231"/>
        <item x="1412"/>
        <item x="142"/>
        <item x="1315"/>
        <item x="232"/>
        <item x="2"/>
        <item x="653"/>
        <item x="1693"/>
        <item x="301"/>
        <item x="1707"/>
        <item x="1416"/>
        <item x="1295"/>
        <item x="90"/>
        <item x="1193"/>
        <item x="717"/>
        <item x="1793"/>
        <item x="2150"/>
        <item x="1470"/>
        <item x="1688"/>
        <item x="616"/>
        <item x="1159"/>
        <item x="1286"/>
        <item x="1026"/>
        <item x="180"/>
        <item x="267"/>
        <item x="771"/>
        <item x="806"/>
        <item x="634"/>
        <item x="511"/>
        <item x="1260"/>
        <item x="1442"/>
        <item x="1228"/>
        <item x="75"/>
        <item x="98"/>
        <item x="1429"/>
        <item x="790"/>
        <item x="587"/>
        <item x="1701"/>
        <item x="44"/>
        <item x="1384"/>
        <item x="163"/>
        <item x="1739"/>
        <item x="10"/>
        <item x="1700"/>
        <item x="310"/>
        <item x="781"/>
        <item x="1149"/>
        <item x="578"/>
        <item x="246"/>
        <item x="272"/>
        <item x="263"/>
        <item x="1652"/>
        <item x="682"/>
        <item x="1213"/>
        <item x="585"/>
        <item x="1947"/>
        <item x="55"/>
        <item x="123"/>
        <item x="1525"/>
        <item x="428"/>
        <item x="812"/>
        <item x="1028"/>
        <item x="1115"/>
        <item x="96"/>
        <item x="1123"/>
        <item x="674"/>
        <item x="794"/>
        <item x="1517"/>
        <item x="316"/>
        <item x="1305"/>
        <item x="987"/>
        <item x="657"/>
        <item x="468"/>
        <item x="340"/>
        <item x="1033"/>
        <item x="2045"/>
        <item x="206"/>
        <item x="315"/>
        <item x="689"/>
        <item x="1215"/>
        <item x="2018"/>
        <item x="507"/>
        <item x="1179"/>
        <item x="414"/>
        <item x="1777"/>
        <item x="2098"/>
        <item x="27"/>
        <item x="1957"/>
        <item x="2133"/>
        <item x="658"/>
        <item x="686"/>
        <item x="1121"/>
        <item x="1607"/>
        <item x="243"/>
        <item x="1200"/>
        <item x="988"/>
        <item x="447"/>
        <item x="395"/>
        <item x="252"/>
        <item x="1861"/>
        <item x="413"/>
        <item x="415"/>
        <item x="1308"/>
        <item x="1964"/>
        <item x="489"/>
        <item x="135"/>
        <item x="934"/>
        <item x="40"/>
        <item x="506"/>
        <item x="913"/>
        <item x="183"/>
        <item x="1000"/>
        <item x="633"/>
        <item x="1375"/>
        <item x="961"/>
        <item x="70"/>
        <item x="87"/>
        <item x="962"/>
        <item x="622"/>
        <item x="189"/>
        <item x="411"/>
        <item x="350"/>
        <item x="993"/>
        <item x="492"/>
        <item x="484"/>
        <item x="575"/>
        <item x="986"/>
        <item x="2025"/>
        <item x="1987"/>
        <item x="2121"/>
        <item x="1430"/>
        <item x="838"/>
        <item x="1554"/>
        <item x="1358"/>
        <item x="494"/>
        <item x="1625"/>
        <item x="1760"/>
        <item x="16"/>
        <item x="1362"/>
        <item x="1270"/>
        <item x="1272"/>
        <item x="1134"/>
        <item x="1300"/>
        <item x="1076"/>
        <item x="1967"/>
        <item x="1391"/>
        <item x="1153"/>
        <item x="77"/>
        <item x="248"/>
        <item x="76"/>
        <item x="1052"/>
        <item x="1747"/>
        <item x="1686"/>
        <item x="23"/>
        <item x="635"/>
        <item x="623"/>
        <item x="1650"/>
        <item x="14"/>
        <item x="326"/>
        <item x="383"/>
        <item x="739"/>
        <item x="290"/>
        <item x="892"/>
        <item x="545"/>
        <item x="421"/>
        <item x="241"/>
        <item x="562"/>
        <item x="675"/>
        <item x="953"/>
        <item x="1327"/>
        <item x="514"/>
        <item x="2026"/>
        <item x="1181"/>
        <item x="1462"/>
        <item x="1581"/>
        <item x="1100"/>
        <item x="1988"/>
        <item x="351"/>
        <item x="1561"/>
        <item x="1690"/>
        <item x="95"/>
        <item x="980"/>
        <item x="1251"/>
        <item x="356"/>
        <item x="258"/>
        <item x="1223"/>
        <item x="1443"/>
        <item x="779"/>
        <item x="235"/>
        <item x="746"/>
        <item x="1453"/>
        <item x="902"/>
        <item x="1078"/>
        <item x="114"/>
        <item x="1066"/>
        <item x="839"/>
        <item x="2161"/>
        <item x="1276"/>
        <item x="68"/>
        <item x="648"/>
        <item x="1469"/>
        <item x="385"/>
        <item x="512"/>
        <item x="99"/>
        <item x="1367"/>
        <item x="1636"/>
        <item x="509"/>
        <item x="1635"/>
        <item x="538"/>
        <item x="1865"/>
        <item x="1852"/>
        <item x="1485"/>
        <item x="281"/>
        <item x="1557"/>
        <item x="729"/>
        <item x="2084"/>
        <item x="925"/>
        <item x="1191"/>
        <item x="202"/>
        <item x="1482"/>
        <item x="662"/>
        <item x="297"/>
        <item x="1007"/>
        <item x="45"/>
        <item x="1331"/>
        <item x="1885"/>
        <item x="194"/>
        <item x="1870"/>
        <item x="1499"/>
        <item x="1433"/>
        <item x="1812"/>
        <item x="656"/>
        <item x="472"/>
        <item x="567"/>
        <item x="1043"/>
        <item x="1129"/>
        <item x="907"/>
        <item x="1576"/>
        <item x="660"/>
        <item x="957"/>
        <item x="1820"/>
        <item x="158"/>
        <item x="569"/>
        <item x="1993"/>
        <item x="2013"/>
        <item x="1266"/>
        <item x="325"/>
        <item x="457"/>
        <item x="2089"/>
        <item x="1281"/>
        <item x="1006"/>
        <item x="2062"/>
        <item x="1174"/>
        <item x="1979"/>
        <item x="1798"/>
        <item x="379"/>
        <item x="758"/>
        <item x="324"/>
        <item x="2131"/>
        <item x="752"/>
        <item x="1990"/>
        <item x="274"/>
        <item x="361"/>
        <item x="1846"/>
        <item x="932"/>
        <item x="731"/>
        <item x="1088"/>
        <item x="1438"/>
        <item x="1787"/>
        <item x="1340"/>
        <item x="1208"/>
        <item x="4"/>
        <item x="1446"/>
        <item x="480"/>
        <item x="2126"/>
        <item x="683"/>
        <item x="134"/>
        <item x="233"/>
        <item x="2088"/>
        <item x="1860"/>
        <item x="257"/>
        <item x="1727"/>
        <item x="1107"/>
        <item x="995"/>
        <item x="1929"/>
        <item x="1556"/>
        <item x="571"/>
        <item x="1969"/>
        <item x="1966"/>
        <item x="1634"/>
        <item x="207"/>
        <item x="195"/>
        <item x="1474"/>
        <item x="1279"/>
        <item x="17"/>
        <item x="1522"/>
        <item x="24"/>
        <item x="1303"/>
        <item x="240"/>
        <item x="1354"/>
        <item x="845"/>
        <item x="441"/>
        <item x="1282"/>
        <item x="642"/>
        <item x="554"/>
        <item x="996"/>
        <item x="1848"/>
        <item x="464"/>
        <item x="360"/>
        <item x="2024"/>
        <item x="1307"/>
        <item x="811"/>
        <item x="357"/>
        <item x="1361"/>
        <item x="842"/>
        <item x="368"/>
        <item x="2081"/>
        <item x="222"/>
        <item x="784"/>
        <item x="486"/>
        <item x="412"/>
        <item x="443"/>
        <item x="652"/>
        <item x="499"/>
        <item x="25"/>
        <item x="1998"/>
        <item x="1334"/>
        <item x="1137"/>
        <item x="734"/>
        <item x="62"/>
        <item x="424"/>
        <item x="526"/>
        <item x="1496"/>
        <item x="760"/>
        <item x="1133"/>
        <item x="1869"/>
        <item x="0"/>
        <item x="1017"/>
        <item x="1448"/>
        <item x="606"/>
        <item x="1267"/>
        <item x="1178"/>
        <item x="213"/>
        <item x="1400"/>
        <item x="358"/>
        <item x="124"/>
        <item x="1542"/>
        <item x="744"/>
        <item x="130"/>
        <item x="396"/>
        <item x="821"/>
        <item x="1589"/>
        <item x="1511"/>
        <item x="141"/>
        <item x="225"/>
        <item x="304"/>
        <item x="1778"/>
        <item x="1732"/>
        <item x="294"/>
        <item x="187"/>
        <item x="1997"/>
        <item x="881"/>
        <item x="238"/>
        <item x="1480"/>
        <item x="12"/>
        <item x="1937"/>
        <item x="1347"/>
        <item x="1459"/>
        <item x="791"/>
        <item x="339"/>
        <item x="1435"/>
        <item x="1113"/>
        <item x="1724"/>
        <item x="723"/>
        <item x="836"/>
        <item x="889"/>
        <item x="1796"/>
        <item x="1230"/>
        <item x="963"/>
        <item x="1631"/>
        <item x="1399"/>
        <item x="651"/>
        <item x="422"/>
        <item x="522"/>
        <item x="1637"/>
        <item x="877"/>
        <item x="2053"/>
        <item x="453"/>
        <item x="725"/>
        <item x="1364"/>
        <item x="1753"/>
        <item x="947"/>
        <item x="1791"/>
        <item x="908"/>
        <item x="384"/>
        <item x="1744"/>
        <item x="679"/>
        <item x="910"/>
        <item x="2099"/>
        <item x="596"/>
        <item x="594"/>
        <item x="266"/>
        <item x="1243"/>
        <item x="1229"/>
        <item x="1376"/>
        <item x="1169"/>
        <item x="753"/>
        <item x="1310"/>
        <item x="835"/>
        <item x="693"/>
        <item x="1127"/>
        <item x="1003"/>
        <item x="26"/>
        <item x="1583"/>
        <item x="1092"/>
        <item x="827"/>
        <item x="1695"/>
        <item x="1373"/>
        <item x="369"/>
        <item x="100"/>
        <item x="303"/>
        <item x="223"/>
        <item x="2106"/>
        <item x="2032"/>
        <item x="1109"/>
        <item x="949"/>
        <item x="555"/>
        <item x="1351"/>
        <item x="640"/>
        <item x="1623"/>
        <item x="2153"/>
        <item x="1670"/>
        <item x="251"/>
        <item x="475"/>
        <item x="1716"/>
        <item x="408"/>
        <item x="1629"/>
        <item x="673"/>
        <item x="1419"/>
        <item x="742"/>
        <item x="843"/>
        <item x="1959"/>
        <item x="1491"/>
        <item x="1355"/>
        <item x="937"/>
        <item x="981"/>
        <item x="436"/>
        <item x="2138"/>
        <item x="476"/>
        <item x="1545"/>
        <item x="1130"/>
        <item x="834"/>
        <item x="352"/>
        <item x="182"/>
        <item x="1831"/>
        <item x="799"/>
        <item x="1333"/>
        <item x="1445"/>
        <item x="86"/>
        <item x="397"/>
        <item x="1657"/>
        <item x="177"/>
        <item x="18"/>
        <item x="591"/>
        <item x="220"/>
        <item x="1084"/>
        <item x="909"/>
        <item x="1219"/>
        <item x="885"/>
        <item x="621"/>
        <item x="1359"/>
        <item x="1368"/>
        <item x="1225"/>
        <item x="469"/>
        <item x="491"/>
        <item x="38"/>
        <item x="1484"/>
        <item x="1965"/>
        <item x="1938"/>
        <item x="309"/>
        <item x="57"/>
        <item x="496"/>
        <item x="427"/>
        <item x="217"/>
        <item x="1983"/>
        <item x="179"/>
        <item x="1053"/>
        <item x="1363"/>
        <item x="694"/>
        <item x="58"/>
        <item x="205"/>
        <item x="1911"/>
        <item x="1369"/>
        <item x="2068"/>
        <item x="2135"/>
        <item x="168"/>
        <item x="298"/>
        <item x="828"/>
        <item x="9"/>
        <item x="604"/>
        <item x="470"/>
        <item x="1176"/>
        <item x="1756"/>
        <item x="1242"/>
        <item x="1042"/>
        <item x="1737"/>
        <item x="2127"/>
        <item x="446"/>
        <item x="1008"/>
        <item x="2158"/>
        <item x="1681"/>
        <item x="1974"/>
        <item x="478"/>
        <item x="878"/>
        <item x="861"/>
        <item x="520"/>
        <item x="1709"/>
        <item x="1265"/>
        <item x="735"/>
        <item x="136"/>
        <item x="454"/>
        <item x="547"/>
        <item x="1582"/>
        <item x="1858"/>
        <item x="1407"/>
        <item x="2039"/>
        <item x="256"/>
        <item x="236"/>
        <item x="342"/>
        <item x="335"/>
        <item x="1464"/>
        <item x="808"/>
        <item x="603"/>
        <item x="1698"/>
        <item x="343"/>
        <item x="1614"/>
        <item x="813"/>
        <item x="857"/>
        <item x="1338"/>
        <item x="82"/>
        <item x="974"/>
        <item x="1906"/>
        <item x="276"/>
        <item x="1139"/>
        <item x="1237"/>
        <item x="823"/>
        <item x="1036"/>
        <item x="2058"/>
        <item x="402"/>
        <item x="1398"/>
        <item x="1374"/>
        <item x="846"/>
        <item x="1931"/>
        <item x="1198"/>
        <item x="893"/>
        <item x="1293"/>
        <item x="1704"/>
        <item x="308"/>
        <item x="871"/>
        <item x="311"/>
        <item x="1540"/>
        <item x="1457"/>
        <item x="370"/>
        <item x="1662"/>
        <item x="1424"/>
        <item x="1371"/>
        <item x="333"/>
        <item x="1972"/>
        <item x="702"/>
        <item x="283"/>
        <item x="400"/>
        <item x="2054"/>
        <item x="559"/>
        <item x="1325"/>
        <item x="1989"/>
        <item x="1394"/>
        <item x="1343"/>
        <item x="2052"/>
        <item x="1864"/>
        <item x="1926"/>
        <item x="250"/>
        <item x="1766"/>
        <item x="231"/>
        <item x="1124"/>
        <item x="2075"/>
        <item x="15"/>
        <item x="1409"/>
        <item x="2083"/>
        <item x="418"/>
        <item x="1108"/>
        <item x="1785"/>
        <item x="1301"/>
        <item x="155"/>
        <item x="1809"/>
        <item x="162"/>
        <item x="346"/>
        <item x="1015"/>
        <item x="1899"/>
        <item x="1049"/>
        <item x="1380"/>
        <item x="2130"/>
        <item x="1616"/>
        <item x="572"/>
        <item x="296"/>
        <item x="1752"/>
        <item x="200"/>
        <item x="1927"/>
        <item x="1570"/>
        <item x="615"/>
        <item x="977"/>
        <item x="548"/>
        <item x="1735"/>
        <item x="629"/>
        <item x="327"/>
        <item x="692"/>
        <item x="204"/>
        <item x="1996"/>
        <item x="598"/>
        <item x="1487"/>
        <item x="1332"/>
        <item x="2086"/>
        <item x="435"/>
        <item x="387"/>
        <item x="1526"/>
        <item x="1360"/>
        <item x="1513"/>
        <item x="1335"/>
        <item x="1897"/>
        <item x="444"/>
        <item x="826"/>
        <item x="1489"/>
        <item x="609"/>
        <item x="1815"/>
        <item x="1779"/>
        <item x="146"/>
        <item x="1836"/>
        <item x="1495"/>
        <item x="1172"/>
        <item x="931"/>
        <item x="112"/>
        <item x="2108"/>
        <item x="2005"/>
        <item x="56"/>
        <item x="1985"/>
        <item x="765"/>
        <item x="1329"/>
        <item x="1330"/>
        <item x="1245"/>
        <item x="2155"/>
        <item x="695"/>
        <item x="1660"/>
        <item x="1807"/>
        <item x="1873"/>
        <item x="115"/>
        <item x="2092"/>
        <item x="921"/>
        <item x="814"/>
        <item x="291"/>
        <item x="1273"/>
        <item x="646"/>
        <item x="579"/>
        <item x="1184"/>
        <item x="837"/>
        <item x="1976"/>
        <item x="1730"/>
        <item x="157"/>
        <item x="1838"/>
        <item x="561"/>
        <item x="1891"/>
        <item x="1048"/>
        <item x="1859"/>
        <item x="1477"/>
        <item x="1528"/>
        <item x="1"/>
        <item x="1768"/>
        <item x="1278"/>
        <item x="553"/>
        <item x="1508"/>
        <item x="637"/>
        <item x="1165"/>
        <item x="1013"/>
        <item x="390"/>
        <item x="1023"/>
        <item x="1757"/>
        <item x="1841"/>
        <item x="1063"/>
        <item x="1767"/>
        <item x="873"/>
        <item x="1828"/>
        <item x="1594"/>
        <item x="1091"/>
        <item x="711"/>
        <item x="1535"/>
        <item x="143"/>
        <item x="627"/>
        <item x="879"/>
        <item x="1353"/>
        <item x="1621"/>
        <item x="708"/>
        <item x="668"/>
        <item x="2142"/>
        <item x="1811"/>
        <item x="867"/>
        <item x="374"/>
        <item x="1152"/>
        <item x="917"/>
        <item x="2128"/>
        <item x="49"/>
        <item x="638"/>
        <item x="631"/>
        <item x="1751"/>
        <item x="2109"/>
        <item x="817"/>
        <item x="1336"/>
        <item x="1476"/>
        <item x="2074"/>
        <item x="1783"/>
        <item x="950"/>
        <item x="798"/>
        <item x="1501"/>
        <item x="1466"/>
        <item x="170"/>
        <item x="399"/>
        <item x="2082"/>
        <item x="1641"/>
        <item x="1467"/>
        <item x="322"/>
        <item x="665"/>
        <item x="1401"/>
        <item x="1884"/>
        <item x="1096"/>
        <item x="1166"/>
        <item x="944"/>
        <item x="1177"/>
        <item x="1322"/>
        <item x="671"/>
        <item x="1839"/>
        <item x="989"/>
        <item x="2078"/>
        <item x="1579"/>
        <item x="11"/>
        <item x="210"/>
        <item x="431"/>
        <item x="816"/>
        <item x="1046"/>
        <item x="1958"/>
        <item x="2146"/>
        <item x="366"/>
        <item x="1146"/>
        <item x="312"/>
        <item x="1314"/>
        <item x="1460"/>
        <item x="822"/>
        <item x="1951"/>
        <item x="1339"/>
        <item x="1933"/>
        <item x="171"/>
        <item x="39"/>
        <item x="1569"/>
        <item x="483"/>
        <item x="1573"/>
        <item x="318"/>
        <item x="429"/>
        <item x="584"/>
        <item x="1317"/>
        <item x="260"/>
        <item x="2019"/>
        <item x="612"/>
        <item x="736"/>
        <item x="1909"/>
        <item x="883"/>
        <item x="106"/>
        <item x="1627"/>
        <item x="1170"/>
        <item x="786"/>
        <item x="401"/>
        <item x="1847"/>
        <item x="145"/>
        <item x="1437"/>
        <item x="1943"/>
        <item x="1441"/>
        <item x="1632"/>
        <item x="1772"/>
        <item x="1083"/>
        <item x="1451"/>
        <item x="237"/>
        <item x="48"/>
        <item x="1094"/>
        <item x="1247"/>
        <item x="29"/>
        <item x="2037"/>
        <item x="1077"/>
        <item x="2004"/>
        <item x="713"/>
        <item x="1240"/>
        <item x="149"/>
        <item x="860"/>
        <item x="349"/>
        <item x="1280"/>
        <item x="895"/>
        <item x="42"/>
        <item x="1740"/>
        <item x="1494"/>
        <item x="954"/>
        <item x="611"/>
        <item x="1794"/>
        <item x="129"/>
        <item x="706"/>
        <item x="254"/>
        <item x="844"/>
        <item x="1741"/>
        <item x="221"/>
        <item x="1731"/>
        <item x="2046"/>
        <item x="1745"/>
        <item x="1719"/>
        <item x="239"/>
        <item x="1328"/>
        <item x="1880"/>
        <item x="1058"/>
        <item x="1168"/>
        <item x="1723"/>
        <item x="307"/>
        <item x="2076"/>
        <item x="1067"/>
        <item x="2048"/>
        <item x="833"/>
        <item x="1241"/>
        <item x="473"/>
        <item x="1986"/>
        <item x="1323"/>
        <item x="404"/>
        <item x="1687"/>
        <item x="214"/>
        <item x="976"/>
        <item x="2117"/>
        <item x="321"/>
        <item x="2000"/>
        <item x="1388"/>
        <item x="556"/>
        <item x="1792"/>
        <item x="983"/>
        <item x="1450"/>
        <item x="1246"/>
        <item x="407"/>
        <item x="1397"/>
        <item x="531"/>
        <item x="738"/>
        <item x="599"/>
        <item x="1982"/>
        <item x="2095"/>
        <item x="566"/>
        <item x="2132"/>
        <item x="47"/>
        <item x="1209"/>
        <item x="595"/>
        <item x="1894"/>
        <item x="933"/>
        <item x="825"/>
        <item x="518"/>
        <item x="482"/>
        <item x="1155"/>
        <item x="43"/>
        <item x="565"/>
        <item x="1195"/>
        <item x="2149"/>
        <item x="1224"/>
        <item x="1275"/>
        <item x="619"/>
        <item x="1790"/>
        <item x="568"/>
        <item x="1879"/>
        <item x="1357"/>
        <item x="1064"/>
        <item x="607"/>
        <item x="52"/>
        <item x="2147"/>
        <item x="445"/>
        <item x="1085"/>
        <item x="60"/>
        <item x="1630"/>
        <item x="1940"/>
        <item x="1667"/>
        <item x="1649"/>
        <item x="1352"/>
        <item x="763"/>
        <item x="728"/>
        <item x="832"/>
        <item x="1210"/>
        <item x="1420"/>
        <item x="1552"/>
        <item x="1577"/>
        <item x="503"/>
        <item x="1097"/>
        <item x="1292"/>
        <item x="2113"/>
        <item x="1733"/>
        <item x="552"/>
        <item x="215"/>
        <item x="852"/>
        <item x="190"/>
        <item x="329"/>
        <item x="2107"/>
        <item x="1346"/>
        <item x="1486"/>
        <item x="1955"/>
        <item x="661"/>
        <item x="20"/>
        <item x="716"/>
        <item x="1116"/>
        <item x="1544"/>
        <item x="1216"/>
        <item x="359"/>
        <item x="1073"/>
        <item x="770"/>
        <item x="1813"/>
        <item x="659"/>
        <item x="797"/>
        <item x="1190"/>
        <item x="1135"/>
        <item x="67"/>
        <item x="2100"/>
        <item x="994"/>
        <item x="824"/>
        <item x="1414"/>
        <item x="1099"/>
        <item x="150"/>
        <item x="2136"/>
        <item x="1283"/>
        <item x="914"/>
        <item x="295"/>
        <item x="61"/>
        <item x="1261"/>
        <item x="730"/>
        <item x="764"/>
        <item x="393"/>
        <item x="936"/>
        <item x="1598"/>
        <item x="775"/>
        <item x="800"/>
        <item x="1370"/>
        <item x="560"/>
        <item x="2035"/>
        <item x="1942"/>
        <item x="2071"/>
        <item x="1784"/>
        <item x="1611"/>
        <item x="2006"/>
        <item x="1603"/>
        <item x="535"/>
        <item x="1715"/>
        <item x="442"/>
        <item x="2033"/>
        <item x="1483"/>
        <item x="1069"/>
        <item x="884"/>
        <item x="1708"/>
        <item x="1051"/>
        <item x="1057"/>
        <item x="1782"/>
        <item x="1458"/>
        <item x="803"/>
        <item x="952"/>
        <item x="1934"/>
        <item x="1056"/>
        <item x="262"/>
        <item x="930"/>
        <item x="737"/>
        <item x="1586"/>
        <item x="209"/>
        <item x="138"/>
        <item x="1385"/>
        <item x="1452"/>
        <item x="1971"/>
        <item x="1516"/>
        <item x="854"/>
        <item x="1541"/>
        <item x="1680"/>
        <item x="1596"/>
        <item x="862"/>
        <item x="1465"/>
        <item x="105"/>
        <item x="1725"/>
        <item x="1674"/>
        <item x="109"/>
        <item x="516"/>
        <item x="121"/>
        <item x="1696"/>
        <item x="66"/>
        <item x="474"/>
        <item x="1546"/>
        <item x="1164"/>
        <item x="37"/>
        <item x="50"/>
        <item x="2041"/>
        <item x="365"/>
        <item x="966"/>
        <item x="386"/>
        <item x="1742"/>
        <item x="2091"/>
        <item x="1514"/>
        <item x="549"/>
        <item x="1185"/>
        <item x="41"/>
        <item x="120"/>
        <item x="1712"/>
        <item x="678"/>
        <item x="815"/>
        <item x="1031"/>
        <item x="1148"/>
        <item x="161"/>
        <item x="510"/>
        <item x="2159"/>
        <item x="420"/>
        <item x="517"/>
        <item x="1925"/>
        <item x="286"/>
        <item x="172"/>
        <item x="448"/>
        <item x="176"/>
        <item x="116"/>
        <item x="1953"/>
        <item x="688"/>
        <item x="1671"/>
        <item x="1659"/>
        <item x="107"/>
        <item x="471"/>
        <item x="1288"/>
        <item x="1220"/>
        <item x="1962"/>
        <item x="228"/>
        <item x="894"/>
        <item x="789"/>
        <item x="1226"/>
        <item x="69"/>
        <item x="230"/>
        <item x="193"/>
        <item x="2140"/>
        <item x="2022"/>
        <item x="927"/>
        <item x="1818"/>
        <item x="1835"/>
        <item x="581"/>
        <item x="2060"/>
        <item x="866"/>
        <item x="1595"/>
        <item x="853"/>
        <item x="1239"/>
        <item x="227"/>
        <item x="338"/>
        <item x="1289"/>
        <item x="139"/>
        <item x="608"/>
        <item x="1422"/>
        <item x="1425"/>
        <item x="1890"/>
        <item x="364"/>
        <item x="958"/>
        <item x="430"/>
        <item x="698"/>
        <item x="1475"/>
        <item x="1312"/>
        <item x="1903"/>
        <item x="1591"/>
        <item x="2101"/>
        <item x="1844"/>
        <item x="2137"/>
        <item x="1691"/>
        <item x="1324"/>
        <item x="747"/>
        <item x="1082"/>
        <item x="197"/>
        <item x="2157"/>
        <item x="1444"/>
        <item x="1534"/>
        <item x="198"/>
        <item x="409"/>
        <item x="1743"/>
        <item x="1150"/>
        <item x="1180"/>
        <item x="1075"/>
        <item x="941"/>
        <item x="1738"/>
        <item x="1262"/>
        <item x="570"/>
        <item x="185"/>
        <item x="35"/>
        <item x="1601"/>
        <item x="1608"/>
        <item x="992"/>
        <item x="1555"/>
        <item x="2036"/>
        <item x="477"/>
        <item x="532"/>
        <item x="761"/>
        <item x="2012"/>
        <item x="2160"/>
        <item x="2064"/>
        <item x="388"/>
        <item x="2020"/>
        <item x="117"/>
        <item x="1939"/>
        <item x="449"/>
        <item x="1507"/>
        <item x="208"/>
        <item x="1924"/>
        <item x="1765"/>
        <item x="2059"/>
        <item x="1728"/>
        <item x="1504"/>
        <item x="704"/>
        <item x="1296"/>
        <item x="1918"/>
        <item x="1900"/>
        <item x="1829"/>
        <item x="610"/>
        <item x="1797"/>
        <item x="1788"/>
        <item x="2079"/>
        <item x="1802"/>
        <item x="1337"/>
        <item x="1201"/>
        <item x="759"/>
        <item x="302"/>
        <item x="306"/>
        <item x="219"/>
        <item x="880"/>
        <item x="1941"/>
        <item x="1194"/>
        <item x="1488"/>
        <item x="1197"/>
        <item x="1913"/>
        <item x="998"/>
        <item x="2073"/>
        <item x="1549"/>
        <item x="710"/>
        <item x="1863"/>
        <item x="1887"/>
        <item x="1207"/>
        <item x="1770"/>
        <item x="696"/>
        <item x="5"/>
        <item x="1199"/>
        <item x="1502"/>
        <item x="1602"/>
        <item x="1592"/>
        <item x="1061"/>
        <item x="2072"/>
        <item x="234"/>
        <item x="265"/>
        <item x="1410"/>
        <item x="1651"/>
        <item x="92"/>
        <item x="1868"/>
        <item x="650"/>
        <item x="72"/>
        <item x="1379"/>
        <item x="898"/>
        <item x="1365"/>
        <item x="1439"/>
        <item x="211"/>
        <item x="1072"/>
        <item x="1510"/>
        <item x="628"/>
        <item x="1020"/>
        <item x="127"/>
        <item x="1277"/>
        <item x="1930"/>
        <item x="1389"/>
        <item x="882"/>
        <item x="289"/>
        <item x="777"/>
        <item x="1402"/>
        <item x="1047"/>
        <item x="582"/>
        <item x="2003"/>
        <item x="754"/>
        <item x="1309"/>
        <item x="1928"/>
        <item x="110"/>
        <item x="926"/>
        <item x="943"/>
        <item x="293"/>
        <item x="1253"/>
        <item x="732"/>
        <item x="1029"/>
        <item x="165"/>
        <item x="1025"/>
        <item x="1187"/>
        <item x="783"/>
        <item x="122"/>
        <item x="1122"/>
        <item x="1524"/>
        <item x="1944"/>
        <item x="1217"/>
        <item x="1886"/>
        <item x="1313"/>
        <item x="1297"/>
        <item x="906"/>
        <item x="1684"/>
        <item x="1977"/>
        <item x="1214"/>
        <item x="874"/>
        <item x="795"/>
        <item x="1984"/>
        <item x="2008"/>
        <item x="438"/>
        <item x="558"/>
        <item x="1705"/>
        <item x="2009"/>
        <item x="2102"/>
        <item x="1810"/>
        <item x="923"/>
        <item x="1497"/>
        <item x="249"/>
        <item x="147"/>
        <item x="1994"/>
        <item x="1372"/>
        <item x="528"/>
        <item x="229"/>
        <item x="2067"/>
        <item x="527"/>
        <item x="1274"/>
        <item x="935"/>
        <item x="699"/>
        <item x="1826"/>
        <item x="348"/>
        <item x="1905"/>
        <item x="705"/>
        <item x="2043"/>
        <item x="1600"/>
        <item x="1658"/>
        <item x="268"/>
        <item x="529"/>
        <item x="1105"/>
        <item x="948"/>
        <item x="2094"/>
        <item x="1850"/>
        <item x="1769"/>
        <item x="1506"/>
        <item x="1086"/>
        <item x="261"/>
        <item x="1032"/>
        <item x="1923"/>
        <item x="928"/>
        <item x="1580"/>
        <item x="972"/>
        <item x="2141"/>
        <item x="1311"/>
        <item x="1590"/>
        <item x="1559"/>
        <item x="1761"/>
        <item x="2017"/>
        <item x="1654"/>
        <item x="687"/>
        <item x="2051"/>
        <item x="1639"/>
        <item x="1827"/>
        <item x="65"/>
        <item x="1763"/>
        <item x="434"/>
        <item x="337"/>
        <item x="1560"/>
        <item x="175"/>
        <item x="922"/>
        <item x="2028"/>
        <item x="140"/>
        <item x="2031"/>
        <item x="669"/>
        <item x="465"/>
        <item x="1856"/>
        <item x="1271"/>
        <item x="1221"/>
        <item x="1945"/>
        <item x="664"/>
        <item x="1817"/>
        <item x="287"/>
        <item x="490"/>
        <item x="1694"/>
        <item x="1661"/>
        <item x="174"/>
        <item x="2040"/>
        <item x="1366"/>
        <item x="767"/>
        <item x="1408"/>
        <item x="1892"/>
        <item x="1893"/>
        <item x="80"/>
        <item x="525"/>
        <item x="574"/>
        <item x="643"/>
        <item x="81"/>
        <item x="2044"/>
        <item x="938"/>
        <item x="51"/>
        <item x="1749"/>
        <item x="1840"/>
        <item x="423"/>
        <item x="924"/>
        <item x="863"/>
        <item x="323"/>
        <item x="916"/>
        <item x="534"/>
        <item x="1854"/>
        <item x="1789"/>
        <item x="1587"/>
        <item x="1736"/>
        <item x="153"/>
        <item x="2096"/>
        <item x="1456"/>
        <item x="1675"/>
        <item x="831"/>
        <item x="979"/>
        <item x="1173"/>
        <item x="1833"/>
        <item x="1952"/>
        <item x="1378"/>
        <item x="54"/>
        <item x="613"/>
        <item x="79"/>
        <item x="1473"/>
        <item x="1699"/>
        <item x="1617"/>
        <item x="899"/>
        <item x="88"/>
        <item x="353"/>
        <item x="1683"/>
        <item x="367"/>
        <item x="712"/>
        <item x="181"/>
        <item x="275"/>
        <item x="59"/>
        <item x="1447"/>
        <item x="328"/>
        <item x="1136"/>
        <item x="463"/>
        <item x="320"/>
        <item x="2114"/>
        <item x="2125"/>
        <item x="466"/>
        <item x="1119"/>
        <item x="1801"/>
        <item x="2001"/>
        <item x="264"/>
        <item x="1081"/>
        <item x="793"/>
        <item x="432"/>
        <item x="929"/>
        <item x="2111"/>
        <item x="2151"/>
        <item x="191"/>
        <item x="614"/>
        <item x="2090"/>
        <item x="1263"/>
        <item x="1532"/>
        <item x="279"/>
        <item x="159"/>
        <item x="1565"/>
        <item x="788"/>
        <item x="1584"/>
        <item x="125"/>
        <item x="1004"/>
        <item x="1070"/>
        <item x="314"/>
        <item x="1904"/>
        <item x="707"/>
        <item x="1059"/>
        <item x="1676"/>
        <item x="2070"/>
        <item x="1973"/>
        <item x="537"/>
        <item x="672"/>
        <item x="891"/>
        <item x="439"/>
        <item x="2144"/>
        <item x="2104"/>
        <item x="1936"/>
        <item x="620"/>
        <item x="1981"/>
        <item x="1529"/>
        <item x="724"/>
        <item x="425"/>
        <item x="245"/>
        <item x="1638"/>
        <item x="363"/>
        <item x="376"/>
        <item x="670"/>
        <item x="868"/>
        <item x="270"/>
        <item x="22"/>
        <item x="1946"/>
        <item x="1500"/>
        <item x="1143"/>
        <item x="1030"/>
        <item x="655"/>
        <item x="869"/>
        <item x="1257"/>
        <item x="970"/>
        <item x="971"/>
        <item x="743"/>
        <item x="119"/>
        <item x="859"/>
        <item x="1062"/>
        <item x="1125"/>
        <item x="580"/>
        <item x="330"/>
        <item x="641"/>
        <item x="1012"/>
        <item x="1806"/>
        <item x="1117"/>
        <item x="1702"/>
        <item x="939"/>
        <item x="7"/>
        <item x="1722"/>
        <item x="773"/>
        <item x="1567"/>
        <item x="19"/>
        <item x="46"/>
        <item x="282"/>
        <item x="530"/>
        <item x="1898"/>
        <item x="1021"/>
        <item x="1677"/>
        <item x="1656"/>
        <item x="1537"/>
        <item x="875"/>
        <item x="515"/>
        <item x="1721"/>
        <item x="1960"/>
        <item x="1151"/>
        <item x="912"/>
        <item x="1830"/>
        <item x="2163"/>
        <item x="2002"/>
        <item x="768"/>
        <item x="500"/>
        <item x="216"/>
        <item x="600"/>
        <item x="542"/>
        <item x="617"/>
        <item x="2124"/>
        <item x="1518"/>
        <item x="280"/>
        <item x="1167"/>
        <item x="1606"/>
        <item x="1040"/>
        <item x="1980"/>
        <item x="805"/>
        <item x="820"/>
        <item x="681"/>
        <item x="504"/>
        <item x="1825"/>
        <item x="1498"/>
        <item x="2011"/>
        <item x="1867"/>
        <item x="1326"/>
        <item x="1287"/>
        <item x="741"/>
        <item x="1212"/>
        <item x="557"/>
        <item x="1144"/>
        <item x="945"/>
        <item x="178"/>
        <item x="715"/>
        <item x="83"/>
        <item x="1131"/>
        <item x="1628"/>
        <item x="748"/>
        <item x="1350"/>
        <item x="649"/>
        <item x="588"/>
        <item x="809"/>
        <item x="740"/>
        <item x="1478"/>
        <item x="666"/>
        <item x="1415"/>
        <item x="1640"/>
        <item x="1771"/>
        <item x="91"/>
        <item x="148"/>
        <item x="756"/>
        <item x="1341"/>
        <item x="1232"/>
        <item x="1922"/>
        <item x="946"/>
        <item x="2105"/>
        <item x="455"/>
        <item x="355"/>
        <item x="1101"/>
        <item x="6"/>
        <item x="1423"/>
        <item x="203"/>
        <item x="1140"/>
        <item x="1619"/>
        <item x="218"/>
        <item x="2156"/>
        <item x="1154"/>
        <item x="1878"/>
        <item x="1948"/>
        <item x="137"/>
        <item x="864"/>
        <item x="942"/>
        <item x="1218"/>
        <item x="819"/>
        <item x="331"/>
        <item x="1520"/>
        <item x="1027"/>
        <item x="2038"/>
        <item x="1562"/>
        <item x="1186"/>
        <item x="3"/>
        <item x="639"/>
        <item x="1837"/>
        <item x="1250"/>
        <item x="1935"/>
        <item x="192"/>
        <item x="1665"/>
        <item x="284"/>
        <item x="755"/>
        <item x="74"/>
        <item x="1386"/>
        <item x="2014"/>
        <item x="1254"/>
        <item x="546"/>
        <item x="1553"/>
        <item x="782"/>
        <item x="2112"/>
        <item x="684"/>
        <item x="344"/>
        <item x="644"/>
        <item x="1001"/>
        <item x="1682"/>
        <item x="2069"/>
        <item x="960"/>
        <item x="1383"/>
        <item x="1205"/>
        <item x="451"/>
        <item x="1633"/>
        <item x="745"/>
        <item x="1679"/>
        <item x="1222"/>
        <item x="796"/>
        <item x="624"/>
        <item x="997"/>
        <item x="766"/>
        <item x="462"/>
        <item x="1171"/>
        <item x="751"/>
        <item x="1568"/>
        <item x="1578"/>
        <item x="2027"/>
        <item x="1585"/>
        <item x="544"/>
        <item x="1795"/>
        <item x="1717"/>
        <item x="1316"/>
        <item x="721"/>
        <item x="1599"/>
        <item x="410"/>
        <item x="1010"/>
        <item x="2061"/>
        <item x="1888"/>
        <item x="2015"/>
        <item x="901"/>
        <item x="1615"/>
        <item x="1539"/>
        <item x="876"/>
        <item x="332"/>
        <item x="769"/>
        <item x="1294"/>
        <item x="21"/>
        <item x="1706"/>
        <item x="1356"/>
        <item x="417"/>
        <item x="1755"/>
        <item x="2066"/>
        <item x="479"/>
        <item x="1344"/>
        <item x="1018"/>
        <item x="690"/>
        <item x="536"/>
        <item x="1395"/>
        <item x="1613"/>
        <item x="818"/>
        <item x="419"/>
        <item x="380"/>
        <item x="896"/>
        <item x="1714"/>
        <item x="1249"/>
        <item x="1183"/>
        <item x="1734"/>
        <item x="1411"/>
        <item x="592"/>
        <item x="1264"/>
        <item x="1673"/>
        <item x="1668"/>
        <item x="292"/>
        <item x="2057"/>
        <item x="1954"/>
        <item x="1068"/>
        <item x="1881"/>
        <item x="772"/>
        <item x="1103"/>
        <item x="680"/>
        <item x="1492"/>
        <item x="2007"/>
        <item x="8"/>
        <item x="2145"/>
        <item x="345"/>
        <item x="956"/>
        <item x="865"/>
        <item x="1128"/>
        <item x="269"/>
        <item x="1597"/>
        <item x="722"/>
        <item x="1842"/>
        <item x="897"/>
        <item x="1920"/>
        <item x="1564"/>
        <item x="964"/>
        <item x="597"/>
        <item x="1291"/>
        <item x="1643"/>
        <item x="1112"/>
        <item x="1145"/>
        <item x="1284"/>
        <item x="1255"/>
        <item x="605"/>
        <item x="493"/>
        <item x="1449"/>
        <item x="523"/>
        <item x="2162"/>
        <item x="2134"/>
        <item x="636"/>
        <item x="1098"/>
        <item x="2116"/>
        <item x="1908"/>
        <item x="2122"/>
        <item x="2143"/>
        <item x="1991"/>
        <item x="2030"/>
        <item x="991"/>
        <item x="33"/>
        <item x="1472"/>
        <item x="1519"/>
        <item x="1975"/>
        <item x="1862"/>
        <item x="102"/>
        <item x="685"/>
        <item x="1666"/>
        <item x="498"/>
        <item x="1468"/>
        <item x="1299"/>
        <item x="1256"/>
        <item x="1039"/>
        <item x="1298"/>
        <item x="1481"/>
        <item x="398"/>
        <item x="1604"/>
        <item x="1060"/>
        <item x="676"/>
        <item x="663"/>
        <item x="2077"/>
        <item x="1087"/>
        <item x="1188"/>
        <item x="1204"/>
        <item x="967"/>
        <item x="73"/>
        <item x="1038"/>
        <item x="1426"/>
        <item x="720"/>
        <item x="1781"/>
        <item x="757"/>
        <item x="1037"/>
        <item x="382"/>
        <item x="2050"/>
        <item x="317"/>
        <item x="1418"/>
        <item x="1521"/>
        <item x="1156"/>
        <item x="2120"/>
        <item x="1575"/>
        <item x="1269"/>
        <item x="726"/>
        <item x="13"/>
        <item x="1970"/>
        <item x="242"/>
        <item x="703"/>
        <item x="626"/>
        <item x="858"/>
        <item x="502"/>
        <item x="1999"/>
        <item x="1319"/>
        <item x="2016"/>
        <item x="1889"/>
        <item x="201"/>
        <item x="1011"/>
        <item x="1509"/>
        <item x="1065"/>
        <item x="450"/>
        <item x="1005"/>
        <item x="2118"/>
        <item x="601"/>
        <item x="381"/>
        <item x="167"/>
        <item x="244"/>
        <item x="1799"/>
        <item x="1718"/>
        <item x="709"/>
        <item x="1711"/>
        <item x="1002"/>
        <item x="1759"/>
        <item x="1902"/>
        <item x="2034"/>
        <item x="1454"/>
        <item x="94"/>
        <item x="762"/>
        <item x="460"/>
        <item x="911"/>
        <item x="288"/>
        <item x="1102"/>
        <item x="1490"/>
        <item x="1512"/>
        <item x="1916"/>
        <item x="1417"/>
        <item x="226"/>
        <item x="1901"/>
        <item x="128"/>
        <item x="645"/>
        <item x="1079"/>
        <item x="630"/>
        <item x="452"/>
        <item x="1746"/>
        <item x="1421"/>
        <item x="1669"/>
        <item x="2055"/>
        <item x="1758"/>
        <item x="774"/>
        <item x="700"/>
        <item x="111"/>
        <item x="1605"/>
        <item x="1786"/>
        <item x="1382"/>
        <item x="1550"/>
        <item x="2049"/>
        <item x="487"/>
        <item x="456"/>
        <item x="247"/>
        <item x="2148"/>
        <item x="1618"/>
        <item x="71"/>
        <item x="975"/>
        <item x="1866"/>
        <item x="1377"/>
        <item x="2097"/>
        <item x="108"/>
        <item x="968"/>
        <item x="2110"/>
        <item x="1672"/>
        <item x="1503"/>
        <item x="1543"/>
        <item x="1055"/>
        <item x="1196"/>
        <item x="915"/>
        <item x="1653"/>
        <item x="156"/>
        <item x="461"/>
        <item x="1845"/>
        <item x="2010"/>
        <item x="1912"/>
        <item t="default"/>
      </items>
    </pivotField>
    <pivotField axis="axisRow" showAll="0">
      <items count="5">
        <item x="1"/>
        <item x="2"/>
        <item x="0"/>
        <item x="3"/>
        <item t="default"/>
      </items>
    </pivotField>
    <pivotField showAll="0"/>
    <pivotField showAll="0"/>
    <pivotField dragToRow="0" dragToCol="0" dragToPage="0" showAll="0" defaultSubtotal="0"/>
  </pivotFields>
  <rowFields count="1">
    <field x="12"/>
  </rowFields>
  <rowItems count="5">
    <i>
      <x/>
    </i>
    <i>
      <x v="1"/>
    </i>
    <i>
      <x v="2"/>
    </i>
    <i>
      <x v="3"/>
    </i>
    <i t="grand">
      <x/>
    </i>
  </rowItems>
  <colFields count="1">
    <field x="-2"/>
  </colFields>
  <colItems count="2">
    <i>
      <x/>
    </i>
    <i i="1">
      <x v="1"/>
    </i>
  </colItems>
  <pageFields count="1">
    <pageField fld="6" hier="-1"/>
  </pageFields>
  <dataFields count="2">
    <dataField name="Sum of Sales" fld="9"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D082F1-97F9-46DB-BC63-5E5E6FE366A3}"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39:R57" firstHeaderRow="0" firstDataRow="1" firstDataCol="1"/>
  <pivotFields count="16">
    <pivotField showAll="0"/>
    <pivotField numFmtId="14" showAll="0"/>
    <pivotField numFmtId="14" showAll="0"/>
    <pivotField showAll="0"/>
    <pivotField showAll="0"/>
    <pivotField showAll="0"/>
    <pivotField showAll="0" sortType="ascending">
      <items count="12">
        <item x="3"/>
        <item x="0"/>
        <item x="5"/>
        <item x="9"/>
        <item x="8"/>
        <item x="7"/>
        <item x="6"/>
        <item x="4"/>
        <item x="2"/>
        <item x="1"/>
        <item x="10"/>
        <item t="default"/>
      </items>
      <autoSortScope>
        <pivotArea dataOnly="0" outline="0" fieldPosition="0">
          <references count="1">
            <reference field="4294967294" count="1" selected="0">
              <x v="0"/>
            </reference>
          </references>
        </pivotArea>
      </autoSortScope>
    </pivotField>
    <pivotField axis="axisRow" showAll="0" sortType="descending">
      <items count="18">
        <item x="8"/>
        <item x="5"/>
        <item x="2"/>
        <item x="4"/>
        <item x="15"/>
        <item x="10"/>
        <item x="14"/>
        <item x="13"/>
        <item x="11"/>
        <item x="1"/>
        <item x="0"/>
        <item x="16"/>
        <item x="9"/>
        <item x="3"/>
        <item x="7"/>
        <item x="12"/>
        <item x="6"/>
        <item t="default"/>
      </items>
      <autoSortScope>
        <pivotArea dataOnly="0" outline="0" fieldPosition="0">
          <references count="1">
            <reference field="4294967294" count="1" selected="0">
              <x v="1"/>
            </reference>
          </references>
        </pivotArea>
      </autoSortScope>
    </pivotField>
    <pivotField showAll="0"/>
    <pivotField dataField="1" showAll="0"/>
    <pivotField showAll="0"/>
    <pivotField showAll="0"/>
    <pivotField showAll="0"/>
    <pivotField showAll="0"/>
    <pivotField showAll="0"/>
    <pivotField dragToRow="0" dragToCol="0" dragToPage="0" showAll="0" defaultSubtotal="0"/>
  </pivotFields>
  <rowFields count="1">
    <field x="7"/>
  </rowFields>
  <rowItems count="18">
    <i>
      <x v="6"/>
    </i>
    <i>
      <x v="11"/>
    </i>
    <i>
      <x v="16"/>
    </i>
    <i>
      <x v="5"/>
    </i>
    <i>
      <x v="4"/>
    </i>
    <i>
      <x v="13"/>
    </i>
    <i>
      <x v="14"/>
    </i>
    <i>
      <x v="15"/>
    </i>
    <i>
      <x/>
    </i>
    <i>
      <x v="1"/>
    </i>
    <i>
      <x v="3"/>
    </i>
    <i>
      <x v="9"/>
    </i>
    <i>
      <x v="7"/>
    </i>
    <i>
      <x v="12"/>
    </i>
    <i>
      <x v="10"/>
    </i>
    <i>
      <x v="2"/>
    </i>
    <i>
      <x v="8"/>
    </i>
    <i t="grand">
      <x/>
    </i>
  </rowItems>
  <colFields count="1">
    <field x="-2"/>
  </colFields>
  <colItems count="2">
    <i>
      <x/>
    </i>
    <i i="1">
      <x v="1"/>
    </i>
  </colItems>
  <dataFields count="2">
    <dataField name="Total Sales" fld="9" baseField="0" baseItem="0"/>
    <dataField name="Average Sales" fld="9" subtotal="average" baseField="7" baseItem="2"/>
  </dataFields>
  <chartFormats count="7">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E56C1BA-ABBC-40AE-ABA6-54DF870EE73B}" sourceName="State">
  <pivotTables>
    <pivotTable tabId="2" name="PivotTable19"/>
    <pivotTable tabId="2" name="PivotTable20"/>
  </pivotTables>
  <data>
    <tabular pivotCacheId="1523333575">
      <items count="11">
        <i x="3" s="1"/>
        <i x="0"/>
        <i x="5"/>
        <i x="9"/>
        <i x="8"/>
        <i x="7"/>
        <i x="6"/>
        <i x="4"/>
        <i x="2"/>
        <i x="1"/>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2C6F70F-CD96-4FF0-BBF0-6FA134DDA44F}"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CDD4624-0CDF-43B3-BC9D-8E49AFA6F07D}"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3AACAE-333E-46DE-9893-92BC7805E6B7}" name="Walmart_dataset" displayName="Walmart_dataset" ref="A1:O3204" totalsRowShown="0">
  <autoFilter ref="A1:O3204" xr:uid="{7B3AACAE-333E-46DE-9893-92BC7805E6B7}">
    <filterColumn colId="6">
      <filters>
        <filter val="California"/>
        <filter val="Washington"/>
      </filters>
    </filterColumn>
  </autoFilter>
  <tableColumns count="15">
    <tableColumn id="1" xr3:uid="{8A7B2330-E9C9-42D6-B310-77C974D2A6A5}" name="Order ID"/>
    <tableColumn id="2" xr3:uid="{F4CAFBCA-3515-460B-A22C-433CD6786BCD}" name="Order Date" dataDxfId="45"/>
    <tableColumn id="3" xr3:uid="{B33CF67F-C691-41CA-B2EA-8B0D0DD1DECD}" name="Ship Date" dataDxfId="44"/>
    <tableColumn id="4" xr3:uid="{C29D987C-2AAC-44E0-AFAA-5ED906BE652B}" name="Customer Name"/>
    <tableColumn id="5" xr3:uid="{B1BA09EB-AE94-4B66-9BC2-6B56BD25C3FA}" name="Country"/>
    <tableColumn id="6" xr3:uid="{6DEB9329-DF79-46C8-954A-8DAFE7776F55}" name="City"/>
    <tableColumn id="7" xr3:uid="{F93B6F45-53AE-4BF4-9238-A73E0FF033AA}" name="State"/>
    <tableColumn id="8" xr3:uid="{C6B7EC8C-C744-408F-8385-CD26B0191B7C}" name="Category"/>
    <tableColumn id="9" xr3:uid="{27F2743F-F8B9-4EE7-B1D3-EE5DBBA87BF2}" name="Product Name"/>
    <tableColumn id="10" xr3:uid="{AE159D73-95D6-4200-8C46-97BC0F00052F}" name="Sales"/>
    <tableColumn id="11" xr3:uid="{E97EDBF0-00F4-4AE8-B251-FCA3735F4144}" name="Quantity"/>
    <tableColumn id="12" xr3:uid="{DD49F9A6-FC6F-4AF6-8E07-0A08DCA79686}" name="Profit"/>
    <tableColumn id="13" xr3:uid="{7A2FCFEA-1968-4F7D-95B2-D2CF41A0126B}" name="Year" dataDxfId="43">
      <calculatedColumnFormula>YEAR(Walmart_dataset[[#This Row],[Order Date]])</calculatedColumnFormula>
    </tableColumn>
    <tableColumn id="14" xr3:uid="{678BAC67-CEB8-4C3E-A88C-FEF1C238FBE2}" name="Month" dataDxfId="42">
      <calculatedColumnFormula>MONTH(Walmart_dataset[[#This Row],[Order Date]])</calculatedColumnFormula>
    </tableColumn>
    <tableColumn id="15" xr3:uid="{DCFDF975-1A24-4D9B-B5E7-DEE9665084EC}" name="Day" dataDxfId="41">
      <calculatedColumnFormula>DAY(Walmart_dataset[[#This Row],[Order 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917A68-F7A8-445A-A1B8-CB3BFC9AB8C6}" name="Per_Order" displayName="Per_Order" ref="A1:F1613" totalsRowCount="1" headerRowDxfId="39" totalsRowDxfId="38">
  <autoFilter ref="A1:F1612" xr:uid="{F8917A68-F7A8-445A-A1B8-CB3BFC9AB8C6}"/>
  <tableColumns count="6">
    <tableColumn id="1" xr3:uid="{B4304787-B4FA-40E9-B3B6-9845222DA934}" name="Unique Order ID" totalsRowLabel="Total" totalsRowDxfId="37"/>
    <tableColumn id="2" xr3:uid="{2D0B253D-BF7A-4079-A17A-F55383A00390}" name="Number of Products" totalsRowFunction="sum" totalsRowDxfId="36">
      <calculatedColumnFormula>COUNTIF(Walmart_dataset[Order ID],Calc!A2)</calculatedColumnFormula>
    </tableColumn>
    <tableColumn id="3" xr3:uid="{E069DFC6-682C-40BF-B23E-38B80BFF092A}" name="Sales" totalsRowFunction="sum" totalsRowDxfId="35">
      <calculatedColumnFormula>SUMIF(Walmart_dataset[Order ID],Calc!A2,Walmart_dataset[Sales])</calculatedColumnFormula>
    </tableColumn>
    <tableColumn id="4" xr3:uid="{14625DD8-9ABA-4C0A-8B82-DC973B4783FE}" name="Profit" totalsRowFunction="sum" totalsRowDxfId="34">
      <calculatedColumnFormula>SUMIF(Walmart_dataset[Order ID],Calc!A2,Walmart_dataset[Profit])</calculatedColumnFormula>
    </tableColumn>
    <tableColumn id="7" xr3:uid="{A24DFEAB-B157-4291-AC2B-AC224AF8170E}" name="State" dataDxfId="33" totalsRowDxfId="32">
      <calculatedColumnFormula>INDEX(Walmart_dataset[],MATCH(Per_Order[[#This Row],[Unique Order ID]],Walmart_dataset[Order ID],0),7)</calculatedColumnFormula>
    </tableColumn>
    <tableColumn id="5" xr3:uid="{72C0F6AB-F8B9-4BD2-BE46-9F1E5A0E400A}" name="Year" totalsRowFunction="count" dataDxfId="31" totalsRowDxfId="30">
      <calculatedColumnFormula>MID(Per_Order[[#This Row],[Unique Order ID]],4,4)</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B008-A376-4D6B-80B1-5D56416265D6}">
  <dimension ref="A1:AG17"/>
  <sheetViews>
    <sheetView showGridLines="0" tabSelected="1" workbookViewId="0">
      <selection activeCell="L14" sqref="L14"/>
    </sheetView>
  </sheetViews>
  <sheetFormatPr defaultRowHeight="15" x14ac:dyDescent="0.25"/>
  <cols>
    <col min="1" max="1" width="2.7109375" style="13" customWidth="1"/>
    <col min="2" max="2" width="10.5703125" style="13" bestFit="1" customWidth="1"/>
    <col min="3" max="6" width="11.5703125" style="13" bestFit="1" customWidth="1"/>
    <col min="7" max="7" width="2.7109375" style="13" customWidth="1"/>
    <col min="8" max="12" width="9.140625" style="13"/>
    <col min="13" max="13" width="4.7109375" style="13" customWidth="1"/>
    <col min="14" max="18" width="9.140625" style="13"/>
    <col min="19" max="19" width="2.7109375" style="13" customWidth="1"/>
    <col min="20" max="24" width="9.140625" style="13"/>
    <col min="25" max="25" width="4.7109375" style="13" customWidth="1"/>
    <col min="26" max="26" width="2.7109375" style="13" customWidth="1"/>
    <col min="27" max="31" width="9.140625" style="13"/>
    <col min="32" max="32" width="4.7109375" style="13" customWidth="1"/>
    <col min="33" max="33" width="2.7109375" style="13" customWidth="1"/>
    <col min="34" max="16384" width="9.140625" style="13"/>
  </cols>
  <sheetData>
    <row r="1" spans="1:33" ht="27" thickBot="1" x14ac:dyDescent="0.45">
      <c r="A1" s="18" t="s">
        <v>4018</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row>
    <row r="2" spans="1:33" ht="16.5" thickTop="1" thickBot="1" x14ac:dyDescent="0.3"/>
    <row r="3" spans="1:33" ht="24.95" customHeight="1" thickTop="1" thickBot="1" x14ac:dyDescent="0.4">
      <c r="B3" s="19" t="s">
        <v>4034</v>
      </c>
      <c r="C3" s="19"/>
      <c r="D3" s="19"/>
      <c r="E3" s="19"/>
      <c r="F3" s="19"/>
      <c r="G3" s="17"/>
      <c r="H3" s="19" t="s">
        <v>4035</v>
      </c>
      <c r="I3" s="19"/>
      <c r="J3" s="19"/>
      <c r="K3" s="19"/>
      <c r="L3" s="19"/>
      <c r="M3" s="17"/>
      <c r="N3" s="19" t="s">
        <v>4036</v>
      </c>
      <c r="O3" s="19"/>
      <c r="P3" s="19"/>
      <c r="Q3" s="19"/>
      <c r="R3" s="19"/>
      <c r="S3" s="17"/>
      <c r="T3" s="19" t="s">
        <v>4022</v>
      </c>
      <c r="U3" s="19"/>
      <c r="V3" s="19"/>
      <c r="W3" s="19"/>
      <c r="X3" s="19"/>
      <c r="Y3" s="19"/>
      <c r="Z3" s="17"/>
      <c r="AA3" s="19" t="s">
        <v>4023</v>
      </c>
      <c r="AB3" s="19"/>
      <c r="AC3" s="19"/>
      <c r="AD3" s="19"/>
      <c r="AE3" s="19"/>
      <c r="AF3" s="19"/>
    </row>
    <row r="4" spans="1:33" ht="24.95" customHeight="1" thickTop="1" x14ac:dyDescent="0.4">
      <c r="B4" s="14"/>
    </row>
    <row r="5" spans="1:33" ht="24.95" customHeight="1" x14ac:dyDescent="0.25"/>
    <row r="7" spans="1:33" ht="17.25" x14ac:dyDescent="0.3">
      <c r="G7" s="15"/>
      <c r="M7" s="15"/>
      <c r="S7" s="15"/>
    </row>
    <row r="11" spans="1:33" x14ac:dyDescent="0.25">
      <c r="C11" s="16"/>
      <c r="D11" s="16"/>
      <c r="E11" s="16"/>
      <c r="F11" s="16"/>
    </row>
    <row r="12" spans="1:33" x14ac:dyDescent="0.25">
      <c r="C12" s="16"/>
      <c r="D12" s="16"/>
      <c r="E12" s="16"/>
      <c r="F12" s="16"/>
    </row>
    <row r="15" spans="1:33" ht="15" customHeight="1" thickBot="1" x14ac:dyDescent="0.3"/>
    <row r="16" spans="1:33" ht="22.5" thickTop="1" thickBot="1" x14ac:dyDescent="0.4">
      <c r="B16" s="19" t="s">
        <v>4032</v>
      </c>
      <c r="C16" s="19"/>
      <c r="D16" s="19"/>
      <c r="E16" s="19"/>
      <c r="F16" s="19"/>
      <c r="L16" s="19" t="s">
        <v>4033</v>
      </c>
      <c r="M16" s="19"/>
      <c r="N16" s="19"/>
      <c r="O16" s="19"/>
      <c r="P16" s="19"/>
      <c r="Q16" s="19"/>
      <c r="R16" s="19"/>
      <c r="S16" s="19"/>
      <c r="T16" s="19"/>
      <c r="V16" s="19" t="s">
        <v>4037</v>
      </c>
      <c r="W16" s="19"/>
      <c r="X16" s="19"/>
      <c r="Y16" s="19"/>
      <c r="Z16" s="19"/>
      <c r="AA16" s="19"/>
      <c r="AB16" s="19"/>
      <c r="AC16" s="19"/>
      <c r="AD16" s="19"/>
    </row>
    <row r="17" s="13" customFormat="1" ht="15.75" thickTop="1" x14ac:dyDescent="0.25"/>
  </sheetData>
  <mergeCells count="9">
    <mergeCell ref="A1:AG1"/>
    <mergeCell ref="AA3:AF3"/>
    <mergeCell ref="L16:T16"/>
    <mergeCell ref="V16:AD16"/>
    <mergeCell ref="B3:F3"/>
    <mergeCell ref="T3:Y3"/>
    <mergeCell ref="B16:F16"/>
    <mergeCell ref="H3:L3"/>
    <mergeCell ref="N3:R3"/>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EAE6CC7-E0E1-4354-913F-F343DF67A7B6}">
          <x14:formula1>
            <xm:f>'Unique values'!$G$2:$G$12</xm:f>
          </x14:formula1>
          <xm:sqref>I19</xm:sqref>
        </x14:dataValidation>
      </x14:dataValidation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204"/>
  <sheetViews>
    <sheetView workbookViewId="0">
      <selection activeCell="J1" sqref="J1:J1048576"/>
    </sheetView>
  </sheetViews>
  <sheetFormatPr defaultRowHeight="15" x14ac:dyDescent="0.25"/>
  <cols>
    <col min="1" max="1" width="15" bestFit="1" customWidth="1"/>
    <col min="2" max="2" width="12.85546875" customWidth="1"/>
    <col min="3" max="3" width="11.5703125" customWidth="1"/>
    <col min="4" max="4" width="22.7109375" bestFit="1" customWidth="1"/>
    <col min="5" max="5" width="12.85546875" bestFit="1" customWidth="1"/>
    <col min="6" max="6" width="18.28515625" bestFit="1" customWidth="1"/>
    <col min="7" max="7" width="12" bestFit="1" customWidth="1"/>
    <col min="8" max="8" width="11.28515625" bestFit="1" customWidth="1"/>
    <col min="9" max="9" width="85.85546875" customWidth="1"/>
    <col min="10" max="10" width="9" bestFit="1" customWidth="1"/>
    <col min="11" max="11" width="10.85546875" customWidth="1"/>
    <col min="12" max="12" width="8.7109375" bestFit="1" customWidth="1"/>
  </cols>
  <sheetData>
    <row r="1" spans="1:15" x14ac:dyDescent="0.25">
      <c r="A1" t="s">
        <v>0</v>
      </c>
      <c r="B1" t="s">
        <v>1</v>
      </c>
      <c r="C1" t="s">
        <v>2</v>
      </c>
      <c r="D1" t="s">
        <v>3</v>
      </c>
      <c r="E1" t="s">
        <v>4</v>
      </c>
      <c r="F1" t="s">
        <v>5</v>
      </c>
      <c r="G1" t="s">
        <v>6</v>
      </c>
      <c r="H1" t="s">
        <v>7</v>
      </c>
      <c r="I1" t="s">
        <v>8</v>
      </c>
      <c r="J1" t="s">
        <v>9</v>
      </c>
      <c r="K1" t="s">
        <v>10</v>
      </c>
      <c r="L1" t="s">
        <v>11</v>
      </c>
      <c r="M1" t="s">
        <v>4010</v>
      </c>
      <c r="N1" t="s">
        <v>4012</v>
      </c>
      <c r="O1" t="s">
        <v>4013</v>
      </c>
    </row>
    <row r="2" spans="1:15" x14ac:dyDescent="0.25">
      <c r="A2" t="s">
        <v>12</v>
      </c>
      <c r="B2" s="1">
        <v>41438</v>
      </c>
      <c r="C2" s="1">
        <v>41442</v>
      </c>
      <c r="D2" t="s">
        <v>13</v>
      </c>
      <c r="E2" t="s">
        <v>14</v>
      </c>
      <c r="F2" t="s">
        <v>15</v>
      </c>
      <c r="G2" t="s">
        <v>16</v>
      </c>
      <c r="H2" t="s">
        <v>17</v>
      </c>
      <c r="I2" t="s">
        <v>18</v>
      </c>
      <c r="J2">
        <v>14.62</v>
      </c>
      <c r="K2">
        <v>2</v>
      </c>
      <c r="L2">
        <v>6.87</v>
      </c>
      <c r="M2">
        <f>YEAR(Walmart_dataset[[#This Row],[Order Date]])</f>
        <v>2013</v>
      </c>
      <c r="N2">
        <f>MONTH(Walmart_dataset[[#This Row],[Order Date]])</f>
        <v>6</v>
      </c>
      <c r="O2">
        <f>DAY(Walmart_dataset[[#This Row],[Order Date]])</f>
        <v>13</v>
      </c>
    </row>
    <row r="3" spans="1:15" x14ac:dyDescent="0.25">
      <c r="A3" t="s">
        <v>19</v>
      </c>
      <c r="B3" s="1">
        <v>40703</v>
      </c>
      <c r="C3" s="1">
        <v>40708</v>
      </c>
      <c r="D3" t="s">
        <v>20</v>
      </c>
      <c r="E3" t="s">
        <v>14</v>
      </c>
      <c r="F3" t="s">
        <v>15</v>
      </c>
      <c r="G3" t="s">
        <v>16</v>
      </c>
      <c r="H3" t="s">
        <v>21</v>
      </c>
      <c r="I3" t="s">
        <v>22</v>
      </c>
      <c r="J3">
        <v>48.86</v>
      </c>
      <c r="K3">
        <v>7</v>
      </c>
      <c r="L3">
        <v>14.17</v>
      </c>
      <c r="M3">
        <f>YEAR(Walmart_dataset[[#This Row],[Order Date]])</f>
        <v>2011</v>
      </c>
      <c r="N3">
        <f>MONTH(Walmart_dataset[[#This Row],[Order Date]])</f>
        <v>6</v>
      </c>
      <c r="O3">
        <f>DAY(Walmart_dataset[[#This Row],[Order Date]])</f>
        <v>9</v>
      </c>
    </row>
    <row r="4" spans="1:15" x14ac:dyDescent="0.25">
      <c r="A4" t="s">
        <v>19</v>
      </c>
      <c r="B4" s="1">
        <v>40703</v>
      </c>
      <c r="C4" s="1">
        <v>40708</v>
      </c>
      <c r="D4" t="s">
        <v>20</v>
      </c>
      <c r="E4" t="s">
        <v>14</v>
      </c>
      <c r="F4" t="s">
        <v>15</v>
      </c>
      <c r="G4" t="s">
        <v>16</v>
      </c>
      <c r="H4" t="s">
        <v>23</v>
      </c>
      <c r="I4" t="s">
        <v>24</v>
      </c>
      <c r="J4">
        <v>7.28</v>
      </c>
      <c r="K4">
        <v>4</v>
      </c>
      <c r="L4">
        <v>1.97</v>
      </c>
      <c r="M4">
        <f>YEAR(Walmart_dataset[[#This Row],[Order Date]])</f>
        <v>2011</v>
      </c>
      <c r="N4">
        <f>MONTH(Walmart_dataset[[#This Row],[Order Date]])</f>
        <v>6</v>
      </c>
      <c r="O4">
        <f>DAY(Walmart_dataset[[#This Row],[Order Date]])</f>
        <v>9</v>
      </c>
    </row>
    <row r="5" spans="1:15" x14ac:dyDescent="0.25">
      <c r="A5" t="s">
        <v>19</v>
      </c>
      <c r="B5" s="1">
        <v>40703</v>
      </c>
      <c r="C5" s="1">
        <v>40708</v>
      </c>
      <c r="D5" t="s">
        <v>20</v>
      </c>
      <c r="E5" t="s">
        <v>14</v>
      </c>
      <c r="F5" t="s">
        <v>15</v>
      </c>
      <c r="G5" t="s">
        <v>16</v>
      </c>
      <c r="H5" t="s">
        <v>25</v>
      </c>
      <c r="I5" t="s">
        <v>26</v>
      </c>
      <c r="J5">
        <v>907.15</v>
      </c>
      <c r="K5">
        <v>4</v>
      </c>
      <c r="L5">
        <v>90.72</v>
      </c>
      <c r="M5">
        <f>YEAR(Walmart_dataset[[#This Row],[Order Date]])</f>
        <v>2011</v>
      </c>
      <c r="N5">
        <f>MONTH(Walmart_dataset[[#This Row],[Order Date]])</f>
        <v>6</v>
      </c>
      <c r="O5">
        <f>DAY(Walmart_dataset[[#This Row],[Order Date]])</f>
        <v>9</v>
      </c>
    </row>
    <row r="6" spans="1:15" x14ac:dyDescent="0.25">
      <c r="A6" t="s">
        <v>19</v>
      </c>
      <c r="B6" s="1">
        <v>40703</v>
      </c>
      <c r="C6" s="1">
        <v>40708</v>
      </c>
      <c r="D6" t="s">
        <v>20</v>
      </c>
      <c r="E6" t="s">
        <v>14</v>
      </c>
      <c r="F6" t="s">
        <v>15</v>
      </c>
      <c r="G6" t="s">
        <v>16</v>
      </c>
      <c r="H6" t="s">
        <v>27</v>
      </c>
      <c r="I6" t="s">
        <v>28</v>
      </c>
      <c r="J6">
        <v>18.5</v>
      </c>
      <c r="K6">
        <v>3</v>
      </c>
      <c r="L6">
        <v>5.78</v>
      </c>
      <c r="M6">
        <f>YEAR(Walmart_dataset[[#This Row],[Order Date]])</f>
        <v>2011</v>
      </c>
      <c r="N6">
        <f>MONTH(Walmart_dataset[[#This Row],[Order Date]])</f>
        <v>6</v>
      </c>
      <c r="O6">
        <f>DAY(Walmart_dataset[[#This Row],[Order Date]])</f>
        <v>9</v>
      </c>
    </row>
    <row r="7" spans="1:15" x14ac:dyDescent="0.25">
      <c r="A7" t="s">
        <v>19</v>
      </c>
      <c r="B7" s="1">
        <v>40703</v>
      </c>
      <c r="C7" s="1">
        <v>40708</v>
      </c>
      <c r="D7" t="s">
        <v>20</v>
      </c>
      <c r="E7" t="s">
        <v>14</v>
      </c>
      <c r="F7" t="s">
        <v>15</v>
      </c>
      <c r="G7" t="s">
        <v>16</v>
      </c>
      <c r="H7" t="s">
        <v>29</v>
      </c>
      <c r="I7" t="s">
        <v>30</v>
      </c>
      <c r="J7">
        <v>114.9</v>
      </c>
      <c r="K7">
        <v>5</v>
      </c>
      <c r="L7">
        <v>34.47</v>
      </c>
      <c r="M7">
        <f>YEAR(Walmart_dataset[[#This Row],[Order Date]])</f>
        <v>2011</v>
      </c>
      <c r="N7">
        <f>MONTH(Walmart_dataset[[#This Row],[Order Date]])</f>
        <v>6</v>
      </c>
      <c r="O7">
        <f>DAY(Walmart_dataset[[#This Row],[Order Date]])</f>
        <v>9</v>
      </c>
    </row>
    <row r="8" spans="1:15" x14ac:dyDescent="0.25">
      <c r="A8" t="s">
        <v>19</v>
      </c>
      <c r="B8" s="1">
        <v>40703</v>
      </c>
      <c r="C8" s="1">
        <v>40708</v>
      </c>
      <c r="D8" t="s">
        <v>20</v>
      </c>
      <c r="E8" t="s">
        <v>14</v>
      </c>
      <c r="F8" t="s">
        <v>15</v>
      </c>
      <c r="G8" t="s">
        <v>16</v>
      </c>
      <c r="H8" t="s">
        <v>31</v>
      </c>
      <c r="I8" t="s">
        <v>32</v>
      </c>
      <c r="J8">
        <v>1706.18</v>
      </c>
      <c r="K8">
        <v>9</v>
      </c>
      <c r="L8">
        <v>85.31</v>
      </c>
      <c r="M8">
        <f>YEAR(Walmart_dataset[[#This Row],[Order Date]])</f>
        <v>2011</v>
      </c>
      <c r="N8">
        <f>MONTH(Walmart_dataset[[#This Row],[Order Date]])</f>
        <v>6</v>
      </c>
      <c r="O8">
        <f>DAY(Walmart_dataset[[#This Row],[Order Date]])</f>
        <v>9</v>
      </c>
    </row>
    <row r="9" spans="1:15" x14ac:dyDescent="0.25">
      <c r="A9" t="s">
        <v>19</v>
      </c>
      <c r="B9" s="1">
        <v>40703</v>
      </c>
      <c r="C9" s="1">
        <v>40708</v>
      </c>
      <c r="D9" t="s">
        <v>20</v>
      </c>
      <c r="E9" t="s">
        <v>14</v>
      </c>
      <c r="F9" t="s">
        <v>15</v>
      </c>
      <c r="G9" t="s">
        <v>16</v>
      </c>
      <c r="H9" t="s">
        <v>25</v>
      </c>
      <c r="I9" t="s">
        <v>33</v>
      </c>
      <c r="J9">
        <v>911.42</v>
      </c>
      <c r="K9">
        <v>4</v>
      </c>
      <c r="L9">
        <v>68.36</v>
      </c>
      <c r="M9">
        <f>YEAR(Walmart_dataset[[#This Row],[Order Date]])</f>
        <v>2011</v>
      </c>
      <c r="N9">
        <f>MONTH(Walmart_dataset[[#This Row],[Order Date]])</f>
        <v>6</v>
      </c>
      <c r="O9">
        <f>DAY(Walmart_dataset[[#This Row],[Order Date]])</f>
        <v>9</v>
      </c>
    </row>
    <row r="10" spans="1:15" x14ac:dyDescent="0.25">
      <c r="A10" t="s">
        <v>34</v>
      </c>
      <c r="B10" s="1">
        <v>41614</v>
      </c>
      <c r="C10" s="1">
        <v>41619</v>
      </c>
      <c r="D10" t="s">
        <v>35</v>
      </c>
      <c r="E10" t="s">
        <v>14</v>
      </c>
      <c r="F10" t="s">
        <v>36</v>
      </c>
      <c r="G10" t="s">
        <v>37</v>
      </c>
      <c r="H10" t="s">
        <v>27</v>
      </c>
      <c r="I10" t="s">
        <v>38</v>
      </c>
      <c r="J10">
        <v>407.98</v>
      </c>
      <c r="K10">
        <v>3</v>
      </c>
      <c r="L10">
        <v>132.59</v>
      </c>
      <c r="M10">
        <f>YEAR(Walmart_dataset[[#This Row],[Order Date]])</f>
        <v>2013</v>
      </c>
      <c r="N10">
        <f>MONTH(Walmart_dataset[[#This Row],[Order Date]])</f>
        <v>12</v>
      </c>
      <c r="O10">
        <f>DAY(Walmart_dataset[[#This Row],[Order Date]])</f>
        <v>6</v>
      </c>
    </row>
    <row r="11" spans="1:15" hidden="1" x14ac:dyDescent="0.25">
      <c r="A11" t="s">
        <v>39</v>
      </c>
      <c r="B11" s="1">
        <v>40676</v>
      </c>
      <c r="C11" s="1">
        <v>40678</v>
      </c>
      <c r="D11" t="s">
        <v>40</v>
      </c>
      <c r="E11" t="s">
        <v>14</v>
      </c>
      <c r="F11" t="s">
        <v>41</v>
      </c>
      <c r="G11" t="s">
        <v>42</v>
      </c>
      <c r="H11" t="s">
        <v>43</v>
      </c>
      <c r="I11" t="s">
        <v>44</v>
      </c>
      <c r="J11">
        <v>55.5</v>
      </c>
      <c r="K11">
        <v>2</v>
      </c>
      <c r="L11">
        <v>9.99</v>
      </c>
      <c r="M11">
        <f>YEAR(Walmart_dataset[[#This Row],[Order Date]])</f>
        <v>2011</v>
      </c>
      <c r="N11">
        <f>MONTH(Walmart_dataset[[#This Row],[Order Date]])</f>
        <v>5</v>
      </c>
      <c r="O11">
        <f>DAY(Walmart_dataset[[#This Row],[Order Date]])</f>
        <v>13</v>
      </c>
    </row>
    <row r="12" spans="1:15" x14ac:dyDescent="0.25">
      <c r="A12" t="s">
        <v>45</v>
      </c>
      <c r="B12" s="1">
        <v>40782</v>
      </c>
      <c r="C12" s="1">
        <v>40787</v>
      </c>
      <c r="D12" t="s">
        <v>46</v>
      </c>
      <c r="E12" t="s">
        <v>14</v>
      </c>
      <c r="F12" t="s">
        <v>47</v>
      </c>
      <c r="G12" t="s">
        <v>16</v>
      </c>
      <c r="H12" t="s">
        <v>23</v>
      </c>
      <c r="I12" t="s">
        <v>48</v>
      </c>
      <c r="J12">
        <v>8.56</v>
      </c>
      <c r="K12">
        <v>2</v>
      </c>
      <c r="L12">
        <v>2.48</v>
      </c>
      <c r="M12">
        <f>YEAR(Walmart_dataset[[#This Row],[Order Date]])</f>
        <v>2011</v>
      </c>
      <c r="N12">
        <f>MONTH(Walmart_dataset[[#This Row],[Order Date]])</f>
        <v>8</v>
      </c>
      <c r="O12">
        <f>DAY(Walmart_dataset[[#This Row],[Order Date]])</f>
        <v>27</v>
      </c>
    </row>
    <row r="13" spans="1:15" x14ac:dyDescent="0.25">
      <c r="A13" t="s">
        <v>45</v>
      </c>
      <c r="B13" s="1">
        <v>40782</v>
      </c>
      <c r="C13" s="1">
        <v>40787</v>
      </c>
      <c r="D13" t="s">
        <v>46</v>
      </c>
      <c r="E13" t="s">
        <v>14</v>
      </c>
      <c r="F13" t="s">
        <v>47</v>
      </c>
      <c r="G13" t="s">
        <v>16</v>
      </c>
      <c r="H13" t="s">
        <v>25</v>
      </c>
      <c r="I13" t="s">
        <v>49</v>
      </c>
      <c r="J13">
        <v>213.48</v>
      </c>
      <c r="K13">
        <v>3</v>
      </c>
      <c r="L13">
        <v>16.010000000000002</v>
      </c>
      <c r="M13">
        <f>YEAR(Walmart_dataset[[#This Row],[Order Date]])</f>
        <v>2011</v>
      </c>
      <c r="N13">
        <f>MONTH(Walmart_dataset[[#This Row],[Order Date]])</f>
        <v>8</v>
      </c>
      <c r="O13">
        <f>DAY(Walmart_dataset[[#This Row],[Order Date]])</f>
        <v>27</v>
      </c>
    </row>
    <row r="14" spans="1:15" x14ac:dyDescent="0.25">
      <c r="A14" t="s">
        <v>45</v>
      </c>
      <c r="B14" s="1">
        <v>40782</v>
      </c>
      <c r="C14" s="1">
        <v>40787</v>
      </c>
      <c r="D14" t="s">
        <v>46</v>
      </c>
      <c r="E14" t="s">
        <v>14</v>
      </c>
      <c r="F14" t="s">
        <v>47</v>
      </c>
      <c r="G14" t="s">
        <v>16</v>
      </c>
      <c r="H14" t="s">
        <v>27</v>
      </c>
      <c r="I14" t="s">
        <v>50</v>
      </c>
      <c r="J14">
        <v>22.72</v>
      </c>
      <c r="K14">
        <v>4</v>
      </c>
      <c r="L14">
        <v>7.38</v>
      </c>
      <c r="M14">
        <f>YEAR(Walmart_dataset[[#This Row],[Order Date]])</f>
        <v>2011</v>
      </c>
      <c r="N14">
        <f>MONTH(Walmart_dataset[[#This Row],[Order Date]])</f>
        <v>8</v>
      </c>
      <c r="O14">
        <f>DAY(Walmart_dataset[[#This Row],[Order Date]])</f>
        <v>27</v>
      </c>
    </row>
    <row r="15" spans="1:15" hidden="1" x14ac:dyDescent="0.25">
      <c r="A15" t="s">
        <v>51</v>
      </c>
      <c r="B15" s="1">
        <v>41177</v>
      </c>
      <c r="C15" s="1">
        <v>41182</v>
      </c>
      <c r="D15" t="s">
        <v>52</v>
      </c>
      <c r="E15" t="s">
        <v>14</v>
      </c>
      <c r="F15" t="s">
        <v>53</v>
      </c>
      <c r="G15" t="s">
        <v>42</v>
      </c>
      <c r="H15" t="s">
        <v>31</v>
      </c>
      <c r="I15" t="s">
        <v>54</v>
      </c>
      <c r="J15">
        <v>1044.6300000000001</v>
      </c>
      <c r="K15">
        <v>3</v>
      </c>
      <c r="L15">
        <v>240.26</v>
      </c>
      <c r="M15">
        <f>YEAR(Walmart_dataset[[#This Row],[Order Date]])</f>
        <v>2012</v>
      </c>
      <c r="N15">
        <f>MONTH(Walmart_dataset[[#This Row],[Order Date]])</f>
        <v>9</v>
      </c>
      <c r="O15">
        <f>DAY(Walmart_dataset[[#This Row],[Order Date]])</f>
        <v>25</v>
      </c>
    </row>
    <row r="16" spans="1:15" x14ac:dyDescent="0.25">
      <c r="A16" t="s">
        <v>55</v>
      </c>
      <c r="B16" s="1">
        <v>41290</v>
      </c>
      <c r="C16" s="1">
        <v>41294</v>
      </c>
      <c r="D16" t="s">
        <v>56</v>
      </c>
      <c r="E16" t="s">
        <v>14</v>
      </c>
      <c r="F16" t="s">
        <v>15</v>
      </c>
      <c r="G16" t="s">
        <v>16</v>
      </c>
      <c r="H16" t="s">
        <v>27</v>
      </c>
      <c r="I16" t="s">
        <v>57</v>
      </c>
      <c r="J16">
        <v>11.65</v>
      </c>
      <c r="K16">
        <v>2</v>
      </c>
      <c r="L16">
        <v>4.22</v>
      </c>
      <c r="M16">
        <f>YEAR(Walmart_dataset[[#This Row],[Order Date]])</f>
        <v>2013</v>
      </c>
      <c r="N16">
        <f>MONTH(Walmart_dataset[[#This Row],[Order Date]])</f>
        <v>1</v>
      </c>
      <c r="O16">
        <f>DAY(Walmart_dataset[[#This Row],[Order Date]])</f>
        <v>16</v>
      </c>
    </row>
    <row r="17" spans="1:15" x14ac:dyDescent="0.25">
      <c r="A17" t="s">
        <v>55</v>
      </c>
      <c r="B17" s="1">
        <v>41290</v>
      </c>
      <c r="C17" s="1">
        <v>41294</v>
      </c>
      <c r="D17" t="s">
        <v>56</v>
      </c>
      <c r="E17" t="s">
        <v>14</v>
      </c>
      <c r="F17" t="s">
        <v>15</v>
      </c>
      <c r="G17" t="s">
        <v>16</v>
      </c>
      <c r="H17" t="s">
        <v>58</v>
      </c>
      <c r="I17" t="s">
        <v>59</v>
      </c>
      <c r="J17">
        <v>90.57</v>
      </c>
      <c r="K17">
        <v>3</v>
      </c>
      <c r="L17">
        <v>11.77</v>
      </c>
      <c r="M17">
        <f>YEAR(Walmart_dataset[[#This Row],[Order Date]])</f>
        <v>2013</v>
      </c>
      <c r="N17">
        <f>MONTH(Walmart_dataset[[#This Row],[Order Date]])</f>
        <v>1</v>
      </c>
      <c r="O17">
        <f>DAY(Walmart_dataset[[#This Row],[Order Date]])</f>
        <v>16</v>
      </c>
    </row>
    <row r="18" spans="1:15" x14ac:dyDescent="0.25">
      <c r="A18" t="s">
        <v>60</v>
      </c>
      <c r="B18" s="1">
        <v>41473</v>
      </c>
      <c r="C18" s="1">
        <v>41478</v>
      </c>
      <c r="D18" t="s">
        <v>61</v>
      </c>
      <c r="E18" t="s">
        <v>14</v>
      </c>
      <c r="F18" t="s">
        <v>15</v>
      </c>
      <c r="G18" t="s">
        <v>16</v>
      </c>
      <c r="H18" t="s">
        <v>43</v>
      </c>
      <c r="I18" t="s">
        <v>62</v>
      </c>
      <c r="J18">
        <v>77.88</v>
      </c>
      <c r="K18">
        <v>2</v>
      </c>
      <c r="L18">
        <v>3.89</v>
      </c>
      <c r="M18">
        <f>YEAR(Walmart_dataset[[#This Row],[Order Date]])</f>
        <v>2013</v>
      </c>
      <c r="N18">
        <f>MONTH(Walmart_dataset[[#This Row],[Order Date]])</f>
        <v>7</v>
      </c>
      <c r="O18">
        <f>DAY(Walmart_dataset[[#This Row],[Order Date]])</f>
        <v>18</v>
      </c>
    </row>
    <row r="19" spans="1:15" x14ac:dyDescent="0.25">
      <c r="A19" t="s">
        <v>63</v>
      </c>
      <c r="B19" s="1">
        <v>41237</v>
      </c>
      <c r="C19" s="1">
        <v>41243</v>
      </c>
      <c r="D19" t="s">
        <v>64</v>
      </c>
      <c r="E19" t="s">
        <v>14</v>
      </c>
      <c r="F19" t="s">
        <v>15</v>
      </c>
      <c r="G19" t="s">
        <v>16</v>
      </c>
      <c r="H19" t="s">
        <v>58</v>
      </c>
      <c r="I19" t="s">
        <v>65</v>
      </c>
      <c r="J19">
        <v>13.98</v>
      </c>
      <c r="K19">
        <v>2</v>
      </c>
      <c r="L19">
        <v>6.15</v>
      </c>
      <c r="M19">
        <f>YEAR(Walmart_dataset[[#This Row],[Order Date]])</f>
        <v>2012</v>
      </c>
      <c r="N19">
        <f>MONTH(Walmart_dataset[[#This Row],[Order Date]])</f>
        <v>11</v>
      </c>
      <c r="O19">
        <f>DAY(Walmart_dataset[[#This Row],[Order Date]])</f>
        <v>24</v>
      </c>
    </row>
    <row r="20" spans="1:15" x14ac:dyDescent="0.25">
      <c r="A20" t="s">
        <v>63</v>
      </c>
      <c r="B20" s="1">
        <v>41237</v>
      </c>
      <c r="C20" s="1">
        <v>41243</v>
      </c>
      <c r="D20" t="s">
        <v>64</v>
      </c>
      <c r="E20" t="s">
        <v>14</v>
      </c>
      <c r="F20" t="s">
        <v>15</v>
      </c>
      <c r="G20" t="s">
        <v>16</v>
      </c>
      <c r="H20" t="s">
        <v>27</v>
      </c>
      <c r="I20" t="s">
        <v>66</v>
      </c>
      <c r="J20">
        <v>25.82</v>
      </c>
      <c r="K20">
        <v>6</v>
      </c>
      <c r="L20">
        <v>9.36</v>
      </c>
      <c r="M20">
        <f>YEAR(Walmart_dataset[[#This Row],[Order Date]])</f>
        <v>2012</v>
      </c>
      <c r="N20">
        <f>MONTH(Walmart_dataset[[#This Row],[Order Date]])</f>
        <v>11</v>
      </c>
      <c r="O20">
        <f>DAY(Walmart_dataset[[#This Row],[Order Date]])</f>
        <v>24</v>
      </c>
    </row>
    <row r="21" spans="1:15" x14ac:dyDescent="0.25">
      <c r="A21" t="s">
        <v>63</v>
      </c>
      <c r="B21" s="1">
        <v>41237</v>
      </c>
      <c r="C21" s="1">
        <v>41243</v>
      </c>
      <c r="D21" t="s">
        <v>64</v>
      </c>
      <c r="E21" t="s">
        <v>14</v>
      </c>
      <c r="F21" t="s">
        <v>15</v>
      </c>
      <c r="G21" t="s">
        <v>16</v>
      </c>
      <c r="H21" t="s">
        <v>67</v>
      </c>
      <c r="I21" t="s">
        <v>68</v>
      </c>
      <c r="J21">
        <v>146.72999999999999</v>
      </c>
      <c r="K21">
        <v>3</v>
      </c>
      <c r="L21">
        <v>68.959999999999994</v>
      </c>
      <c r="M21">
        <f>YEAR(Walmart_dataset[[#This Row],[Order Date]])</f>
        <v>2012</v>
      </c>
      <c r="N21">
        <f>MONTH(Walmart_dataset[[#This Row],[Order Date]])</f>
        <v>11</v>
      </c>
      <c r="O21">
        <f>DAY(Walmart_dataset[[#This Row],[Order Date]])</f>
        <v>24</v>
      </c>
    </row>
    <row r="22" spans="1:15" x14ac:dyDescent="0.25">
      <c r="A22" t="s">
        <v>63</v>
      </c>
      <c r="B22" s="1">
        <v>41237</v>
      </c>
      <c r="C22" s="1">
        <v>41243</v>
      </c>
      <c r="D22" t="s">
        <v>64</v>
      </c>
      <c r="E22" t="s">
        <v>14</v>
      </c>
      <c r="F22" t="s">
        <v>15</v>
      </c>
      <c r="G22" t="s">
        <v>16</v>
      </c>
      <c r="H22" t="s">
        <v>21</v>
      </c>
      <c r="I22" t="s">
        <v>69</v>
      </c>
      <c r="J22">
        <v>79.760000000000005</v>
      </c>
      <c r="K22">
        <v>4</v>
      </c>
      <c r="L22">
        <v>22.33</v>
      </c>
      <c r="M22">
        <f>YEAR(Walmart_dataset[[#This Row],[Order Date]])</f>
        <v>2012</v>
      </c>
      <c r="N22">
        <f>MONTH(Walmart_dataset[[#This Row],[Order Date]])</f>
        <v>11</v>
      </c>
      <c r="O22">
        <f>DAY(Walmart_dataset[[#This Row],[Order Date]])</f>
        <v>24</v>
      </c>
    </row>
    <row r="23" spans="1:15" hidden="1" x14ac:dyDescent="0.25">
      <c r="A23" t="s">
        <v>70</v>
      </c>
      <c r="B23" s="1">
        <v>40882</v>
      </c>
      <c r="C23" s="1">
        <v>40887</v>
      </c>
      <c r="D23" t="s">
        <v>71</v>
      </c>
      <c r="E23" t="s">
        <v>14</v>
      </c>
      <c r="F23" t="s">
        <v>72</v>
      </c>
      <c r="G23" t="s">
        <v>73</v>
      </c>
      <c r="H23" t="s">
        <v>23</v>
      </c>
      <c r="I23" t="s">
        <v>74</v>
      </c>
      <c r="J23">
        <v>1113.02</v>
      </c>
      <c r="K23">
        <v>8</v>
      </c>
      <c r="L23">
        <v>111.3</v>
      </c>
      <c r="M23">
        <f>YEAR(Walmart_dataset[[#This Row],[Order Date]])</f>
        <v>2011</v>
      </c>
      <c r="N23">
        <f>MONTH(Walmart_dataset[[#This Row],[Order Date]])</f>
        <v>12</v>
      </c>
      <c r="O23">
        <f>DAY(Walmart_dataset[[#This Row],[Order Date]])</f>
        <v>5</v>
      </c>
    </row>
    <row r="24" spans="1:15" hidden="1" x14ac:dyDescent="0.25">
      <c r="A24" t="s">
        <v>70</v>
      </c>
      <c r="B24" s="1">
        <v>40882</v>
      </c>
      <c r="C24" s="1">
        <v>40887</v>
      </c>
      <c r="D24" t="s">
        <v>71</v>
      </c>
      <c r="E24" t="s">
        <v>14</v>
      </c>
      <c r="F24" t="s">
        <v>72</v>
      </c>
      <c r="G24" t="s">
        <v>73</v>
      </c>
      <c r="H24" t="s">
        <v>25</v>
      </c>
      <c r="I24" t="s">
        <v>75</v>
      </c>
      <c r="J24">
        <v>167.97</v>
      </c>
      <c r="K24">
        <v>4</v>
      </c>
      <c r="L24">
        <v>62.99</v>
      </c>
      <c r="M24">
        <f>YEAR(Walmart_dataset[[#This Row],[Order Date]])</f>
        <v>2011</v>
      </c>
      <c r="N24">
        <f>MONTH(Walmart_dataset[[#This Row],[Order Date]])</f>
        <v>12</v>
      </c>
      <c r="O24">
        <f>DAY(Walmart_dataset[[#This Row],[Order Date]])</f>
        <v>5</v>
      </c>
    </row>
    <row r="25" spans="1:15" x14ac:dyDescent="0.25">
      <c r="A25" t="s">
        <v>76</v>
      </c>
      <c r="B25" s="1">
        <v>40828</v>
      </c>
      <c r="C25" s="1">
        <v>40832</v>
      </c>
      <c r="D25" t="s">
        <v>77</v>
      </c>
      <c r="E25" t="s">
        <v>14</v>
      </c>
      <c r="F25" t="s">
        <v>47</v>
      </c>
      <c r="G25" t="s">
        <v>16</v>
      </c>
      <c r="H25" t="s">
        <v>23</v>
      </c>
      <c r="I25" t="s">
        <v>78</v>
      </c>
      <c r="J25">
        <v>14.9</v>
      </c>
      <c r="K25">
        <v>5</v>
      </c>
      <c r="L25">
        <v>4.17</v>
      </c>
      <c r="M25">
        <f>YEAR(Walmart_dataset[[#This Row],[Order Date]])</f>
        <v>2011</v>
      </c>
      <c r="N25">
        <f>MONTH(Walmart_dataset[[#This Row],[Order Date]])</f>
        <v>10</v>
      </c>
      <c r="O25">
        <f>DAY(Walmart_dataset[[#This Row],[Order Date]])</f>
        <v>12</v>
      </c>
    </row>
    <row r="26" spans="1:15" x14ac:dyDescent="0.25">
      <c r="A26" t="s">
        <v>76</v>
      </c>
      <c r="B26" s="1">
        <v>40828</v>
      </c>
      <c r="C26" s="1">
        <v>40832</v>
      </c>
      <c r="D26" t="s">
        <v>77</v>
      </c>
      <c r="E26" t="s">
        <v>14</v>
      </c>
      <c r="F26" t="s">
        <v>47</v>
      </c>
      <c r="G26" t="s">
        <v>16</v>
      </c>
      <c r="H26" t="s">
        <v>43</v>
      </c>
      <c r="I26" t="s">
        <v>79</v>
      </c>
      <c r="J26">
        <v>21.39</v>
      </c>
      <c r="K26">
        <v>1</v>
      </c>
      <c r="L26">
        <v>6.2</v>
      </c>
      <c r="M26">
        <f>YEAR(Walmart_dataset[[#This Row],[Order Date]])</f>
        <v>2011</v>
      </c>
      <c r="N26">
        <f>MONTH(Walmart_dataset[[#This Row],[Order Date]])</f>
        <v>10</v>
      </c>
      <c r="O26">
        <f>DAY(Walmart_dataset[[#This Row],[Order Date]])</f>
        <v>12</v>
      </c>
    </row>
    <row r="27" spans="1:15" x14ac:dyDescent="0.25">
      <c r="A27" t="s">
        <v>80</v>
      </c>
      <c r="B27" s="1">
        <v>41535</v>
      </c>
      <c r="C27" s="1">
        <v>41540</v>
      </c>
      <c r="D27" t="s">
        <v>81</v>
      </c>
      <c r="E27" t="s">
        <v>14</v>
      </c>
      <c r="F27" t="s">
        <v>15</v>
      </c>
      <c r="G27" t="s">
        <v>16</v>
      </c>
      <c r="H27" t="s">
        <v>23</v>
      </c>
      <c r="I27" t="s">
        <v>82</v>
      </c>
      <c r="J27">
        <v>20.100000000000001</v>
      </c>
      <c r="K27">
        <v>3</v>
      </c>
      <c r="L27">
        <v>6.63</v>
      </c>
      <c r="M27">
        <f>YEAR(Walmart_dataset[[#This Row],[Order Date]])</f>
        <v>2013</v>
      </c>
      <c r="N27">
        <f>MONTH(Walmart_dataset[[#This Row],[Order Date]])</f>
        <v>9</v>
      </c>
      <c r="O27">
        <f>DAY(Walmart_dataset[[#This Row],[Order Date]])</f>
        <v>18</v>
      </c>
    </row>
    <row r="28" spans="1:15" x14ac:dyDescent="0.25">
      <c r="A28" t="s">
        <v>80</v>
      </c>
      <c r="B28" s="1">
        <v>41535</v>
      </c>
      <c r="C28" s="1">
        <v>41540</v>
      </c>
      <c r="D28" t="s">
        <v>81</v>
      </c>
      <c r="E28" t="s">
        <v>14</v>
      </c>
      <c r="F28" t="s">
        <v>15</v>
      </c>
      <c r="G28" t="s">
        <v>16</v>
      </c>
      <c r="H28" t="s">
        <v>25</v>
      </c>
      <c r="I28" t="s">
        <v>83</v>
      </c>
      <c r="J28">
        <v>73.58</v>
      </c>
      <c r="K28">
        <v>2</v>
      </c>
      <c r="L28">
        <v>8.2799999999999994</v>
      </c>
      <c r="M28">
        <f>YEAR(Walmart_dataset[[#This Row],[Order Date]])</f>
        <v>2013</v>
      </c>
      <c r="N28">
        <f>MONTH(Walmart_dataset[[#This Row],[Order Date]])</f>
        <v>9</v>
      </c>
      <c r="O28">
        <f>DAY(Walmart_dataset[[#This Row],[Order Date]])</f>
        <v>18</v>
      </c>
    </row>
    <row r="29" spans="1:15" x14ac:dyDescent="0.25">
      <c r="A29" t="s">
        <v>80</v>
      </c>
      <c r="B29" s="1">
        <v>41535</v>
      </c>
      <c r="C29" s="1">
        <v>41540</v>
      </c>
      <c r="D29" t="s">
        <v>81</v>
      </c>
      <c r="E29" t="s">
        <v>14</v>
      </c>
      <c r="F29" t="s">
        <v>15</v>
      </c>
      <c r="G29" t="s">
        <v>16</v>
      </c>
      <c r="H29" t="s">
        <v>67</v>
      </c>
      <c r="I29" t="s">
        <v>84</v>
      </c>
      <c r="J29">
        <v>6.48</v>
      </c>
      <c r="K29">
        <v>1</v>
      </c>
      <c r="L29">
        <v>3.11</v>
      </c>
      <c r="M29">
        <f>YEAR(Walmart_dataset[[#This Row],[Order Date]])</f>
        <v>2013</v>
      </c>
      <c r="N29">
        <f>MONTH(Walmart_dataset[[#This Row],[Order Date]])</f>
        <v>9</v>
      </c>
      <c r="O29">
        <f>DAY(Walmart_dataset[[#This Row],[Order Date]])</f>
        <v>18</v>
      </c>
    </row>
    <row r="30" spans="1:15" hidden="1" x14ac:dyDescent="0.25">
      <c r="A30" t="s">
        <v>85</v>
      </c>
      <c r="B30" s="1">
        <v>41950</v>
      </c>
      <c r="C30" s="1">
        <v>41956</v>
      </c>
      <c r="D30" t="s">
        <v>86</v>
      </c>
      <c r="E30" t="s">
        <v>14</v>
      </c>
      <c r="F30" t="s">
        <v>87</v>
      </c>
      <c r="G30" t="s">
        <v>88</v>
      </c>
      <c r="H30" t="s">
        <v>27</v>
      </c>
      <c r="I30" t="s">
        <v>89</v>
      </c>
      <c r="J30">
        <v>5.68</v>
      </c>
      <c r="K30">
        <v>1</v>
      </c>
      <c r="L30">
        <v>-3.79</v>
      </c>
      <c r="M30">
        <f>YEAR(Walmart_dataset[[#This Row],[Order Date]])</f>
        <v>2014</v>
      </c>
      <c r="N30">
        <f>MONTH(Walmart_dataset[[#This Row],[Order Date]])</f>
        <v>11</v>
      </c>
      <c r="O30">
        <f>DAY(Walmart_dataset[[#This Row],[Order Date]])</f>
        <v>7</v>
      </c>
    </row>
    <row r="31" spans="1:15" x14ac:dyDescent="0.25">
      <c r="A31" t="s">
        <v>90</v>
      </c>
      <c r="B31" s="1">
        <v>41808</v>
      </c>
      <c r="C31" s="1">
        <v>41811</v>
      </c>
      <c r="D31" t="s">
        <v>91</v>
      </c>
      <c r="E31" t="s">
        <v>14</v>
      </c>
      <c r="F31" t="s">
        <v>47</v>
      </c>
      <c r="G31" t="s">
        <v>16</v>
      </c>
      <c r="H31" t="s">
        <v>27</v>
      </c>
      <c r="I31" t="s">
        <v>92</v>
      </c>
      <c r="J31">
        <v>51.31</v>
      </c>
      <c r="K31">
        <v>3</v>
      </c>
      <c r="L31">
        <v>17.96</v>
      </c>
      <c r="M31">
        <f>YEAR(Walmart_dataset[[#This Row],[Order Date]])</f>
        <v>2014</v>
      </c>
      <c r="N31">
        <f>MONTH(Walmart_dataset[[#This Row],[Order Date]])</f>
        <v>6</v>
      </c>
      <c r="O31">
        <f>DAY(Walmart_dataset[[#This Row],[Order Date]])</f>
        <v>18</v>
      </c>
    </row>
    <row r="32" spans="1:15" hidden="1" x14ac:dyDescent="0.25">
      <c r="A32" t="s">
        <v>93</v>
      </c>
      <c r="B32" s="1">
        <v>41226</v>
      </c>
      <c r="C32" s="1">
        <v>41230</v>
      </c>
      <c r="D32" t="s">
        <v>94</v>
      </c>
      <c r="E32" t="s">
        <v>14</v>
      </c>
      <c r="F32" t="s">
        <v>95</v>
      </c>
      <c r="G32" t="s">
        <v>96</v>
      </c>
      <c r="H32" t="s">
        <v>58</v>
      </c>
      <c r="I32" t="s">
        <v>97</v>
      </c>
      <c r="J32">
        <v>238.9</v>
      </c>
      <c r="K32">
        <v>6</v>
      </c>
      <c r="L32">
        <v>-26.88</v>
      </c>
      <c r="M32">
        <f>YEAR(Walmart_dataset[[#This Row],[Order Date]])</f>
        <v>2012</v>
      </c>
      <c r="N32">
        <f>MONTH(Walmart_dataset[[#This Row],[Order Date]])</f>
        <v>11</v>
      </c>
      <c r="O32">
        <f>DAY(Walmart_dataset[[#This Row],[Order Date]])</f>
        <v>13</v>
      </c>
    </row>
    <row r="33" spans="1:15" hidden="1" x14ac:dyDescent="0.25">
      <c r="A33" t="s">
        <v>93</v>
      </c>
      <c r="B33" s="1">
        <v>41226</v>
      </c>
      <c r="C33" s="1">
        <v>41230</v>
      </c>
      <c r="D33" t="s">
        <v>94</v>
      </c>
      <c r="E33" t="s">
        <v>14</v>
      </c>
      <c r="F33" t="s">
        <v>95</v>
      </c>
      <c r="G33" t="s">
        <v>96</v>
      </c>
      <c r="H33" t="s">
        <v>21</v>
      </c>
      <c r="I33" t="s">
        <v>98</v>
      </c>
      <c r="J33">
        <v>102.36</v>
      </c>
      <c r="K33">
        <v>3</v>
      </c>
      <c r="L33">
        <v>-3.84</v>
      </c>
      <c r="M33">
        <f>YEAR(Walmart_dataset[[#This Row],[Order Date]])</f>
        <v>2012</v>
      </c>
      <c r="N33">
        <f>MONTH(Walmart_dataset[[#This Row],[Order Date]])</f>
        <v>11</v>
      </c>
      <c r="O33">
        <f>DAY(Walmart_dataset[[#This Row],[Order Date]])</f>
        <v>13</v>
      </c>
    </row>
    <row r="34" spans="1:15" hidden="1" x14ac:dyDescent="0.25">
      <c r="A34" t="s">
        <v>93</v>
      </c>
      <c r="B34" s="1">
        <v>41226</v>
      </c>
      <c r="C34" s="1">
        <v>41230</v>
      </c>
      <c r="D34" t="s">
        <v>94</v>
      </c>
      <c r="E34" t="s">
        <v>14</v>
      </c>
      <c r="F34" t="s">
        <v>95</v>
      </c>
      <c r="G34" t="s">
        <v>96</v>
      </c>
      <c r="H34" t="s">
        <v>27</v>
      </c>
      <c r="I34" t="s">
        <v>99</v>
      </c>
      <c r="J34">
        <v>36.880000000000003</v>
      </c>
      <c r="K34">
        <v>3</v>
      </c>
      <c r="L34">
        <v>-25.82</v>
      </c>
      <c r="M34">
        <f>YEAR(Walmart_dataset[[#This Row],[Order Date]])</f>
        <v>2012</v>
      </c>
      <c r="N34">
        <f>MONTH(Walmart_dataset[[#This Row],[Order Date]])</f>
        <v>11</v>
      </c>
      <c r="O34">
        <f>DAY(Walmart_dataset[[#This Row],[Order Date]])</f>
        <v>13</v>
      </c>
    </row>
    <row r="35" spans="1:15" x14ac:dyDescent="0.25">
      <c r="A35" t="s">
        <v>100</v>
      </c>
      <c r="B35" s="1">
        <v>40970</v>
      </c>
      <c r="C35" s="1">
        <v>40974</v>
      </c>
      <c r="D35" t="s">
        <v>101</v>
      </c>
      <c r="E35" t="s">
        <v>14</v>
      </c>
      <c r="F35" t="s">
        <v>36</v>
      </c>
      <c r="G35" t="s">
        <v>37</v>
      </c>
      <c r="H35" t="s">
        <v>31</v>
      </c>
      <c r="I35" t="s">
        <v>102</v>
      </c>
      <c r="J35">
        <v>787.53</v>
      </c>
      <c r="K35">
        <v>3</v>
      </c>
      <c r="L35">
        <v>165.38</v>
      </c>
      <c r="M35">
        <f>YEAR(Walmart_dataset[[#This Row],[Order Date]])</f>
        <v>2012</v>
      </c>
      <c r="N35">
        <f>MONTH(Walmart_dataset[[#This Row],[Order Date]])</f>
        <v>3</v>
      </c>
      <c r="O35">
        <f>DAY(Walmart_dataset[[#This Row],[Order Date]])</f>
        <v>2</v>
      </c>
    </row>
    <row r="36" spans="1:15" hidden="1" x14ac:dyDescent="0.25">
      <c r="A36" t="s">
        <v>103</v>
      </c>
      <c r="B36" s="1">
        <v>41949</v>
      </c>
      <c r="C36" s="1">
        <v>41956</v>
      </c>
      <c r="D36" t="s">
        <v>104</v>
      </c>
      <c r="E36" t="s">
        <v>14</v>
      </c>
      <c r="F36" t="s">
        <v>105</v>
      </c>
      <c r="G36" t="s">
        <v>73</v>
      </c>
      <c r="H36" t="s">
        <v>27</v>
      </c>
      <c r="I36" t="s">
        <v>106</v>
      </c>
      <c r="J36">
        <v>2.39</v>
      </c>
      <c r="K36">
        <v>2</v>
      </c>
      <c r="L36">
        <v>-1.83</v>
      </c>
      <c r="M36">
        <f>YEAR(Walmart_dataset[[#This Row],[Order Date]])</f>
        <v>2014</v>
      </c>
      <c r="N36">
        <f>MONTH(Walmart_dataset[[#This Row],[Order Date]])</f>
        <v>11</v>
      </c>
      <c r="O36">
        <f>DAY(Walmart_dataset[[#This Row],[Order Date]])</f>
        <v>6</v>
      </c>
    </row>
    <row r="37" spans="1:15" hidden="1" x14ac:dyDescent="0.25">
      <c r="A37" t="s">
        <v>103</v>
      </c>
      <c r="B37" s="1">
        <v>41949</v>
      </c>
      <c r="C37" s="1">
        <v>41956</v>
      </c>
      <c r="D37" t="s">
        <v>104</v>
      </c>
      <c r="E37" t="s">
        <v>14</v>
      </c>
      <c r="F37" t="s">
        <v>105</v>
      </c>
      <c r="G37" t="s">
        <v>73</v>
      </c>
      <c r="H37" t="s">
        <v>43</v>
      </c>
      <c r="I37" t="s">
        <v>107</v>
      </c>
      <c r="J37">
        <v>243.99</v>
      </c>
      <c r="K37">
        <v>7</v>
      </c>
      <c r="L37">
        <v>30.5</v>
      </c>
      <c r="M37">
        <f>YEAR(Walmart_dataset[[#This Row],[Order Date]])</f>
        <v>2014</v>
      </c>
      <c r="N37">
        <f>MONTH(Walmart_dataset[[#This Row],[Order Date]])</f>
        <v>11</v>
      </c>
      <c r="O37">
        <f>DAY(Walmart_dataset[[#This Row],[Order Date]])</f>
        <v>6</v>
      </c>
    </row>
    <row r="38" spans="1:15" x14ac:dyDescent="0.25">
      <c r="A38" t="s">
        <v>108</v>
      </c>
      <c r="B38" s="1">
        <v>41585</v>
      </c>
      <c r="C38" s="1">
        <v>41589</v>
      </c>
      <c r="D38" t="s">
        <v>109</v>
      </c>
      <c r="E38" t="s">
        <v>14</v>
      </c>
      <c r="F38" t="s">
        <v>15</v>
      </c>
      <c r="G38" t="s">
        <v>16</v>
      </c>
      <c r="H38" t="s">
        <v>110</v>
      </c>
      <c r="I38" t="s">
        <v>111</v>
      </c>
      <c r="J38">
        <v>81.42</v>
      </c>
      <c r="K38">
        <v>2</v>
      </c>
      <c r="L38">
        <v>-9.16</v>
      </c>
      <c r="M38">
        <f>YEAR(Walmart_dataset[[#This Row],[Order Date]])</f>
        <v>2013</v>
      </c>
      <c r="N38">
        <f>MONTH(Walmart_dataset[[#This Row],[Order Date]])</f>
        <v>11</v>
      </c>
      <c r="O38">
        <f>DAY(Walmart_dataset[[#This Row],[Order Date]])</f>
        <v>7</v>
      </c>
    </row>
    <row r="39" spans="1:15" x14ac:dyDescent="0.25">
      <c r="A39" t="s">
        <v>108</v>
      </c>
      <c r="B39" s="1">
        <v>41585</v>
      </c>
      <c r="C39" s="1">
        <v>41589</v>
      </c>
      <c r="D39" t="s">
        <v>109</v>
      </c>
      <c r="E39" t="s">
        <v>14</v>
      </c>
      <c r="F39" t="s">
        <v>15</v>
      </c>
      <c r="G39" t="s">
        <v>16</v>
      </c>
      <c r="H39" t="s">
        <v>21</v>
      </c>
      <c r="I39" t="s">
        <v>112</v>
      </c>
      <c r="J39">
        <v>238.56</v>
      </c>
      <c r="K39">
        <v>3</v>
      </c>
      <c r="L39">
        <v>26.24</v>
      </c>
      <c r="M39">
        <f>YEAR(Walmart_dataset[[#This Row],[Order Date]])</f>
        <v>2013</v>
      </c>
      <c r="N39">
        <f>MONTH(Walmart_dataset[[#This Row],[Order Date]])</f>
        <v>11</v>
      </c>
      <c r="O39">
        <f>DAY(Walmart_dataset[[#This Row],[Order Date]])</f>
        <v>7</v>
      </c>
    </row>
    <row r="40" spans="1:15" x14ac:dyDescent="0.25">
      <c r="A40" t="s">
        <v>113</v>
      </c>
      <c r="B40" s="1">
        <v>41561</v>
      </c>
      <c r="C40" s="1">
        <v>41567</v>
      </c>
      <c r="D40" t="s">
        <v>114</v>
      </c>
      <c r="E40" t="s">
        <v>14</v>
      </c>
      <c r="F40" t="s">
        <v>115</v>
      </c>
      <c r="G40" t="s">
        <v>16</v>
      </c>
      <c r="H40" t="s">
        <v>67</v>
      </c>
      <c r="I40" t="s">
        <v>116</v>
      </c>
      <c r="J40">
        <v>20.04</v>
      </c>
      <c r="K40">
        <v>3</v>
      </c>
      <c r="L40">
        <v>9.6199999999999992</v>
      </c>
      <c r="M40">
        <f>YEAR(Walmart_dataset[[#This Row],[Order Date]])</f>
        <v>2013</v>
      </c>
      <c r="N40">
        <f>MONTH(Walmart_dataset[[#This Row],[Order Date]])</f>
        <v>10</v>
      </c>
      <c r="O40">
        <f>DAY(Walmart_dataset[[#This Row],[Order Date]])</f>
        <v>14</v>
      </c>
    </row>
    <row r="41" spans="1:15" x14ac:dyDescent="0.25">
      <c r="A41" t="s">
        <v>113</v>
      </c>
      <c r="B41" s="1">
        <v>41561</v>
      </c>
      <c r="C41" s="1">
        <v>41567</v>
      </c>
      <c r="D41" t="s">
        <v>114</v>
      </c>
      <c r="E41" t="s">
        <v>14</v>
      </c>
      <c r="F41" t="s">
        <v>115</v>
      </c>
      <c r="G41" t="s">
        <v>16</v>
      </c>
      <c r="H41" t="s">
        <v>67</v>
      </c>
      <c r="I41" t="s">
        <v>117</v>
      </c>
      <c r="J41">
        <v>35.44</v>
      </c>
      <c r="K41">
        <v>1</v>
      </c>
      <c r="L41">
        <v>16.66</v>
      </c>
      <c r="M41">
        <f>YEAR(Walmart_dataset[[#This Row],[Order Date]])</f>
        <v>2013</v>
      </c>
      <c r="N41">
        <f>MONTH(Walmart_dataset[[#This Row],[Order Date]])</f>
        <v>10</v>
      </c>
      <c r="O41">
        <f>DAY(Walmart_dataset[[#This Row],[Order Date]])</f>
        <v>14</v>
      </c>
    </row>
    <row r="42" spans="1:15" x14ac:dyDescent="0.25">
      <c r="A42" t="s">
        <v>113</v>
      </c>
      <c r="B42" s="1">
        <v>41561</v>
      </c>
      <c r="C42" s="1">
        <v>41567</v>
      </c>
      <c r="D42" t="s">
        <v>114</v>
      </c>
      <c r="E42" t="s">
        <v>14</v>
      </c>
      <c r="F42" t="s">
        <v>115</v>
      </c>
      <c r="G42" t="s">
        <v>16</v>
      </c>
      <c r="H42" t="s">
        <v>23</v>
      </c>
      <c r="I42" t="s">
        <v>118</v>
      </c>
      <c r="J42">
        <v>11.52</v>
      </c>
      <c r="K42">
        <v>4</v>
      </c>
      <c r="L42">
        <v>3.46</v>
      </c>
      <c r="M42">
        <f>YEAR(Walmart_dataset[[#This Row],[Order Date]])</f>
        <v>2013</v>
      </c>
      <c r="N42">
        <f>MONTH(Walmart_dataset[[#This Row],[Order Date]])</f>
        <v>10</v>
      </c>
      <c r="O42">
        <f>DAY(Walmart_dataset[[#This Row],[Order Date]])</f>
        <v>14</v>
      </c>
    </row>
    <row r="43" spans="1:15" x14ac:dyDescent="0.25">
      <c r="A43" t="s">
        <v>113</v>
      </c>
      <c r="B43" s="1">
        <v>41561</v>
      </c>
      <c r="C43" s="1">
        <v>41567</v>
      </c>
      <c r="D43" t="s">
        <v>114</v>
      </c>
      <c r="E43" t="s">
        <v>14</v>
      </c>
      <c r="F43" t="s">
        <v>115</v>
      </c>
      <c r="G43" t="s">
        <v>16</v>
      </c>
      <c r="H43" t="s">
        <v>119</v>
      </c>
      <c r="I43" t="s">
        <v>120</v>
      </c>
      <c r="J43">
        <v>4.0199999999999996</v>
      </c>
      <c r="K43">
        <v>2</v>
      </c>
      <c r="L43">
        <v>1.97</v>
      </c>
      <c r="M43">
        <f>YEAR(Walmart_dataset[[#This Row],[Order Date]])</f>
        <v>2013</v>
      </c>
      <c r="N43">
        <f>MONTH(Walmart_dataset[[#This Row],[Order Date]])</f>
        <v>10</v>
      </c>
      <c r="O43">
        <f>DAY(Walmart_dataset[[#This Row],[Order Date]])</f>
        <v>14</v>
      </c>
    </row>
    <row r="44" spans="1:15" x14ac:dyDescent="0.25">
      <c r="A44" t="s">
        <v>113</v>
      </c>
      <c r="B44" s="1">
        <v>41561</v>
      </c>
      <c r="C44" s="1">
        <v>41567</v>
      </c>
      <c r="D44" t="s">
        <v>114</v>
      </c>
      <c r="E44" t="s">
        <v>14</v>
      </c>
      <c r="F44" t="s">
        <v>115</v>
      </c>
      <c r="G44" t="s">
        <v>16</v>
      </c>
      <c r="H44" t="s">
        <v>27</v>
      </c>
      <c r="I44" t="s">
        <v>121</v>
      </c>
      <c r="J44">
        <v>76.180000000000007</v>
      </c>
      <c r="K44">
        <v>3</v>
      </c>
      <c r="L44">
        <v>26.66</v>
      </c>
      <c r="M44">
        <f>YEAR(Walmart_dataset[[#This Row],[Order Date]])</f>
        <v>2013</v>
      </c>
      <c r="N44">
        <f>MONTH(Walmart_dataset[[#This Row],[Order Date]])</f>
        <v>10</v>
      </c>
      <c r="O44">
        <f>DAY(Walmart_dataset[[#This Row],[Order Date]])</f>
        <v>14</v>
      </c>
    </row>
    <row r="45" spans="1:15" x14ac:dyDescent="0.25">
      <c r="A45" t="s">
        <v>113</v>
      </c>
      <c r="B45" s="1">
        <v>41561</v>
      </c>
      <c r="C45" s="1">
        <v>41567</v>
      </c>
      <c r="D45" t="s">
        <v>114</v>
      </c>
      <c r="E45" t="s">
        <v>14</v>
      </c>
      <c r="F45" t="s">
        <v>115</v>
      </c>
      <c r="G45" t="s">
        <v>16</v>
      </c>
      <c r="H45" t="s">
        <v>122</v>
      </c>
      <c r="I45" t="s">
        <v>123</v>
      </c>
      <c r="J45">
        <v>65.88</v>
      </c>
      <c r="K45">
        <v>6</v>
      </c>
      <c r="L45">
        <v>18.45</v>
      </c>
      <c r="M45">
        <f>YEAR(Walmart_dataset[[#This Row],[Order Date]])</f>
        <v>2013</v>
      </c>
      <c r="N45">
        <f>MONTH(Walmart_dataset[[#This Row],[Order Date]])</f>
        <v>10</v>
      </c>
      <c r="O45">
        <f>DAY(Walmart_dataset[[#This Row],[Order Date]])</f>
        <v>14</v>
      </c>
    </row>
    <row r="46" spans="1:15" x14ac:dyDescent="0.25">
      <c r="A46" t="s">
        <v>113</v>
      </c>
      <c r="B46" s="1">
        <v>41561</v>
      </c>
      <c r="C46" s="1">
        <v>41567</v>
      </c>
      <c r="D46" t="s">
        <v>114</v>
      </c>
      <c r="E46" t="s">
        <v>14</v>
      </c>
      <c r="F46" t="s">
        <v>115</v>
      </c>
      <c r="G46" t="s">
        <v>16</v>
      </c>
      <c r="H46" t="s">
        <v>21</v>
      </c>
      <c r="I46" t="s">
        <v>124</v>
      </c>
      <c r="J46">
        <v>43.12</v>
      </c>
      <c r="K46">
        <v>14</v>
      </c>
      <c r="L46">
        <v>20.7</v>
      </c>
      <c r="M46">
        <f>YEAR(Walmart_dataset[[#This Row],[Order Date]])</f>
        <v>2013</v>
      </c>
      <c r="N46">
        <f>MONTH(Walmart_dataset[[#This Row],[Order Date]])</f>
        <v>10</v>
      </c>
      <c r="O46">
        <f>DAY(Walmart_dataset[[#This Row],[Order Date]])</f>
        <v>14</v>
      </c>
    </row>
    <row r="47" spans="1:15" x14ac:dyDescent="0.25">
      <c r="A47" t="s">
        <v>125</v>
      </c>
      <c r="B47" s="1">
        <v>41901</v>
      </c>
      <c r="C47" s="1">
        <v>41906</v>
      </c>
      <c r="D47" t="s">
        <v>126</v>
      </c>
      <c r="E47" t="s">
        <v>14</v>
      </c>
      <c r="F47" t="s">
        <v>47</v>
      </c>
      <c r="G47" t="s">
        <v>16</v>
      </c>
      <c r="H47" t="s">
        <v>23</v>
      </c>
      <c r="I47" t="s">
        <v>127</v>
      </c>
      <c r="J47">
        <v>8.82</v>
      </c>
      <c r="K47">
        <v>3</v>
      </c>
      <c r="L47">
        <v>2.38</v>
      </c>
      <c r="M47">
        <f>YEAR(Walmart_dataset[[#This Row],[Order Date]])</f>
        <v>2014</v>
      </c>
      <c r="N47">
        <f>MONTH(Walmart_dataset[[#This Row],[Order Date]])</f>
        <v>9</v>
      </c>
      <c r="O47">
        <f>DAY(Walmart_dataset[[#This Row],[Order Date]])</f>
        <v>19</v>
      </c>
    </row>
    <row r="48" spans="1:15" x14ac:dyDescent="0.25">
      <c r="A48" t="s">
        <v>125</v>
      </c>
      <c r="B48" s="1">
        <v>41901</v>
      </c>
      <c r="C48" s="1">
        <v>41906</v>
      </c>
      <c r="D48" t="s">
        <v>126</v>
      </c>
      <c r="E48" t="s">
        <v>14</v>
      </c>
      <c r="F48" t="s">
        <v>47</v>
      </c>
      <c r="G48" t="s">
        <v>16</v>
      </c>
      <c r="H48" t="s">
        <v>128</v>
      </c>
      <c r="I48" t="s">
        <v>129</v>
      </c>
      <c r="J48">
        <v>10.86</v>
      </c>
      <c r="K48">
        <v>3</v>
      </c>
      <c r="L48">
        <v>5.0999999999999996</v>
      </c>
      <c r="M48">
        <f>YEAR(Walmart_dataset[[#This Row],[Order Date]])</f>
        <v>2014</v>
      </c>
      <c r="N48">
        <f>MONTH(Walmart_dataset[[#This Row],[Order Date]])</f>
        <v>9</v>
      </c>
      <c r="O48">
        <f>DAY(Walmart_dataset[[#This Row],[Order Date]])</f>
        <v>19</v>
      </c>
    </row>
    <row r="49" spans="1:15" x14ac:dyDescent="0.25">
      <c r="A49" t="s">
        <v>125</v>
      </c>
      <c r="B49" s="1">
        <v>41901</v>
      </c>
      <c r="C49" s="1">
        <v>41906</v>
      </c>
      <c r="D49" t="s">
        <v>126</v>
      </c>
      <c r="E49" t="s">
        <v>14</v>
      </c>
      <c r="F49" t="s">
        <v>47</v>
      </c>
      <c r="G49" t="s">
        <v>16</v>
      </c>
      <c r="H49" t="s">
        <v>67</v>
      </c>
      <c r="I49" t="s">
        <v>130</v>
      </c>
      <c r="J49">
        <v>143.69999999999999</v>
      </c>
      <c r="K49">
        <v>3</v>
      </c>
      <c r="L49">
        <v>68.98</v>
      </c>
      <c r="M49">
        <f>YEAR(Walmart_dataset[[#This Row],[Order Date]])</f>
        <v>2014</v>
      </c>
      <c r="N49">
        <f>MONTH(Walmart_dataset[[#This Row],[Order Date]])</f>
        <v>9</v>
      </c>
      <c r="O49">
        <f>DAY(Walmart_dataset[[#This Row],[Order Date]])</f>
        <v>19</v>
      </c>
    </row>
    <row r="50" spans="1:15" x14ac:dyDescent="0.25">
      <c r="A50" t="s">
        <v>131</v>
      </c>
      <c r="B50" s="1">
        <v>41159</v>
      </c>
      <c r="C50" s="1">
        <v>41164</v>
      </c>
      <c r="D50" t="s">
        <v>132</v>
      </c>
      <c r="E50" t="s">
        <v>14</v>
      </c>
      <c r="F50" t="s">
        <v>133</v>
      </c>
      <c r="G50" t="s">
        <v>16</v>
      </c>
      <c r="H50" t="s">
        <v>43</v>
      </c>
      <c r="I50" t="s">
        <v>134</v>
      </c>
      <c r="J50">
        <v>671.93</v>
      </c>
      <c r="K50">
        <v>7</v>
      </c>
      <c r="L50">
        <v>20.16</v>
      </c>
      <c r="M50">
        <f>YEAR(Walmart_dataset[[#This Row],[Order Date]])</f>
        <v>2012</v>
      </c>
      <c r="N50">
        <f>MONTH(Walmart_dataset[[#This Row],[Order Date]])</f>
        <v>9</v>
      </c>
      <c r="O50">
        <f>DAY(Walmart_dataset[[#This Row],[Order Date]])</f>
        <v>7</v>
      </c>
    </row>
    <row r="51" spans="1:15" hidden="1" x14ac:dyDescent="0.25">
      <c r="A51" t="s">
        <v>135</v>
      </c>
      <c r="B51" s="1">
        <v>41347</v>
      </c>
      <c r="C51" s="1">
        <v>41350</v>
      </c>
      <c r="D51" t="s">
        <v>136</v>
      </c>
      <c r="E51" t="s">
        <v>14</v>
      </c>
      <c r="F51" t="s">
        <v>137</v>
      </c>
      <c r="G51" t="s">
        <v>73</v>
      </c>
      <c r="H51" t="s">
        <v>29</v>
      </c>
      <c r="I51" t="s">
        <v>138</v>
      </c>
      <c r="J51">
        <v>157.91999999999999</v>
      </c>
      <c r="K51">
        <v>5</v>
      </c>
      <c r="L51">
        <v>17.77</v>
      </c>
      <c r="M51">
        <f>YEAR(Walmart_dataset[[#This Row],[Order Date]])</f>
        <v>2013</v>
      </c>
      <c r="N51">
        <f>MONTH(Walmart_dataset[[#This Row],[Order Date]])</f>
        <v>3</v>
      </c>
      <c r="O51">
        <f>DAY(Walmart_dataset[[#This Row],[Order Date]])</f>
        <v>14</v>
      </c>
    </row>
    <row r="52" spans="1:15" hidden="1" x14ac:dyDescent="0.25">
      <c r="A52" t="s">
        <v>135</v>
      </c>
      <c r="B52" s="1">
        <v>41347</v>
      </c>
      <c r="C52" s="1">
        <v>41350</v>
      </c>
      <c r="D52" t="s">
        <v>136</v>
      </c>
      <c r="E52" t="s">
        <v>14</v>
      </c>
      <c r="F52" t="s">
        <v>137</v>
      </c>
      <c r="G52" t="s">
        <v>73</v>
      </c>
      <c r="H52" t="s">
        <v>25</v>
      </c>
      <c r="I52" t="s">
        <v>139</v>
      </c>
      <c r="J52">
        <v>203.18</v>
      </c>
      <c r="K52">
        <v>2</v>
      </c>
      <c r="L52">
        <v>15.24</v>
      </c>
      <c r="M52">
        <f>YEAR(Walmart_dataset[[#This Row],[Order Date]])</f>
        <v>2013</v>
      </c>
      <c r="N52">
        <f>MONTH(Walmart_dataset[[#This Row],[Order Date]])</f>
        <v>3</v>
      </c>
      <c r="O52">
        <f>DAY(Walmart_dataset[[#This Row],[Order Date]])</f>
        <v>14</v>
      </c>
    </row>
    <row r="53" spans="1:15" x14ac:dyDescent="0.25">
      <c r="A53" t="s">
        <v>140</v>
      </c>
      <c r="B53" s="1">
        <v>41060</v>
      </c>
      <c r="C53" s="1">
        <v>41062</v>
      </c>
      <c r="D53" t="s">
        <v>141</v>
      </c>
      <c r="E53" t="s">
        <v>14</v>
      </c>
      <c r="F53" t="s">
        <v>142</v>
      </c>
      <c r="G53" t="s">
        <v>16</v>
      </c>
      <c r="H53" t="s">
        <v>67</v>
      </c>
      <c r="I53" t="s">
        <v>143</v>
      </c>
      <c r="J53">
        <v>58.38</v>
      </c>
      <c r="K53">
        <v>7</v>
      </c>
      <c r="L53">
        <v>26.27</v>
      </c>
      <c r="M53">
        <f>YEAR(Walmart_dataset[[#This Row],[Order Date]])</f>
        <v>2012</v>
      </c>
      <c r="N53">
        <f>MONTH(Walmart_dataset[[#This Row],[Order Date]])</f>
        <v>5</v>
      </c>
      <c r="O53">
        <f>DAY(Walmart_dataset[[#This Row],[Order Date]])</f>
        <v>31</v>
      </c>
    </row>
    <row r="54" spans="1:15" x14ac:dyDescent="0.25">
      <c r="A54" t="s">
        <v>140</v>
      </c>
      <c r="B54" s="1">
        <v>41060</v>
      </c>
      <c r="C54" s="1">
        <v>41062</v>
      </c>
      <c r="D54" t="s">
        <v>141</v>
      </c>
      <c r="E54" t="s">
        <v>14</v>
      </c>
      <c r="F54" t="s">
        <v>142</v>
      </c>
      <c r="G54" t="s">
        <v>16</v>
      </c>
      <c r="H54" t="s">
        <v>67</v>
      </c>
      <c r="I54" t="s">
        <v>144</v>
      </c>
      <c r="J54">
        <v>105.52</v>
      </c>
      <c r="K54">
        <v>4</v>
      </c>
      <c r="L54">
        <v>48.54</v>
      </c>
      <c r="M54">
        <f>YEAR(Walmart_dataset[[#This Row],[Order Date]])</f>
        <v>2012</v>
      </c>
      <c r="N54">
        <f>MONTH(Walmart_dataset[[#This Row],[Order Date]])</f>
        <v>5</v>
      </c>
      <c r="O54">
        <f>DAY(Walmart_dataset[[#This Row],[Order Date]])</f>
        <v>31</v>
      </c>
    </row>
    <row r="55" spans="1:15" x14ac:dyDescent="0.25">
      <c r="A55" t="s">
        <v>140</v>
      </c>
      <c r="B55" s="1">
        <v>41060</v>
      </c>
      <c r="C55" s="1">
        <v>41062</v>
      </c>
      <c r="D55" t="s">
        <v>141</v>
      </c>
      <c r="E55" t="s">
        <v>14</v>
      </c>
      <c r="F55" t="s">
        <v>142</v>
      </c>
      <c r="G55" t="s">
        <v>16</v>
      </c>
      <c r="H55" t="s">
        <v>43</v>
      </c>
      <c r="I55" t="s">
        <v>145</v>
      </c>
      <c r="J55">
        <v>80.88</v>
      </c>
      <c r="K55">
        <v>6</v>
      </c>
      <c r="L55">
        <v>21.03</v>
      </c>
      <c r="M55">
        <f>YEAR(Walmart_dataset[[#This Row],[Order Date]])</f>
        <v>2012</v>
      </c>
      <c r="N55">
        <f>MONTH(Walmart_dataset[[#This Row],[Order Date]])</f>
        <v>5</v>
      </c>
      <c r="O55">
        <f>DAY(Walmart_dataset[[#This Row],[Order Date]])</f>
        <v>31</v>
      </c>
    </row>
    <row r="56" spans="1:15" x14ac:dyDescent="0.25">
      <c r="A56" t="s">
        <v>146</v>
      </c>
      <c r="B56" s="1">
        <v>41057</v>
      </c>
      <c r="C56" s="1">
        <v>41063</v>
      </c>
      <c r="D56" t="s">
        <v>147</v>
      </c>
      <c r="E56" t="s">
        <v>14</v>
      </c>
      <c r="F56" t="s">
        <v>36</v>
      </c>
      <c r="G56" t="s">
        <v>37</v>
      </c>
      <c r="H56" t="s">
        <v>23</v>
      </c>
      <c r="I56" t="s">
        <v>148</v>
      </c>
      <c r="J56">
        <v>6.63</v>
      </c>
      <c r="K56">
        <v>3</v>
      </c>
      <c r="L56">
        <v>1.79</v>
      </c>
      <c r="M56">
        <f>YEAR(Walmart_dataset[[#This Row],[Order Date]])</f>
        <v>2012</v>
      </c>
      <c r="N56">
        <f>MONTH(Walmart_dataset[[#This Row],[Order Date]])</f>
        <v>5</v>
      </c>
      <c r="O56">
        <f>DAY(Walmart_dataset[[#This Row],[Order Date]])</f>
        <v>28</v>
      </c>
    </row>
    <row r="57" spans="1:15" x14ac:dyDescent="0.25">
      <c r="A57" t="s">
        <v>149</v>
      </c>
      <c r="B57" s="1">
        <v>40603</v>
      </c>
      <c r="C57" s="1">
        <v>40608</v>
      </c>
      <c r="D57" t="s">
        <v>150</v>
      </c>
      <c r="E57" t="s">
        <v>14</v>
      </c>
      <c r="F57" t="s">
        <v>36</v>
      </c>
      <c r="G57" t="s">
        <v>37</v>
      </c>
      <c r="H57" t="s">
        <v>110</v>
      </c>
      <c r="I57" t="s">
        <v>151</v>
      </c>
      <c r="J57">
        <v>457.57</v>
      </c>
      <c r="K57">
        <v>2</v>
      </c>
      <c r="L57">
        <v>51.48</v>
      </c>
      <c r="M57">
        <f>YEAR(Walmart_dataset[[#This Row],[Order Date]])</f>
        <v>2011</v>
      </c>
      <c r="N57">
        <f>MONTH(Walmart_dataset[[#This Row],[Order Date]])</f>
        <v>3</v>
      </c>
      <c r="O57">
        <f>DAY(Walmart_dataset[[#This Row],[Order Date]])</f>
        <v>1</v>
      </c>
    </row>
    <row r="58" spans="1:15" x14ac:dyDescent="0.25">
      <c r="A58" t="s">
        <v>152</v>
      </c>
      <c r="B58" s="1">
        <v>41406</v>
      </c>
      <c r="C58" s="1">
        <v>41407</v>
      </c>
      <c r="D58" t="s">
        <v>153</v>
      </c>
      <c r="E58" t="s">
        <v>14</v>
      </c>
      <c r="F58" t="s">
        <v>15</v>
      </c>
      <c r="G58" t="s">
        <v>16</v>
      </c>
      <c r="H58" t="s">
        <v>67</v>
      </c>
      <c r="I58" t="s">
        <v>154</v>
      </c>
      <c r="J58">
        <v>5.98</v>
      </c>
      <c r="K58">
        <v>1</v>
      </c>
      <c r="L58">
        <v>2.69</v>
      </c>
      <c r="M58">
        <f>YEAR(Walmart_dataset[[#This Row],[Order Date]])</f>
        <v>2013</v>
      </c>
      <c r="N58">
        <f>MONTH(Walmart_dataset[[#This Row],[Order Date]])</f>
        <v>5</v>
      </c>
      <c r="O58">
        <f>DAY(Walmart_dataset[[#This Row],[Order Date]])</f>
        <v>12</v>
      </c>
    </row>
    <row r="59" spans="1:15" hidden="1" x14ac:dyDescent="0.25">
      <c r="A59" t="s">
        <v>155</v>
      </c>
      <c r="B59" s="1">
        <v>41595</v>
      </c>
      <c r="C59" s="1">
        <v>41599</v>
      </c>
      <c r="D59" t="s">
        <v>156</v>
      </c>
      <c r="E59" t="s">
        <v>14</v>
      </c>
      <c r="F59" t="s">
        <v>157</v>
      </c>
      <c r="G59" t="s">
        <v>158</v>
      </c>
      <c r="H59" t="s">
        <v>128</v>
      </c>
      <c r="I59" t="s">
        <v>159</v>
      </c>
      <c r="J59">
        <v>28.4</v>
      </c>
      <c r="K59">
        <v>5</v>
      </c>
      <c r="L59">
        <v>13.35</v>
      </c>
      <c r="M59">
        <f>YEAR(Walmart_dataset[[#This Row],[Order Date]])</f>
        <v>2013</v>
      </c>
      <c r="N59">
        <f>MONTH(Walmart_dataset[[#This Row],[Order Date]])</f>
        <v>11</v>
      </c>
      <c r="O59">
        <f>DAY(Walmart_dataset[[#This Row],[Order Date]])</f>
        <v>17</v>
      </c>
    </row>
    <row r="60" spans="1:15" x14ac:dyDescent="0.25">
      <c r="A60" t="s">
        <v>160</v>
      </c>
      <c r="B60" s="1">
        <v>41586</v>
      </c>
      <c r="C60" s="1">
        <v>41590</v>
      </c>
      <c r="D60" t="s">
        <v>161</v>
      </c>
      <c r="E60" t="s">
        <v>14</v>
      </c>
      <c r="F60" t="s">
        <v>36</v>
      </c>
      <c r="G60" t="s">
        <v>37</v>
      </c>
      <c r="H60" t="s">
        <v>27</v>
      </c>
      <c r="I60" t="s">
        <v>162</v>
      </c>
      <c r="J60">
        <v>27.68</v>
      </c>
      <c r="K60">
        <v>2</v>
      </c>
      <c r="L60">
        <v>9.69</v>
      </c>
      <c r="M60">
        <f>YEAR(Walmart_dataset[[#This Row],[Order Date]])</f>
        <v>2013</v>
      </c>
      <c r="N60">
        <f>MONTH(Walmart_dataset[[#This Row],[Order Date]])</f>
        <v>11</v>
      </c>
      <c r="O60">
        <f>DAY(Walmart_dataset[[#This Row],[Order Date]])</f>
        <v>8</v>
      </c>
    </row>
    <row r="61" spans="1:15" x14ac:dyDescent="0.25">
      <c r="A61" t="s">
        <v>163</v>
      </c>
      <c r="B61" s="1">
        <v>40760</v>
      </c>
      <c r="C61" s="1">
        <v>40764</v>
      </c>
      <c r="D61" t="s">
        <v>164</v>
      </c>
      <c r="E61" t="s">
        <v>14</v>
      </c>
      <c r="F61" t="s">
        <v>15</v>
      </c>
      <c r="G61" t="s">
        <v>16</v>
      </c>
      <c r="H61" t="s">
        <v>67</v>
      </c>
      <c r="I61" t="s">
        <v>165</v>
      </c>
      <c r="J61">
        <v>20.94</v>
      </c>
      <c r="K61">
        <v>3</v>
      </c>
      <c r="L61">
        <v>9.84</v>
      </c>
      <c r="M61">
        <f>YEAR(Walmart_dataset[[#This Row],[Order Date]])</f>
        <v>2011</v>
      </c>
      <c r="N61">
        <f>MONTH(Walmart_dataset[[#This Row],[Order Date]])</f>
        <v>8</v>
      </c>
      <c r="O61">
        <f>DAY(Walmart_dataset[[#This Row],[Order Date]])</f>
        <v>5</v>
      </c>
    </row>
    <row r="62" spans="1:15" x14ac:dyDescent="0.25">
      <c r="A62" t="s">
        <v>163</v>
      </c>
      <c r="B62" s="1">
        <v>40760</v>
      </c>
      <c r="C62" s="1">
        <v>40764</v>
      </c>
      <c r="D62" t="s">
        <v>164</v>
      </c>
      <c r="E62" t="s">
        <v>14</v>
      </c>
      <c r="F62" t="s">
        <v>15</v>
      </c>
      <c r="G62" t="s">
        <v>16</v>
      </c>
      <c r="H62" t="s">
        <v>67</v>
      </c>
      <c r="I62" t="s">
        <v>166</v>
      </c>
      <c r="J62">
        <v>110.96</v>
      </c>
      <c r="K62">
        <v>2</v>
      </c>
      <c r="L62">
        <v>53.26</v>
      </c>
      <c r="M62">
        <f>YEAR(Walmart_dataset[[#This Row],[Order Date]])</f>
        <v>2011</v>
      </c>
      <c r="N62">
        <f>MONTH(Walmart_dataset[[#This Row],[Order Date]])</f>
        <v>8</v>
      </c>
      <c r="O62">
        <f>DAY(Walmart_dataset[[#This Row],[Order Date]])</f>
        <v>5</v>
      </c>
    </row>
    <row r="63" spans="1:15" x14ac:dyDescent="0.25">
      <c r="A63" t="s">
        <v>163</v>
      </c>
      <c r="B63" s="1">
        <v>40760</v>
      </c>
      <c r="C63" s="1">
        <v>40764</v>
      </c>
      <c r="D63" t="s">
        <v>164</v>
      </c>
      <c r="E63" t="s">
        <v>14</v>
      </c>
      <c r="F63" t="s">
        <v>15</v>
      </c>
      <c r="G63" t="s">
        <v>16</v>
      </c>
      <c r="H63" t="s">
        <v>110</v>
      </c>
      <c r="I63" t="s">
        <v>167</v>
      </c>
      <c r="J63">
        <v>340.14</v>
      </c>
      <c r="K63">
        <v>7</v>
      </c>
      <c r="L63">
        <v>21.26</v>
      </c>
      <c r="M63">
        <f>YEAR(Walmart_dataset[[#This Row],[Order Date]])</f>
        <v>2011</v>
      </c>
      <c r="N63">
        <f>MONTH(Walmart_dataset[[#This Row],[Order Date]])</f>
        <v>8</v>
      </c>
      <c r="O63">
        <f>DAY(Walmart_dataset[[#This Row],[Order Date]])</f>
        <v>5</v>
      </c>
    </row>
    <row r="64" spans="1:15" x14ac:dyDescent="0.25">
      <c r="A64" t="s">
        <v>168</v>
      </c>
      <c r="B64" s="1">
        <v>40781</v>
      </c>
      <c r="C64" s="1">
        <v>40785</v>
      </c>
      <c r="D64" t="s">
        <v>169</v>
      </c>
      <c r="E64" t="s">
        <v>14</v>
      </c>
      <c r="F64" t="s">
        <v>15</v>
      </c>
      <c r="G64" t="s">
        <v>16</v>
      </c>
      <c r="H64" t="s">
        <v>58</v>
      </c>
      <c r="I64" t="s">
        <v>170</v>
      </c>
      <c r="J64">
        <v>176.8</v>
      </c>
      <c r="K64">
        <v>8</v>
      </c>
      <c r="L64">
        <v>22.98</v>
      </c>
      <c r="M64">
        <f>YEAR(Walmart_dataset[[#This Row],[Order Date]])</f>
        <v>2011</v>
      </c>
      <c r="N64">
        <f>MONTH(Walmart_dataset[[#This Row],[Order Date]])</f>
        <v>8</v>
      </c>
      <c r="O64">
        <f>DAY(Walmart_dataset[[#This Row],[Order Date]])</f>
        <v>26</v>
      </c>
    </row>
    <row r="65" spans="1:15" x14ac:dyDescent="0.25">
      <c r="A65" t="s">
        <v>171</v>
      </c>
      <c r="B65" s="1">
        <v>41213</v>
      </c>
      <c r="C65" s="1">
        <v>41219</v>
      </c>
      <c r="D65" t="s">
        <v>172</v>
      </c>
      <c r="E65" t="s">
        <v>14</v>
      </c>
      <c r="F65" t="s">
        <v>173</v>
      </c>
      <c r="G65" t="s">
        <v>16</v>
      </c>
      <c r="H65" t="s">
        <v>128</v>
      </c>
      <c r="I65" t="s">
        <v>174</v>
      </c>
      <c r="J65">
        <v>14.28</v>
      </c>
      <c r="K65">
        <v>7</v>
      </c>
      <c r="L65">
        <v>6.71</v>
      </c>
      <c r="M65">
        <f>YEAR(Walmart_dataset[[#This Row],[Order Date]])</f>
        <v>2012</v>
      </c>
      <c r="N65">
        <f>MONTH(Walmart_dataset[[#This Row],[Order Date]])</f>
        <v>10</v>
      </c>
      <c r="O65">
        <f>DAY(Walmart_dataset[[#This Row],[Order Date]])</f>
        <v>31</v>
      </c>
    </row>
    <row r="66" spans="1:15" hidden="1" x14ac:dyDescent="0.25">
      <c r="A66" t="s">
        <v>175</v>
      </c>
      <c r="B66" s="1">
        <v>40758</v>
      </c>
      <c r="C66" s="1">
        <v>40760</v>
      </c>
      <c r="D66" t="s">
        <v>176</v>
      </c>
      <c r="E66" t="s">
        <v>14</v>
      </c>
      <c r="F66" t="s">
        <v>177</v>
      </c>
      <c r="G66" t="s">
        <v>96</v>
      </c>
      <c r="H66" t="s">
        <v>31</v>
      </c>
      <c r="I66" t="s">
        <v>178</v>
      </c>
      <c r="J66">
        <v>218.75</v>
      </c>
      <c r="K66">
        <v>2</v>
      </c>
      <c r="L66">
        <v>-161.88</v>
      </c>
      <c r="M66">
        <f>YEAR(Walmart_dataset[[#This Row],[Order Date]])</f>
        <v>2011</v>
      </c>
      <c r="N66">
        <f>MONTH(Walmart_dataset[[#This Row],[Order Date]])</f>
        <v>8</v>
      </c>
      <c r="O66">
        <f>DAY(Walmart_dataset[[#This Row],[Order Date]])</f>
        <v>3</v>
      </c>
    </row>
    <row r="67" spans="1:15" hidden="1" x14ac:dyDescent="0.25">
      <c r="A67" t="s">
        <v>175</v>
      </c>
      <c r="B67" s="1">
        <v>40758</v>
      </c>
      <c r="C67" s="1">
        <v>40760</v>
      </c>
      <c r="D67" t="s">
        <v>176</v>
      </c>
      <c r="E67" t="s">
        <v>14</v>
      </c>
      <c r="F67" t="s">
        <v>177</v>
      </c>
      <c r="G67" t="s">
        <v>96</v>
      </c>
      <c r="H67" t="s">
        <v>29</v>
      </c>
      <c r="I67" t="s">
        <v>179</v>
      </c>
      <c r="J67">
        <v>2.6</v>
      </c>
      <c r="K67">
        <v>1</v>
      </c>
      <c r="L67">
        <v>0.28999999999999998</v>
      </c>
      <c r="M67">
        <f>YEAR(Walmart_dataset[[#This Row],[Order Date]])</f>
        <v>2011</v>
      </c>
      <c r="N67">
        <f>MONTH(Walmart_dataset[[#This Row],[Order Date]])</f>
        <v>8</v>
      </c>
      <c r="O67">
        <f>DAY(Walmart_dataset[[#This Row],[Order Date]])</f>
        <v>3</v>
      </c>
    </row>
    <row r="68" spans="1:15" x14ac:dyDescent="0.25">
      <c r="A68" t="s">
        <v>180</v>
      </c>
      <c r="B68" s="1">
        <v>41983</v>
      </c>
      <c r="C68" s="1">
        <v>41988</v>
      </c>
      <c r="D68" t="s">
        <v>181</v>
      </c>
      <c r="E68" t="s">
        <v>14</v>
      </c>
      <c r="F68" t="s">
        <v>182</v>
      </c>
      <c r="G68" t="s">
        <v>16</v>
      </c>
      <c r="H68" t="s">
        <v>25</v>
      </c>
      <c r="I68" t="s">
        <v>183</v>
      </c>
      <c r="J68">
        <v>444.77</v>
      </c>
      <c r="K68">
        <v>4</v>
      </c>
      <c r="L68">
        <v>44.48</v>
      </c>
      <c r="M68">
        <f>YEAR(Walmart_dataset[[#This Row],[Order Date]])</f>
        <v>2014</v>
      </c>
      <c r="N68">
        <f>MONTH(Walmart_dataset[[#This Row],[Order Date]])</f>
        <v>12</v>
      </c>
      <c r="O68">
        <f>DAY(Walmart_dataset[[#This Row],[Order Date]])</f>
        <v>10</v>
      </c>
    </row>
    <row r="69" spans="1:15" x14ac:dyDescent="0.25">
      <c r="A69" t="s">
        <v>184</v>
      </c>
      <c r="B69" s="1">
        <v>41576</v>
      </c>
      <c r="C69" s="1">
        <v>41580</v>
      </c>
      <c r="D69" t="s">
        <v>185</v>
      </c>
      <c r="E69" t="s">
        <v>14</v>
      </c>
      <c r="F69" t="s">
        <v>15</v>
      </c>
      <c r="G69" t="s">
        <v>16</v>
      </c>
      <c r="H69" t="s">
        <v>43</v>
      </c>
      <c r="I69" t="s">
        <v>186</v>
      </c>
      <c r="J69">
        <v>93.06</v>
      </c>
      <c r="K69">
        <v>6</v>
      </c>
      <c r="L69">
        <v>26.06</v>
      </c>
      <c r="M69">
        <f>YEAR(Walmart_dataset[[#This Row],[Order Date]])</f>
        <v>2013</v>
      </c>
      <c r="N69">
        <f>MONTH(Walmart_dataset[[#This Row],[Order Date]])</f>
        <v>10</v>
      </c>
      <c r="O69">
        <f>DAY(Walmart_dataset[[#This Row],[Order Date]])</f>
        <v>29</v>
      </c>
    </row>
    <row r="70" spans="1:15" x14ac:dyDescent="0.25">
      <c r="A70" t="s">
        <v>184</v>
      </c>
      <c r="B70" s="1">
        <v>41576</v>
      </c>
      <c r="C70" s="1">
        <v>41580</v>
      </c>
      <c r="D70" t="s">
        <v>185</v>
      </c>
      <c r="E70" t="s">
        <v>14</v>
      </c>
      <c r="F70" t="s">
        <v>15</v>
      </c>
      <c r="G70" t="s">
        <v>16</v>
      </c>
      <c r="H70" t="s">
        <v>25</v>
      </c>
      <c r="I70" t="s">
        <v>187</v>
      </c>
      <c r="J70">
        <v>302.38</v>
      </c>
      <c r="K70">
        <v>3</v>
      </c>
      <c r="L70">
        <v>22.68</v>
      </c>
      <c r="M70">
        <f>YEAR(Walmart_dataset[[#This Row],[Order Date]])</f>
        <v>2013</v>
      </c>
      <c r="N70">
        <f>MONTH(Walmart_dataset[[#This Row],[Order Date]])</f>
        <v>10</v>
      </c>
      <c r="O70">
        <f>DAY(Walmart_dataset[[#This Row],[Order Date]])</f>
        <v>29</v>
      </c>
    </row>
    <row r="71" spans="1:15" x14ac:dyDescent="0.25">
      <c r="A71" t="s">
        <v>188</v>
      </c>
      <c r="B71" s="1">
        <v>41956</v>
      </c>
      <c r="C71" s="1">
        <v>41960</v>
      </c>
      <c r="D71" t="s">
        <v>189</v>
      </c>
      <c r="E71" t="s">
        <v>14</v>
      </c>
      <c r="F71" t="s">
        <v>190</v>
      </c>
      <c r="G71" t="s">
        <v>16</v>
      </c>
      <c r="H71" t="s">
        <v>67</v>
      </c>
      <c r="I71" t="s">
        <v>191</v>
      </c>
      <c r="J71">
        <v>10.56</v>
      </c>
      <c r="K71">
        <v>2</v>
      </c>
      <c r="L71">
        <v>4.75</v>
      </c>
      <c r="M71">
        <f>YEAR(Walmart_dataset[[#This Row],[Order Date]])</f>
        <v>2014</v>
      </c>
      <c r="N71">
        <f>MONTH(Walmart_dataset[[#This Row],[Order Date]])</f>
        <v>11</v>
      </c>
      <c r="O71">
        <f>DAY(Walmart_dataset[[#This Row],[Order Date]])</f>
        <v>13</v>
      </c>
    </row>
    <row r="72" spans="1:15" x14ac:dyDescent="0.25">
      <c r="A72" t="s">
        <v>192</v>
      </c>
      <c r="B72" s="1">
        <v>41619</v>
      </c>
      <c r="C72" s="1">
        <v>41624</v>
      </c>
      <c r="D72" t="s">
        <v>193</v>
      </c>
      <c r="E72" t="s">
        <v>14</v>
      </c>
      <c r="F72" t="s">
        <v>47</v>
      </c>
      <c r="G72" t="s">
        <v>16</v>
      </c>
      <c r="H72" t="s">
        <v>110</v>
      </c>
      <c r="I72" t="s">
        <v>194</v>
      </c>
      <c r="J72">
        <v>321.57</v>
      </c>
      <c r="K72">
        <v>2</v>
      </c>
      <c r="L72">
        <v>28.14</v>
      </c>
      <c r="M72">
        <f>YEAR(Walmart_dataset[[#This Row],[Order Date]])</f>
        <v>2013</v>
      </c>
      <c r="N72">
        <f>MONTH(Walmart_dataset[[#This Row],[Order Date]])</f>
        <v>12</v>
      </c>
      <c r="O72">
        <f>DAY(Walmart_dataset[[#This Row],[Order Date]])</f>
        <v>11</v>
      </c>
    </row>
    <row r="73" spans="1:15" x14ac:dyDescent="0.25">
      <c r="A73" t="s">
        <v>195</v>
      </c>
      <c r="B73" s="1">
        <v>41529</v>
      </c>
      <c r="C73" s="1">
        <v>41535</v>
      </c>
      <c r="D73" t="s">
        <v>196</v>
      </c>
      <c r="E73" t="s">
        <v>14</v>
      </c>
      <c r="F73" t="s">
        <v>197</v>
      </c>
      <c r="G73" t="s">
        <v>16</v>
      </c>
      <c r="H73" t="s">
        <v>67</v>
      </c>
      <c r="I73" t="s">
        <v>198</v>
      </c>
      <c r="J73">
        <v>7.61</v>
      </c>
      <c r="K73">
        <v>1</v>
      </c>
      <c r="L73">
        <v>3.58</v>
      </c>
      <c r="M73">
        <f>YEAR(Walmart_dataset[[#This Row],[Order Date]])</f>
        <v>2013</v>
      </c>
      <c r="N73">
        <f>MONTH(Walmart_dataset[[#This Row],[Order Date]])</f>
        <v>9</v>
      </c>
      <c r="O73">
        <f>DAY(Walmart_dataset[[#This Row],[Order Date]])</f>
        <v>12</v>
      </c>
    </row>
    <row r="74" spans="1:15" x14ac:dyDescent="0.25">
      <c r="A74" t="s">
        <v>195</v>
      </c>
      <c r="B74" s="1">
        <v>41529</v>
      </c>
      <c r="C74" s="1">
        <v>41535</v>
      </c>
      <c r="D74" t="s">
        <v>196</v>
      </c>
      <c r="E74" t="s">
        <v>14</v>
      </c>
      <c r="F74" t="s">
        <v>197</v>
      </c>
      <c r="G74" t="s">
        <v>16</v>
      </c>
      <c r="H74" t="s">
        <v>58</v>
      </c>
      <c r="I74" t="s">
        <v>199</v>
      </c>
      <c r="J74">
        <v>3347.37</v>
      </c>
      <c r="K74">
        <v>13</v>
      </c>
      <c r="L74">
        <v>636</v>
      </c>
      <c r="M74">
        <f>YEAR(Walmart_dataset[[#This Row],[Order Date]])</f>
        <v>2013</v>
      </c>
      <c r="N74">
        <f>MONTH(Walmart_dataset[[#This Row],[Order Date]])</f>
        <v>9</v>
      </c>
      <c r="O74">
        <f>DAY(Walmart_dataset[[#This Row],[Order Date]])</f>
        <v>12</v>
      </c>
    </row>
    <row r="75" spans="1:15" x14ac:dyDescent="0.25">
      <c r="A75" t="s">
        <v>200</v>
      </c>
      <c r="B75" s="1">
        <v>41223</v>
      </c>
      <c r="C75" s="1">
        <v>41228</v>
      </c>
      <c r="D75" t="s">
        <v>201</v>
      </c>
      <c r="E75" t="s">
        <v>14</v>
      </c>
      <c r="F75" t="s">
        <v>202</v>
      </c>
      <c r="G75" t="s">
        <v>16</v>
      </c>
      <c r="H75" t="s">
        <v>58</v>
      </c>
      <c r="I75" t="s">
        <v>203</v>
      </c>
      <c r="J75">
        <v>79.900000000000006</v>
      </c>
      <c r="K75">
        <v>2</v>
      </c>
      <c r="L75">
        <v>35.159999999999997</v>
      </c>
      <c r="M75">
        <f>YEAR(Walmart_dataset[[#This Row],[Order Date]])</f>
        <v>2012</v>
      </c>
      <c r="N75">
        <f>MONTH(Walmart_dataset[[#This Row],[Order Date]])</f>
        <v>11</v>
      </c>
      <c r="O75">
        <f>DAY(Walmart_dataset[[#This Row],[Order Date]])</f>
        <v>10</v>
      </c>
    </row>
    <row r="76" spans="1:15" x14ac:dyDescent="0.25">
      <c r="A76" t="s">
        <v>204</v>
      </c>
      <c r="B76" s="1">
        <v>42002</v>
      </c>
      <c r="C76" s="1">
        <v>42007</v>
      </c>
      <c r="D76" t="s">
        <v>205</v>
      </c>
      <c r="E76" t="s">
        <v>14</v>
      </c>
      <c r="F76" t="s">
        <v>47</v>
      </c>
      <c r="G76" t="s">
        <v>16</v>
      </c>
      <c r="H76" t="s">
        <v>43</v>
      </c>
      <c r="I76" t="s">
        <v>206</v>
      </c>
      <c r="J76">
        <v>725.84</v>
      </c>
      <c r="K76">
        <v>4</v>
      </c>
      <c r="L76">
        <v>210.49</v>
      </c>
      <c r="M76">
        <f>YEAR(Walmart_dataset[[#This Row],[Order Date]])</f>
        <v>2014</v>
      </c>
      <c r="N76">
        <f>MONTH(Walmart_dataset[[#This Row],[Order Date]])</f>
        <v>12</v>
      </c>
      <c r="O76">
        <f>DAY(Walmart_dataset[[#This Row],[Order Date]])</f>
        <v>29</v>
      </c>
    </row>
    <row r="77" spans="1:15" x14ac:dyDescent="0.25">
      <c r="A77" t="s">
        <v>207</v>
      </c>
      <c r="B77" s="1">
        <v>41120</v>
      </c>
      <c r="C77" s="1">
        <v>41121</v>
      </c>
      <c r="D77" t="s">
        <v>132</v>
      </c>
      <c r="E77" t="s">
        <v>14</v>
      </c>
      <c r="F77" t="s">
        <v>47</v>
      </c>
      <c r="G77" t="s">
        <v>16</v>
      </c>
      <c r="H77" t="s">
        <v>58</v>
      </c>
      <c r="I77" t="s">
        <v>208</v>
      </c>
      <c r="J77">
        <v>209.93</v>
      </c>
      <c r="K77">
        <v>7</v>
      </c>
      <c r="L77">
        <v>92.37</v>
      </c>
      <c r="M77">
        <f>YEAR(Walmart_dataset[[#This Row],[Order Date]])</f>
        <v>2012</v>
      </c>
      <c r="N77">
        <f>MONTH(Walmart_dataset[[#This Row],[Order Date]])</f>
        <v>7</v>
      </c>
      <c r="O77">
        <f>DAY(Walmart_dataset[[#This Row],[Order Date]])</f>
        <v>30</v>
      </c>
    </row>
    <row r="78" spans="1:15" x14ac:dyDescent="0.25">
      <c r="A78" t="s">
        <v>207</v>
      </c>
      <c r="B78" s="1">
        <v>41120</v>
      </c>
      <c r="C78" s="1">
        <v>41121</v>
      </c>
      <c r="D78" t="s">
        <v>132</v>
      </c>
      <c r="E78" t="s">
        <v>14</v>
      </c>
      <c r="F78" t="s">
        <v>47</v>
      </c>
      <c r="G78" t="s">
        <v>16</v>
      </c>
      <c r="H78" t="s">
        <v>21</v>
      </c>
      <c r="I78" t="s">
        <v>209</v>
      </c>
      <c r="J78">
        <v>5.28</v>
      </c>
      <c r="K78">
        <v>3</v>
      </c>
      <c r="L78">
        <v>2.3199999999999998</v>
      </c>
      <c r="M78">
        <f>YEAR(Walmart_dataset[[#This Row],[Order Date]])</f>
        <v>2012</v>
      </c>
      <c r="N78">
        <f>MONTH(Walmart_dataset[[#This Row],[Order Date]])</f>
        <v>7</v>
      </c>
      <c r="O78">
        <f>DAY(Walmart_dataset[[#This Row],[Order Date]])</f>
        <v>30</v>
      </c>
    </row>
    <row r="79" spans="1:15" x14ac:dyDescent="0.25">
      <c r="A79" t="s">
        <v>207</v>
      </c>
      <c r="B79" s="1">
        <v>41120</v>
      </c>
      <c r="C79" s="1">
        <v>41121</v>
      </c>
      <c r="D79" t="s">
        <v>132</v>
      </c>
      <c r="E79" t="s">
        <v>14</v>
      </c>
      <c r="F79" t="s">
        <v>47</v>
      </c>
      <c r="G79" t="s">
        <v>16</v>
      </c>
      <c r="H79" t="s">
        <v>27</v>
      </c>
      <c r="I79" t="s">
        <v>210</v>
      </c>
      <c r="J79">
        <v>10.92</v>
      </c>
      <c r="K79">
        <v>3</v>
      </c>
      <c r="L79">
        <v>4.0999999999999996</v>
      </c>
      <c r="M79">
        <f>YEAR(Walmart_dataset[[#This Row],[Order Date]])</f>
        <v>2012</v>
      </c>
      <c r="N79">
        <f>MONTH(Walmart_dataset[[#This Row],[Order Date]])</f>
        <v>7</v>
      </c>
      <c r="O79">
        <f>DAY(Walmart_dataset[[#This Row],[Order Date]])</f>
        <v>30</v>
      </c>
    </row>
    <row r="80" spans="1:15" x14ac:dyDescent="0.25">
      <c r="A80" t="s">
        <v>211</v>
      </c>
      <c r="B80" s="1">
        <v>41899</v>
      </c>
      <c r="C80" s="1">
        <v>41900</v>
      </c>
      <c r="D80" t="s">
        <v>212</v>
      </c>
      <c r="E80" t="s">
        <v>14</v>
      </c>
      <c r="F80" t="s">
        <v>213</v>
      </c>
      <c r="G80" t="s">
        <v>16</v>
      </c>
      <c r="H80" t="s">
        <v>67</v>
      </c>
      <c r="I80" t="s">
        <v>214</v>
      </c>
      <c r="J80">
        <v>8.82</v>
      </c>
      <c r="K80">
        <v>2</v>
      </c>
      <c r="L80">
        <v>4.0599999999999996</v>
      </c>
      <c r="M80">
        <f>YEAR(Walmart_dataset[[#This Row],[Order Date]])</f>
        <v>2014</v>
      </c>
      <c r="N80">
        <f>MONTH(Walmart_dataset[[#This Row],[Order Date]])</f>
        <v>9</v>
      </c>
      <c r="O80">
        <f>DAY(Walmart_dataset[[#This Row],[Order Date]])</f>
        <v>17</v>
      </c>
    </row>
    <row r="81" spans="1:15" x14ac:dyDescent="0.25">
      <c r="A81" t="s">
        <v>211</v>
      </c>
      <c r="B81" s="1">
        <v>41899</v>
      </c>
      <c r="C81" s="1">
        <v>41900</v>
      </c>
      <c r="D81" t="s">
        <v>212</v>
      </c>
      <c r="E81" t="s">
        <v>14</v>
      </c>
      <c r="F81" t="s">
        <v>213</v>
      </c>
      <c r="G81" t="s">
        <v>16</v>
      </c>
      <c r="H81" t="s">
        <v>23</v>
      </c>
      <c r="I81" t="s">
        <v>215</v>
      </c>
      <c r="J81">
        <v>5.98</v>
      </c>
      <c r="K81">
        <v>1</v>
      </c>
      <c r="L81">
        <v>1.55</v>
      </c>
      <c r="M81">
        <f>YEAR(Walmart_dataset[[#This Row],[Order Date]])</f>
        <v>2014</v>
      </c>
      <c r="N81">
        <f>MONTH(Walmart_dataset[[#This Row],[Order Date]])</f>
        <v>9</v>
      </c>
      <c r="O81">
        <f>DAY(Walmart_dataset[[#This Row],[Order Date]])</f>
        <v>17</v>
      </c>
    </row>
    <row r="82" spans="1:15" x14ac:dyDescent="0.25">
      <c r="A82" t="s">
        <v>216</v>
      </c>
      <c r="B82" s="1">
        <v>41215</v>
      </c>
      <c r="C82" s="1">
        <v>41219</v>
      </c>
      <c r="D82" t="s">
        <v>217</v>
      </c>
      <c r="E82" t="s">
        <v>14</v>
      </c>
      <c r="F82" t="s">
        <v>15</v>
      </c>
      <c r="G82" t="s">
        <v>16</v>
      </c>
      <c r="H82" t="s">
        <v>31</v>
      </c>
      <c r="I82" t="s">
        <v>218</v>
      </c>
      <c r="J82">
        <v>1038.8399999999999</v>
      </c>
      <c r="K82">
        <v>5</v>
      </c>
      <c r="L82">
        <v>51.94</v>
      </c>
      <c r="M82">
        <f>YEAR(Walmart_dataset[[#This Row],[Order Date]])</f>
        <v>2012</v>
      </c>
      <c r="N82">
        <f>MONTH(Walmart_dataset[[#This Row],[Order Date]])</f>
        <v>11</v>
      </c>
      <c r="O82">
        <f>DAY(Walmart_dataset[[#This Row],[Order Date]])</f>
        <v>2</v>
      </c>
    </row>
    <row r="83" spans="1:15" hidden="1" x14ac:dyDescent="0.25">
      <c r="A83" t="s">
        <v>219</v>
      </c>
      <c r="B83" s="1">
        <v>41178</v>
      </c>
      <c r="C83" s="1">
        <v>41184</v>
      </c>
      <c r="D83" t="s">
        <v>220</v>
      </c>
      <c r="E83" t="s">
        <v>14</v>
      </c>
      <c r="F83" t="s">
        <v>87</v>
      </c>
      <c r="G83" t="s">
        <v>88</v>
      </c>
      <c r="H83" t="s">
        <v>67</v>
      </c>
      <c r="I83" t="s">
        <v>159</v>
      </c>
      <c r="J83">
        <v>141.76</v>
      </c>
      <c r="K83">
        <v>5</v>
      </c>
      <c r="L83">
        <v>47.84</v>
      </c>
      <c r="M83">
        <f>YEAR(Walmart_dataset[[#This Row],[Order Date]])</f>
        <v>2012</v>
      </c>
      <c r="N83">
        <f>MONTH(Walmart_dataset[[#This Row],[Order Date]])</f>
        <v>9</v>
      </c>
      <c r="O83">
        <f>DAY(Walmart_dataset[[#This Row],[Order Date]])</f>
        <v>26</v>
      </c>
    </row>
    <row r="84" spans="1:15" hidden="1" x14ac:dyDescent="0.25">
      <c r="A84" t="s">
        <v>219</v>
      </c>
      <c r="B84" s="1">
        <v>41178</v>
      </c>
      <c r="C84" s="1">
        <v>41184</v>
      </c>
      <c r="D84" t="s">
        <v>220</v>
      </c>
      <c r="E84" t="s">
        <v>14</v>
      </c>
      <c r="F84" t="s">
        <v>87</v>
      </c>
      <c r="G84" t="s">
        <v>88</v>
      </c>
      <c r="H84" t="s">
        <v>58</v>
      </c>
      <c r="I84" t="s">
        <v>221</v>
      </c>
      <c r="J84">
        <v>239.8</v>
      </c>
      <c r="K84">
        <v>5</v>
      </c>
      <c r="L84">
        <v>47.96</v>
      </c>
      <c r="M84">
        <f>YEAR(Walmart_dataset[[#This Row],[Order Date]])</f>
        <v>2012</v>
      </c>
      <c r="N84">
        <f>MONTH(Walmart_dataset[[#This Row],[Order Date]])</f>
        <v>9</v>
      </c>
      <c r="O84">
        <f>DAY(Walmart_dataset[[#This Row],[Order Date]])</f>
        <v>26</v>
      </c>
    </row>
    <row r="85" spans="1:15" hidden="1" x14ac:dyDescent="0.25">
      <c r="A85" t="s">
        <v>219</v>
      </c>
      <c r="B85" s="1">
        <v>41178</v>
      </c>
      <c r="C85" s="1">
        <v>41184</v>
      </c>
      <c r="D85" t="s">
        <v>220</v>
      </c>
      <c r="E85" t="s">
        <v>14</v>
      </c>
      <c r="F85" t="s">
        <v>87</v>
      </c>
      <c r="G85" t="s">
        <v>88</v>
      </c>
      <c r="H85" t="s">
        <v>67</v>
      </c>
      <c r="I85" t="s">
        <v>222</v>
      </c>
      <c r="J85">
        <v>31.1</v>
      </c>
      <c r="K85">
        <v>6</v>
      </c>
      <c r="L85">
        <v>10.89</v>
      </c>
      <c r="M85">
        <f>YEAR(Walmart_dataset[[#This Row],[Order Date]])</f>
        <v>2012</v>
      </c>
      <c r="N85">
        <f>MONTH(Walmart_dataset[[#This Row],[Order Date]])</f>
        <v>9</v>
      </c>
      <c r="O85">
        <f>DAY(Walmart_dataset[[#This Row],[Order Date]])</f>
        <v>26</v>
      </c>
    </row>
    <row r="86" spans="1:15" hidden="1" x14ac:dyDescent="0.25">
      <c r="A86" t="s">
        <v>223</v>
      </c>
      <c r="B86" s="1">
        <v>40903</v>
      </c>
      <c r="C86" s="1">
        <v>40905</v>
      </c>
      <c r="D86" t="s">
        <v>224</v>
      </c>
      <c r="E86" t="s">
        <v>14</v>
      </c>
      <c r="F86" t="s">
        <v>225</v>
      </c>
      <c r="G86" t="s">
        <v>96</v>
      </c>
      <c r="H86" t="s">
        <v>21</v>
      </c>
      <c r="I86" t="s">
        <v>226</v>
      </c>
      <c r="J86">
        <v>300.42</v>
      </c>
      <c r="K86">
        <v>8</v>
      </c>
      <c r="L86">
        <v>78.86</v>
      </c>
      <c r="M86">
        <f>YEAR(Walmart_dataset[[#This Row],[Order Date]])</f>
        <v>2011</v>
      </c>
      <c r="N86">
        <f>MONTH(Walmart_dataset[[#This Row],[Order Date]])</f>
        <v>12</v>
      </c>
      <c r="O86">
        <f>DAY(Walmart_dataset[[#This Row],[Order Date]])</f>
        <v>26</v>
      </c>
    </row>
    <row r="87" spans="1:15" hidden="1" x14ac:dyDescent="0.25">
      <c r="A87" t="s">
        <v>223</v>
      </c>
      <c r="B87" s="1">
        <v>40903</v>
      </c>
      <c r="C87" s="1">
        <v>40905</v>
      </c>
      <c r="D87" t="s">
        <v>224</v>
      </c>
      <c r="E87" t="s">
        <v>14</v>
      </c>
      <c r="F87" t="s">
        <v>225</v>
      </c>
      <c r="G87" t="s">
        <v>96</v>
      </c>
      <c r="H87" t="s">
        <v>110</v>
      </c>
      <c r="I87" t="s">
        <v>227</v>
      </c>
      <c r="J87">
        <v>230.35</v>
      </c>
      <c r="K87">
        <v>3</v>
      </c>
      <c r="L87">
        <v>20.16</v>
      </c>
      <c r="M87">
        <f>YEAR(Walmart_dataset[[#This Row],[Order Date]])</f>
        <v>2011</v>
      </c>
      <c r="N87">
        <f>MONTH(Walmart_dataset[[#This Row],[Order Date]])</f>
        <v>12</v>
      </c>
      <c r="O87">
        <f>DAY(Walmart_dataset[[#This Row],[Order Date]])</f>
        <v>26</v>
      </c>
    </row>
    <row r="88" spans="1:15" hidden="1" x14ac:dyDescent="0.25">
      <c r="A88" t="s">
        <v>223</v>
      </c>
      <c r="B88" s="1">
        <v>40903</v>
      </c>
      <c r="C88" s="1">
        <v>40905</v>
      </c>
      <c r="D88" t="s">
        <v>224</v>
      </c>
      <c r="E88" t="s">
        <v>14</v>
      </c>
      <c r="F88" t="s">
        <v>225</v>
      </c>
      <c r="G88" t="s">
        <v>96</v>
      </c>
      <c r="H88" t="s">
        <v>21</v>
      </c>
      <c r="I88" t="s">
        <v>228</v>
      </c>
      <c r="J88">
        <v>218.35</v>
      </c>
      <c r="K88">
        <v>3</v>
      </c>
      <c r="L88">
        <v>-24.56</v>
      </c>
      <c r="M88">
        <f>YEAR(Walmart_dataset[[#This Row],[Order Date]])</f>
        <v>2011</v>
      </c>
      <c r="N88">
        <f>MONTH(Walmart_dataset[[#This Row],[Order Date]])</f>
        <v>12</v>
      </c>
      <c r="O88">
        <f>DAY(Walmart_dataset[[#This Row],[Order Date]])</f>
        <v>26</v>
      </c>
    </row>
    <row r="89" spans="1:15" hidden="1" x14ac:dyDescent="0.25">
      <c r="A89" t="s">
        <v>223</v>
      </c>
      <c r="B89" s="1">
        <v>40903</v>
      </c>
      <c r="C89" s="1">
        <v>40905</v>
      </c>
      <c r="D89" t="s">
        <v>224</v>
      </c>
      <c r="E89" t="s">
        <v>14</v>
      </c>
      <c r="F89" t="s">
        <v>225</v>
      </c>
      <c r="G89" t="s">
        <v>96</v>
      </c>
      <c r="H89" t="s">
        <v>27</v>
      </c>
      <c r="I89" t="s">
        <v>229</v>
      </c>
      <c r="J89">
        <v>78.599999999999994</v>
      </c>
      <c r="K89">
        <v>5</v>
      </c>
      <c r="L89">
        <v>-62.88</v>
      </c>
      <c r="M89">
        <f>YEAR(Walmart_dataset[[#This Row],[Order Date]])</f>
        <v>2011</v>
      </c>
      <c r="N89">
        <f>MONTH(Walmart_dataset[[#This Row],[Order Date]])</f>
        <v>12</v>
      </c>
      <c r="O89">
        <f>DAY(Walmart_dataset[[#This Row],[Order Date]])</f>
        <v>26</v>
      </c>
    </row>
    <row r="90" spans="1:15" hidden="1" x14ac:dyDescent="0.25">
      <c r="A90" t="s">
        <v>223</v>
      </c>
      <c r="B90" s="1">
        <v>40903</v>
      </c>
      <c r="C90" s="1">
        <v>40905</v>
      </c>
      <c r="D90" t="s">
        <v>224</v>
      </c>
      <c r="E90" t="s">
        <v>14</v>
      </c>
      <c r="F90" t="s">
        <v>225</v>
      </c>
      <c r="G90" t="s">
        <v>96</v>
      </c>
      <c r="H90" t="s">
        <v>119</v>
      </c>
      <c r="I90" t="s">
        <v>230</v>
      </c>
      <c r="J90">
        <v>27.55</v>
      </c>
      <c r="K90">
        <v>3</v>
      </c>
      <c r="L90">
        <v>9.3000000000000007</v>
      </c>
      <c r="M90">
        <f>YEAR(Walmart_dataset[[#This Row],[Order Date]])</f>
        <v>2011</v>
      </c>
      <c r="N90">
        <f>MONTH(Walmart_dataset[[#This Row],[Order Date]])</f>
        <v>12</v>
      </c>
      <c r="O90">
        <f>DAY(Walmart_dataset[[#This Row],[Order Date]])</f>
        <v>26</v>
      </c>
    </row>
    <row r="91" spans="1:15" hidden="1" x14ac:dyDescent="0.25">
      <c r="A91" t="s">
        <v>231</v>
      </c>
      <c r="B91" s="1">
        <v>41530</v>
      </c>
      <c r="C91" s="1">
        <v>41532</v>
      </c>
      <c r="D91" t="s">
        <v>232</v>
      </c>
      <c r="E91" t="s">
        <v>14</v>
      </c>
      <c r="F91" t="s">
        <v>233</v>
      </c>
      <c r="G91" t="s">
        <v>96</v>
      </c>
      <c r="H91" t="s">
        <v>21</v>
      </c>
      <c r="I91" t="s">
        <v>234</v>
      </c>
      <c r="J91">
        <v>15.14</v>
      </c>
      <c r="K91">
        <v>4</v>
      </c>
      <c r="L91">
        <v>3.59</v>
      </c>
      <c r="M91">
        <f>YEAR(Walmart_dataset[[#This Row],[Order Date]])</f>
        <v>2013</v>
      </c>
      <c r="N91">
        <f>MONTH(Walmart_dataset[[#This Row],[Order Date]])</f>
        <v>9</v>
      </c>
      <c r="O91">
        <f>DAY(Walmart_dataset[[#This Row],[Order Date]])</f>
        <v>13</v>
      </c>
    </row>
    <row r="92" spans="1:15" hidden="1" x14ac:dyDescent="0.25">
      <c r="A92" t="s">
        <v>231</v>
      </c>
      <c r="B92" s="1">
        <v>41530</v>
      </c>
      <c r="C92" s="1">
        <v>41532</v>
      </c>
      <c r="D92" t="s">
        <v>232</v>
      </c>
      <c r="E92" t="s">
        <v>14</v>
      </c>
      <c r="F92" t="s">
        <v>233</v>
      </c>
      <c r="G92" t="s">
        <v>96</v>
      </c>
      <c r="H92" t="s">
        <v>110</v>
      </c>
      <c r="I92" t="s">
        <v>235</v>
      </c>
      <c r="J92">
        <v>466.77</v>
      </c>
      <c r="K92">
        <v>2</v>
      </c>
      <c r="L92">
        <v>52.51</v>
      </c>
      <c r="M92">
        <f>YEAR(Walmart_dataset[[#This Row],[Order Date]])</f>
        <v>2013</v>
      </c>
      <c r="N92">
        <f>MONTH(Walmart_dataset[[#This Row],[Order Date]])</f>
        <v>9</v>
      </c>
      <c r="O92">
        <f>DAY(Walmart_dataset[[#This Row],[Order Date]])</f>
        <v>13</v>
      </c>
    </row>
    <row r="93" spans="1:15" hidden="1" x14ac:dyDescent="0.25">
      <c r="A93" t="s">
        <v>231</v>
      </c>
      <c r="B93" s="1">
        <v>41530</v>
      </c>
      <c r="C93" s="1">
        <v>41532</v>
      </c>
      <c r="D93" t="s">
        <v>232</v>
      </c>
      <c r="E93" t="s">
        <v>14</v>
      </c>
      <c r="F93" t="s">
        <v>233</v>
      </c>
      <c r="G93" t="s">
        <v>96</v>
      </c>
      <c r="H93" t="s">
        <v>21</v>
      </c>
      <c r="I93" t="s">
        <v>236</v>
      </c>
      <c r="J93">
        <v>15.23</v>
      </c>
      <c r="K93">
        <v>1</v>
      </c>
      <c r="L93">
        <v>1.71</v>
      </c>
      <c r="M93">
        <f>YEAR(Walmart_dataset[[#This Row],[Order Date]])</f>
        <v>2013</v>
      </c>
      <c r="N93">
        <f>MONTH(Walmart_dataset[[#This Row],[Order Date]])</f>
        <v>9</v>
      </c>
      <c r="O93">
        <f>DAY(Walmart_dataset[[#This Row],[Order Date]])</f>
        <v>13</v>
      </c>
    </row>
    <row r="94" spans="1:15" hidden="1" x14ac:dyDescent="0.25">
      <c r="A94" t="s">
        <v>231</v>
      </c>
      <c r="B94" s="1">
        <v>41530</v>
      </c>
      <c r="C94" s="1">
        <v>41532</v>
      </c>
      <c r="D94" t="s">
        <v>232</v>
      </c>
      <c r="E94" t="s">
        <v>14</v>
      </c>
      <c r="F94" t="s">
        <v>233</v>
      </c>
      <c r="G94" t="s">
        <v>96</v>
      </c>
      <c r="H94" t="s">
        <v>17</v>
      </c>
      <c r="I94" t="s">
        <v>237</v>
      </c>
      <c r="J94">
        <v>6.26</v>
      </c>
      <c r="K94">
        <v>3</v>
      </c>
      <c r="L94">
        <v>2.04</v>
      </c>
      <c r="M94">
        <f>YEAR(Walmart_dataset[[#This Row],[Order Date]])</f>
        <v>2013</v>
      </c>
      <c r="N94">
        <f>MONTH(Walmart_dataset[[#This Row],[Order Date]])</f>
        <v>9</v>
      </c>
      <c r="O94">
        <f>DAY(Walmart_dataset[[#This Row],[Order Date]])</f>
        <v>13</v>
      </c>
    </row>
    <row r="95" spans="1:15" x14ac:dyDescent="0.25">
      <c r="A95" t="s">
        <v>238</v>
      </c>
      <c r="B95" s="1">
        <v>40805</v>
      </c>
      <c r="C95" s="1">
        <v>40810</v>
      </c>
      <c r="D95" t="s">
        <v>239</v>
      </c>
      <c r="E95" t="s">
        <v>14</v>
      </c>
      <c r="F95" t="s">
        <v>240</v>
      </c>
      <c r="G95" t="s">
        <v>16</v>
      </c>
      <c r="H95" t="s">
        <v>119</v>
      </c>
      <c r="I95" t="s">
        <v>241</v>
      </c>
      <c r="J95">
        <v>7.16</v>
      </c>
      <c r="K95">
        <v>2</v>
      </c>
      <c r="L95">
        <v>3.58</v>
      </c>
      <c r="M95">
        <f>YEAR(Walmart_dataset[[#This Row],[Order Date]])</f>
        <v>2011</v>
      </c>
      <c r="N95">
        <f>MONTH(Walmart_dataset[[#This Row],[Order Date]])</f>
        <v>9</v>
      </c>
      <c r="O95">
        <f>DAY(Walmart_dataset[[#This Row],[Order Date]])</f>
        <v>19</v>
      </c>
    </row>
    <row r="96" spans="1:15" x14ac:dyDescent="0.25">
      <c r="A96" t="s">
        <v>242</v>
      </c>
      <c r="B96" s="1">
        <v>41388</v>
      </c>
      <c r="C96" s="1">
        <v>41392</v>
      </c>
      <c r="D96" t="s">
        <v>243</v>
      </c>
      <c r="E96" t="s">
        <v>14</v>
      </c>
      <c r="F96" t="s">
        <v>244</v>
      </c>
      <c r="G96" t="s">
        <v>16</v>
      </c>
      <c r="H96" t="s">
        <v>27</v>
      </c>
      <c r="I96" t="s">
        <v>229</v>
      </c>
      <c r="J96">
        <v>251.52</v>
      </c>
      <c r="K96">
        <v>6</v>
      </c>
      <c r="L96">
        <v>81.739999999999995</v>
      </c>
      <c r="M96">
        <f>YEAR(Walmart_dataset[[#This Row],[Order Date]])</f>
        <v>2013</v>
      </c>
      <c r="N96">
        <f>MONTH(Walmart_dataset[[#This Row],[Order Date]])</f>
        <v>4</v>
      </c>
      <c r="O96">
        <f>DAY(Walmart_dataset[[#This Row],[Order Date]])</f>
        <v>24</v>
      </c>
    </row>
    <row r="97" spans="1:15" x14ac:dyDescent="0.25">
      <c r="A97" t="s">
        <v>242</v>
      </c>
      <c r="B97" s="1">
        <v>41388</v>
      </c>
      <c r="C97" s="1">
        <v>41392</v>
      </c>
      <c r="D97" t="s">
        <v>243</v>
      </c>
      <c r="E97" t="s">
        <v>14</v>
      </c>
      <c r="F97" t="s">
        <v>244</v>
      </c>
      <c r="G97" t="s">
        <v>16</v>
      </c>
      <c r="H97" t="s">
        <v>58</v>
      </c>
      <c r="I97" t="s">
        <v>245</v>
      </c>
      <c r="J97">
        <v>99.99</v>
      </c>
      <c r="K97">
        <v>1</v>
      </c>
      <c r="L97">
        <v>35</v>
      </c>
      <c r="M97">
        <f>YEAR(Walmart_dataset[[#This Row],[Order Date]])</f>
        <v>2013</v>
      </c>
      <c r="N97">
        <f>MONTH(Walmart_dataset[[#This Row],[Order Date]])</f>
        <v>4</v>
      </c>
      <c r="O97">
        <f>DAY(Walmart_dataset[[#This Row],[Order Date]])</f>
        <v>24</v>
      </c>
    </row>
    <row r="98" spans="1:15" x14ac:dyDescent="0.25">
      <c r="A98" t="s">
        <v>246</v>
      </c>
      <c r="B98" s="1">
        <v>41153</v>
      </c>
      <c r="C98" s="1">
        <v>41156</v>
      </c>
      <c r="D98" t="s">
        <v>247</v>
      </c>
      <c r="E98" t="s">
        <v>14</v>
      </c>
      <c r="F98" t="s">
        <v>15</v>
      </c>
      <c r="G98" t="s">
        <v>16</v>
      </c>
      <c r="H98" t="s">
        <v>27</v>
      </c>
      <c r="I98" t="s">
        <v>248</v>
      </c>
      <c r="J98">
        <v>4.75</v>
      </c>
      <c r="K98">
        <v>1</v>
      </c>
      <c r="L98">
        <v>1.6</v>
      </c>
      <c r="M98">
        <f>YEAR(Walmart_dataset[[#This Row],[Order Date]])</f>
        <v>2012</v>
      </c>
      <c r="N98">
        <f>MONTH(Walmart_dataset[[#This Row],[Order Date]])</f>
        <v>9</v>
      </c>
      <c r="O98">
        <f>DAY(Walmart_dataset[[#This Row],[Order Date]])</f>
        <v>1</v>
      </c>
    </row>
    <row r="99" spans="1:15" x14ac:dyDescent="0.25">
      <c r="A99" t="s">
        <v>246</v>
      </c>
      <c r="B99" s="1">
        <v>41153</v>
      </c>
      <c r="C99" s="1">
        <v>41156</v>
      </c>
      <c r="D99" t="s">
        <v>247</v>
      </c>
      <c r="E99" t="s">
        <v>14</v>
      </c>
      <c r="F99" t="s">
        <v>15</v>
      </c>
      <c r="G99" t="s">
        <v>16</v>
      </c>
      <c r="H99" t="s">
        <v>249</v>
      </c>
      <c r="I99" t="s">
        <v>250</v>
      </c>
      <c r="J99">
        <v>959.98</v>
      </c>
      <c r="K99">
        <v>2</v>
      </c>
      <c r="L99">
        <v>335.99</v>
      </c>
      <c r="M99">
        <f>YEAR(Walmart_dataset[[#This Row],[Order Date]])</f>
        <v>2012</v>
      </c>
      <c r="N99">
        <f>MONTH(Walmart_dataset[[#This Row],[Order Date]])</f>
        <v>9</v>
      </c>
      <c r="O99">
        <f>DAY(Walmart_dataset[[#This Row],[Order Date]])</f>
        <v>1</v>
      </c>
    </row>
    <row r="100" spans="1:15" x14ac:dyDescent="0.25">
      <c r="A100" t="s">
        <v>246</v>
      </c>
      <c r="B100" s="1">
        <v>41153</v>
      </c>
      <c r="C100" s="1">
        <v>41156</v>
      </c>
      <c r="D100" t="s">
        <v>247</v>
      </c>
      <c r="E100" t="s">
        <v>14</v>
      </c>
      <c r="F100" t="s">
        <v>15</v>
      </c>
      <c r="G100" t="s">
        <v>16</v>
      </c>
      <c r="H100" t="s">
        <v>27</v>
      </c>
      <c r="I100" t="s">
        <v>251</v>
      </c>
      <c r="J100">
        <v>14.37</v>
      </c>
      <c r="K100">
        <v>4</v>
      </c>
      <c r="L100">
        <v>4.49</v>
      </c>
      <c r="M100">
        <f>YEAR(Walmart_dataset[[#This Row],[Order Date]])</f>
        <v>2012</v>
      </c>
      <c r="N100">
        <f>MONTH(Walmart_dataset[[#This Row],[Order Date]])</f>
        <v>9</v>
      </c>
      <c r="O100">
        <f>DAY(Walmart_dataset[[#This Row],[Order Date]])</f>
        <v>1</v>
      </c>
    </row>
    <row r="101" spans="1:15" x14ac:dyDescent="0.25">
      <c r="A101" t="s">
        <v>252</v>
      </c>
      <c r="B101" s="1">
        <v>40736</v>
      </c>
      <c r="C101" s="1">
        <v>40741</v>
      </c>
      <c r="D101" t="s">
        <v>253</v>
      </c>
      <c r="E101" t="s">
        <v>14</v>
      </c>
      <c r="F101" t="s">
        <v>47</v>
      </c>
      <c r="G101" t="s">
        <v>16</v>
      </c>
      <c r="H101" t="s">
        <v>27</v>
      </c>
      <c r="I101" t="s">
        <v>254</v>
      </c>
      <c r="J101">
        <v>7.71</v>
      </c>
      <c r="K101">
        <v>2</v>
      </c>
      <c r="L101">
        <v>2.8</v>
      </c>
      <c r="M101">
        <f>YEAR(Walmart_dataset[[#This Row],[Order Date]])</f>
        <v>2011</v>
      </c>
      <c r="N101">
        <f>MONTH(Walmart_dataset[[#This Row],[Order Date]])</f>
        <v>7</v>
      </c>
      <c r="O101">
        <f>DAY(Walmart_dataset[[#This Row],[Order Date]])</f>
        <v>12</v>
      </c>
    </row>
    <row r="102" spans="1:15" x14ac:dyDescent="0.25">
      <c r="A102" t="s">
        <v>252</v>
      </c>
      <c r="B102" s="1">
        <v>40736</v>
      </c>
      <c r="C102" s="1">
        <v>40741</v>
      </c>
      <c r="D102" t="s">
        <v>253</v>
      </c>
      <c r="E102" t="s">
        <v>14</v>
      </c>
      <c r="F102" t="s">
        <v>47</v>
      </c>
      <c r="G102" t="s">
        <v>16</v>
      </c>
      <c r="H102" t="s">
        <v>31</v>
      </c>
      <c r="I102" t="s">
        <v>255</v>
      </c>
      <c r="J102">
        <v>698.35</v>
      </c>
      <c r="K102">
        <v>3</v>
      </c>
      <c r="L102">
        <v>-17.46</v>
      </c>
      <c r="M102">
        <f>YEAR(Walmart_dataset[[#This Row],[Order Date]])</f>
        <v>2011</v>
      </c>
      <c r="N102">
        <f>MONTH(Walmart_dataset[[#This Row],[Order Date]])</f>
        <v>7</v>
      </c>
      <c r="O102">
        <f>DAY(Walmart_dataset[[#This Row],[Order Date]])</f>
        <v>12</v>
      </c>
    </row>
    <row r="103" spans="1:15" hidden="1" x14ac:dyDescent="0.25">
      <c r="A103" t="s">
        <v>256</v>
      </c>
      <c r="B103" s="1">
        <v>41082</v>
      </c>
      <c r="C103" s="1">
        <v>41086</v>
      </c>
      <c r="D103" t="s">
        <v>257</v>
      </c>
      <c r="E103" t="s">
        <v>14</v>
      </c>
      <c r="F103" t="s">
        <v>258</v>
      </c>
      <c r="G103" t="s">
        <v>42</v>
      </c>
      <c r="H103" t="s">
        <v>119</v>
      </c>
      <c r="I103" t="s">
        <v>259</v>
      </c>
      <c r="J103">
        <v>4.96</v>
      </c>
      <c r="K103">
        <v>4</v>
      </c>
      <c r="L103">
        <v>2.33</v>
      </c>
      <c r="M103">
        <f>YEAR(Walmart_dataset[[#This Row],[Order Date]])</f>
        <v>2012</v>
      </c>
      <c r="N103">
        <f>MONTH(Walmart_dataset[[#This Row],[Order Date]])</f>
        <v>6</v>
      </c>
      <c r="O103">
        <f>DAY(Walmart_dataset[[#This Row],[Order Date]])</f>
        <v>22</v>
      </c>
    </row>
    <row r="104" spans="1:15" x14ac:dyDescent="0.25">
      <c r="A104" t="s">
        <v>260</v>
      </c>
      <c r="B104" s="1">
        <v>41806</v>
      </c>
      <c r="C104" s="1">
        <v>41810</v>
      </c>
      <c r="D104" t="s">
        <v>261</v>
      </c>
      <c r="E104" t="s">
        <v>14</v>
      </c>
      <c r="F104" t="s">
        <v>47</v>
      </c>
      <c r="G104" t="s">
        <v>16</v>
      </c>
      <c r="H104" t="s">
        <v>25</v>
      </c>
      <c r="I104" t="s">
        <v>262</v>
      </c>
      <c r="J104">
        <v>47.98</v>
      </c>
      <c r="K104">
        <v>3</v>
      </c>
      <c r="L104">
        <v>4.8</v>
      </c>
      <c r="M104">
        <f>YEAR(Walmart_dataset[[#This Row],[Order Date]])</f>
        <v>2014</v>
      </c>
      <c r="N104">
        <f>MONTH(Walmart_dataset[[#This Row],[Order Date]])</f>
        <v>6</v>
      </c>
      <c r="O104">
        <f>DAY(Walmart_dataset[[#This Row],[Order Date]])</f>
        <v>16</v>
      </c>
    </row>
    <row r="105" spans="1:15" x14ac:dyDescent="0.25">
      <c r="A105" t="s">
        <v>263</v>
      </c>
      <c r="B105" s="1">
        <v>40810</v>
      </c>
      <c r="C105" s="1">
        <v>40815</v>
      </c>
      <c r="D105" t="s">
        <v>264</v>
      </c>
      <c r="E105" t="s">
        <v>14</v>
      </c>
      <c r="F105" t="s">
        <v>47</v>
      </c>
      <c r="G105" t="s">
        <v>16</v>
      </c>
      <c r="H105" t="s">
        <v>43</v>
      </c>
      <c r="I105" t="s">
        <v>265</v>
      </c>
      <c r="J105">
        <v>211.96</v>
      </c>
      <c r="K105">
        <v>4</v>
      </c>
      <c r="L105">
        <v>8.48</v>
      </c>
      <c r="M105">
        <f>YEAR(Walmart_dataset[[#This Row],[Order Date]])</f>
        <v>2011</v>
      </c>
      <c r="N105">
        <f>MONTH(Walmart_dataset[[#This Row],[Order Date]])</f>
        <v>9</v>
      </c>
      <c r="O105">
        <f>DAY(Walmart_dataset[[#This Row],[Order Date]])</f>
        <v>24</v>
      </c>
    </row>
    <row r="106" spans="1:15" hidden="1" x14ac:dyDescent="0.25">
      <c r="A106" t="s">
        <v>266</v>
      </c>
      <c r="B106" s="1">
        <v>40747</v>
      </c>
      <c r="C106" s="1">
        <v>40751</v>
      </c>
      <c r="D106" t="s">
        <v>267</v>
      </c>
      <c r="E106" t="s">
        <v>14</v>
      </c>
      <c r="F106" t="s">
        <v>268</v>
      </c>
      <c r="G106" t="s">
        <v>73</v>
      </c>
      <c r="H106" t="s">
        <v>27</v>
      </c>
      <c r="I106" t="s">
        <v>269</v>
      </c>
      <c r="J106">
        <v>8.16</v>
      </c>
      <c r="K106">
        <v>5</v>
      </c>
      <c r="L106">
        <v>-5.71</v>
      </c>
      <c r="M106">
        <f>YEAR(Walmart_dataset[[#This Row],[Order Date]])</f>
        <v>2011</v>
      </c>
      <c r="N106">
        <f>MONTH(Walmart_dataset[[#This Row],[Order Date]])</f>
        <v>7</v>
      </c>
      <c r="O106">
        <f>DAY(Walmart_dataset[[#This Row],[Order Date]])</f>
        <v>23</v>
      </c>
    </row>
    <row r="107" spans="1:15" hidden="1" x14ac:dyDescent="0.25">
      <c r="A107" t="s">
        <v>266</v>
      </c>
      <c r="B107" s="1">
        <v>40747</v>
      </c>
      <c r="C107" s="1">
        <v>40751</v>
      </c>
      <c r="D107" t="s">
        <v>267</v>
      </c>
      <c r="E107" t="s">
        <v>14</v>
      </c>
      <c r="F107" t="s">
        <v>268</v>
      </c>
      <c r="G107" t="s">
        <v>73</v>
      </c>
      <c r="H107" t="s">
        <v>58</v>
      </c>
      <c r="I107" t="s">
        <v>270</v>
      </c>
      <c r="J107">
        <v>1023.94</v>
      </c>
      <c r="K107">
        <v>8</v>
      </c>
      <c r="L107">
        <v>179.19</v>
      </c>
      <c r="M107">
        <f>YEAR(Walmart_dataset[[#This Row],[Order Date]])</f>
        <v>2011</v>
      </c>
      <c r="N107">
        <f>MONTH(Walmart_dataset[[#This Row],[Order Date]])</f>
        <v>7</v>
      </c>
      <c r="O107">
        <f>DAY(Walmart_dataset[[#This Row],[Order Date]])</f>
        <v>23</v>
      </c>
    </row>
    <row r="108" spans="1:15" hidden="1" x14ac:dyDescent="0.25">
      <c r="A108" t="s">
        <v>266</v>
      </c>
      <c r="B108" s="1">
        <v>40747</v>
      </c>
      <c r="C108" s="1">
        <v>40751</v>
      </c>
      <c r="D108" t="s">
        <v>267</v>
      </c>
      <c r="E108" t="s">
        <v>14</v>
      </c>
      <c r="F108" t="s">
        <v>268</v>
      </c>
      <c r="G108" t="s">
        <v>73</v>
      </c>
      <c r="H108" t="s">
        <v>23</v>
      </c>
      <c r="I108" t="s">
        <v>271</v>
      </c>
      <c r="J108">
        <v>9.24</v>
      </c>
      <c r="K108">
        <v>1</v>
      </c>
      <c r="L108">
        <v>0.92</v>
      </c>
      <c r="M108">
        <f>YEAR(Walmart_dataset[[#This Row],[Order Date]])</f>
        <v>2011</v>
      </c>
      <c r="N108">
        <f>MONTH(Walmart_dataset[[#This Row],[Order Date]])</f>
        <v>7</v>
      </c>
      <c r="O108">
        <f>DAY(Walmart_dataset[[#This Row],[Order Date]])</f>
        <v>23</v>
      </c>
    </row>
    <row r="109" spans="1:15" hidden="1" x14ac:dyDescent="0.25">
      <c r="A109" t="s">
        <v>266</v>
      </c>
      <c r="B109" s="1">
        <v>40747</v>
      </c>
      <c r="C109" s="1">
        <v>40751</v>
      </c>
      <c r="D109" t="s">
        <v>267</v>
      </c>
      <c r="E109" t="s">
        <v>14</v>
      </c>
      <c r="F109" t="s">
        <v>268</v>
      </c>
      <c r="G109" t="s">
        <v>73</v>
      </c>
      <c r="H109" t="s">
        <v>58</v>
      </c>
      <c r="I109" t="s">
        <v>272</v>
      </c>
      <c r="J109">
        <v>479.04</v>
      </c>
      <c r="K109">
        <v>10</v>
      </c>
      <c r="L109">
        <v>-29.94</v>
      </c>
      <c r="M109">
        <f>YEAR(Walmart_dataset[[#This Row],[Order Date]])</f>
        <v>2011</v>
      </c>
      <c r="N109">
        <f>MONTH(Walmart_dataset[[#This Row],[Order Date]])</f>
        <v>7</v>
      </c>
      <c r="O109">
        <f>DAY(Walmart_dataset[[#This Row],[Order Date]])</f>
        <v>23</v>
      </c>
    </row>
    <row r="110" spans="1:15" x14ac:dyDescent="0.25">
      <c r="A110" t="s">
        <v>273</v>
      </c>
      <c r="B110" s="1">
        <v>41576</v>
      </c>
      <c r="C110" s="1">
        <v>41577</v>
      </c>
      <c r="D110" t="s">
        <v>274</v>
      </c>
      <c r="E110" t="s">
        <v>14</v>
      </c>
      <c r="F110" t="s">
        <v>47</v>
      </c>
      <c r="G110" t="s">
        <v>16</v>
      </c>
      <c r="H110" t="s">
        <v>67</v>
      </c>
      <c r="I110" t="s">
        <v>275</v>
      </c>
      <c r="J110">
        <v>50.96</v>
      </c>
      <c r="K110">
        <v>7</v>
      </c>
      <c r="L110">
        <v>25.48</v>
      </c>
      <c r="M110">
        <f>YEAR(Walmart_dataset[[#This Row],[Order Date]])</f>
        <v>2013</v>
      </c>
      <c r="N110">
        <f>MONTH(Walmart_dataset[[#This Row],[Order Date]])</f>
        <v>10</v>
      </c>
      <c r="O110">
        <f>DAY(Walmart_dataset[[#This Row],[Order Date]])</f>
        <v>29</v>
      </c>
    </row>
    <row r="111" spans="1:15" x14ac:dyDescent="0.25">
      <c r="A111" t="s">
        <v>273</v>
      </c>
      <c r="B111" s="1">
        <v>41576</v>
      </c>
      <c r="C111" s="1">
        <v>41577</v>
      </c>
      <c r="D111" t="s">
        <v>274</v>
      </c>
      <c r="E111" t="s">
        <v>14</v>
      </c>
      <c r="F111" t="s">
        <v>47</v>
      </c>
      <c r="G111" t="s">
        <v>16</v>
      </c>
      <c r="H111" t="s">
        <v>27</v>
      </c>
      <c r="I111" t="s">
        <v>276</v>
      </c>
      <c r="J111">
        <v>49.54</v>
      </c>
      <c r="K111">
        <v>3</v>
      </c>
      <c r="L111">
        <v>17.34</v>
      </c>
      <c r="M111">
        <f>YEAR(Walmart_dataset[[#This Row],[Order Date]])</f>
        <v>2013</v>
      </c>
      <c r="N111">
        <f>MONTH(Walmart_dataset[[#This Row],[Order Date]])</f>
        <v>10</v>
      </c>
      <c r="O111">
        <f>DAY(Walmart_dataset[[#This Row],[Order Date]])</f>
        <v>29</v>
      </c>
    </row>
    <row r="112" spans="1:15" x14ac:dyDescent="0.25">
      <c r="A112" t="s">
        <v>277</v>
      </c>
      <c r="B112" s="1">
        <v>40807</v>
      </c>
      <c r="C112" s="1">
        <v>40809</v>
      </c>
      <c r="D112" t="s">
        <v>278</v>
      </c>
      <c r="E112" t="s">
        <v>14</v>
      </c>
      <c r="F112" t="s">
        <v>279</v>
      </c>
      <c r="G112" t="s">
        <v>37</v>
      </c>
      <c r="H112" t="s">
        <v>25</v>
      </c>
      <c r="I112" t="s">
        <v>280</v>
      </c>
      <c r="J112">
        <v>246.38</v>
      </c>
      <c r="K112">
        <v>2</v>
      </c>
      <c r="L112">
        <v>27.72</v>
      </c>
      <c r="M112">
        <f>YEAR(Walmart_dataset[[#This Row],[Order Date]])</f>
        <v>2011</v>
      </c>
      <c r="N112">
        <f>MONTH(Walmart_dataset[[#This Row],[Order Date]])</f>
        <v>9</v>
      </c>
      <c r="O112">
        <f>DAY(Walmart_dataset[[#This Row],[Order Date]])</f>
        <v>21</v>
      </c>
    </row>
    <row r="113" spans="1:15" x14ac:dyDescent="0.25">
      <c r="A113" t="s">
        <v>277</v>
      </c>
      <c r="B113" s="1">
        <v>40807</v>
      </c>
      <c r="C113" s="1">
        <v>40809</v>
      </c>
      <c r="D113" t="s">
        <v>278</v>
      </c>
      <c r="E113" t="s">
        <v>14</v>
      </c>
      <c r="F113" t="s">
        <v>279</v>
      </c>
      <c r="G113" t="s">
        <v>37</v>
      </c>
      <c r="H113" t="s">
        <v>249</v>
      </c>
      <c r="I113" t="s">
        <v>281</v>
      </c>
      <c r="J113">
        <v>1799.97</v>
      </c>
      <c r="K113">
        <v>3</v>
      </c>
      <c r="L113">
        <v>701.99</v>
      </c>
      <c r="M113">
        <f>YEAR(Walmart_dataset[[#This Row],[Order Date]])</f>
        <v>2011</v>
      </c>
      <c r="N113">
        <f>MONTH(Walmart_dataset[[#This Row],[Order Date]])</f>
        <v>9</v>
      </c>
      <c r="O113">
        <f>DAY(Walmart_dataset[[#This Row],[Order Date]])</f>
        <v>21</v>
      </c>
    </row>
    <row r="114" spans="1:15" hidden="1" x14ac:dyDescent="0.25">
      <c r="A114" t="s">
        <v>282</v>
      </c>
      <c r="B114" s="1">
        <v>41821</v>
      </c>
      <c r="C114" s="1">
        <v>41826</v>
      </c>
      <c r="D114" t="s">
        <v>283</v>
      </c>
      <c r="E114" t="s">
        <v>14</v>
      </c>
      <c r="F114" t="s">
        <v>284</v>
      </c>
      <c r="G114" t="s">
        <v>285</v>
      </c>
      <c r="H114" t="s">
        <v>27</v>
      </c>
      <c r="I114" t="s">
        <v>286</v>
      </c>
      <c r="J114">
        <v>75.790000000000006</v>
      </c>
      <c r="K114">
        <v>3</v>
      </c>
      <c r="L114">
        <v>25.58</v>
      </c>
      <c r="M114">
        <f>YEAR(Walmart_dataset[[#This Row],[Order Date]])</f>
        <v>2014</v>
      </c>
      <c r="N114">
        <f>MONTH(Walmart_dataset[[#This Row],[Order Date]])</f>
        <v>7</v>
      </c>
      <c r="O114">
        <f>DAY(Walmart_dataset[[#This Row],[Order Date]])</f>
        <v>1</v>
      </c>
    </row>
    <row r="115" spans="1:15" x14ac:dyDescent="0.25">
      <c r="A115" t="s">
        <v>287</v>
      </c>
      <c r="B115" s="1">
        <v>41982</v>
      </c>
      <c r="C115" s="1">
        <v>41986</v>
      </c>
      <c r="D115" t="s">
        <v>288</v>
      </c>
      <c r="E115" t="s">
        <v>14</v>
      </c>
      <c r="F115" t="s">
        <v>47</v>
      </c>
      <c r="G115" t="s">
        <v>16</v>
      </c>
      <c r="H115" t="s">
        <v>58</v>
      </c>
      <c r="I115" t="s">
        <v>289</v>
      </c>
      <c r="J115">
        <v>179.95</v>
      </c>
      <c r="K115">
        <v>5</v>
      </c>
      <c r="L115">
        <v>37.79</v>
      </c>
      <c r="M115">
        <f>YEAR(Walmart_dataset[[#This Row],[Order Date]])</f>
        <v>2014</v>
      </c>
      <c r="N115">
        <f>MONTH(Walmart_dataset[[#This Row],[Order Date]])</f>
        <v>12</v>
      </c>
      <c r="O115">
        <f>DAY(Walmart_dataset[[#This Row],[Order Date]])</f>
        <v>9</v>
      </c>
    </row>
    <row r="116" spans="1:15" x14ac:dyDescent="0.25">
      <c r="A116" t="s">
        <v>287</v>
      </c>
      <c r="B116" s="1">
        <v>41982</v>
      </c>
      <c r="C116" s="1">
        <v>41986</v>
      </c>
      <c r="D116" t="s">
        <v>288</v>
      </c>
      <c r="E116" t="s">
        <v>14</v>
      </c>
      <c r="F116" t="s">
        <v>47</v>
      </c>
      <c r="G116" t="s">
        <v>16</v>
      </c>
      <c r="H116" t="s">
        <v>249</v>
      </c>
      <c r="I116" t="s">
        <v>290</v>
      </c>
      <c r="J116">
        <v>1199.98</v>
      </c>
      <c r="K116">
        <v>3</v>
      </c>
      <c r="L116">
        <v>434.99</v>
      </c>
      <c r="M116">
        <f>YEAR(Walmart_dataset[[#This Row],[Order Date]])</f>
        <v>2014</v>
      </c>
      <c r="N116">
        <f>MONTH(Walmart_dataset[[#This Row],[Order Date]])</f>
        <v>12</v>
      </c>
      <c r="O116">
        <f>DAY(Walmart_dataset[[#This Row],[Order Date]])</f>
        <v>9</v>
      </c>
    </row>
    <row r="117" spans="1:15" x14ac:dyDescent="0.25">
      <c r="A117" t="s">
        <v>287</v>
      </c>
      <c r="B117" s="1">
        <v>41982</v>
      </c>
      <c r="C117" s="1">
        <v>41986</v>
      </c>
      <c r="D117" t="s">
        <v>288</v>
      </c>
      <c r="E117" t="s">
        <v>14</v>
      </c>
      <c r="F117" t="s">
        <v>47</v>
      </c>
      <c r="G117" t="s">
        <v>16</v>
      </c>
      <c r="H117" t="s">
        <v>67</v>
      </c>
      <c r="I117" t="s">
        <v>291</v>
      </c>
      <c r="J117">
        <v>27.15</v>
      </c>
      <c r="K117">
        <v>5</v>
      </c>
      <c r="L117">
        <v>13.3</v>
      </c>
      <c r="M117">
        <f>YEAR(Walmart_dataset[[#This Row],[Order Date]])</f>
        <v>2014</v>
      </c>
      <c r="N117">
        <f>MONTH(Walmart_dataset[[#This Row],[Order Date]])</f>
        <v>12</v>
      </c>
      <c r="O117">
        <f>DAY(Walmart_dataset[[#This Row],[Order Date]])</f>
        <v>9</v>
      </c>
    </row>
    <row r="118" spans="1:15" x14ac:dyDescent="0.25">
      <c r="A118" t="s">
        <v>287</v>
      </c>
      <c r="B118" s="1">
        <v>41982</v>
      </c>
      <c r="C118" s="1">
        <v>41986</v>
      </c>
      <c r="D118" t="s">
        <v>288</v>
      </c>
      <c r="E118" t="s">
        <v>14</v>
      </c>
      <c r="F118" t="s">
        <v>47</v>
      </c>
      <c r="G118" t="s">
        <v>16</v>
      </c>
      <c r="H118" t="s">
        <v>31</v>
      </c>
      <c r="I118" t="s">
        <v>292</v>
      </c>
      <c r="J118">
        <v>1004.02</v>
      </c>
      <c r="K118">
        <v>7</v>
      </c>
      <c r="L118">
        <v>-112.95</v>
      </c>
      <c r="M118">
        <f>YEAR(Walmart_dataset[[#This Row],[Order Date]])</f>
        <v>2014</v>
      </c>
      <c r="N118">
        <f>MONTH(Walmart_dataset[[#This Row],[Order Date]])</f>
        <v>12</v>
      </c>
      <c r="O118">
        <f>DAY(Walmart_dataset[[#This Row],[Order Date]])</f>
        <v>9</v>
      </c>
    </row>
    <row r="119" spans="1:15" x14ac:dyDescent="0.25">
      <c r="A119" t="s">
        <v>287</v>
      </c>
      <c r="B119" s="1">
        <v>41982</v>
      </c>
      <c r="C119" s="1">
        <v>41986</v>
      </c>
      <c r="D119" t="s">
        <v>288</v>
      </c>
      <c r="E119" t="s">
        <v>14</v>
      </c>
      <c r="F119" t="s">
        <v>47</v>
      </c>
      <c r="G119" t="s">
        <v>16</v>
      </c>
      <c r="H119" t="s">
        <v>67</v>
      </c>
      <c r="I119" t="s">
        <v>293</v>
      </c>
      <c r="J119">
        <v>9.68</v>
      </c>
      <c r="K119">
        <v>1</v>
      </c>
      <c r="L119">
        <v>4.6500000000000004</v>
      </c>
      <c r="M119">
        <f>YEAR(Walmart_dataset[[#This Row],[Order Date]])</f>
        <v>2014</v>
      </c>
      <c r="N119">
        <f>MONTH(Walmart_dataset[[#This Row],[Order Date]])</f>
        <v>12</v>
      </c>
      <c r="O119">
        <f>DAY(Walmart_dataset[[#This Row],[Order Date]])</f>
        <v>9</v>
      </c>
    </row>
    <row r="120" spans="1:15" x14ac:dyDescent="0.25">
      <c r="A120" t="s">
        <v>287</v>
      </c>
      <c r="B120" s="1">
        <v>41982</v>
      </c>
      <c r="C120" s="1">
        <v>41986</v>
      </c>
      <c r="D120" t="s">
        <v>288</v>
      </c>
      <c r="E120" t="s">
        <v>14</v>
      </c>
      <c r="F120" t="s">
        <v>47</v>
      </c>
      <c r="G120" t="s">
        <v>16</v>
      </c>
      <c r="H120" t="s">
        <v>17</v>
      </c>
      <c r="I120" t="s">
        <v>294</v>
      </c>
      <c r="J120">
        <v>28.35</v>
      </c>
      <c r="K120">
        <v>9</v>
      </c>
      <c r="L120">
        <v>13.61</v>
      </c>
      <c r="M120">
        <f>YEAR(Walmart_dataset[[#This Row],[Order Date]])</f>
        <v>2014</v>
      </c>
      <c r="N120">
        <f>MONTH(Walmart_dataset[[#This Row],[Order Date]])</f>
        <v>12</v>
      </c>
      <c r="O120">
        <f>DAY(Walmart_dataset[[#This Row],[Order Date]])</f>
        <v>9</v>
      </c>
    </row>
    <row r="121" spans="1:15" x14ac:dyDescent="0.25">
      <c r="A121" t="s">
        <v>287</v>
      </c>
      <c r="B121" s="1">
        <v>41982</v>
      </c>
      <c r="C121" s="1">
        <v>41986</v>
      </c>
      <c r="D121" t="s">
        <v>288</v>
      </c>
      <c r="E121" t="s">
        <v>14</v>
      </c>
      <c r="F121" t="s">
        <v>47</v>
      </c>
      <c r="G121" t="s">
        <v>16</v>
      </c>
      <c r="H121" t="s">
        <v>67</v>
      </c>
      <c r="I121" t="s">
        <v>295</v>
      </c>
      <c r="J121">
        <v>55.98</v>
      </c>
      <c r="K121">
        <v>1</v>
      </c>
      <c r="L121">
        <v>27.43</v>
      </c>
      <c r="M121">
        <f>YEAR(Walmart_dataset[[#This Row],[Order Date]])</f>
        <v>2014</v>
      </c>
      <c r="N121">
        <f>MONTH(Walmart_dataset[[#This Row],[Order Date]])</f>
        <v>12</v>
      </c>
      <c r="O121">
        <f>DAY(Walmart_dataset[[#This Row],[Order Date]])</f>
        <v>9</v>
      </c>
    </row>
    <row r="122" spans="1:15" x14ac:dyDescent="0.25">
      <c r="A122" t="s">
        <v>287</v>
      </c>
      <c r="B122" s="1">
        <v>41982</v>
      </c>
      <c r="C122" s="1">
        <v>41986</v>
      </c>
      <c r="D122" t="s">
        <v>288</v>
      </c>
      <c r="E122" t="s">
        <v>14</v>
      </c>
      <c r="F122" t="s">
        <v>47</v>
      </c>
      <c r="G122" t="s">
        <v>16</v>
      </c>
      <c r="H122" t="s">
        <v>296</v>
      </c>
      <c r="I122" t="s">
        <v>297</v>
      </c>
      <c r="J122">
        <v>1336.83</v>
      </c>
      <c r="K122">
        <v>13</v>
      </c>
      <c r="L122">
        <v>31.45</v>
      </c>
      <c r="M122">
        <f>YEAR(Walmart_dataset[[#This Row],[Order Date]])</f>
        <v>2014</v>
      </c>
      <c r="N122">
        <f>MONTH(Walmart_dataset[[#This Row],[Order Date]])</f>
        <v>12</v>
      </c>
      <c r="O122">
        <f>DAY(Walmart_dataset[[#This Row],[Order Date]])</f>
        <v>9</v>
      </c>
    </row>
    <row r="123" spans="1:15" x14ac:dyDescent="0.25">
      <c r="A123" t="s">
        <v>287</v>
      </c>
      <c r="B123" s="1">
        <v>41982</v>
      </c>
      <c r="C123" s="1">
        <v>41986</v>
      </c>
      <c r="D123" t="s">
        <v>288</v>
      </c>
      <c r="E123" t="s">
        <v>14</v>
      </c>
      <c r="F123" t="s">
        <v>47</v>
      </c>
      <c r="G123" t="s">
        <v>16</v>
      </c>
      <c r="H123" t="s">
        <v>110</v>
      </c>
      <c r="I123" t="s">
        <v>298</v>
      </c>
      <c r="J123">
        <v>113.57</v>
      </c>
      <c r="K123">
        <v>2</v>
      </c>
      <c r="L123">
        <v>-18.45</v>
      </c>
      <c r="M123">
        <f>YEAR(Walmart_dataset[[#This Row],[Order Date]])</f>
        <v>2014</v>
      </c>
      <c r="N123">
        <f>MONTH(Walmart_dataset[[#This Row],[Order Date]])</f>
        <v>12</v>
      </c>
      <c r="O123">
        <f>DAY(Walmart_dataset[[#This Row],[Order Date]])</f>
        <v>9</v>
      </c>
    </row>
    <row r="124" spans="1:15" x14ac:dyDescent="0.25">
      <c r="A124" t="s">
        <v>299</v>
      </c>
      <c r="B124" s="1">
        <v>41947</v>
      </c>
      <c r="C124" s="1">
        <v>41951</v>
      </c>
      <c r="D124" t="s">
        <v>300</v>
      </c>
      <c r="E124" t="s">
        <v>14</v>
      </c>
      <c r="F124" t="s">
        <v>36</v>
      </c>
      <c r="G124" t="s">
        <v>37</v>
      </c>
      <c r="H124" t="s">
        <v>67</v>
      </c>
      <c r="I124" t="s">
        <v>301</v>
      </c>
      <c r="J124">
        <v>139.86000000000001</v>
      </c>
      <c r="K124">
        <v>7</v>
      </c>
      <c r="L124">
        <v>65.73</v>
      </c>
      <c r="M124">
        <f>YEAR(Walmart_dataset[[#This Row],[Order Date]])</f>
        <v>2014</v>
      </c>
      <c r="N124">
        <f>MONTH(Walmart_dataset[[#This Row],[Order Date]])</f>
        <v>11</v>
      </c>
      <c r="O124">
        <f>DAY(Walmart_dataset[[#This Row],[Order Date]])</f>
        <v>4</v>
      </c>
    </row>
    <row r="125" spans="1:15" x14ac:dyDescent="0.25">
      <c r="A125" t="s">
        <v>299</v>
      </c>
      <c r="B125" s="1">
        <v>41947</v>
      </c>
      <c r="C125" s="1">
        <v>41951</v>
      </c>
      <c r="D125" t="s">
        <v>300</v>
      </c>
      <c r="E125" t="s">
        <v>14</v>
      </c>
      <c r="F125" t="s">
        <v>36</v>
      </c>
      <c r="G125" t="s">
        <v>37</v>
      </c>
      <c r="H125" t="s">
        <v>110</v>
      </c>
      <c r="I125" t="s">
        <v>227</v>
      </c>
      <c r="J125">
        <v>307.14</v>
      </c>
      <c r="K125">
        <v>4</v>
      </c>
      <c r="L125">
        <v>26.87</v>
      </c>
      <c r="M125">
        <f>YEAR(Walmart_dataset[[#This Row],[Order Date]])</f>
        <v>2014</v>
      </c>
      <c r="N125">
        <f>MONTH(Walmart_dataset[[#This Row],[Order Date]])</f>
        <v>11</v>
      </c>
      <c r="O125">
        <f>DAY(Walmart_dataset[[#This Row],[Order Date]])</f>
        <v>4</v>
      </c>
    </row>
    <row r="126" spans="1:15" x14ac:dyDescent="0.25">
      <c r="A126" t="s">
        <v>302</v>
      </c>
      <c r="B126" s="1">
        <v>41815</v>
      </c>
      <c r="C126" s="1">
        <v>41819</v>
      </c>
      <c r="D126" t="s">
        <v>303</v>
      </c>
      <c r="E126" t="s">
        <v>14</v>
      </c>
      <c r="F126" t="s">
        <v>304</v>
      </c>
      <c r="G126" t="s">
        <v>16</v>
      </c>
      <c r="H126" t="s">
        <v>23</v>
      </c>
      <c r="I126" t="s">
        <v>305</v>
      </c>
      <c r="J126">
        <v>95.92</v>
      </c>
      <c r="K126">
        <v>8</v>
      </c>
      <c r="L126">
        <v>25.9</v>
      </c>
      <c r="M126">
        <f>YEAR(Walmart_dataset[[#This Row],[Order Date]])</f>
        <v>2014</v>
      </c>
      <c r="N126">
        <f>MONTH(Walmart_dataset[[#This Row],[Order Date]])</f>
        <v>6</v>
      </c>
      <c r="O126">
        <f>DAY(Walmart_dataset[[#This Row],[Order Date]])</f>
        <v>25</v>
      </c>
    </row>
    <row r="127" spans="1:15" x14ac:dyDescent="0.25">
      <c r="A127" t="s">
        <v>306</v>
      </c>
      <c r="B127" s="1">
        <v>41379</v>
      </c>
      <c r="C127" s="1">
        <v>41383</v>
      </c>
      <c r="D127" t="s">
        <v>307</v>
      </c>
      <c r="E127" t="s">
        <v>14</v>
      </c>
      <c r="F127" t="s">
        <v>15</v>
      </c>
      <c r="G127" t="s">
        <v>16</v>
      </c>
      <c r="H127" t="s">
        <v>110</v>
      </c>
      <c r="I127" t="s">
        <v>308</v>
      </c>
      <c r="J127">
        <v>383.8</v>
      </c>
      <c r="K127">
        <v>5</v>
      </c>
      <c r="L127">
        <v>38.380000000000003</v>
      </c>
      <c r="M127">
        <f>YEAR(Walmart_dataset[[#This Row],[Order Date]])</f>
        <v>2013</v>
      </c>
      <c r="N127">
        <f>MONTH(Walmart_dataset[[#This Row],[Order Date]])</f>
        <v>4</v>
      </c>
      <c r="O127">
        <f>DAY(Walmart_dataset[[#This Row],[Order Date]])</f>
        <v>15</v>
      </c>
    </row>
    <row r="128" spans="1:15" x14ac:dyDescent="0.25">
      <c r="A128" t="s">
        <v>309</v>
      </c>
      <c r="B128" s="1">
        <v>41703</v>
      </c>
      <c r="C128" s="1">
        <v>41708</v>
      </c>
      <c r="D128" t="s">
        <v>310</v>
      </c>
      <c r="E128" t="s">
        <v>14</v>
      </c>
      <c r="F128" t="s">
        <v>15</v>
      </c>
      <c r="G128" t="s">
        <v>16</v>
      </c>
      <c r="H128" t="s">
        <v>23</v>
      </c>
      <c r="I128" t="s">
        <v>311</v>
      </c>
      <c r="J128">
        <v>9.32</v>
      </c>
      <c r="K128">
        <v>4</v>
      </c>
      <c r="L128">
        <v>2.7</v>
      </c>
      <c r="M128">
        <f>YEAR(Walmart_dataset[[#This Row],[Order Date]])</f>
        <v>2014</v>
      </c>
      <c r="N128">
        <f>MONTH(Walmart_dataset[[#This Row],[Order Date]])</f>
        <v>3</v>
      </c>
      <c r="O128">
        <f>DAY(Walmart_dataset[[#This Row],[Order Date]])</f>
        <v>5</v>
      </c>
    </row>
    <row r="129" spans="1:15" x14ac:dyDescent="0.25">
      <c r="A129" t="s">
        <v>309</v>
      </c>
      <c r="B129" s="1">
        <v>41703</v>
      </c>
      <c r="C129" s="1">
        <v>41708</v>
      </c>
      <c r="D129" t="s">
        <v>310</v>
      </c>
      <c r="E129" t="s">
        <v>14</v>
      </c>
      <c r="F129" t="s">
        <v>15</v>
      </c>
      <c r="G129" t="s">
        <v>16</v>
      </c>
      <c r="H129" t="s">
        <v>128</v>
      </c>
      <c r="I129" t="s">
        <v>312</v>
      </c>
      <c r="J129">
        <v>15.25</v>
      </c>
      <c r="K129">
        <v>1</v>
      </c>
      <c r="L129">
        <v>7.02</v>
      </c>
      <c r="M129">
        <f>YEAR(Walmart_dataset[[#This Row],[Order Date]])</f>
        <v>2014</v>
      </c>
      <c r="N129">
        <f>MONTH(Walmart_dataset[[#This Row],[Order Date]])</f>
        <v>3</v>
      </c>
      <c r="O129">
        <f>DAY(Walmart_dataset[[#This Row],[Order Date]])</f>
        <v>5</v>
      </c>
    </row>
    <row r="130" spans="1:15" hidden="1" x14ac:dyDescent="0.25">
      <c r="A130" t="s">
        <v>313</v>
      </c>
      <c r="B130" s="1">
        <v>40716</v>
      </c>
      <c r="C130" s="1">
        <v>40719</v>
      </c>
      <c r="D130" t="s">
        <v>314</v>
      </c>
      <c r="E130" t="s">
        <v>14</v>
      </c>
      <c r="F130" t="s">
        <v>315</v>
      </c>
      <c r="G130" t="s">
        <v>96</v>
      </c>
      <c r="H130" t="s">
        <v>58</v>
      </c>
      <c r="I130" t="s">
        <v>316</v>
      </c>
      <c r="J130">
        <v>196.75</v>
      </c>
      <c r="K130">
        <v>6</v>
      </c>
      <c r="L130">
        <v>56.57</v>
      </c>
      <c r="M130">
        <f>YEAR(Walmart_dataset[[#This Row],[Order Date]])</f>
        <v>2011</v>
      </c>
      <c r="N130">
        <f>MONTH(Walmart_dataset[[#This Row],[Order Date]])</f>
        <v>6</v>
      </c>
      <c r="O130">
        <f>DAY(Walmart_dataset[[#This Row],[Order Date]])</f>
        <v>22</v>
      </c>
    </row>
    <row r="131" spans="1:15" x14ac:dyDescent="0.25">
      <c r="A131" t="s">
        <v>317</v>
      </c>
      <c r="B131" s="1">
        <v>40587</v>
      </c>
      <c r="C131" s="1">
        <v>40593</v>
      </c>
      <c r="D131" t="s">
        <v>318</v>
      </c>
      <c r="E131" t="s">
        <v>14</v>
      </c>
      <c r="F131" t="s">
        <v>319</v>
      </c>
      <c r="G131" t="s">
        <v>16</v>
      </c>
      <c r="H131" t="s">
        <v>110</v>
      </c>
      <c r="I131" t="s">
        <v>320</v>
      </c>
      <c r="J131">
        <v>129.57</v>
      </c>
      <c r="K131">
        <v>2</v>
      </c>
      <c r="L131">
        <v>-24.29</v>
      </c>
      <c r="M131">
        <f>YEAR(Walmart_dataset[[#This Row],[Order Date]])</f>
        <v>2011</v>
      </c>
      <c r="N131">
        <f>MONTH(Walmart_dataset[[#This Row],[Order Date]])</f>
        <v>2</v>
      </c>
      <c r="O131">
        <f>DAY(Walmart_dataset[[#This Row],[Order Date]])</f>
        <v>13</v>
      </c>
    </row>
    <row r="132" spans="1:15" x14ac:dyDescent="0.25">
      <c r="A132" t="s">
        <v>321</v>
      </c>
      <c r="B132" s="1">
        <v>41258</v>
      </c>
      <c r="C132" s="1">
        <v>41265</v>
      </c>
      <c r="D132" t="s">
        <v>322</v>
      </c>
      <c r="E132" t="s">
        <v>14</v>
      </c>
      <c r="F132" t="s">
        <v>36</v>
      </c>
      <c r="G132" t="s">
        <v>37</v>
      </c>
      <c r="H132" t="s">
        <v>29</v>
      </c>
      <c r="I132" t="s">
        <v>323</v>
      </c>
      <c r="J132">
        <v>103.92</v>
      </c>
      <c r="K132">
        <v>4</v>
      </c>
      <c r="L132">
        <v>36.369999999999997</v>
      </c>
      <c r="M132">
        <f>YEAR(Walmart_dataset[[#This Row],[Order Date]])</f>
        <v>2012</v>
      </c>
      <c r="N132">
        <f>MONTH(Walmart_dataset[[#This Row],[Order Date]])</f>
        <v>12</v>
      </c>
      <c r="O132">
        <f>DAY(Walmart_dataset[[#This Row],[Order Date]])</f>
        <v>15</v>
      </c>
    </row>
    <row r="133" spans="1:15" x14ac:dyDescent="0.25">
      <c r="A133" t="s">
        <v>321</v>
      </c>
      <c r="B133" s="1">
        <v>41258</v>
      </c>
      <c r="C133" s="1">
        <v>41265</v>
      </c>
      <c r="D133" t="s">
        <v>322</v>
      </c>
      <c r="E133" t="s">
        <v>14</v>
      </c>
      <c r="F133" t="s">
        <v>36</v>
      </c>
      <c r="G133" t="s">
        <v>37</v>
      </c>
      <c r="H133" t="s">
        <v>58</v>
      </c>
      <c r="I133" t="s">
        <v>324</v>
      </c>
      <c r="J133">
        <v>899.91</v>
      </c>
      <c r="K133">
        <v>9</v>
      </c>
      <c r="L133">
        <v>377.96</v>
      </c>
      <c r="M133">
        <f>YEAR(Walmart_dataset[[#This Row],[Order Date]])</f>
        <v>2012</v>
      </c>
      <c r="N133">
        <f>MONTH(Walmart_dataset[[#This Row],[Order Date]])</f>
        <v>12</v>
      </c>
      <c r="O133">
        <f>DAY(Walmart_dataset[[#This Row],[Order Date]])</f>
        <v>15</v>
      </c>
    </row>
    <row r="134" spans="1:15" x14ac:dyDescent="0.25">
      <c r="A134" t="s">
        <v>321</v>
      </c>
      <c r="B134" s="1">
        <v>41258</v>
      </c>
      <c r="C134" s="1">
        <v>41265</v>
      </c>
      <c r="D134" t="s">
        <v>322</v>
      </c>
      <c r="E134" t="s">
        <v>14</v>
      </c>
      <c r="F134" t="s">
        <v>36</v>
      </c>
      <c r="G134" t="s">
        <v>37</v>
      </c>
      <c r="H134" t="s">
        <v>27</v>
      </c>
      <c r="I134" t="s">
        <v>325</v>
      </c>
      <c r="J134">
        <v>51.31</v>
      </c>
      <c r="K134">
        <v>3</v>
      </c>
      <c r="L134">
        <v>18.600000000000001</v>
      </c>
      <c r="M134">
        <f>YEAR(Walmart_dataset[[#This Row],[Order Date]])</f>
        <v>2012</v>
      </c>
      <c r="N134">
        <f>MONTH(Walmart_dataset[[#This Row],[Order Date]])</f>
        <v>12</v>
      </c>
      <c r="O134">
        <f>DAY(Walmart_dataset[[#This Row],[Order Date]])</f>
        <v>15</v>
      </c>
    </row>
    <row r="135" spans="1:15" hidden="1" x14ac:dyDescent="0.25">
      <c r="A135" t="s">
        <v>326</v>
      </c>
      <c r="B135" s="1">
        <v>41387</v>
      </c>
      <c r="C135" s="1">
        <v>41394</v>
      </c>
      <c r="D135" t="s">
        <v>327</v>
      </c>
      <c r="E135" t="s">
        <v>14</v>
      </c>
      <c r="F135" t="s">
        <v>105</v>
      </c>
      <c r="G135" t="s">
        <v>73</v>
      </c>
      <c r="H135" t="s">
        <v>21</v>
      </c>
      <c r="I135" t="s">
        <v>328</v>
      </c>
      <c r="J135">
        <v>23.56</v>
      </c>
      <c r="K135">
        <v>5</v>
      </c>
      <c r="L135">
        <v>7.07</v>
      </c>
      <c r="M135">
        <f>YEAR(Walmart_dataset[[#This Row],[Order Date]])</f>
        <v>2013</v>
      </c>
      <c r="N135">
        <f>MONTH(Walmart_dataset[[#This Row],[Order Date]])</f>
        <v>4</v>
      </c>
      <c r="O135">
        <f>DAY(Walmart_dataset[[#This Row],[Order Date]])</f>
        <v>23</v>
      </c>
    </row>
    <row r="136" spans="1:15" hidden="1" x14ac:dyDescent="0.25">
      <c r="A136" t="s">
        <v>326</v>
      </c>
      <c r="B136" s="1">
        <v>41387</v>
      </c>
      <c r="C136" s="1">
        <v>41394</v>
      </c>
      <c r="D136" t="s">
        <v>327</v>
      </c>
      <c r="E136" t="s">
        <v>14</v>
      </c>
      <c r="F136" t="s">
        <v>105</v>
      </c>
      <c r="G136" t="s">
        <v>73</v>
      </c>
      <c r="H136" t="s">
        <v>31</v>
      </c>
      <c r="I136" t="s">
        <v>329</v>
      </c>
      <c r="J136">
        <v>1272.6300000000001</v>
      </c>
      <c r="K136">
        <v>6</v>
      </c>
      <c r="L136">
        <v>-814.48</v>
      </c>
      <c r="M136">
        <f>YEAR(Walmart_dataset[[#This Row],[Order Date]])</f>
        <v>2013</v>
      </c>
      <c r="N136">
        <f>MONTH(Walmart_dataset[[#This Row],[Order Date]])</f>
        <v>4</v>
      </c>
      <c r="O136">
        <f>DAY(Walmart_dataset[[#This Row],[Order Date]])</f>
        <v>23</v>
      </c>
    </row>
    <row r="137" spans="1:15" hidden="1" x14ac:dyDescent="0.25">
      <c r="A137" t="s">
        <v>326</v>
      </c>
      <c r="B137" s="1">
        <v>41387</v>
      </c>
      <c r="C137" s="1">
        <v>41394</v>
      </c>
      <c r="D137" t="s">
        <v>327</v>
      </c>
      <c r="E137" t="s">
        <v>14</v>
      </c>
      <c r="F137" t="s">
        <v>105</v>
      </c>
      <c r="G137" t="s">
        <v>73</v>
      </c>
      <c r="H137" t="s">
        <v>27</v>
      </c>
      <c r="I137" t="s">
        <v>330</v>
      </c>
      <c r="J137">
        <v>28.49</v>
      </c>
      <c r="K137">
        <v>5</v>
      </c>
      <c r="L137">
        <v>-20.89</v>
      </c>
      <c r="M137">
        <f>YEAR(Walmart_dataset[[#This Row],[Order Date]])</f>
        <v>2013</v>
      </c>
      <c r="N137">
        <f>MONTH(Walmart_dataset[[#This Row],[Order Date]])</f>
        <v>4</v>
      </c>
      <c r="O137">
        <f>DAY(Walmart_dataset[[#This Row],[Order Date]])</f>
        <v>23</v>
      </c>
    </row>
    <row r="138" spans="1:15" hidden="1" x14ac:dyDescent="0.25">
      <c r="A138" t="s">
        <v>326</v>
      </c>
      <c r="B138" s="1">
        <v>41387</v>
      </c>
      <c r="C138" s="1">
        <v>41394</v>
      </c>
      <c r="D138" t="s">
        <v>327</v>
      </c>
      <c r="E138" t="s">
        <v>14</v>
      </c>
      <c r="F138" t="s">
        <v>105</v>
      </c>
      <c r="G138" t="s">
        <v>73</v>
      </c>
      <c r="H138" t="s">
        <v>122</v>
      </c>
      <c r="I138" t="s">
        <v>331</v>
      </c>
      <c r="J138">
        <v>185.38</v>
      </c>
      <c r="K138">
        <v>2</v>
      </c>
      <c r="L138">
        <v>-34.76</v>
      </c>
      <c r="M138">
        <f>YEAR(Walmart_dataset[[#This Row],[Order Date]])</f>
        <v>2013</v>
      </c>
      <c r="N138">
        <f>MONTH(Walmart_dataset[[#This Row],[Order Date]])</f>
        <v>4</v>
      </c>
      <c r="O138">
        <f>DAY(Walmart_dataset[[#This Row],[Order Date]])</f>
        <v>23</v>
      </c>
    </row>
    <row r="139" spans="1:15" hidden="1" x14ac:dyDescent="0.25">
      <c r="A139" t="s">
        <v>326</v>
      </c>
      <c r="B139" s="1">
        <v>41387</v>
      </c>
      <c r="C139" s="1">
        <v>41394</v>
      </c>
      <c r="D139" t="s">
        <v>327</v>
      </c>
      <c r="E139" t="s">
        <v>14</v>
      </c>
      <c r="F139" t="s">
        <v>105</v>
      </c>
      <c r="G139" t="s">
        <v>73</v>
      </c>
      <c r="H139" t="s">
        <v>29</v>
      </c>
      <c r="I139" t="s">
        <v>332</v>
      </c>
      <c r="J139">
        <v>78.27</v>
      </c>
      <c r="K139">
        <v>2</v>
      </c>
      <c r="L139">
        <v>5.87</v>
      </c>
      <c r="M139">
        <f>YEAR(Walmart_dataset[[#This Row],[Order Date]])</f>
        <v>2013</v>
      </c>
      <c r="N139">
        <f>MONTH(Walmart_dataset[[#This Row],[Order Date]])</f>
        <v>4</v>
      </c>
      <c r="O139">
        <f>DAY(Walmart_dataset[[#This Row],[Order Date]])</f>
        <v>23</v>
      </c>
    </row>
    <row r="140" spans="1:15" x14ac:dyDescent="0.25">
      <c r="A140" t="s">
        <v>333</v>
      </c>
      <c r="B140" s="1">
        <v>40856</v>
      </c>
      <c r="C140" s="1">
        <v>40858</v>
      </c>
      <c r="D140" t="s">
        <v>334</v>
      </c>
      <c r="E140" t="s">
        <v>14</v>
      </c>
      <c r="F140" t="s">
        <v>47</v>
      </c>
      <c r="G140" t="s">
        <v>16</v>
      </c>
      <c r="H140" t="s">
        <v>43</v>
      </c>
      <c r="I140" t="s">
        <v>335</v>
      </c>
      <c r="J140">
        <v>340.92</v>
      </c>
      <c r="K140">
        <v>3</v>
      </c>
      <c r="L140">
        <v>3.41</v>
      </c>
      <c r="M140">
        <f>YEAR(Walmart_dataset[[#This Row],[Order Date]])</f>
        <v>2011</v>
      </c>
      <c r="N140">
        <f>MONTH(Walmart_dataset[[#This Row],[Order Date]])</f>
        <v>11</v>
      </c>
      <c r="O140">
        <f>DAY(Walmart_dataset[[#This Row],[Order Date]])</f>
        <v>9</v>
      </c>
    </row>
    <row r="141" spans="1:15" x14ac:dyDescent="0.25">
      <c r="A141" t="s">
        <v>333</v>
      </c>
      <c r="B141" s="1">
        <v>40856</v>
      </c>
      <c r="C141" s="1">
        <v>40858</v>
      </c>
      <c r="D141" t="s">
        <v>334</v>
      </c>
      <c r="E141" t="s">
        <v>14</v>
      </c>
      <c r="F141" t="s">
        <v>47</v>
      </c>
      <c r="G141" t="s">
        <v>16</v>
      </c>
      <c r="H141" t="s">
        <v>296</v>
      </c>
      <c r="I141" t="s">
        <v>336</v>
      </c>
      <c r="J141">
        <v>222.67</v>
      </c>
      <c r="K141">
        <v>2</v>
      </c>
      <c r="L141">
        <v>10.48</v>
      </c>
      <c r="M141">
        <f>YEAR(Walmart_dataset[[#This Row],[Order Date]])</f>
        <v>2011</v>
      </c>
      <c r="N141">
        <f>MONTH(Walmart_dataset[[#This Row],[Order Date]])</f>
        <v>11</v>
      </c>
      <c r="O141">
        <f>DAY(Walmart_dataset[[#This Row],[Order Date]])</f>
        <v>9</v>
      </c>
    </row>
    <row r="142" spans="1:15" x14ac:dyDescent="0.25">
      <c r="A142" t="s">
        <v>333</v>
      </c>
      <c r="B142" s="1">
        <v>40856</v>
      </c>
      <c r="C142" s="1">
        <v>40858</v>
      </c>
      <c r="D142" t="s">
        <v>334</v>
      </c>
      <c r="E142" t="s">
        <v>14</v>
      </c>
      <c r="F142" t="s">
        <v>47</v>
      </c>
      <c r="G142" t="s">
        <v>16</v>
      </c>
      <c r="H142" t="s">
        <v>25</v>
      </c>
      <c r="I142" t="s">
        <v>337</v>
      </c>
      <c r="J142">
        <v>703.97</v>
      </c>
      <c r="K142">
        <v>4</v>
      </c>
      <c r="L142">
        <v>88</v>
      </c>
      <c r="M142">
        <f>YEAR(Walmart_dataset[[#This Row],[Order Date]])</f>
        <v>2011</v>
      </c>
      <c r="N142">
        <f>MONTH(Walmart_dataset[[#This Row],[Order Date]])</f>
        <v>11</v>
      </c>
      <c r="O142">
        <f>DAY(Walmart_dataset[[#This Row],[Order Date]])</f>
        <v>9</v>
      </c>
    </row>
    <row r="143" spans="1:15" x14ac:dyDescent="0.25">
      <c r="A143" t="s">
        <v>333</v>
      </c>
      <c r="B143" s="1">
        <v>40856</v>
      </c>
      <c r="C143" s="1">
        <v>40858</v>
      </c>
      <c r="D143" t="s">
        <v>334</v>
      </c>
      <c r="E143" t="s">
        <v>14</v>
      </c>
      <c r="F143" t="s">
        <v>47</v>
      </c>
      <c r="G143" t="s">
        <v>16</v>
      </c>
      <c r="H143" t="s">
        <v>43</v>
      </c>
      <c r="I143" t="s">
        <v>338</v>
      </c>
      <c r="J143">
        <v>92.52</v>
      </c>
      <c r="K143">
        <v>6</v>
      </c>
      <c r="L143">
        <v>24.98</v>
      </c>
      <c r="M143">
        <f>YEAR(Walmart_dataset[[#This Row],[Order Date]])</f>
        <v>2011</v>
      </c>
      <c r="N143">
        <f>MONTH(Walmart_dataset[[#This Row],[Order Date]])</f>
        <v>11</v>
      </c>
      <c r="O143">
        <f>DAY(Walmart_dataset[[#This Row],[Order Date]])</f>
        <v>9</v>
      </c>
    </row>
    <row r="144" spans="1:15" x14ac:dyDescent="0.25">
      <c r="A144" t="s">
        <v>333</v>
      </c>
      <c r="B144" s="1">
        <v>40856</v>
      </c>
      <c r="C144" s="1">
        <v>40858</v>
      </c>
      <c r="D144" t="s">
        <v>334</v>
      </c>
      <c r="E144" t="s">
        <v>14</v>
      </c>
      <c r="F144" t="s">
        <v>47</v>
      </c>
      <c r="G144" t="s">
        <v>16</v>
      </c>
      <c r="H144" t="s">
        <v>67</v>
      </c>
      <c r="I144" t="s">
        <v>339</v>
      </c>
      <c r="J144">
        <v>62.65</v>
      </c>
      <c r="K144">
        <v>7</v>
      </c>
      <c r="L144">
        <v>28.82</v>
      </c>
      <c r="M144">
        <f>YEAR(Walmart_dataset[[#This Row],[Order Date]])</f>
        <v>2011</v>
      </c>
      <c r="N144">
        <f>MONTH(Walmart_dataset[[#This Row],[Order Date]])</f>
        <v>11</v>
      </c>
      <c r="O144">
        <f>DAY(Walmart_dataset[[#This Row],[Order Date]])</f>
        <v>9</v>
      </c>
    </row>
    <row r="145" spans="1:15" x14ac:dyDescent="0.25">
      <c r="A145" t="s">
        <v>333</v>
      </c>
      <c r="B145" s="1">
        <v>40856</v>
      </c>
      <c r="C145" s="1">
        <v>40858</v>
      </c>
      <c r="D145" t="s">
        <v>334</v>
      </c>
      <c r="E145" t="s">
        <v>14</v>
      </c>
      <c r="F145" t="s">
        <v>47</v>
      </c>
      <c r="G145" t="s">
        <v>16</v>
      </c>
      <c r="H145" t="s">
        <v>67</v>
      </c>
      <c r="I145" t="s">
        <v>340</v>
      </c>
      <c r="J145">
        <v>94.85</v>
      </c>
      <c r="K145">
        <v>5</v>
      </c>
      <c r="L145">
        <v>45.53</v>
      </c>
      <c r="M145">
        <f>YEAR(Walmart_dataset[[#This Row],[Order Date]])</f>
        <v>2011</v>
      </c>
      <c r="N145">
        <f>MONTH(Walmart_dataset[[#This Row],[Order Date]])</f>
        <v>11</v>
      </c>
      <c r="O145">
        <f>DAY(Walmart_dataset[[#This Row],[Order Date]])</f>
        <v>9</v>
      </c>
    </row>
    <row r="146" spans="1:15" x14ac:dyDescent="0.25">
      <c r="A146" t="s">
        <v>341</v>
      </c>
      <c r="B146" s="1">
        <v>41468</v>
      </c>
      <c r="C146" s="1">
        <v>41475</v>
      </c>
      <c r="D146" t="s">
        <v>205</v>
      </c>
      <c r="E146" t="s">
        <v>14</v>
      </c>
      <c r="F146" t="s">
        <v>15</v>
      </c>
      <c r="G146" t="s">
        <v>16</v>
      </c>
      <c r="H146" t="s">
        <v>25</v>
      </c>
      <c r="I146" t="s">
        <v>342</v>
      </c>
      <c r="J146">
        <v>95.76</v>
      </c>
      <c r="K146">
        <v>6</v>
      </c>
      <c r="L146">
        <v>7.18</v>
      </c>
      <c r="M146">
        <f>YEAR(Walmart_dataset[[#This Row],[Order Date]])</f>
        <v>2013</v>
      </c>
      <c r="N146">
        <f>MONTH(Walmart_dataset[[#This Row],[Order Date]])</f>
        <v>7</v>
      </c>
      <c r="O146">
        <f>DAY(Walmart_dataset[[#This Row],[Order Date]])</f>
        <v>13</v>
      </c>
    </row>
    <row r="147" spans="1:15" x14ac:dyDescent="0.25">
      <c r="A147" t="s">
        <v>343</v>
      </c>
      <c r="B147" s="1">
        <v>40822</v>
      </c>
      <c r="C147" s="1">
        <v>40826</v>
      </c>
      <c r="D147" t="s">
        <v>344</v>
      </c>
      <c r="E147" t="s">
        <v>14</v>
      </c>
      <c r="F147" t="s">
        <v>197</v>
      </c>
      <c r="G147" t="s">
        <v>16</v>
      </c>
      <c r="H147" t="s">
        <v>58</v>
      </c>
      <c r="I147" t="s">
        <v>345</v>
      </c>
      <c r="J147">
        <v>9.09</v>
      </c>
      <c r="K147">
        <v>3</v>
      </c>
      <c r="L147">
        <v>1.91</v>
      </c>
      <c r="M147">
        <f>YEAR(Walmart_dataset[[#This Row],[Order Date]])</f>
        <v>2011</v>
      </c>
      <c r="N147">
        <f>MONTH(Walmart_dataset[[#This Row],[Order Date]])</f>
        <v>10</v>
      </c>
      <c r="O147">
        <f>DAY(Walmart_dataset[[#This Row],[Order Date]])</f>
        <v>6</v>
      </c>
    </row>
    <row r="148" spans="1:15" x14ac:dyDescent="0.25">
      <c r="A148" t="s">
        <v>346</v>
      </c>
      <c r="B148" s="1">
        <v>41801</v>
      </c>
      <c r="C148" s="1">
        <v>41804</v>
      </c>
      <c r="D148" t="s">
        <v>347</v>
      </c>
      <c r="E148" t="s">
        <v>14</v>
      </c>
      <c r="F148" t="s">
        <v>15</v>
      </c>
      <c r="G148" t="s">
        <v>16</v>
      </c>
      <c r="H148" t="s">
        <v>17</v>
      </c>
      <c r="I148" t="s">
        <v>348</v>
      </c>
      <c r="J148">
        <v>29.6</v>
      </c>
      <c r="K148">
        <v>2</v>
      </c>
      <c r="L148">
        <v>14.8</v>
      </c>
      <c r="M148">
        <f>YEAR(Walmart_dataset[[#This Row],[Order Date]])</f>
        <v>2014</v>
      </c>
      <c r="N148">
        <f>MONTH(Walmart_dataset[[#This Row],[Order Date]])</f>
        <v>6</v>
      </c>
      <c r="O148">
        <f>DAY(Walmart_dataset[[#This Row],[Order Date]])</f>
        <v>11</v>
      </c>
    </row>
    <row r="149" spans="1:15" x14ac:dyDescent="0.25">
      <c r="A149" t="s">
        <v>346</v>
      </c>
      <c r="B149" s="1">
        <v>41801</v>
      </c>
      <c r="C149" s="1">
        <v>41804</v>
      </c>
      <c r="D149" t="s">
        <v>347</v>
      </c>
      <c r="E149" t="s">
        <v>14</v>
      </c>
      <c r="F149" t="s">
        <v>15</v>
      </c>
      <c r="G149" t="s">
        <v>16</v>
      </c>
      <c r="H149" t="s">
        <v>296</v>
      </c>
      <c r="I149" t="s">
        <v>349</v>
      </c>
      <c r="J149">
        <v>514.16999999999996</v>
      </c>
      <c r="K149">
        <v>5</v>
      </c>
      <c r="L149">
        <v>-30.25</v>
      </c>
      <c r="M149">
        <f>YEAR(Walmart_dataset[[#This Row],[Order Date]])</f>
        <v>2014</v>
      </c>
      <c r="N149">
        <f>MONTH(Walmart_dataset[[#This Row],[Order Date]])</f>
        <v>6</v>
      </c>
      <c r="O149">
        <f>DAY(Walmart_dataset[[#This Row],[Order Date]])</f>
        <v>11</v>
      </c>
    </row>
    <row r="150" spans="1:15" x14ac:dyDescent="0.25">
      <c r="A150" t="s">
        <v>346</v>
      </c>
      <c r="B150" s="1">
        <v>41801</v>
      </c>
      <c r="C150" s="1">
        <v>41804</v>
      </c>
      <c r="D150" t="s">
        <v>347</v>
      </c>
      <c r="E150" t="s">
        <v>14</v>
      </c>
      <c r="F150" t="s">
        <v>15</v>
      </c>
      <c r="G150" t="s">
        <v>16</v>
      </c>
      <c r="H150" t="s">
        <v>25</v>
      </c>
      <c r="I150" t="s">
        <v>350</v>
      </c>
      <c r="J150">
        <v>279.95999999999998</v>
      </c>
      <c r="K150">
        <v>5</v>
      </c>
      <c r="L150">
        <v>17.5</v>
      </c>
      <c r="M150">
        <f>YEAR(Walmart_dataset[[#This Row],[Order Date]])</f>
        <v>2014</v>
      </c>
      <c r="N150">
        <f>MONTH(Walmart_dataset[[#This Row],[Order Date]])</f>
        <v>6</v>
      </c>
      <c r="O150">
        <f>DAY(Walmart_dataset[[#This Row],[Order Date]])</f>
        <v>11</v>
      </c>
    </row>
    <row r="151" spans="1:15" x14ac:dyDescent="0.25">
      <c r="A151" t="s">
        <v>351</v>
      </c>
      <c r="B151" s="1">
        <v>41404</v>
      </c>
      <c r="C151" s="1">
        <v>41409</v>
      </c>
      <c r="D151" t="s">
        <v>352</v>
      </c>
      <c r="E151" t="s">
        <v>14</v>
      </c>
      <c r="F151" t="s">
        <v>36</v>
      </c>
      <c r="G151" t="s">
        <v>37</v>
      </c>
      <c r="H151" t="s">
        <v>58</v>
      </c>
      <c r="I151" t="s">
        <v>353</v>
      </c>
      <c r="J151">
        <v>93.98</v>
      </c>
      <c r="K151">
        <v>2</v>
      </c>
      <c r="L151">
        <v>13.16</v>
      </c>
      <c r="M151">
        <f>YEAR(Walmart_dataset[[#This Row],[Order Date]])</f>
        <v>2013</v>
      </c>
      <c r="N151">
        <f>MONTH(Walmart_dataset[[#This Row],[Order Date]])</f>
        <v>5</v>
      </c>
      <c r="O151">
        <f>DAY(Walmart_dataset[[#This Row],[Order Date]])</f>
        <v>10</v>
      </c>
    </row>
    <row r="152" spans="1:15" x14ac:dyDescent="0.25">
      <c r="A152" t="s">
        <v>354</v>
      </c>
      <c r="B152" s="1">
        <v>41481</v>
      </c>
      <c r="C152" s="1">
        <v>41487</v>
      </c>
      <c r="D152" t="s">
        <v>318</v>
      </c>
      <c r="E152" t="s">
        <v>14</v>
      </c>
      <c r="F152" t="s">
        <v>355</v>
      </c>
      <c r="G152" t="s">
        <v>16</v>
      </c>
      <c r="H152" t="s">
        <v>27</v>
      </c>
      <c r="I152" t="s">
        <v>356</v>
      </c>
      <c r="J152">
        <v>119.62</v>
      </c>
      <c r="K152">
        <v>8</v>
      </c>
      <c r="L152">
        <v>40.369999999999997</v>
      </c>
      <c r="M152">
        <f>YEAR(Walmart_dataset[[#This Row],[Order Date]])</f>
        <v>2013</v>
      </c>
      <c r="N152">
        <f>MONTH(Walmart_dataset[[#This Row],[Order Date]])</f>
        <v>7</v>
      </c>
      <c r="O152">
        <f>DAY(Walmart_dataset[[#This Row],[Order Date]])</f>
        <v>26</v>
      </c>
    </row>
    <row r="153" spans="1:15" x14ac:dyDescent="0.25">
      <c r="A153" t="s">
        <v>354</v>
      </c>
      <c r="B153" s="1">
        <v>41481</v>
      </c>
      <c r="C153" s="1">
        <v>41487</v>
      </c>
      <c r="D153" t="s">
        <v>318</v>
      </c>
      <c r="E153" t="s">
        <v>14</v>
      </c>
      <c r="F153" t="s">
        <v>355</v>
      </c>
      <c r="G153" t="s">
        <v>16</v>
      </c>
      <c r="H153" t="s">
        <v>21</v>
      </c>
      <c r="I153" t="s">
        <v>357</v>
      </c>
      <c r="J153">
        <v>255.76</v>
      </c>
      <c r="K153">
        <v>4</v>
      </c>
      <c r="L153">
        <v>81.84</v>
      </c>
      <c r="M153">
        <f>YEAR(Walmart_dataset[[#This Row],[Order Date]])</f>
        <v>2013</v>
      </c>
      <c r="N153">
        <f>MONTH(Walmart_dataset[[#This Row],[Order Date]])</f>
        <v>7</v>
      </c>
      <c r="O153">
        <f>DAY(Walmart_dataset[[#This Row],[Order Date]])</f>
        <v>26</v>
      </c>
    </row>
    <row r="154" spans="1:15" x14ac:dyDescent="0.25">
      <c r="A154" t="s">
        <v>354</v>
      </c>
      <c r="B154" s="1">
        <v>41481</v>
      </c>
      <c r="C154" s="1">
        <v>41487</v>
      </c>
      <c r="D154" t="s">
        <v>318</v>
      </c>
      <c r="E154" t="s">
        <v>14</v>
      </c>
      <c r="F154" t="s">
        <v>355</v>
      </c>
      <c r="G154" t="s">
        <v>16</v>
      </c>
      <c r="H154" t="s">
        <v>110</v>
      </c>
      <c r="I154" t="s">
        <v>358</v>
      </c>
      <c r="J154">
        <v>241.57</v>
      </c>
      <c r="K154">
        <v>2</v>
      </c>
      <c r="L154">
        <v>18.12</v>
      </c>
      <c r="M154">
        <f>YEAR(Walmart_dataset[[#This Row],[Order Date]])</f>
        <v>2013</v>
      </c>
      <c r="N154">
        <f>MONTH(Walmart_dataset[[#This Row],[Order Date]])</f>
        <v>7</v>
      </c>
      <c r="O154">
        <f>DAY(Walmart_dataset[[#This Row],[Order Date]])</f>
        <v>26</v>
      </c>
    </row>
    <row r="155" spans="1:15" x14ac:dyDescent="0.25">
      <c r="A155" t="s">
        <v>354</v>
      </c>
      <c r="B155" s="1">
        <v>41481</v>
      </c>
      <c r="C155" s="1">
        <v>41487</v>
      </c>
      <c r="D155" t="s">
        <v>318</v>
      </c>
      <c r="E155" t="s">
        <v>14</v>
      </c>
      <c r="F155" t="s">
        <v>355</v>
      </c>
      <c r="G155" t="s">
        <v>16</v>
      </c>
      <c r="H155" t="s">
        <v>21</v>
      </c>
      <c r="I155" t="s">
        <v>359</v>
      </c>
      <c r="J155">
        <v>69.3</v>
      </c>
      <c r="K155">
        <v>9</v>
      </c>
      <c r="L155">
        <v>22.87</v>
      </c>
      <c r="M155">
        <f>YEAR(Walmart_dataset[[#This Row],[Order Date]])</f>
        <v>2013</v>
      </c>
      <c r="N155">
        <f>MONTH(Walmart_dataset[[#This Row],[Order Date]])</f>
        <v>7</v>
      </c>
      <c r="O155">
        <f>DAY(Walmart_dataset[[#This Row],[Order Date]])</f>
        <v>26</v>
      </c>
    </row>
    <row r="156" spans="1:15" hidden="1" x14ac:dyDescent="0.25">
      <c r="A156" t="s">
        <v>360</v>
      </c>
      <c r="B156" s="1">
        <v>41425</v>
      </c>
      <c r="C156" s="1">
        <v>41430</v>
      </c>
      <c r="D156" t="s">
        <v>361</v>
      </c>
      <c r="E156" t="s">
        <v>14</v>
      </c>
      <c r="F156" t="s">
        <v>362</v>
      </c>
      <c r="G156" t="s">
        <v>96</v>
      </c>
      <c r="H156" t="s">
        <v>27</v>
      </c>
      <c r="I156" t="s">
        <v>363</v>
      </c>
      <c r="J156">
        <v>22.62</v>
      </c>
      <c r="K156">
        <v>2</v>
      </c>
      <c r="L156">
        <v>-15.08</v>
      </c>
      <c r="M156">
        <f>YEAR(Walmart_dataset[[#This Row],[Order Date]])</f>
        <v>2013</v>
      </c>
      <c r="N156">
        <f>MONTH(Walmart_dataset[[#This Row],[Order Date]])</f>
        <v>5</v>
      </c>
      <c r="O156">
        <f>DAY(Walmart_dataset[[#This Row],[Order Date]])</f>
        <v>31</v>
      </c>
    </row>
    <row r="157" spans="1:15" hidden="1" x14ac:dyDescent="0.25">
      <c r="A157" t="s">
        <v>360</v>
      </c>
      <c r="B157" s="1">
        <v>41425</v>
      </c>
      <c r="C157" s="1">
        <v>41430</v>
      </c>
      <c r="D157" t="s">
        <v>361</v>
      </c>
      <c r="E157" t="s">
        <v>14</v>
      </c>
      <c r="F157" t="s">
        <v>362</v>
      </c>
      <c r="G157" t="s">
        <v>96</v>
      </c>
      <c r="H157" t="s">
        <v>27</v>
      </c>
      <c r="I157" t="s">
        <v>364</v>
      </c>
      <c r="J157">
        <v>14.95</v>
      </c>
      <c r="K157">
        <v>2</v>
      </c>
      <c r="L157">
        <v>-11.96</v>
      </c>
      <c r="M157">
        <f>YEAR(Walmart_dataset[[#This Row],[Order Date]])</f>
        <v>2013</v>
      </c>
      <c r="N157">
        <f>MONTH(Walmart_dataset[[#This Row],[Order Date]])</f>
        <v>5</v>
      </c>
      <c r="O157">
        <f>DAY(Walmart_dataset[[#This Row],[Order Date]])</f>
        <v>31</v>
      </c>
    </row>
    <row r="158" spans="1:15" hidden="1" x14ac:dyDescent="0.25">
      <c r="A158" t="s">
        <v>360</v>
      </c>
      <c r="B158" s="1">
        <v>41425</v>
      </c>
      <c r="C158" s="1">
        <v>41430</v>
      </c>
      <c r="D158" t="s">
        <v>361</v>
      </c>
      <c r="E158" t="s">
        <v>14</v>
      </c>
      <c r="F158" t="s">
        <v>362</v>
      </c>
      <c r="G158" t="s">
        <v>96</v>
      </c>
      <c r="H158" t="s">
        <v>110</v>
      </c>
      <c r="I158" t="s">
        <v>365</v>
      </c>
      <c r="J158">
        <v>801.57</v>
      </c>
      <c r="K158">
        <v>2</v>
      </c>
      <c r="L158">
        <v>50.1</v>
      </c>
      <c r="M158">
        <f>YEAR(Walmart_dataset[[#This Row],[Order Date]])</f>
        <v>2013</v>
      </c>
      <c r="N158">
        <f>MONTH(Walmart_dataset[[#This Row],[Order Date]])</f>
        <v>5</v>
      </c>
      <c r="O158">
        <f>DAY(Walmart_dataset[[#This Row],[Order Date]])</f>
        <v>31</v>
      </c>
    </row>
    <row r="159" spans="1:15" hidden="1" x14ac:dyDescent="0.25">
      <c r="A159" t="s">
        <v>360</v>
      </c>
      <c r="B159" s="1">
        <v>41425</v>
      </c>
      <c r="C159" s="1">
        <v>41430</v>
      </c>
      <c r="D159" t="s">
        <v>361</v>
      </c>
      <c r="E159" t="s">
        <v>14</v>
      </c>
      <c r="F159" t="s">
        <v>362</v>
      </c>
      <c r="G159" t="s">
        <v>96</v>
      </c>
      <c r="H159" t="s">
        <v>27</v>
      </c>
      <c r="I159" t="s">
        <v>366</v>
      </c>
      <c r="J159">
        <v>2.38</v>
      </c>
      <c r="K159">
        <v>3</v>
      </c>
      <c r="L159">
        <v>-1.9</v>
      </c>
      <c r="M159">
        <f>YEAR(Walmart_dataset[[#This Row],[Order Date]])</f>
        <v>2013</v>
      </c>
      <c r="N159">
        <f>MONTH(Walmart_dataset[[#This Row],[Order Date]])</f>
        <v>5</v>
      </c>
      <c r="O159">
        <f>DAY(Walmart_dataset[[#This Row],[Order Date]])</f>
        <v>31</v>
      </c>
    </row>
    <row r="160" spans="1:15" hidden="1" x14ac:dyDescent="0.25">
      <c r="A160" t="s">
        <v>360</v>
      </c>
      <c r="B160" s="1">
        <v>41425</v>
      </c>
      <c r="C160" s="1">
        <v>41430</v>
      </c>
      <c r="D160" t="s">
        <v>361</v>
      </c>
      <c r="E160" t="s">
        <v>14</v>
      </c>
      <c r="F160" t="s">
        <v>362</v>
      </c>
      <c r="G160" t="s">
        <v>96</v>
      </c>
      <c r="H160" t="s">
        <v>67</v>
      </c>
      <c r="I160" t="s">
        <v>367</v>
      </c>
      <c r="J160">
        <v>32.79</v>
      </c>
      <c r="K160">
        <v>1</v>
      </c>
      <c r="L160">
        <v>11.89</v>
      </c>
      <c r="M160">
        <f>YEAR(Walmart_dataset[[#This Row],[Order Date]])</f>
        <v>2013</v>
      </c>
      <c r="N160">
        <f>MONTH(Walmart_dataset[[#This Row],[Order Date]])</f>
        <v>5</v>
      </c>
      <c r="O160">
        <f>DAY(Walmart_dataset[[#This Row],[Order Date]])</f>
        <v>31</v>
      </c>
    </row>
    <row r="161" spans="1:15" x14ac:dyDescent="0.25">
      <c r="A161" t="s">
        <v>368</v>
      </c>
      <c r="B161" s="1">
        <v>41995</v>
      </c>
      <c r="C161" s="1">
        <v>41999</v>
      </c>
      <c r="D161" t="s">
        <v>369</v>
      </c>
      <c r="E161" t="s">
        <v>14</v>
      </c>
      <c r="F161" t="s">
        <v>15</v>
      </c>
      <c r="G161" t="s">
        <v>16</v>
      </c>
      <c r="H161" t="s">
        <v>23</v>
      </c>
      <c r="I161" t="s">
        <v>370</v>
      </c>
      <c r="J161">
        <v>6.63</v>
      </c>
      <c r="K161">
        <v>3</v>
      </c>
      <c r="L161">
        <v>1.79</v>
      </c>
      <c r="M161">
        <f>YEAR(Walmart_dataset[[#This Row],[Order Date]])</f>
        <v>2014</v>
      </c>
      <c r="N161">
        <f>MONTH(Walmart_dataset[[#This Row],[Order Date]])</f>
        <v>12</v>
      </c>
      <c r="O161">
        <f>DAY(Walmart_dataset[[#This Row],[Order Date]])</f>
        <v>22</v>
      </c>
    </row>
    <row r="162" spans="1:15" x14ac:dyDescent="0.25">
      <c r="A162" t="s">
        <v>368</v>
      </c>
      <c r="B162" s="1">
        <v>41995</v>
      </c>
      <c r="C162" s="1">
        <v>41999</v>
      </c>
      <c r="D162" t="s">
        <v>369</v>
      </c>
      <c r="E162" t="s">
        <v>14</v>
      </c>
      <c r="F162" t="s">
        <v>15</v>
      </c>
      <c r="G162" t="s">
        <v>16</v>
      </c>
      <c r="H162" t="s">
        <v>23</v>
      </c>
      <c r="I162" t="s">
        <v>371</v>
      </c>
      <c r="J162">
        <v>5.88</v>
      </c>
      <c r="K162">
        <v>2</v>
      </c>
      <c r="L162">
        <v>1.71</v>
      </c>
      <c r="M162">
        <f>YEAR(Walmart_dataset[[#This Row],[Order Date]])</f>
        <v>2014</v>
      </c>
      <c r="N162">
        <f>MONTH(Walmart_dataset[[#This Row],[Order Date]])</f>
        <v>12</v>
      </c>
      <c r="O162">
        <f>DAY(Walmart_dataset[[#This Row],[Order Date]])</f>
        <v>22</v>
      </c>
    </row>
    <row r="163" spans="1:15" hidden="1" x14ac:dyDescent="0.25">
      <c r="A163" t="s">
        <v>372</v>
      </c>
      <c r="B163" s="1">
        <v>41662</v>
      </c>
      <c r="C163" s="1">
        <v>41667</v>
      </c>
      <c r="D163" t="s">
        <v>373</v>
      </c>
      <c r="E163" t="s">
        <v>14</v>
      </c>
      <c r="F163" t="s">
        <v>374</v>
      </c>
      <c r="G163" t="s">
        <v>375</v>
      </c>
      <c r="H163" t="s">
        <v>249</v>
      </c>
      <c r="I163" t="s">
        <v>376</v>
      </c>
      <c r="J163">
        <v>2999.95</v>
      </c>
      <c r="K163">
        <v>5</v>
      </c>
      <c r="L163">
        <v>1379.98</v>
      </c>
      <c r="M163">
        <f>YEAR(Walmart_dataset[[#This Row],[Order Date]])</f>
        <v>2014</v>
      </c>
      <c r="N163">
        <f>MONTH(Walmart_dataset[[#This Row],[Order Date]])</f>
        <v>1</v>
      </c>
      <c r="O163">
        <f>DAY(Walmart_dataset[[#This Row],[Order Date]])</f>
        <v>23</v>
      </c>
    </row>
    <row r="164" spans="1:15" hidden="1" x14ac:dyDescent="0.25">
      <c r="A164" t="s">
        <v>372</v>
      </c>
      <c r="B164" s="1">
        <v>41662</v>
      </c>
      <c r="C164" s="1">
        <v>41667</v>
      </c>
      <c r="D164" t="s">
        <v>373</v>
      </c>
      <c r="E164" t="s">
        <v>14</v>
      </c>
      <c r="F164" t="s">
        <v>374</v>
      </c>
      <c r="G164" t="s">
        <v>375</v>
      </c>
      <c r="H164" t="s">
        <v>43</v>
      </c>
      <c r="I164" t="s">
        <v>377</v>
      </c>
      <c r="J164">
        <v>51.45</v>
      </c>
      <c r="K164">
        <v>3</v>
      </c>
      <c r="L164">
        <v>13.89</v>
      </c>
      <c r="M164">
        <f>YEAR(Walmart_dataset[[#This Row],[Order Date]])</f>
        <v>2014</v>
      </c>
      <c r="N164">
        <f>MONTH(Walmart_dataset[[#This Row],[Order Date]])</f>
        <v>1</v>
      </c>
      <c r="O164">
        <f>DAY(Walmart_dataset[[#This Row],[Order Date]])</f>
        <v>23</v>
      </c>
    </row>
    <row r="165" spans="1:15" hidden="1" x14ac:dyDescent="0.25">
      <c r="A165" t="s">
        <v>372</v>
      </c>
      <c r="B165" s="1">
        <v>41662</v>
      </c>
      <c r="C165" s="1">
        <v>41667</v>
      </c>
      <c r="D165" t="s">
        <v>373</v>
      </c>
      <c r="E165" t="s">
        <v>14</v>
      </c>
      <c r="F165" t="s">
        <v>374</v>
      </c>
      <c r="G165" t="s">
        <v>375</v>
      </c>
      <c r="H165" t="s">
        <v>67</v>
      </c>
      <c r="I165" t="s">
        <v>378</v>
      </c>
      <c r="J165">
        <v>11.96</v>
      </c>
      <c r="K165">
        <v>2</v>
      </c>
      <c r="L165">
        <v>5.38</v>
      </c>
      <c r="M165">
        <f>YEAR(Walmart_dataset[[#This Row],[Order Date]])</f>
        <v>2014</v>
      </c>
      <c r="N165">
        <f>MONTH(Walmart_dataset[[#This Row],[Order Date]])</f>
        <v>1</v>
      </c>
      <c r="O165">
        <f>DAY(Walmart_dataset[[#This Row],[Order Date]])</f>
        <v>23</v>
      </c>
    </row>
    <row r="166" spans="1:15" hidden="1" x14ac:dyDescent="0.25">
      <c r="A166" t="s">
        <v>372</v>
      </c>
      <c r="B166" s="1">
        <v>41662</v>
      </c>
      <c r="C166" s="1">
        <v>41667</v>
      </c>
      <c r="D166" t="s">
        <v>373</v>
      </c>
      <c r="E166" t="s">
        <v>14</v>
      </c>
      <c r="F166" t="s">
        <v>374</v>
      </c>
      <c r="G166" t="s">
        <v>375</v>
      </c>
      <c r="H166" t="s">
        <v>43</v>
      </c>
      <c r="I166" t="s">
        <v>379</v>
      </c>
      <c r="J166">
        <v>1126.02</v>
      </c>
      <c r="K166">
        <v>3</v>
      </c>
      <c r="L166">
        <v>56.3</v>
      </c>
      <c r="M166">
        <f>YEAR(Walmart_dataset[[#This Row],[Order Date]])</f>
        <v>2014</v>
      </c>
      <c r="N166">
        <f>MONTH(Walmart_dataset[[#This Row],[Order Date]])</f>
        <v>1</v>
      </c>
      <c r="O166">
        <f>DAY(Walmart_dataset[[#This Row],[Order Date]])</f>
        <v>23</v>
      </c>
    </row>
    <row r="167" spans="1:15" x14ac:dyDescent="0.25">
      <c r="A167" t="s">
        <v>380</v>
      </c>
      <c r="B167" s="1">
        <v>41416</v>
      </c>
      <c r="C167" s="1">
        <v>41418</v>
      </c>
      <c r="D167" t="s">
        <v>193</v>
      </c>
      <c r="E167" t="s">
        <v>14</v>
      </c>
      <c r="F167" t="s">
        <v>15</v>
      </c>
      <c r="G167" t="s">
        <v>16</v>
      </c>
      <c r="H167" t="s">
        <v>25</v>
      </c>
      <c r="I167" t="s">
        <v>381</v>
      </c>
      <c r="J167">
        <v>55.18</v>
      </c>
      <c r="K167">
        <v>3</v>
      </c>
      <c r="L167">
        <v>-12.41</v>
      </c>
      <c r="M167">
        <f>YEAR(Walmart_dataset[[#This Row],[Order Date]])</f>
        <v>2013</v>
      </c>
      <c r="N167">
        <f>MONTH(Walmart_dataset[[#This Row],[Order Date]])</f>
        <v>5</v>
      </c>
      <c r="O167">
        <f>DAY(Walmart_dataset[[#This Row],[Order Date]])</f>
        <v>22</v>
      </c>
    </row>
    <row r="168" spans="1:15" x14ac:dyDescent="0.25">
      <c r="A168" t="s">
        <v>380</v>
      </c>
      <c r="B168" s="1">
        <v>41416</v>
      </c>
      <c r="C168" s="1">
        <v>41418</v>
      </c>
      <c r="D168" t="s">
        <v>193</v>
      </c>
      <c r="E168" t="s">
        <v>14</v>
      </c>
      <c r="F168" t="s">
        <v>15</v>
      </c>
      <c r="G168" t="s">
        <v>16</v>
      </c>
      <c r="H168" t="s">
        <v>58</v>
      </c>
      <c r="I168" t="s">
        <v>382</v>
      </c>
      <c r="J168">
        <v>66.260000000000005</v>
      </c>
      <c r="K168">
        <v>2</v>
      </c>
      <c r="L168">
        <v>27.17</v>
      </c>
      <c r="M168">
        <f>YEAR(Walmart_dataset[[#This Row],[Order Date]])</f>
        <v>2013</v>
      </c>
      <c r="N168">
        <f>MONTH(Walmart_dataset[[#This Row],[Order Date]])</f>
        <v>5</v>
      </c>
      <c r="O168">
        <f>DAY(Walmart_dataset[[#This Row],[Order Date]])</f>
        <v>22</v>
      </c>
    </row>
    <row r="169" spans="1:15" x14ac:dyDescent="0.25">
      <c r="A169" t="s">
        <v>383</v>
      </c>
      <c r="B169" s="1">
        <v>41220</v>
      </c>
      <c r="C169" s="1">
        <v>41222</v>
      </c>
      <c r="D169" t="s">
        <v>384</v>
      </c>
      <c r="E169" t="s">
        <v>14</v>
      </c>
      <c r="F169" t="s">
        <v>15</v>
      </c>
      <c r="G169" t="s">
        <v>16</v>
      </c>
      <c r="H169" t="s">
        <v>110</v>
      </c>
      <c r="I169" t="s">
        <v>385</v>
      </c>
      <c r="J169">
        <v>190.72</v>
      </c>
      <c r="K169">
        <v>1</v>
      </c>
      <c r="L169">
        <v>11.92</v>
      </c>
      <c r="M169">
        <f>YEAR(Walmart_dataset[[#This Row],[Order Date]])</f>
        <v>2012</v>
      </c>
      <c r="N169">
        <f>MONTH(Walmart_dataset[[#This Row],[Order Date]])</f>
        <v>11</v>
      </c>
      <c r="O169">
        <f>DAY(Walmart_dataset[[#This Row],[Order Date]])</f>
        <v>7</v>
      </c>
    </row>
    <row r="170" spans="1:15" x14ac:dyDescent="0.25">
      <c r="A170" t="s">
        <v>386</v>
      </c>
      <c r="B170" s="1">
        <v>41890</v>
      </c>
      <c r="C170" s="1">
        <v>41894</v>
      </c>
      <c r="D170" t="s">
        <v>387</v>
      </c>
      <c r="E170" t="s">
        <v>14</v>
      </c>
      <c r="F170" t="s">
        <v>15</v>
      </c>
      <c r="G170" t="s">
        <v>16</v>
      </c>
      <c r="H170" t="s">
        <v>21</v>
      </c>
      <c r="I170" t="s">
        <v>388</v>
      </c>
      <c r="J170">
        <v>47.94</v>
      </c>
      <c r="K170">
        <v>3</v>
      </c>
      <c r="L170">
        <v>2.4</v>
      </c>
      <c r="M170">
        <f>YEAR(Walmart_dataset[[#This Row],[Order Date]])</f>
        <v>2014</v>
      </c>
      <c r="N170">
        <f>MONTH(Walmart_dataset[[#This Row],[Order Date]])</f>
        <v>9</v>
      </c>
      <c r="O170">
        <f>DAY(Walmart_dataset[[#This Row],[Order Date]])</f>
        <v>8</v>
      </c>
    </row>
    <row r="171" spans="1:15" hidden="1" x14ac:dyDescent="0.25">
      <c r="A171" t="s">
        <v>389</v>
      </c>
      <c r="B171" s="1">
        <v>41466</v>
      </c>
      <c r="C171" s="1">
        <v>41472</v>
      </c>
      <c r="D171" t="s">
        <v>390</v>
      </c>
      <c r="E171" t="s">
        <v>14</v>
      </c>
      <c r="F171" t="s">
        <v>391</v>
      </c>
      <c r="G171" t="s">
        <v>73</v>
      </c>
      <c r="H171" t="s">
        <v>43</v>
      </c>
      <c r="I171" t="s">
        <v>392</v>
      </c>
      <c r="J171">
        <v>16.77</v>
      </c>
      <c r="K171">
        <v>2</v>
      </c>
      <c r="L171">
        <v>1.47</v>
      </c>
      <c r="M171">
        <f>YEAR(Walmart_dataset[[#This Row],[Order Date]])</f>
        <v>2013</v>
      </c>
      <c r="N171">
        <f>MONTH(Walmart_dataset[[#This Row],[Order Date]])</f>
        <v>7</v>
      </c>
      <c r="O171">
        <f>DAY(Walmart_dataset[[#This Row],[Order Date]])</f>
        <v>11</v>
      </c>
    </row>
    <row r="172" spans="1:15" hidden="1" x14ac:dyDescent="0.25">
      <c r="A172" t="s">
        <v>393</v>
      </c>
      <c r="B172" s="1">
        <v>41470</v>
      </c>
      <c r="C172" s="1">
        <v>41473</v>
      </c>
      <c r="D172" t="s">
        <v>394</v>
      </c>
      <c r="E172" t="s">
        <v>14</v>
      </c>
      <c r="F172" t="s">
        <v>268</v>
      </c>
      <c r="G172" t="s">
        <v>73</v>
      </c>
      <c r="H172" t="s">
        <v>25</v>
      </c>
      <c r="I172" t="s">
        <v>395</v>
      </c>
      <c r="J172">
        <v>380.86</v>
      </c>
      <c r="K172">
        <v>8</v>
      </c>
      <c r="L172">
        <v>38.090000000000003</v>
      </c>
      <c r="M172">
        <f>YEAR(Walmart_dataset[[#This Row],[Order Date]])</f>
        <v>2013</v>
      </c>
      <c r="N172">
        <f>MONTH(Walmart_dataset[[#This Row],[Order Date]])</f>
        <v>7</v>
      </c>
      <c r="O172">
        <f>DAY(Walmart_dataset[[#This Row],[Order Date]])</f>
        <v>15</v>
      </c>
    </row>
    <row r="173" spans="1:15" x14ac:dyDescent="0.25">
      <c r="A173" t="s">
        <v>396</v>
      </c>
      <c r="B173" s="1">
        <v>41380</v>
      </c>
      <c r="C173" s="1">
        <v>41382</v>
      </c>
      <c r="D173" t="s">
        <v>397</v>
      </c>
      <c r="E173" t="s">
        <v>14</v>
      </c>
      <c r="F173" t="s">
        <v>47</v>
      </c>
      <c r="G173" t="s">
        <v>16</v>
      </c>
      <c r="H173" t="s">
        <v>110</v>
      </c>
      <c r="I173" t="s">
        <v>398</v>
      </c>
      <c r="J173">
        <v>1121.57</v>
      </c>
      <c r="K173">
        <v>2</v>
      </c>
      <c r="L173">
        <v>0</v>
      </c>
      <c r="M173">
        <f>YEAR(Walmart_dataset[[#This Row],[Order Date]])</f>
        <v>2013</v>
      </c>
      <c r="N173">
        <f>MONTH(Walmart_dataset[[#This Row],[Order Date]])</f>
        <v>4</v>
      </c>
      <c r="O173">
        <f>DAY(Walmart_dataset[[#This Row],[Order Date]])</f>
        <v>16</v>
      </c>
    </row>
    <row r="174" spans="1:15" x14ac:dyDescent="0.25">
      <c r="A174" t="s">
        <v>399</v>
      </c>
      <c r="B174" s="1">
        <v>41820</v>
      </c>
      <c r="C174" s="1">
        <v>41824</v>
      </c>
      <c r="D174" t="s">
        <v>400</v>
      </c>
      <c r="E174" t="s">
        <v>14</v>
      </c>
      <c r="F174" t="s">
        <v>401</v>
      </c>
      <c r="G174" t="s">
        <v>16</v>
      </c>
      <c r="H174" t="s">
        <v>43</v>
      </c>
      <c r="I174" t="s">
        <v>402</v>
      </c>
      <c r="J174">
        <v>1295.78</v>
      </c>
      <c r="K174">
        <v>2</v>
      </c>
      <c r="L174">
        <v>310.99</v>
      </c>
      <c r="M174">
        <f>YEAR(Walmart_dataset[[#This Row],[Order Date]])</f>
        <v>2014</v>
      </c>
      <c r="N174">
        <f>MONTH(Walmart_dataset[[#This Row],[Order Date]])</f>
        <v>6</v>
      </c>
      <c r="O174">
        <f>DAY(Walmart_dataset[[#This Row],[Order Date]])</f>
        <v>30</v>
      </c>
    </row>
    <row r="175" spans="1:15" x14ac:dyDescent="0.25">
      <c r="A175" t="s">
        <v>403</v>
      </c>
      <c r="B175" s="1">
        <v>41436</v>
      </c>
      <c r="C175" s="1">
        <v>41441</v>
      </c>
      <c r="D175" t="s">
        <v>404</v>
      </c>
      <c r="E175" t="s">
        <v>14</v>
      </c>
      <c r="F175" t="s">
        <v>15</v>
      </c>
      <c r="G175" t="s">
        <v>16</v>
      </c>
      <c r="H175" t="s">
        <v>17</v>
      </c>
      <c r="I175" t="s">
        <v>405</v>
      </c>
      <c r="J175">
        <v>20.7</v>
      </c>
      <c r="K175">
        <v>2</v>
      </c>
      <c r="L175">
        <v>9.94</v>
      </c>
      <c r="M175">
        <f>YEAR(Walmart_dataset[[#This Row],[Order Date]])</f>
        <v>2013</v>
      </c>
      <c r="N175">
        <f>MONTH(Walmart_dataset[[#This Row],[Order Date]])</f>
        <v>6</v>
      </c>
      <c r="O175">
        <f>DAY(Walmart_dataset[[#This Row],[Order Date]])</f>
        <v>11</v>
      </c>
    </row>
    <row r="176" spans="1:15" x14ac:dyDescent="0.25">
      <c r="A176" t="s">
        <v>403</v>
      </c>
      <c r="B176" s="1">
        <v>41436</v>
      </c>
      <c r="C176" s="1">
        <v>41441</v>
      </c>
      <c r="D176" t="s">
        <v>404</v>
      </c>
      <c r="E176" t="s">
        <v>14</v>
      </c>
      <c r="F176" t="s">
        <v>15</v>
      </c>
      <c r="G176" t="s">
        <v>16</v>
      </c>
      <c r="H176" t="s">
        <v>31</v>
      </c>
      <c r="I176" t="s">
        <v>406</v>
      </c>
      <c r="J176">
        <v>1335.68</v>
      </c>
      <c r="K176">
        <v>4</v>
      </c>
      <c r="L176">
        <v>-217.05</v>
      </c>
      <c r="M176">
        <f>YEAR(Walmart_dataset[[#This Row],[Order Date]])</f>
        <v>2013</v>
      </c>
      <c r="N176">
        <f>MONTH(Walmart_dataset[[#This Row],[Order Date]])</f>
        <v>6</v>
      </c>
      <c r="O176">
        <f>DAY(Walmart_dataset[[#This Row],[Order Date]])</f>
        <v>11</v>
      </c>
    </row>
    <row r="177" spans="1:15" x14ac:dyDescent="0.25">
      <c r="A177" t="s">
        <v>403</v>
      </c>
      <c r="B177" s="1">
        <v>41436</v>
      </c>
      <c r="C177" s="1">
        <v>41441</v>
      </c>
      <c r="D177" t="s">
        <v>404</v>
      </c>
      <c r="E177" t="s">
        <v>14</v>
      </c>
      <c r="F177" t="s">
        <v>15</v>
      </c>
      <c r="G177" t="s">
        <v>16</v>
      </c>
      <c r="H177" t="s">
        <v>67</v>
      </c>
      <c r="I177" t="s">
        <v>407</v>
      </c>
      <c r="J177">
        <v>32.4</v>
      </c>
      <c r="K177">
        <v>5</v>
      </c>
      <c r="L177">
        <v>15.55</v>
      </c>
      <c r="M177">
        <f>YEAR(Walmart_dataset[[#This Row],[Order Date]])</f>
        <v>2013</v>
      </c>
      <c r="N177">
        <f>MONTH(Walmart_dataset[[#This Row],[Order Date]])</f>
        <v>6</v>
      </c>
      <c r="O177">
        <f>DAY(Walmart_dataset[[#This Row],[Order Date]])</f>
        <v>11</v>
      </c>
    </row>
    <row r="178" spans="1:15" x14ac:dyDescent="0.25">
      <c r="A178" t="s">
        <v>408</v>
      </c>
      <c r="B178" s="1">
        <v>41964</v>
      </c>
      <c r="C178" s="1">
        <v>41966</v>
      </c>
      <c r="D178" t="s">
        <v>409</v>
      </c>
      <c r="E178" t="s">
        <v>14</v>
      </c>
      <c r="F178" t="s">
        <v>47</v>
      </c>
      <c r="G178" t="s">
        <v>16</v>
      </c>
      <c r="H178" t="s">
        <v>21</v>
      </c>
      <c r="I178" t="s">
        <v>410</v>
      </c>
      <c r="J178">
        <v>42.6</v>
      </c>
      <c r="K178">
        <v>3</v>
      </c>
      <c r="L178">
        <v>16.61</v>
      </c>
      <c r="M178">
        <f>YEAR(Walmart_dataset[[#This Row],[Order Date]])</f>
        <v>2014</v>
      </c>
      <c r="N178">
        <f>MONTH(Walmart_dataset[[#This Row],[Order Date]])</f>
        <v>11</v>
      </c>
      <c r="O178">
        <f>DAY(Walmart_dataset[[#This Row],[Order Date]])</f>
        <v>21</v>
      </c>
    </row>
    <row r="179" spans="1:15" x14ac:dyDescent="0.25">
      <c r="A179" t="s">
        <v>408</v>
      </c>
      <c r="B179" s="1">
        <v>41964</v>
      </c>
      <c r="C179" s="1">
        <v>41966</v>
      </c>
      <c r="D179" t="s">
        <v>409</v>
      </c>
      <c r="E179" t="s">
        <v>14</v>
      </c>
      <c r="F179" t="s">
        <v>47</v>
      </c>
      <c r="G179" t="s">
        <v>16</v>
      </c>
      <c r="H179" t="s">
        <v>27</v>
      </c>
      <c r="I179" t="s">
        <v>411</v>
      </c>
      <c r="J179">
        <v>84.06</v>
      </c>
      <c r="K179">
        <v>7</v>
      </c>
      <c r="L179">
        <v>27.32</v>
      </c>
      <c r="M179">
        <f>YEAR(Walmart_dataset[[#This Row],[Order Date]])</f>
        <v>2014</v>
      </c>
      <c r="N179">
        <f>MONTH(Walmart_dataset[[#This Row],[Order Date]])</f>
        <v>11</v>
      </c>
      <c r="O179">
        <f>DAY(Walmart_dataset[[#This Row],[Order Date]])</f>
        <v>21</v>
      </c>
    </row>
    <row r="180" spans="1:15" x14ac:dyDescent="0.25">
      <c r="A180" t="s">
        <v>412</v>
      </c>
      <c r="B180" s="1">
        <v>41250</v>
      </c>
      <c r="C180" s="1">
        <v>41252</v>
      </c>
      <c r="D180" t="s">
        <v>413</v>
      </c>
      <c r="E180" t="s">
        <v>14</v>
      </c>
      <c r="F180" t="s">
        <v>36</v>
      </c>
      <c r="G180" t="s">
        <v>37</v>
      </c>
      <c r="H180" t="s">
        <v>119</v>
      </c>
      <c r="I180" t="s">
        <v>414</v>
      </c>
      <c r="J180">
        <v>3.96</v>
      </c>
      <c r="K180">
        <v>2</v>
      </c>
      <c r="L180">
        <v>0</v>
      </c>
      <c r="M180">
        <f>YEAR(Walmart_dataset[[#This Row],[Order Date]])</f>
        <v>2012</v>
      </c>
      <c r="N180">
        <f>MONTH(Walmart_dataset[[#This Row],[Order Date]])</f>
        <v>12</v>
      </c>
      <c r="O180">
        <f>DAY(Walmart_dataset[[#This Row],[Order Date]])</f>
        <v>7</v>
      </c>
    </row>
    <row r="181" spans="1:15" x14ac:dyDescent="0.25">
      <c r="A181" t="s">
        <v>412</v>
      </c>
      <c r="B181" s="1">
        <v>41250</v>
      </c>
      <c r="C181" s="1">
        <v>41252</v>
      </c>
      <c r="D181" t="s">
        <v>413</v>
      </c>
      <c r="E181" t="s">
        <v>14</v>
      </c>
      <c r="F181" t="s">
        <v>36</v>
      </c>
      <c r="G181" t="s">
        <v>37</v>
      </c>
      <c r="H181" t="s">
        <v>17</v>
      </c>
      <c r="I181" t="s">
        <v>237</v>
      </c>
      <c r="J181">
        <v>2.61</v>
      </c>
      <c r="K181">
        <v>1</v>
      </c>
      <c r="L181">
        <v>1.2</v>
      </c>
      <c r="M181">
        <f>YEAR(Walmart_dataset[[#This Row],[Order Date]])</f>
        <v>2012</v>
      </c>
      <c r="N181">
        <f>MONTH(Walmart_dataset[[#This Row],[Order Date]])</f>
        <v>12</v>
      </c>
      <c r="O181">
        <f>DAY(Walmart_dataset[[#This Row],[Order Date]])</f>
        <v>7</v>
      </c>
    </row>
    <row r="182" spans="1:15" x14ac:dyDescent="0.25">
      <c r="A182" t="s">
        <v>415</v>
      </c>
      <c r="B182" s="1">
        <v>41981</v>
      </c>
      <c r="C182" s="1">
        <v>41984</v>
      </c>
      <c r="D182" t="s">
        <v>416</v>
      </c>
      <c r="E182" t="s">
        <v>14</v>
      </c>
      <c r="F182" t="s">
        <v>15</v>
      </c>
      <c r="G182" t="s">
        <v>16</v>
      </c>
      <c r="H182" t="s">
        <v>25</v>
      </c>
      <c r="I182" t="s">
        <v>417</v>
      </c>
      <c r="J182">
        <v>374.38</v>
      </c>
      <c r="K182">
        <v>3</v>
      </c>
      <c r="L182">
        <v>46.8</v>
      </c>
      <c r="M182">
        <f>YEAR(Walmart_dataset[[#This Row],[Order Date]])</f>
        <v>2014</v>
      </c>
      <c r="N182">
        <f>MONTH(Walmart_dataset[[#This Row],[Order Date]])</f>
        <v>12</v>
      </c>
      <c r="O182">
        <f>DAY(Walmart_dataset[[#This Row],[Order Date]])</f>
        <v>8</v>
      </c>
    </row>
    <row r="183" spans="1:15" x14ac:dyDescent="0.25">
      <c r="A183" t="s">
        <v>418</v>
      </c>
      <c r="B183" s="1">
        <v>41914</v>
      </c>
      <c r="C183" s="1">
        <v>41921</v>
      </c>
      <c r="D183" t="s">
        <v>419</v>
      </c>
      <c r="E183" t="s">
        <v>14</v>
      </c>
      <c r="F183" t="s">
        <v>36</v>
      </c>
      <c r="G183" t="s">
        <v>37</v>
      </c>
      <c r="H183" t="s">
        <v>67</v>
      </c>
      <c r="I183" t="s">
        <v>420</v>
      </c>
      <c r="J183">
        <v>91.84</v>
      </c>
      <c r="K183">
        <v>8</v>
      </c>
      <c r="L183">
        <v>45</v>
      </c>
      <c r="M183">
        <f>YEAR(Walmart_dataset[[#This Row],[Order Date]])</f>
        <v>2014</v>
      </c>
      <c r="N183">
        <f>MONTH(Walmart_dataset[[#This Row],[Order Date]])</f>
        <v>10</v>
      </c>
      <c r="O183">
        <f>DAY(Walmart_dataset[[#This Row],[Order Date]])</f>
        <v>2</v>
      </c>
    </row>
    <row r="184" spans="1:15" x14ac:dyDescent="0.25">
      <c r="A184" t="s">
        <v>418</v>
      </c>
      <c r="B184" s="1">
        <v>41914</v>
      </c>
      <c r="C184" s="1">
        <v>41921</v>
      </c>
      <c r="D184" t="s">
        <v>419</v>
      </c>
      <c r="E184" t="s">
        <v>14</v>
      </c>
      <c r="F184" t="s">
        <v>36</v>
      </c>
      <c r="G184" t="s">
        <v>37</v>
      </c>
      <c r="H184" t="s">
        <v>27</v>
      </c>
      <c r="I184" t="s">
        <v>421</v>
      </c>
      <c r="J184">
        <v>81.09</v>
      </c>
      <c r="K184">
        <v>7</v>
      </c>
      <c r="L184">
        <v>27.37</v>
      </c>
      <c r="M184">
        <f>YEAR(Walmart_dataset[[#This Row],[Order Date]])</f>
        <v>2014</v>
      </c>
      <c r="N184">
        <f>MONTH(Walmart_dataset[[#This Row],[Order Date]])</f>
        <v>10</v>
      </c>
      <c r="O184">
        <f>DAY(Walmart_dataset[[#This Row],[Order Date]])</f>
        <v>2</v>
      </c>
    </row>
    <row r="185" spans="1:15" x14ac:dyDescent="0.25">
      <c r="A185" t="s">
        <v>418</v>
      </c>
      <c r="B185" s="1">
        <v>41914</v>
      </c>
      <c r="C185" s="1">
        <v>41921</v>
      </c>
      <c r="D185" t="s">
        <v>419</v>
      </c>
      <c r="E185" t="s">
        <v>14</v>
      </c>
      <c r="F185" t="s">
        <v>36</v>
      </c>
      <c r="G185" t="s">
        <v>37</v>
      </c>
      <c r="H185" t="s">
        <v>67</v>
      </c>
      <c r="I185" t="s">
        <v>422</v>
      </c>
      <c r="J185">
        <v>19.440000000000001</v>
      </c>
      <c r="K185">
        <v>3</v>
      </c>
      <c r="L185">
        <v>9.33</v>
      </c>
      <c r="M185">
        <f>YEAR(Walmart_dataset[[#This Row],[Order Date]])</f>
        <v>2014</v>
      </c>
      <c r="N185">
        <f>MONTH(Walmart_dataset[[#This Row],[Order Date]])</f>
        <v>10</v>
      </c>
      <c r="O185">
        <f>DAY(Walmart_dataset[[#This Row],[Order Date]])</f>
        <v>2</v>
      </c>
    </row>
    <row r="186" spans="1:15" x14ac:dyDescent="0.25">
      <c r="A186" t="s">
        <v>418</v>
      </c>
      <c r="B186" s="1">
        <v>41914</v>
      </c>
      <c r="C186" s="1">
        <v>41921</v>
      </c>
      <c r="D186" t="s">
        <v>419</v>
      </c>
      <c r="E186" t="s">
        <v>14</v>
      </c>
      <c r="F186" t="s">
        <v>36</v>
      </c>
      <c r="G186" t="s">
        <v>37</v>
      </c>
      <c r="H186" t="s">
        <v>110</v>
      </c>
      <c r="I186" t="s">
        <v>423</v>
      </c>
      <c r="J186">
        <v>451.15</v>
      </c>
      <c r="K186">
        <v>3</v>
      </c>
      <c r="L186">
        <v>0</v>
      </c>
      <c r="M186">
        <f>YEAR(Walmart_dataset[[#This Row],[Order Date]])</f>
        <v>2014</v>
      </c>
      <c r="N186">
        <f>MONTH(Walmart_dataset[[#This Row],[Order Date]])</f>
        <v>10</v>
      </c>
      <c r="O186">
        <f>DAY(Walmart_dataset[[#This Row],[Order Date]])</f>
        <v>2</v>
      </c>
    </row>
    <row r="187" spans="1:15" x14ac:dyDescent="0.25">
      <c r="A187" t="s">
        <v>424</v>
      </c>
      <c r="B187" s="1">
        <v>41582</v>
      </c>
      <c r="C187" s="1">
        <v>41586</v>
      </c>
      <c r="D187" t="s">
        <v>425</v>
      </c>
      <c r="E187" t="s">
        <v>14</v>
      </c>
      <c r="F187" t="s">
        <v>426</v>
      </c>
      <c r="G187" t="s">
        <v>37</v>
      </c>
      <c r="H187" t="s">
        <v>23</v>
      </c>
      <c r="I187" t="s">
        <v>427</v>
      </c>
      <c r="J187">
        <v>8.82</v>
      </c>
      <c r="K187">
        <v>3</v>
      </c>
      <c r="L187">
        <v>2.38</v>
      </c>
      <c r="M187">
        <f>YEAR(Walmart_dataset[[#This Row],[Order Date]])</f>
        <v>2013</v>
      </c>
      <c r="N187">
        <f>MONTH(Walmart_dataset[[#This Row],[Order Date]])</f>
        <v>11</v>
      </c>
      <c r="O187">
        <f>DAY(Walmart_dataset[[#This Row],[Order Date]])</f>
        <v>4</v>
      </c>
    </row>
    <row r="188" spans="1:15" x14ac:dyDescent="0.25">
      <c r="A188" t="s">
        <v>428</v>
      </c>
      <c r="B188" s="1">
        <v>41170</v>
      </c>
      <c r="C188" s="1">
        <v>41174</v>
      </c>
      <c r="D188" t="s">
        <v>429</v>
      </c>
      <c r="E188" t="s">
        <v>14</v>
      </c>
      <c r="F188" t="s">
        <v>240</v>
      </c>
      <c r="G188" t="s">
        <v>16</v>
      </c>
      <c r="H188" t="s">
        <v>67</v>
      </c>
      <c r="I188" t="s">
        <v>420</v>
      </c>
      <c r="J188">
        <v>160.72</v>
      </c>
      <c r="K188">
        <v>14</v>
      </c>
      <c r="L188">
        <v>78.75</v>
      </c>
      <c r="M188">
        <f>YEAR(Walmart_dataset[[#This Row],[Order Date]])</f>
        <v>2012</v>
      </c>
      <c r="N188">
        <f>MONTH(Walmart_dataset[[#This Row],[Order Date]])</f>
        <v>9</v>
      </c>
      <c r="O188">
        <f>DAY(Walmart_dataset[[#This Row],[Order Date]])</f>
        <v>18</v>
      </c>
    </row>
    <row r="189" spans="1:15" x14ac:dyDescent="0.25">
      <c r="A189" t="s">
        <v>428</v>
      </c>
      <c r="B189" s="1">
        <v>41170</v>
      </c>
      <c r="C189" s="1">
        <v>41174</v>
      </c>
      <c r="D189" t="s">
        <v>429</v>
      </c>
      <c r="E189" t="s">
        <v>14</v>
      </c>
      <c r="F189" t="s">
        <v>240</v>
      </c>
      <c r="G189" t="s">
        <v>16</v>
      </c>
      <c r="H189" t="s">
        <v>67</v>
      </c>
      <c r="I189" t="s">
        <v>430</v>
      </c>
      <c r="J189">
        <v>19.920000000000002</v>
      </c>
      <c r="K189">
        <v>4</v>
      </c>
      <c r="L189">
        <v>9.76</v>
      </c>
      <c r="M189">
        <f>YEAR(Walmart_dataset[[#This Row],[Order Date]])</f>
        <v>2012</v>
      </c>
      <c r="N189">
        <f>MONTH(Walmart_dataset[[#This Row],[Order Date]])</f>
        <v>9</v>
      </c>
      <c r="O189">
        <f>DAY(Walmart_dataset[[#This Row],[Order Date]])</f>
        <v>18</v>
      </c>
    </row>
    <row r="190" spans="1:15" x14ac:dyDescent="0.25">
      <c r="A190" t="s">
        <v>428</v>
      </c>
      <c r="B190" s="1">
        <v>41170</v>
      </c>
      <c r="C190" s="1">
        <v>41174</v>
      </c>
      <c r="D190" t="s">
        <v>429</v>
      </c>
      <c r="E190" t="s">
        <v>14</v>
      </c>
      <c r="F190" t="s">
        <v>240</v>
      </c>
      <c r="G190" t="s">
        <v>16</v>
      </c>
      <c r="H190" t="s">
        <v>122</v>
      </c>
      <c r="I190" t="s">
        <v>431</v>
      </c>
      <c r="J190">
        <v>7.3</v>
      </c>
      <c r="K190">
        <v>2</v>
      </c>
      <c r="L190">
        <v>2.19</v>
      </c>
      <c r="M190">
        <f>YEAR(Walmart_dataset[[#This Row],[Order Date]])</f>
        <v>2012</v>
      </c>
      <c r="N190">
        <f>MONTH(Walmart_dataset[[#This Row],[Order Date]])</f>
        <v>9</v>
      </c>
      <c r="O190">
        <f>DAY(Walmart_dataset[[#This Row],[Order Date]])</f>
        <v>18</v>
      </c>
    </row>
    <row r="191" spans="1:15" x14ac:dyDescent="0.25">
      <c r="A191" t="s">
        <v>432</v>
      </c>
      <c r="B191" s="1">
        <v>41162</v>
      </c>
      <c r="C191" s="1">
        <v>41166</v>
      </c>
      <c r="D191" t="s">
        <v>433</v>
      </c>
      <c r="E191" t="s">
        <v>14</v>
      </c>
      <c r="F191" t="s">
        <v>15</v>
      </c>
      <c r="G191" t="s">
        <v>16</v>
      </c>
      <c r="H191" t="s">
        <v>122</v>
      </c>
      <c r="I191" t="s">
        <v>434</v>
      </c>
      <c r="J191">
        <v>51.52</v>
      </c>
      <c r="K191">
        <v>4</v>
      </c>
      <c r="L191">
        <v>1.55</v>
      </c>
      <c r="M191">
        <f>YEAR(Walmart_dataset[[#This Row],[Order Date]])</f>
        <v>2012</v>
      </c>
      <c r="N191">
        <f>MONTH(Walmart_dataset[[#This Row],[Order Date]])</f>
        <v>9</v>
      </c>
      <c r="O191">
        <f>DAY(Walmart_dataset[[#This Row],[Order Date]])</f>
        <v>10</v>
      </c>
    </row>
    <row r="192" spans="1:15" hidden="1" x14ac:dyDescent="0.25">
      <c r="A192" t="s">
        <v>435</v>
      </c>
      <c r="B192" s="1">
        <v>41975</v>
      </c>
      <c r="C192" s="1">
        <v>41979</v>
      </c>
      <c r="D192" t="s">
        <v>436</v>
      </c>
      <c r="E192" t="s">
        <v>14</v>
      </c>
      <c r="F192" t="s">
        <v>177</v>
      </c>
      <c r="G192" t="s">
        <v>96</v>
      </c>
      <c r="H192" t="s">
        <v>25</v>
      </c>
      <c r="I192" t="s">
        <v>437</v>
      </c>
      <c r="J192">
        <v>470.38</v>
      </c>
      <c r="K192">
        <v>3</v>
      </c>
      <c r="L192">
        <v>52.92</v>
      </c>
      <c r="M192">
        <f>YEAR(Walmart_dataset[[#This Row],[Order Date]])</f>
        <v>2014</v>
      </c>
      <c r="N192">
        <f>MONTH(Walmart_dataset[[#This Row],[Order Date]])</f>
        <v>12</v>
      </c>
      <c r="O192">
        <f>DAY(Walmart_dataset[[#This Row],[Order Date]])</f>
        <v>2</v>
      </c>
    </row>
    <row r="193" spans="1:15" hidden="1" x14ac:dyDescent="0.25">
      <c r="A193" t="s">
        <v>435</v>
      </c>
      <c r="B193" s="1">
        <v>41975</v>
      </c>
      <c r="C193" s="1">
        <v>41979</v>
      </c>
      <c r="D193" t="s">
        <v>436</v>
      </c>
      <c r="E193" t="s">
        <v>14</v>
      </c>
      <c r="F193" t="s">
        <v>177</v>
      </c>
      <c r="G193" t="s">
        <v>96</v>
      </c>
      <c r="H193" t="s">
        <v>25</v>
      </c>
      <c r="I193" t="s">
        <v>438</v>
      </c>
      <c r="J193">
        <v>105.58</v>
      </c>
      <c r="K193">
        <v>2</v>
      </c>
      <c r="L193">
        <v>9.24</v>
      </c>
      <c r="M193">
        <f>YEAR(Walmart_dataset[[#This Row],[Order Date]])</f>
        <v>2014</v>
      </c>
      <c r="N193">
        <f>MONTH(Walmart_dataset[[#This Row],[Order Date]])</f>
        <v>12</v>
      </c>
      <c r="O193">
        <f>DAY(Walmart_dataset[[#This Row],[Order Date]])</f>
        <v>2</v>
      </c>
    </row>
    <row r="194" spans="1:15" hidden="1" x14ac:dyDescent="0.25">
      <c r="A194" t="s">
        <v>435</v>
      </c>
      <c r="B194" s="1">
        <v>41975</v>
      </c>
      <c r="C194" s="1">
        <v>41979</v>
      </c>
      <c r="D194" t="s">
        <v>436</v>
      </c>
      <c r="E194" t="s">
        <v>14</v>
      </c>
      <c r="F194" t="s">
        <v>177</v>
      </c>
      <c r="G194" t="s">
        <v>96</v>
      </c>
      <c r="H194" t="s">
        <v>29</v>
      </c>
      <c r="I194" t="s">
        <v>439</v>
      </c>
      <c r="J194">
        <v>31.15</v>
      </c>
      <c r="K194">
        <v>3</v>
      </c>
      <c r="L194">
        <v>3.5</v>
      </c>
      <c r="M194">
        <f>YEAR(Walmart_dataset[[#This Row],[Order Date]])</f>
        <v>2014</v>
      </c>
      <c r="N194">
        <f>MONTH(Walmart_dataset[[#This Row],[Order Date]])</f>
        <v>12</v>
      </c>
      <c r="O194">
        <f>DAY(Walmart_dataset[[#This Row],[Order Date]])</f>
        <v>2</v>
      </c>
    </row>
    <row r="195" spans="1:15" hidden="1" x14ac:dyDescent="0.25">
      <c r="A195" t="s">
        <v>435</v>
      </c>
      <c r="B195" s="1">
        <v>41975</v>
      </c>
      <c r="C195" s="1">
        <v>41979</v>
      </c>
      <c r="D195" t="s">
        <v>436</v>
      </c>
      <c r="E195" t="s">
        <v>14</v>
      </c>
      <c r="F195" t="s">
        <v>177</v>
      </c>
      <c r="G195" t="s">
        <v>96</v>
      </c>
      <c r="H195" t="s">
        <v>27</v>
      </c>
      <c r="I195" t="s">
        <v>440</v>
      </c>
      <c r="J195">
        <v>6.78</v>
      </c>
      <c r="K195">
        <v>7</v>
      </c>
      <c r="L195">
        <v>-4.75</v>
      </c>
      <c r="M195">
        <f>YEAR(Walmart_dataset[[#This Row],[Order Date]])</f>
        <v>2014</v>
      </c>
      <c r="N195">
        <f>MONTH(Walmart_dataset[[#This Row],[Order Date]])</f>
        <v>12</v>
      </c>
      <c r="O195">
        <f>DAY(Walmart_dataset[[#This Row],[Order Date]])</f>
        <v>2</v>
      </c>
    </row>
    <row r="196" spans="1:15" hidden="1" x14ac:dyDescent="0.25">
      <c r="A196" t="s">
        <v>435</v>
      </c>
      <c r="B196" s="1">
        <v>41975</v>
      </c>
      <c r="C196" s="1">
        <v>41979</v>
      </c>
      <c r="D196" t="s">
        <v>436</v>
      </c>
      <c r="E196" t="s">
        <v>14</v>
      </c>
      <c r="F196" t="s">
        <v>177</v>
      </c>
      <c r="G196" t="s">
        <v>96</v>
      </c>
      <c r="H196" t="s">
        <v>25</v>
      </c>
      <c r="I196" t="s">
        <v>139</v>
      </c>
      <c r="J196">
        <v>406.37</v>
      </c>
      <c r="K196">
        <v>4</v>
      </c>
      <c r="L196">
        <v>30.48</v>
      </c>
      <c r="M196">
        <f>YEAR(Walmart_dataset[[#This Row],[Order Date]])</f>
        <v>2014</v>
      </c>
      <c r="N196">
        <f>MONTH(Walmart_dataset[[#This Row],[Order Date]])</f>
        <v>12</v>
      </c>
      <c r="O196">
        <f>DAY(Walmart_dataset[[#This Row],[Order Date]])</f>
        <v>2</v>
      </c>
    </row>
    <row r="197" spans="1:15" hidden="1" x14ac:dyDescent="0.25">
      <c r="A197" t="s">
        <v>441</v>
      </c>
      <c r="B197" s="1">
        <v>41354</v>
      </c>
      <c r="C197" s="1">
        <v>41358</v>
      </c>
      <c r="D197" t="s">
        <v>442</v>
      </c>
      <c r="E197" t="s">
        <v>14</v>
      </c>
      <c r="F197" t="s">
        <v>443</v>
      </c>
      <c r="G197" t="s">
        <v>88</v>
      </c>
      <c r="H197" t="s">
        <v>25</v>
      </c>
      <c r="I197" t="s">
        <v>444</v>
      </c>
      <c r="J197">
        <v>84.78</v>
      </c>
      <c r="K197">
        <v>2</v>
      </c>
      <c r="L197">
        <v>-20.14</v>
      </c>
      <c r="M197">
        <f>YEAR(Walmart_dataset[[#This Row],[Order Date]])</f>
        <v>2013</v>
      </c>
      <c r="N197">
        <f>MONTH(Walmart_dataset[[#This Row],[Order Date]])</f>
        <v>3</v>
      </c>
      <c r="O197">
        <f>DAY(Walmart_dataset[[#This Row],[Order Date]])</f>
        <v>21</v>
      </c>
    </row>
    <row r="198" spans="1:15" hidden="1" x14ac:dyDescent="0.25">
      <c r="A198" t="s">
        <v>441</v>
      </c>
      <c r="B198" s="1">
        <v>41354</v>
      </c>
      <c r="C198" s="1">
        <v>41358</v>
      </c>
      <c r="D198" t="s">
        <v>442</v>
      </c>
      <c r="E198" t="s">
        <v>14</v>
      </c>
      <c r="F198" t="s">
        <v>443</v>
      </c>
      <c r="G198" t="s">
        <v>88</v>
      </c>
      <c r="H198" t="s">
        <v>67</v>
      </c>
      <c r="I198" t="s">
        <v>445</v>
      </c>
      <c r="J198">
        <v>20.74</v>
      </c>
      <c r="K198">
        <v>4</v>
      </c>
      <c r="L198">
        <v>7.26</v>
      </c>
      <c r="M198">
        <f>YEAR(Walmart_dataset[[#This Row],[Order Date]])</f>
        <v>2013</v>
      </c>
      <c r="N198">
        <f>MONTH(Walmart_dataset[[#This Row],[Order Date]])</f>
        <v>3</v>
      </c>
      <c r="O198">
        <f>DAY(Walmart_dataset[[#This Row],[Order Date]])</f>
        <v>21</v>
      </c>
    </row>
    <row r="199" spans="1:15" hidden="1" x14ac:dyDescent="0.25">
      <c r="A199" t="s">
        <v>441</v>
      </c>
      <c r="B199" s="1">
        <v>41354</v>
      </c>
      <c r="C199" s="1">
        <v>41358</v>
      </c>
      <c r="D199" t="s">
        <v>442</v>
      </c>
      <c r="E199" t="s">
        <v>14</v>
      </c>
      <c r="F199" t="s">
        <v>443</v>
      </c>
      <c r="G199" t="s">
        <v>88</v>
      </c>
      <c r="H199" t="s">
        <v>27</v>
      </c>
      <c r="I199" t="s">
        <v>356</v>
      </c>
      <c r="J199">
        <v>16.82</v>
      </c>
      <c r="K199">
        <v>3</v>
      </c>
      <c r="L199">
        <v>-12.9</v>
      </c>
      <c r="M199">
        <f>YEAR(Walmart_dataset[[#This Row],[Order Date]])</f>
        <v>2013</v>
      </c>
      <c r="N199">
        <f>MONTH(Walmart_dataset[[#This Row],[Order Date]])</f>
        <v>3</v>
      </c>
      <c r="O199">
        <f>DAY(Walmart_dataset[[#This Row],[Order Date]])</f>
        <v>21</v>
      </c>
    </row>
    <row r="200" spans="1:15" hidden="1" x14ac:dyDescent="0.25">
      <c r="A200" t="s">
        <v>441</v>
      </c>
      <c r="B200" s="1">
        <v>41354</v>
      </c>
      <c r="C200" s="1">
        <v>41358</v>
      </c>
      <c r="D200" t="s">
        <v>442</v>
      </c>
      <c r="E200" t="s">
        <v>14</v>
      </c>
      <c r="F200" t="s">
        <v>443</v>
      </c>
      <c r="G200" t="s">
        <v>88</v>
      </c>
      <c r="H200" t="s">
        <v>67</v>
      </c>
      <c r="I200" t="s">
        <v>446</v>
      </c>
      <c r="J200">
        <v>10.37</v>
      </c>
      <c r="K200">
        <v>2</v>
      </c>
      <c r="L200">
        <v>3.63</v>
      </c>
      <c r="M200">
        <f>YEAR(Walmart_dataset[[#This Row],[Order Date]])</f>
        <v>2013</v>
      </c>
      <c r="N200">
        <f>MONTH(Walmart_dataset[[#This Row],[Order Date]])</f>
        <v>3</v>
      </c>
      <c r="O200">
        <f>DAY(Walmart_dataset[[#This Row],[Order Date]])</f>
        <v>21</v>
      </c>
    </row>
    <row r="201" spans="1:15" x14ac:dyDescent="0.25">
      <c r="A201" t="s">
        <v>447</v>
      </c>
      <c r="B201" s="1">
        <v>40763</v>
      </c>
      <c r="C201" s="1">
        <v>40770</v>
      </c>
      <c r="D201" t="s">
        <v>448</v>
      </c>
      <c r="E201" t="s">
        <v>14</v>
      </c>
      <c r="F201" t="s">
        <v>197</v>
      </c>
      <c r="G201" t="s">
        <v>16</v>
      </c>
      <c r="H201" t="s">
        <v>29</v>
      </c>
      <c r="I201" t="s">
        <v>449</v>
      </c>
      <c r="J201">
        <v>76.12</v>
      </c>
      <c r="K201">
        <v>2</v>
      </c>
      <c r="L201">
        <v>22.07</v>
      </c>
      <c r="M201">
        <f>YEAR(Walmart_dataset[[#This Row],[Order Date]])</f>
        <v>2011</v>
      </c>
      <c r="N201">
        <f>MONTH(Walmart_dataset[[#This Row],[Order Date]])</f>
        <v>8</v>
      </c>
      <c r="O201">
        <f>DAY(Walmart_dataset[[#This Row],[Order Date]])</f>
        <v>8</v>
      </c>
    </row>
    <row r="202" spans="1:15" x14ac:dyDescent="0.25">
      <c r="A202" t="s">
        <v>447</v>
      </c>
      <c r="B202" s="1">
        <v>40763</v>
      </c>
      <c r="C202" s="1">
        <v>40770</v>
      </c>
      <c r="D202" t="s">
        <v>448</v>
      </c>
      <c r="E202" t="s">
        <v>14</v>
      </c>
      <c r="F202" t="s">
        <v>197</v>
      </c>
      <c r="G202" t="s">
        <v>16</v>
      </c>
      <c r="H202" t="s">
        <v>249</v>
      </c>
      <c r="I202" t="s">
        <v>290</v>
      </c>
      <c r="J202">
        <v>1199.98</v>
      </c>
      <c r="K202">
        <v>3</v>
      </c>
      <c r="L202">
        <v>434.99</v>
      </c>
      <c r="M202">
        <f>YEAR(Walmart_dataset[[#This Row],[Order Date]])</f>
        <v>2011</v>
      </c>
      <c r="N202">
        <f>MONTH(Walmart_dataset[[#This Row],[Order Date]])</f>
        <v>8</v>
      </c>
      <c r="O202">
        <f>DAY(Walmart_dataset[[#This Row],[Order Date]])</f>
        <v>8</v>
      </c>
    </row>
    <row r="203" spans="1:15" x14ac:dyDescent="0.25">
      <c r="A203" t="s">
        <v>447</v>
      </c>
      <c r="B203" s="1">
        <v>40763</v>
      </c>
      <c r="C203" s="1">
        <v>40770</v>
      </c>
      <c r="D203" t="s">
        <v>448</v>
      </c>
      <c r="E203" t="s">
        <v>14</v>
      </c>
      <c r="F203" t="s">
        <v>197</v>
      </c>
      <c r="G203" t="s">
        <v>16</v>
      </c>
      <c r="H203" t="s">
        <v>25</v>
      </c>
      <c r="I203" t="s">
        <v>450</v>
      </c>
      <c r="J203">
        <v>445.96</v>
      </c>
      <c r="K203">
        <v>5</v>
      </c>
      <c r="L203">
        <v>55.75</v>
      </c>
      <c r="M203">
        <f>YEAR(Walmart_dataset[[#This Row],[Order Date]])</f>
        <v>2011</v>
      </c>
      <c r="N203">
        <f>MONTH(Walmart_dataset[[#This Row],[Order Date]])</f>
        <v>8</v>
      </c>
      <c r="O203">
        <f>DAY(Walmart_dataset[[#This Row],[Order Date]])</f>
        <v>8</v>
      </c>
    </row>
    <row r="204" spans="1:15" x14ac:dyDescent="0.25">
      <c r="A204" t="s">
        <v>447</v>
      </c>
      <c r="B204" s="1">
        <v>40763</v>
      </c>
      <c r="C204" s="1">
        <v>40770</v>
      </c>
      <c r="D204" t="s">
        <v>448</v>
      </c>
      <c r="E204" t="s">
        <v>14</v>
      </c>
      <c r="F204" t="s">
        <v>197</v>
      </c>
      <c r="G204" t="s">
        <v>16</v>
      </c>
      <c r="H204" t="s">
        <v>21</v>
      </c>
      <c r="I204" t="s">
        <v>451</v>
      </c>
      <c r="J204">
        <v>327.76</v>
      </c>
      <c r="K204">
        <v>8</v>
      </c>
      <c r="L204">
        <v>91.77</v>
      </c>
      <c r="M204">
        <f>YEAR(Walmart_dataset[[#This Row],[Order Date]])</f>
        <v>2011</v>
      </c>
      <c r="N204">
        <f>MONTH(Walmart_dataset[[#This Row],[Order Date]])</f>
        <v>8</v>
      </c>
      <c r="O204">
        <f>DAY(Walmart_dataset[[#This Row],[Order Date]])</f>
        <v>8</v>
      </c>
    </row>
    <row r="205" spans="1:15" x14ac:dyDescent="0.25">
      <c r="A205" t="s">
        <v>452</v>
      </c>
      <c r="B205" s="1">
        <v>41779</v>
      </c>
      <c r="C205" s="1">
        <v>41783</v>
      </c>
      <c r="D205" t="s">
        <v>453</v>
      </c>
      <c r="E205" t="s">
        <v>14</v>
      </c>
      <c r="F205" t="s">
        <v>36</v>
      </c>
      <c r="G205" t="s">
        <v>37</v>
      </c>
      <c r="H205" t="s">
        <v>29</v>
      </c>
      <c r="I205" t="s">
        <v>454</v>
      </c>
      <c r="J205">
        <v>97.16</v>
      </c>
      <c r="K205">
        <v>2</v>
      </c>
      <c r="L205">
        <v>28.18</v>
      </c>
      <c r="M205">
        <f>YEAR(Walmart_dataset[[#This Row],[Order Date]])</f>
        <v>2014</v>
      </c>
      <c r="N205">
        <f>MONTH(Walmart_dataset[[#This Row],[Order Date]])</f>
        <v>5</v>
      </c>
      <c r="O205">
        <f>DAY(Walmart_dataset[[#This Row],[Order Date]])</f>
        <v>20</v>
      </c>
    </row>
    <row r="206" spans="1:15" x14ac:dyDescent="0.25">
      <c r="A206" t="s">
        <v>455</v>
      </c>
      <c r="B206" s="1">
        <v>41991</v>
      </c>
      <c r="C206" s="1">
        <v>41995</v>
      </c>
      <c r="D206" t="s">
        <v>456</v>
      </c>
      <c r="E206" t="s">
        <v>14</v>
      </c>
      <c r="F206" t="s">
        <v>47</v>
      </c>
      <c r="G206" t="s">
        <v>16</v>
      </c>
      <c r="H206" t="s">
        <v>27</v>
      </c>
      <c r="I206" t="s">
        <v>457</v>
      </c>
      <c r="J206">
        <v>15.24</v>
      </c>
      <c r="K206">
        <v>5</v>
      </c>
      <c r="L206">
        <v>5.14</v>
      </c>
      <c r="M206">
        <f>YEAR(Walmart_dataset[[#This Row],[Order Date]])</f>
        <v>2014</v>
      </c>
      <c r="N206">
        <f>MONTH(Walmart_dataset[[#This Row],[Order Date]])</f>
        <v>12</v>
      </c>
      <c r="O206">
        <f>DAY(Walmart_dataset[[#This Row],[Order Date]])</f>
        <v>18</v>
      </c>
    </row>
    <row r="207" spans="1:15" x14ac:dyDescent="0.25">
      <c r="A207" t="s">
        <v>455</v>
      </c>
      <c r="B207" s="1">
        <v>41991</v>
      </c>
      <c r="C207" s="1">
        <v>41995</v>
      </c>
      <c r="D207" t="s">
        <v>456</v>
      </c>
      <c r="E207" t="s">
        <v>14</v>
      </c>
      <c r="F207" t="s">
        <v>47</v>
      </c>
      <c r="G207" t="s">
        <v>16</v>
      </c>
      <c r="H207" t="s">
        <v>67</v>
      </c>
      <c r="I207" t="s">
        <v>214</v>
      </c>
      <c r="J207">
        <v>13.23</v>
      </c>
      <c r="K207">
        <v>3</v>
      </c>
      <c r="L207">
        <v>6.09</v>
      </c>
      <c r="M207">
        <f>YEAR(Walmart_dataset[[#This Row],[Order Date]])</f>
        <v>2014</v>
      </c>
      <c r="N207">
        <f>MONTH(Walmart_dataset[[#This Row],[Order Date]])</f>
        <v>12</v>
      </c>
      <c r="O207">
        <f>DAY(Walmart_dataset[[#This Row],[Order Date]])</f>
        <v>18</v>
      </c>
    </row>
    <row r="208" spans="1:15" hidden="1" x14ac:dyDescent="0.25">
      <c r="A208" t="s">
        <v>458</v>
      </c>
      <c r="B208" s="1">
        <v>41620</v>
      </c>
      <c r="C208" s="1">
        <v>41622</v>
      </c>
      <c r="D208" t="s">
        <v>459</v>
      </c>
      <c r="E208" t="s">
        <v>14</v>
      </c>
      <c r="F208" t="s">
        <v>95</v>
      </c>
      <c r="G208" t="s">
        <v>96</v>
      </c>
      <c r="H208" t="s">
        <v>43</v>
      </c>
      <c r="I208" t="s">
        <v>460</v>
      </c>
      <c r="J208">
        <v>243.38</v>
      </c>
      <c r="K208">
        <v>3</v>
      </c>
      <c r="L208">
        <v>-51.72</v>
      </c>
      <c r="M208">
        <f>YEAR(Walmart_dataset[[#This Row],[Order Date]])</f>
        <v>2013</v>
      </c>
      <c r="N208">
        <f>MONTH(Walmart_dataset[[#This Row],[Order Date]])</f>
        <v>12</v>
      </c>
      <c r="O208">
        <f>DAY(Walmart_dataset[[#This Row],[Order Date]])</f>
        <v>12</v>
      </c>
    </row>
    <row r="209" spans="1:15" hidden="1" x14ac:dyDescent="0.25">
      <c r="A209" t="s">
        <v>458</v>
      </c>
      <c r="B209" s="1">
        <v>41620</v>
      </c>
      <c r="C209" s="1">
        <v>41622</v>
      </c>
      <c r="D209" t="s">
        <v>459</v>
      </c>
      <c r="E209" t="s">
        <v>14</v>
      </c>
      <c r="F209" t="s">
        <v>95</v>
      </c>
      <c r="G209" t="s">
        <v>96</v>
      </c>
      <c r="H209" t="s">
        <v>58</v>
      </c>
      <c r="I209" t="s">
        <v>461</v>
      </c>
      <c r="J209">
        <v>119.8</v>
      </c>
      <c r="K209">
        <v>5</v>
      </c>
      <c r="L209">
        <v>29.95</v>
      </c>
      <c r="M209">
        <f>YEAR(Walmart_dataset[[#This Row],[Order Date]])</f>
        <v>2013</v>
      </c>
      <c r="N209">
        <f>MONTH(Walmart_dataset[[#This Row],[Order Date]])</f>
        <v>12</v>
      </c>
      <c r="O209">
        <f>DAY(Walmart_dataset[[#This Row],[Order Date]])</f>
        <v>12</v>
      </c>
    </row>
    <row r="210" spans="1:15" hidden="1" x14ac:dyDescent="0.25">
      <c r="A210" t="s">
        <v>458</v>
      </c>
      <c r="B210" s="1">
        <v>41620</v>
      </c>
      <c r="C210" s="1">
        <v>41622</v>
      </c>
      <c r="D210" t="s">
        <v>459</v>
      </c>
      <c r="E210" t="s">
        <v>14</v>
      </c>
      <c r="F210" t="s">
        <v>95</v>
      </c>
      <c r="G210" t="s">
        <v>96</v>
      </c>
      <c r="H210" t="s">
        <v>25</v>
      </c>
      <c r="I210" t="s">
        <v>462</v>
      </c>
      <c r="J210">
        <v>300.77</v>
      </c>
      <c r="K210">
        <v>4</v>
      </c>
      <c r="L210">
        <v>30.08</v>
      </c>
      <c r="M210">
        <f>YEAR(Walmart_dataset[[#This Row],[Order Date]])</f>
        <v>2013</v>
      </c>
      <c r="N210">
        <f>MONTH(Walmart_dataset[[#This Row],[Order Date]])</f>
        <v>12</v>
      </c>
      <c r="O210">
        <f>DAY(Walmart_dataset[[#This Row],[Order Date]])</f>
        <v>12</v>
      </c>
    </row>
    <row r="211" spans="1:15" hidden="1" x14ac:dyDescent="0.25">
      <c r="A211" t="s">
        <v>463</v>
      </c>
      <c r="B211" s="1">
        <v>41502</v>
      </c>
      <c r="C211" s="1">
        <v>41508</v>
      </c>
      <c r="D211" t="s">
        <v>464</v>
      </c>
      <c r="E211" t="s">
        <v>14</v>
      </c>
      <c r="F211" t="s">
        <v>95</v>
      </c>
      <c r="G211" t="s">
        <v>96</v>
      </c>
      <c r="H211" t="s">
        <v>27</v>
      </c>
      <c r="I211" t="s">
        <v>465</v>
      </c>
      <c r="J211">
        <v>18.88</v>
      </c>
      <c r="K211">
        <v>3</v>
      </c>
      <c r="L211">
        <v>-13.85</v>
      </c>
      <c r="M211">
        <f>YEAR(Walmart_dataset[[#This Row],[Order Date]])</f>
        <v>2013</v>
      </c>
      <c r="N211">
        <f>MONTH(Walmart_dataset[[#This Row],[Order Date]])</f>
        <v>8</v>
      </c>
      <c r="O211">
        <f>DAY(Walmart_dataset[[#This Row],[Order Date]])</f>
        <v>16</v>
      </c>
    </row>
    <row r="212" spans="1:15" hidden="1" x14ac:dyDescent="0.25">
      <c r="A212" t="s">
        <v>463</v>
      </c>
      <c r="B212" s="1">
        <v>41502</v>
      </c>
      <c r="C212" s="1">
        <v>41508</v>
      </c>
      <c r="D212" t="s">
        <v>464</v>
      </c>
      <c r="E212" t="s">
        <v>14</v>
      </c>
      <c r="F212" t="s">
        <v>95</v>
      </c>
      <c r="G212" t="s">
        <v>96</v>
      </c>
      <c r="H212" t="s">
        <v>29</v>
      </c>
      <c r="I212" t="s">
        <v>466</v>
      </c>
      <c r="J212">
        <v>122.33</v>
      </c>
      <c r="K212">
        <v>3</v>
      </c>
      <c r="L212">
        <v>12.23</v>
      </c>
      <c r="M212">
        <f>YEAR(Walmart_dataset[[#This Row],[Order Date]])</f>
        <v>2013</v>
      </c>
      <c r="N212">
        <f>MONTH(Walmart_dataset[[#This Row],[Order Date]])</f>
        <v>8</v>
      </c>
      <c r="O212">
        <f>DAY(Walmart_dataset[[#This Row],[Order Date]])</f>
        <v>16</v>
      </c>
    </row>
    <row r="213" spans="1:15" x14ac:dyDescent="0.25">
      <c r="A213" t="s">
        <v>467</v>
      </c>
      <c r="B213" s="1">
        <v>41415</v>
      </c>
      <c r="C213" s="1">
        <v>41420</v>
      </c>
      <c r="D213" t="s">
        <v>468</v>
      </c>
      <c r="E213" t="s">
        <v>14</v>
      </c>
      <c r="F213" t="s">
        <v>469</v>
      </c>
      <c r="G213" t="s">
        <v>16</v>
      </c>
      <c r="H213" t="s">
        <v>21</v>
      </c>
      <c r="I213" t="s">
        <v>470</v>
      </c>
      <c r="J213">
        <v>1049.2</v>
      </c>
      <c r="K213">
        <v>5</v>
      </c>
      <c r="L213">
        <v>272.79000000000002</v>
      </c>
      <c r="M213">
        <f>YEAR(Walmart_dataset[[#This Row],[Order Date]])</f>
        <v>2013</v>
      </c>
      <c r="N213">
        <f>MONTH(Walmart_dataset[[#This Row],[Order Date]])</f>
        <v>5</v>
      </c>
      <c r="O213">
        <f>DAY(Walmart_dataset[[#This Row],[Order Date]])</f>
        <v>21</v>
      </c>
    </row>
    <row r="214" spans="1:15" x14ac:dyDescent="0.25">
      <c r="A214" t="s">
        <v>467</v>
      </c>
      <c r="B214" s="1">
        <v>41415</v>
      </c>
      <c r="C214" s="1">
        <v>41420</v>
      </c>
      <c r="D214" t="s">
        <v>468</v>
      </c>
      <c r="E214" t="s">
        <v>14</v>
      </c>
      <c r="F214" t="s">
        <v>469</v>
      </c>
      <c r="G214" t="s">
        <v>16</v>
      </c>
      <c r="H214" t="s">
        <v>27</v>
      </c>
      <c r="I214" t="s">
        <v>471</v>
      </c>
      <c r="J214">
        <v>15.42</v>
      </c>
      <c r="K214">
        <v>4</v>
      </c>
      <c r="L214">
        <v>5.01</v>
      </c>
      <c r="M214">
        <f>YEAR(Walmart_dataset[[#This Row],[Order Date]])</f>
        <v>2013</v>
      </c>
      <c r="N214">
        <f>MONTH(Walmart_dataset[[#This Row],[Order Date]])</f>
        <v>5</v>
      </c>
      <c r="O214">
        <f>DAY(Walmart_dataset[[#This Row],[Order Date]])</f>
        <v>21</v>
      </c>
    </row>
    <row r="215" spans="1:15" x14ac:dyDescent="0.25">
      <c r="A215" t="s">
        <v>472</v>
      </c>
      <c r="B215" s="1">
        <v>41851</v>
      </c>
      <c r="C215" s="1">
        <v>41855</v>
      </c>
      <c r="D215" t="s">
        <v>473</v>
      </c>
      <c r="E215" t="s">
        <v>14</v>
      </c>
      <c r="F215" t="s">
        <v>474</v>
      </c>
      <c r="G215" t="s">
        <v>16</v>
      </c>
      <c r="H215" t="s">
        <v>43</v>
      </c>
      <c r="I215" t="s">
        <v>475</v>
      </c>
      <c r="J215">
        <v>330.4</v>
      </c>
      <c r="K215">
        <v>2</v>
      </c>
      <c r="L215">
        <v>85.9</v>
      </c>
      <c r="M215">
        <f>YEAR(Walmart_dataset[[#This Row],[Order Date]])</f>
        <v>2014</v>
      </c>
      <c r="N215">
        <f>MONTH(Walmart_dataset[[#This Row],[Order Date]])</f>
        <v>7</v>
      </c>
      <c r="O215">
        <f>DAY(Walmart_dataset[[#This Row],[Order Date]])</f>
        <v>31</v>
      </c>
    </row>
    <row r="216" spans="1:15" x14ac:dyDescent="0.25">
      <c r="A216" t="s">
        <v>472</v>
      </c>
      <c r="B216" s="1">
        <v>41851</v>
      </c>
      <c r="C216" s="1">
        <v>41855</v>
      </c>
      <c r="D216" t="s">
        <v>473</v>
      </c>
      <c r="E216" t="s">
        <v>14</v>
      </c>
      <c r="F216" t="s">
        <v>474</v>
      </c>
      <c r="G216" t="s">
        <v>16</v>
      </c>
      <c r="H216" t="s">
        <v>17</v>
      </c>
      <c r="I216" t="s">
        <v>476</v>
      </c>
      <c r="J216">
        <v>26.25</v>
      </c>
      <c r="K216">
        <v>7</v>
      </c>
      <c r="L216">
        <v>12.6</v>
      </c>
      <c r="M216">
        <f>YEAR(Walmart_dataset[[#This Row],[Order Date]])</f>
        <v>2014</v>
      </c>
      <c r="N216">
        <f>MONTH(Walmart_dataset[[#This Row],[Order Date]])</f>
        <v>7</v>
      </c>
      <c r="O216">
        <f>DAY(Walmart_dataset[[#This Row],[Order Date]])</f>
        <v>31</v>
      </c>
    </row>
    <row r="217" spans="1:15" hidden="1" x14ac:dyDescent="0.25">
      <c r="A217" t="s">
        <v>477</v>
      </c>
      <c r="B217" s="1">
        <v>41366</v>
      </c>
      <c r="C217" s="1">
        <v>41373</v>
      </c>
      <c r="D217" t="s">
        <v>212</v>
      </c>
      <c r="E217" t="s">
        <v>14</v>
      </c>
      <c r="F217" t="s">
        <v>478</v>
      </c>
      <c r="G217" t="s">
        <v>73</v>
      </c>
      <c r="H217" t="s">
        <v>119</v>
      </c>
      <c r="I217" t="s">
        <v>159</v>
      </c>
      <c r="J217">
        <v>31.56</v>
      </c>
      <c r="K217">
        <v>5</v>
      </c>
      <c r="L217">
        <v>9.86</v>
      </c>
      <c r="M217">
        <f>YEAR(Walmart_dataset[[#This Row],[Order Date]])</f>
        <v>2013</v>
      </c>
      <c r="N217">
        <f>MONTH(Walmart_dataset[[#This Row],[Order Date]])</f>
        <v>4</v>
      </c>
      <c r="O217">
        <f>DAY(Walmart_dataset[[#This Row],[Order Date]])</f>
        <v>2</v>
      </c>
    </row>
    <row r="218" spans="1:15" hidden="1" x14ac:dyDescent="0.25">
      <c r="A218" t="s">
        <v>477</v>
      </c>
      <c r="B218" s="1">
        <v>41366</v>
      </c>
      <c r="C218" s="1">
        <v>41373</v>
      </c>
      <c r="D218" t="s">
        <v>212</v>
      </c>
      <c r="E218" t="s">
        <v>14</v>
      </c>
      <c r="F218" t="s">
        <v>478</v>
      </c>
      <c r="G218" t="s">
        <v>73</v>
      </c>
      <c r="H218" t="s">
        <v>29</v>
      </c>
      <c r="I218" t="s">
        <v>479</v>
      </c>
      <c r="J218">
        <v>30.14</v>
      </c>
      <c r="K218">
        <v>2</v>
      </c>
      <c r="L218">
        <v>3.01</v>
      </c>
      <c r="M218">
        <f>YEAR(Walmart_dataset[[#This Row],[Order Date]])</f>
        <v>2013</v>
      </c>
      <c r="N218">
        <f>MONTH(Walmart_dataset[[#This Row],[Order Date]])</f>
        <v>4</v>
      </c>
      <c r="O218">
        <f>DAY(Walmart_dataset[[#This Row],[Order Date]])</f>
        <v>2</v>
      </c>
    </row>
    <row r="219" spans="1:15" x14ac:dyDescent="0.25">
      <c r="A219" t="s">
        <v>480</v>
      </c>
      <c r="B219" s="1">
        <v>41620</v>
      </c>
      <c r="C219" s="1">
        <v>41625</v>
      </c>
      <c r="D219" t="s">
        <v>481</v>
      </c>
      <c r="E219" t="s">
        <v>14</v>
      </c>
      <c r="F219" t="s">
        <v>482</v>
      </c>
      <c r="G219" t="s">
        <v>37</v>
      </c>
      <c r="H219" t="s">
        <v>21</v>
      </c>
      <c r="I219" t="s">
        <v>483</v>
      </c>
      <c r="J219">
        <v>14.8</v>
      </c>
      <c r="K219">
        <v>4</v>
      </c>
      <c r="L219">
        <v>6.07</v>
      </c>
      <c r="M219">
        <f>YEAR(Walmart_dataset[[#This Row],[Order Date]])</f>
        <v>2013</v>
      </c>
      <c r="N219">
        <f>MONTH(Walmart_dataset[[#This Row],[Order Date]])</f>
        <v>12</v>
      </c>
      <c r="O219">
        <f>DAY(Walmart_dataset[[#This Row],[Order Date]])</f>
        <v>12</v>
      </c>
    </row>
    <row r="220" spans="1:15" x14ac:dyDescent="0.25">
      <c r="A220" t="s">
        <v>480</v>
      </c>
      <c r="B220" s="1">
        <v>41620</v>
      </c>
      <c r="C220" s="1">
        <v>41625</v>
      </c>
      <c r="D220" t="s">
        <v>481</v>
      </c>
      <c r="E220" t="s">
        <v>14</v>
      </c>
      <c r="F220" t="s">
        <v>482</v>
      </c>
      <c r="G220" t="s">
        <v>37</v>
      </c>
      <c r="H220" t="s">
        <v>25</v>
      </c>
      <c r="I220" t="s">
        <v>484</v>
      </c>
      <c r="J220">
        <v>302.38</v>
      </c>
      <c r="K220">
        <v>3</v>
      </c>
      <c r="L220">
        <v>22.68</v>
      </c>
      <c r="M220">
        <f>YEAR(Walmart_dataset[[#This Row],[Order Date]])</f>
        <v>2013</v>
      </c>
      <c r="N220">
        <f>MONTH(Walmart_dataset[[#This Row],[Order Date]])</f>
        <v>12</v>
      </c>
      <c r="O220">
        <f>DAY(Walmart_dataset[[#This Row],[Order Date]])</f>
        <v>12</v>
      </c>
    </row>
    <row r="221" spans="1:15" x14ac:dyDescent="0.25">
      <c r="A221" t="s">
        <v>480</v>
      </c>
      <c r="B221" s="1">
        <v>41620</v>
      </c>
      <c r="C221" s="1">
        <v>41625</v>
      </c>
      <c r="D221" t="s">
        <v>481</v>
      </c>
      <c r="E221" t="s">
        <v>14</v>
      </c>
      <c r="F221" t="s">
        <v>482</v>
      </c>
      <c r="G221" t="s">
        <v>37</v>
      </c>
      <c r="H221" t="s">
        <v>58</v>
      </c>
      <c r="I221" t="s">
        <v>485</v>
      </c>
      <c r="J221">
        <v>316</v>
      </c>
      <c r="K221">
        <v>4</v>
      </c>
      <c r="L221">
        <v>31.6</v>
      </c>
      <c r="M221">
        <f>YEAR(Walmart_dataset[[#This Row],[Order Date]])</f>
        <v>2013</v>
      </c>
      <c r="N221">
        <f>MONTH(Walmart_dataset[[#This Row],[Order Date]])</f>
        <v>12</v>
      </c>
      <c r="O221">
        <f>DAY(Walmart_dataset[[#This Row],[Order Date]])</f>
        <v>12</v>
      </c>
    </row>
    <row r="222" spans="1:15" x14ac:dyDescent="0.25">
      <c r="A222" t="s">
        <v>486</v>
      </c>
      <c r="B222" s="1">
        <v>40996</v>
      </c>
      <c r="C222" s="1">
        <v>41001</v>
      </c>
      <c r="D222" t="s">
        <v>487</v>
      </c>
      <c r="E222" t="s">
        <v>14</v>
      </c>
      <c r="F222" t="s">
        <v>15</v>
      </c>
      <c r="G222" t="s">
        <v>16</v>
      </c>
      <c r="H222" t="s">
        <v>58</v>
      </c>
      <c r="I222" t="s">
        <v>488</v>
      </c>
      <c r="J222">
        <v>166.24</v>
      </c>
      <c r="K222">
        <v>1</v>
      </c>
      <c r="L222">
        <v>24.94</v>
      </c>
      <c r="M222">
        <f>YEAR(Walmart_dataset[[#This Row],[Order Date]])</f>
        <v>2012</v>
      </c>
      <c r="N222">
        <f>MONTH(Walmart_dataset[[#This Row],[Order Date]])</f>
        <v>3</v>
      </c>
      <c r="O222">
        <f>DAY(Walmart_dataset[[#This Row],[Order Date]])</f>
        <v>28</v>
      </c>
    </row>
    <row r="223" spans="1:15" x14ac:dyDescent="0.25">
      <c r="A223" t="s">
        <v>486</v>
      </c>
      <c r="B223" s="1">
        <v>40996</v>
      </c>
      <c r="C223" s="1">
        <v>41001</v>
      </c>
      <c r="D223" t="s">
        <v>487</v>
      </c>
      <c r="E223" t="s">
        <v>14</v>
      </c>
      <c r="F223" t="s">
        <v>15</v>
      </c>
      <c r="G223" t="s">
        <v>16</v>
      </c>
      <c r="H223" t="s">
        <v>67</v>
      </c>
      <c r="I223" t="s">
        <v>489</v>
      </c>
      <c r="J223">
        <v>33.4</v>
      </c>
      <c r="K223">
        <v>5</v>
      </c>
      <c r="L223">
        <v>16.03</v>
      </c>
      <c r="M223">
        <f>YEAR(Walmart_dataset[[#This Row],[Order Date]])</f>
        <v>2012</v>
      </c>
      <c r="N223">
        <f>MONTH(Walmart_dataset[[#This Row],[Order Date]])</f>
        <v>3</v>
      </c>
      <c r="O223">
        <f>DAY(Walmart_dataset[[#This Row],[Order Date]])</f>
        <v>28</v>
      </c>
    </row>
    <row r="224" spans="1:15" x14ac:dyDescent="0.25">
      <c r="A224" t="s">
        <v>490</v>
      </c>
      <c r="B224" s="1">
        <v>41583</v>
      </c>
      <c r="C224" s="1">
        <v>41587</v>
      </c>
      <c r="D224" t="s">
        <v>274</v>
      </c>
      <c r="E224" t="s">
        <v>14</v>
      </c>
      <c r="F224" t="s">
        <v>36</v>
      </c>
      <c r="G224" t="s">
        <v>37</v>
      </c>
      <c r="H224" t="s">
        <v>21</v>
      </c>
      <c r="I224" t="s">
        <v>491</v>
      </c>
      <c r="J224">
        <v>209.88</v>
      </c>
      <c r="K224">
        <v>3</v>
      </c>
      <c r="L224">
        <v>35.68</v>
      </c>
      <c r="M224">
        <f>YEAR(Walmart_dataset[[#This Row],[Order Date]])</f>
        <v>2013</v>
      </c>
      <c r="N224">
        <f>MONTH(Walmart_dataset[[#This Row],[Order Date]])</f>
        <v>11</v>
      </c>
      <c r="O224">
        <f>DAY(Walmart_dataset[[#This Row],[Order Date]])</f>
        <v>5</v>
      </c>
    </row>
    <row r="225" spans="1:15" x14ac:dyDescent="0.25">
      <c r="A225" t="s">
        <v>492</v>
      </c>
      <c r="B225" s="1">
        <v>41008</v>
      </c>
      <c r="C225" s="1">
        <v>41013</v>
      </c>
      <c r="D225" t="s">
        <v>493</v>
      </c>
      <c r="E225" t="s">
        <v>14</v>
      </c>
      <c r="F225" t="s">
        <v>240</v>
      </c>
      <c r="G225" t="s">
        <v>16</v>
      </c>
      <c r="H225" t="s">
        <v>31</v>
      </c>
      <c r="I225" t="s">
        <v>494</v>
      </c>
      <c r="J225">
        <v>369.91</v>
      </c>
      <c r="K225">
        <v>3</v>
      </c>
      <c r="L225">
        <v>-13.87</v>
      </c>
      <c r="M225">
        <f>YEAR(Walmart_dataset[[#This Row],[Order Date]])</f>
        <v>2012</v>
      </c>
      <c r="N225">
        <f>MONTH(Walmart_dataset[[#This Row],[Order Date]])</f>
        <v>4</v>
      </c>
      <c r="O225">
        <f>DAY(Walmart_dataset[[#This Row],[Order Date]])</f>
        <v>9</v>
      </c>
    </row>
    <row r="226" spans="1:15" x14ac:dyDescent="0.25">
      <c r="A226" t="s">
        <v>495</v>
      </c>
      <c r="B226" s="1">
        <v>40725</v>
      </c>
      <c r="C226" s="1">
        <v>40730</v>
      </c>
      <c r="D226" t="s">
        <v>496</v>
      </c>
      <c r="E226" t="s">
        <v>14</v>
      </c>
      <c r="F226" t="s">
        <v>36</v>
      </c>
      <c r="G226" t="s">
        <v>37</v>
      </c>
      <c r="H226" t="s">
        <v>27</v>
      </c>
      <c r="I226" t="s">
        <v>497</v>
      </c>
      <c r="J226">
        <v>19.920000000000002</v>
      </c>
      <c r="K226">
        <v>5</v>
      </c>
      <c r="L226">
        <v>6.97</v>
      </c>
      <c r="M226">
        <f>YEAR(Walmart_dataset[[#This Row],[Order Date]])</f>
        <v>2011</v>
      </c>
      <c r="N226">
        <f>MONTH(Walmart_dataset[[#This Row],[Order Date]])</f>
        <v>7</v>
      </c>
      <c r="O226">
        <f>DAY(Walmart_dataset[[#This Row],[Order Date]])</f>
        <v>1</v>
      </c>
    </row>
    <row r="227" spans="1:15" hidden="1" x14ac:dyDescent="0.25">
      <c r="A227" t="s">
        <v>498</v>
      </c>
      <c r="B227" s="1">
        <v>40696</v>
      </c>
      <c r="C227" s="1">
        <v>40701</v>
      </c>
      <c r="D227" t="s">
        <v>499</v>
      </c>
      <c r="E227" t="s">
        <v>14</v>
      </c>
      <c r="F227" t="s">
        <v>53</v>
      </c>
      <c r="G227" t="s">
        <v>42</v>
      </c>
      <c r="H227" t="s">
        <v>27</v>
      </c>
      <c r="I227" t="s">
        <v>364</v>
      </c>
      <c r="J227">
        <v>59.81</v>
      </c>
      <c r="K227">
        <v>3</v>
      </c>
      <c r="L227">
        <v>19.440000000000001</v>
      </c>
      <c r="M227">
        <f>YEAR(Walmart_dataset[[#This Row],[Order Date]])</f>
        <v>2011</v>
      </c>
      <c r="N227">
        <f>MONTH(Walmart_dataset[[#This Row],[Order Date]])</f>
        <v>6</v>
      </c>
      <c r="O227">
        <f>DAY(Walmart_dataset[[#This Row],[Order Date]])</f>
        <v>2</v>
      </c>
    </row>
    <row r="228" spans="1:15" hidden="1" x14ac:dyDescent="0.25">
      <c r="A228" t="s">
        <v>498</v>
      </c>
      <c r="B228" s="1">
        <v>40696</v>
      </c>
      <c r="C228" s="1">
        <v>40701</v>
      </c>
      <c r="D228" t="s">
        <v>499</v>
      </c>
      <c r="E228" t="s">
        <v>14</v>
      </c>
      <c r="F228" t="s">
        <v>53</v>
      </c>
      <c r="G228" t="s">
        <v>42</v>
      </c>
      <c r="H228" t="s">
        <v>21</v>
      </c>
      <c r="I228" t="s">
        <v>500</v>
      </c>
      <c r="J228">
        <v>73.319999999999993</v>
      </c>
      <c r="K228">
        <v>6</v>
      </c>
      <c r="L228">
        <v>22</v>
      </c>
      <c r="M228">
        <f>YEAR(Walmart_dataset[[#This Row],[Order Date]])</f>
        <v>2011</v>
      </c>
      <c r="N228">
        <f>MONTH(Walmart_dataset[[#This Row],[Order Date]])</f>
        <v>6</v>
      </c>
      <c r="O228">
        <f>DAY(Walmart_dataset[[#This Row],[Order Date]])</f>
        <v>2</v>
      </c>
    </row>
    <row r="229" spans="1:15" x14ac:dyDescent="0.25">
      <c r="A229" t="s">
        <v>501</v>
      </c>
      <c r="B229" s="1">
        <v>41318</v>
      </c>
      <c r="C229" s="1">
        <v>41323</v>
      </c>
      <c r="D229" t="s">
        <v>502</v>
      </c>
      <c r="E229" t="s">
        <v>14</v>
      </c>
      <c r="F229" t="s">
        <v>15</v>
      </c>
      <c r="G229" t="s">
        <v>16</v>
      </c>
      <c r="H229" t="s">
        <v>67</v>
      </c>
      <c r="I229" t="s">
        <v>503</v>
      </c>
      <c r="J229">
        <v>146.82</v>
      </c>
      <c r="K229">
        <v>3</v>
      </c>
      <c r="L229">
        <v>73.41</v>
      </c>
      <c r="M229">
        <f>YEAR(Walmart_dataset[[#This Row],[Order Date]])</f>
        <v>2013</v>
      </c>
      <c r="N229">
        <f>MONTH(Walmart_dataset[[#This Row],[Order Date]])</f>
        <v>2</v>
      </c>
      <c r="O229">
        <f>DAY(Walmart_dataset[[#This Row],[Order Date]])</f>
        <v>13</v>
      </c>
    </row>
    <row r="230" spans="1:15" x14ac:dyDescent="0.25">
      <c r="A230" t="s">
        <v>504</v>
      </c>
      <c r="B230" s="1">
        <v>41661</v>
      </c>
      <c r="C230" s="1">
        <v>41665</v>
      </c>
      <c r="D230" t="s">
        <v>505</v>
      </c>
      <c r="E230" t="s">
        <v>14</v>
      </c>
      <c r="F230" t="s">
        <v>36</v>
      </c>
      <c r="G230" t="s">
        <v>37</v>
      </c>
      <c r="H230" t="s">
        <v>43</v>
      </c>
      <c r="I230" t="s">
        <v>506</v>
      </c>
      <c r="J230">
        <v>242.94</v>
      </c>
      <c r="K230">
        <v>3</v>
      </c>
      <c r="L230">
        <v>9.7200000000000006</v>
      </c>
      <c r="M230">
        <f>YEAR(Walmart_dataset[[#This Row],[Order Date]])</f>
        <v>2014</v>
      </c>
      <c r="N230">
        <f>MONTH(Walmart_dataset[[#This Row],[Order Date]])</f>
        <v>1</v>
      </c>
      <c r="O230">
        <f>DAY(Walmart_dataset[[#This Row],[Order Date]])</f>
        <v>22</v>
      </c>
    </row>
    <row r="231" spans="1:15" x14ac:dyDescent="0.25">
      <c r="A231" t="s">
        <v>504</v>
      </c>
      <c r="B231" s="1">
        <v>41661</v>
      </c>
      <c r="C231" s="1">
        <v>41665</v>
      </c>
      <c r="D231" t="s">
        <v>505</v>
      </c>
      <c r="E231" t="s">
        <v>14</v>
      </c>
      <c r="F231" t="s">
        <v>36</v>
      </c>
      <c r="G231" t="s">
        <v>37</v>
      </c>
      <c r="H231" t="s">
        <v>58</v>
      </c>
      <c r="I231" t="s">
        <v>507</v>
      </c>
      <c r="J231">
        <v>179.97</v>
      </c>
      <c r="K231">
        <v>3</v>
      </c>
      <c r="L231">
        <v>86.39</v>
      </c>
      <c r="M231">
        <f>YEAR(Walmart_dataset[[#This Row],[Order Date]])</f>
        <v>2014</v>
      </c>
      <c r="N231">
        <f>MONTH(Walmart_dataset[[#This Row],[Order Date]])</f>
        <v>1</v>
      </c>
      <c r="O231">
        <f>DAY(Walmart_dataset[[#This Row],[Order Date]])</f>
        <v>22</v>
      </c>
    </row>
    <row r="232" spans="1:15" x14ac:dyDescent="0.25">
      <c r="A232" t="s">
        <v>504</v>
      </c>
      <c r="B232" s="1">
        <v>41661</v>
      </c>
      <c r="C232" s="1">
        <v>41665</v>
      </c>
      <c r="D232" t="s">
        <v>505</v>
      </c>
      <c r="E232" t="s">
        <v>14</v>
      </c>
      <c r="F232" t="s">
        <v>36</v>
      </c>
      <c r="G232" t="s">
        <v>37</v>
      </c>
      <c r="H232" t="s">
        <v>27</v>
      </c>
      <c r="I232" t="s">
        <v>508</v>
      </c>
      <c r="J232">
        <v>99.7</v>
      </c>
      <c r="K232">
        <v>6</v>
      </c>
      <c r="L232">
        <v>33.65</v>
      </c>
      <c r="M232">
        <f>YEAR(Walmart_dataset[[#This Row],[Order Date]])</f>
        <v>2014</v>
      </c>
      <c r="N232">
        <f>MONTH(Walmart_dataset[[#This Row],[Order Date]])</f>
        <v>1</v>
      </c>
      <c r="O232">
        <f>DAY(Walmart_dataset[[#This Row],[Order Date]])</f>
        <v>22</v>
      </c>
    </row>
    <row r="233" spans="1:15" x14ac:dyDescent="0.25">
      <c r="A233" t="s">
        <v>504</v>
      </c>
      <c r="B233" s="1">
        <v>41661</v>
      </c>
      <c r="C233" s="1">
        <v>41665</v>
      </c>
      <c r="D233" t="s">
        <v>505</v>
      </c>
      <c r="E233" t="s">
        <v>14</v>
      </c>
      <c r="F233" t="s">
        <v>36</v>
      </c>
      <c r="G233" t="s">
        <v>37</v>
      </c>
      <c r="H233" t="s">
        <v>27</v>
      </c>
      <c r="I233" t="s">
        <v>509</v>
      </c>
      <c r="J233">
        <v>27.94</v>
      </c>
      <c r="K233">
        <v>4</v>
      </c>
      <c r="L233">
        <v>9.43</v>
      </c>
      <c r="M233">
        <f>YEAR(Walmart_dataset[[#This Row],[Order Date]])</f>
        <v>2014</v>
      </c>
      <c r="N233">
        <f>MONTH(Walmart_dataset[[#This Row],[Order Date]])</f>
        <v>1</v>
      </c>
      <c r="O233">
        <f>DAY(Walmart_dataset[[#This Row],[Order Date]])</f>
        <v>22</v>
      </c>
    </row>
    <row r="234" spans="1:15" x14ac:dyDescent="0.25">
      <c r="A234" t="s">
        <v>504</v>
      </c>
      <c r="B234" s="1">
        <v>41661</v>
      </c>
      <c r="C234" s="1">
        <v>41665</v>
      </c>
      <c r="D234" t="s">
        <v>505</v>
      </c>
      <c r="E234" t="s">
        <v>14</v>
      </c>
      <c r="F234" t="s">
        <v>36</v>
      </c>
      <c r="G234" t="s">
        <v>37</v>
      </c>
      <c r="H234" t="s">
        <v>296</v>
      </c>
      <c r="I234" t="s">
        <v>510</v>
      </c>
      <c r="J234">
        <v>84.98</v>
      </c>
      <c r="K234">
        <v>1</v>
      </c>
      <c r="L234">
        <v>18.7</v>
      </c>
      <c r="M234">
        <f>YEAR(Walmart_dataset[[#This Row],[Order Date]])</f>
        <v>2014</v>
      </c>
      <c r="N234">
        <f>MONTH(Walmart_dataset[[#This Row],[Order Date]])</f>
        <v>1</v>
      </c>
      <c r="O234">
        <f>DAY(Walmart_dataset[[#This Row],[Order Date]])</f>
        <v>22</v>
      </c>
    </row>
    <row r="235" spans="1:15" x14ac:dyDescent="0.25">
      <c r="A235" t="s">
        <v>504</v>
      </c>
      <c r="B235" s="1">
        <v>41661</v>
      </c>
      <c r="C235" s="1">
        <v>41665</v>
      </c>
      <c r="D235" t="s">
        <v>505</v>
      </c>
      <c r="E235" t="s">
        <v>14</v>
      </c>
      <c r="F235" t="s">
        <v>36</v>
      </c>
      <c r="G235" t="s">
        <v>37</v>
      </c>
      <c r="H235" t="s">
        <v>27</v>
      </c>
      <c r="I235" t="s">
        <v>511</v>
      </c>
      <c r="J235">
        <v>18.72</v>
      </c>
      <c r="K235">
        <v>5</v>
      </c>
      <c r="L235">
        <v>6.55</v>
      </c>
      <c r="M235">
        <f>YEAR(Walmart_dataset[[#This Row],[Order Date]])</f>
        <v>2014</v>
      </c>
      <c r="N235">
        <f>MONTH(Walmart_dataset[[#This Row],[Order Date]])</f>
        <v>1</v>
      </c>
      <c r="O235">
        <f>DAY(Walmart_dataset[[#This Row],[Order Date]])</f>
        <v>22</v>
      </c>
    </row>
    <row r="236" spans="1:15" x14ac:dyDescent="0.25">
      <c r="A236" t="s">
        <v>512</v>
      </c>
      <c r="B236" s="1">
        <v>40794</v>
      </c>
      <c r="C236" s="1">
        <v>40798</v>
      </c>
      <c r="D236" t="s">
        <v>513</v>
      </c>
      <c r="E236" t="s">
        <v>14</v>
      </c>
      <c r="F236" t="s">
        <v>47</v>
      </c>
      <c r="G236" t="s">
        <v>16</v>
      </c>
      <c r="H236" t="s">
        <v>58</v>
      </c>
      <c r="I236" t="s">
        <v>514</v>
      </c>
      <c r="J236">
        <v>49.98</v>
      </c>
      <c r="K236">
        <v>2</v>
      </c>
      <c r="L236">
        <v>8.5</v>
      </c>
      <c r="M236">
        <f>YEAR(Walmart_dataset[[#This Row],[Order Date]])</f>
        <v>2011</v>
      </c>
      <c r="N236">
        <f>MONTH(Walmart_dataset[[#This Row],[Order Date]])</f>
        <v>9</v>
      </c>
      <c r="O236">
        <f>DAY(Walmart_dataset[[#This Row],[Order Date]])</f>
        <v>8</v>
      </c>
    </row>
    <row r="237" spans="1:15" x14ac:dyDescent="0.25">
      <c r="A237" t="s">
        <v>515</v>
      </c>
      <c r="B237" s="1">
        <v>40690</v>
      </c>
      <c r="C237" s="1">
        <v>40690</v>
      </c>
      <c r="D237" t="s">
        <v>516</v>
      </c>
      <c r="E237" t="s">
        <v>14</v>
      </c>
      <c r="F237" t="s">
        <v>197</v>
      </c>
      <c r="G237" t="s">
        <v>16</v>
      </c>
      <c r="H237" t="s">
        <v>31</v>
      </c>
      <c r="I237" t="s">
        <v>517</v>
      </c>
      <c r="J237">
        <v>567.12</v>
      </c>
      <c r="K237">
        <v>10</v>
      </c>
      <c r="L237">
        <v>-28.36</v>
      </c>
      <c r="M237">
        <f>YEAR(Walmart_dataset[[#This Row],[Order Date]])</f>
        <v>2011</v>
      </c>
      <c r="N237">
        <f>MONTH(Walmart_dataset[[#This Row],[Order Date]])</f>
        <v>5</v>
      </c>
      <c r="O237">
        <f>DAY(Walmart_dataset[[#This Row],[Order Date]])</f>
        <v>27</v>
      </c>
    </row>
    <row r="238" spans="1:15" x14ac:dyDescent="0.25">
      <c r="A238" t="s">
        <v>515</v>
      </c>
      <c r="B238" s="1">
        <v>40690</v>
      </c>
      <c r="C238" s="1">
        <v>40690</v>
      </c>
      <c r="D238" t="s">
        <v>516</v>
      </c>
      <c r="E238" t="s">
        <v>14</v>
      </c>
      <c r="F238" t="s">
        <v>197</v>
      </c>
      <c r="G238" t="s">
        <v>16</v>
      </c>
      <c r="H238" t="s">
        <v>43</v>
      </c>
      <c r="I238" t="s">
        <v>518</v>
      </c>
      <c r="J238">
        <v>359.32</v>
      </c>
      <c r="K238">
        <v>4</v>
      </c>
      <c r="L238">
        <v>7.19</v>
      </c>
      <c r="M238">
        <f>YEAR(Walmart_dataset[[#This Row],[Order Date]])</f>
        <v>2011</v>
      </c>
      <c r="N238">
        <f>MONTH(Walmart_dataset[[#This Row],[Order Date]])</f>
        <v>5</v>
      </c>
      <c r="O238">
        <f>DAY(Walmart_dataset[[#This Row],[Order Date]])</f>
        <v>27</v>
      </c>
    </row>
    <row r="239" spans="1:15" x14ac:dyDescent="0.25">
      <c r="A239" t="s">
        <v>519</v>
      </c>
      <c r="B239" s="1">
        <v>41372</v>
      </c>
      <c r="C239" s="1">
        <v>41374</v>
      </c>
      <c r="D239" t="s">
        <v>520</v>
      </c>
      <c r="E239" t="s">
        <v>14</v>
      </c>
      <c r="F239" t="s">
        <v>47</v>
      </c>
      <c r="G239" t="s">
        <v>16</v>
      </c>
      <c r="H239" t="s">
        <v>249</v>
      </c>
      <c r="I239" t="s">
        <v>521</v>
      </c>
      <c r="J239">
        <v>1199.98</v>
      </c>
      <c r="K239">
        <v>3</v>
      </c>
      <c r="L239">
        <v>374.99</v>
      </c>
      <c r="M239">
        <f>YEAR(Walmart_dataset[[#This Row],[Order Date]])</f>
        <v>2013</v>
      </c>
      <c r="N239">
        <f>MONTH(Walmart_dataset[[#This Row],[Order Date]])</f>
        <v>4</v>
      </c>
      <c r="O239">
        <f>DAY(Walmart_dataset[[#This Row],[Order Date]])</f>
        <v>8</v>
      </c>
    </row>
    <row r="240" spans="1:15" x14ac:dyDescent="0.25">
      <c r="A240" t="s">
        <v>522</v>
      </c>
      <c r="B240" s="1">
        <v>41250</v>
      </c>
      <c r="C240" s="1">
        <v>41255</v>
      </c>
      <c r="D240" t="s">
        <v>523</v>
      </c>
      <c r="E240" t="s">
        <v>14</v>
      </c>
      <c r="F240" t="s">
        <v>15</v>
      </c>
      <c r="G240" t="s">
        <v>16</v>
      </c>
      <c r="H240" t="s">
        <v>21</v>
      </c>
      <c r="I240" t="s">
        <v>524</v>
      </c>
      <c r="J240">
        <v>79.92</v>
      </c>
      <c r="K240">
        <v>4</v>
      </c>
      <c r="L240">
        <v>28.77</v>
      </c>
      <c r="M240">
        <f>YEAR(Walmart_dataset[[#This Row],[Order Date]])</f>
        <v>2012</v>
      </c>
      <c r="N240">
        <f>MONTH(Walmart_dataset[[#This Row],[Order Date]])</f>
        <v>12</v>
      </c>
      <c r="O240">
        <f>DAY(Walmart_dataset[[#This Row],[Order Date]])</f>
        <v>7</v>
      </c>
    </row>
    <row r="241" spans="1:15" x14ac:dyDescent="0.25">
      <c r="A241" t="s">
        <v>525</v>
      </c>
      <c r="B241" s="1">
        <v>41152</v>
      </c>
      <c r="C241" s="1">
        <v>41157</v>
      </c>
      <c r="D241" t="s">
        <v>526</v>
      </c>
      <c r="E241" t="s">
        <v>14</v>
      </c>
      <c r="F241" t="s">
        <v>15</v>
      </c>
      <c r="G241" t="s">
        <v>16</v>
      </c>
      <c r="H241" t="s">
        <v>67</v>
      </c>
      <c r="I241" t="s">
        <v>407</v>
      </c>
      <c r="J241">
        <v>58.32</v>
      </c>
      <c r="K241">
        <v>9</v>
      </c>
      <c r="L241">
        <v>27.99</v>
      </c>
      <c r="M241">
        <f>YEAR(Walmart_dataset[[#This Row],[Order Date]])</f>
        <v>2012</v>
      </c>
      <c r="N241">
        <f>MONTH(Walmart_dataset[[#This Row],[Order Date]])</f>
        <v>8</v>
      </c>
      <c r="O241">
        <f>DAY(Walmart_dataset[[#This Row],[Order Date]])</f>
        <v>31</v>
      </c>
    </row>
    <row r="242" spans="1:15" x14ac:dyDescent="0.25">
      <c r="A242" t="s">
        <v>527</v>
      </c>
      <c r="B242" s="1">
        <v>41142</v>
      </c>
      <c r="C242" s="1">
        <v>41144</v>
      </c>
      <c r="D242" t="s">
        <v>528</v>
      </c>
      <c r="E242" t="s">
        <v>14</v>
      </c>
      <c r="F242" t="s">
        <v>47</v>
      </c>
      <c r="G242" t="s">
        <v>16</v>
      </c>
      <c r="H242" t="s">
        <v>110</v>
      </c>
      <c r="I242" t="s">
        <v>529</v>
      </c>
      <c r="J242">
        <v>544.01</v>
      </c>
      <c r="K242">
        <v>3</v>
      </c>
      <c r="L242">
        <v>40.799999999999997</v>
      </c>
      <c r="M242">
        <f>YEAR(Walmart_dataset[[#This Row],[Order Date]])</f>
        <v>2012</v>
      </c>
      <c r="N242">
        <f>MONTH(Walmart_dataset[[#This Row],[Order Date]])</f>
        <v>8</v>
      </c>
      <c r="O242">
        <f>DAY(Walmart_dataset[[#This Row],[Order Date]])</f>
        <v>21</v>
      </c>
    </row>
    <row r="243" spans="1:15" x14ac:dyDescent="0.25">
      <c r="A243" t="s">
        <v>527</v>
      </c>
      <c r="B243" s="1">
        <v>41142</v>
      </c>
      <c r="C243" s="1">
        <v>41144</v>
      </c>
      <c r="D243" t="s">
        <v>528</v>
      </c>
      <c r="E243" t="s">
        <v>14</v>
      </c>
      <c r="F243" t="s">
        <v>47</v>
      </c>
      <c r="G243" t="s">
        <v>16</v>
      </c>
      <c r="H243" t="s">
        <v>67</v>
      </c>
      <c r="I243" t="s">
        <v>301</v>
      </c>
      <c r="J243">
        <v>59.94</v>
      </c>
      <c r="K243">
        <v>3</v>
      </c>
      <c r="L243">
        <v>28.17</v>
      </c>
      <c r="M243">
        <f>YEAR(Walmart_dataset[[#This Row],[Order Date]])</f>
        <v>2012</v>
      </c>
      <c r="N243">
        <f>MONTH(Walmart_dataset[[#This Row],[Order Date]])</f>
        <v>8</v>
      </c>
      <c r="O243">
        <f>DAY(Walmart_dataset[[#This Row],[Order Date]])</f>
        <v>21</v>
      </c>
    </row>
    <row r="244" spans="1:15" x14ac:dyDescent="0.25">
      <c r="A244" t="s">
        <v>527</v>
      </c>
      <c r="B244" s="1">
        <v>41142</v>
      </c>
      <c r="C244" s="1">
        <v>41144</v>
      </c>
      <c r="D244" t="s">
        <v>528</v>
      </c>
      <c r="E244" t="s">
        <v>14</v>
      </c>
      <c r="F244" t="s">
        <v>47</v>
      </c>
      <c r="G244" t="s">
        <v>16</v>
      </c>
      <c r="H244" t="s">
        <v>67</v>
      </c>
      <c r="I244" t="s">
        <v>530</v>
      </c>
      <c r="J244">
        <v>23.92</v>
      </c>
      <c r="K244">
        <v>4</v>
      </c>
      <c r="L244">
        <v>11.72</v>
      </c>
      <c r="M244">
        <f>YEAR(Walmart_dataset[[#This Row],[Order Date]])</f>
        <v>2012</v>
      </c>
      <c r="N244">
        <f>MONTH(Walmart_dataset[[#This Row],[Order Date]])</f>
        <v>8</v>
      </c>
      <c r="O244">
        <f>DAY(Walmart_dataset[[#This Row],[Order Date]])</f>
        <v>21</v>
      </c>
    </row>
    <row r="245" spans="1:15" x14ac:dyDescent="0.25">
      <c r="A245" t="s">
        <v>527</v>
      </c>
      <c r="B245" s="1">
        <v>41142</v>
      </c>
      <c r="C245" s="1">
        <v>41144</v>
      </c>
      <c r="D245" t="s">
        <v>528</v>
      </c>
      <c r="E245" t="s">
        <v>14</v>
      </c>
      <c r="F245" t="s">
        <v>47</v>
      </c>
      <c r="G245" t="s">
        <v>16</v>
      </c>
      <c r="H245" t="s">
        <v>67</v>
      </c>
      <c r="I245" t="s">
        <v>531</v>
      </c>
      <c r="J245">
        <v>4.28</v>
      </c>
      <c r="K245">
        <v>1</v>
      </c>
      <c r="L245">
        <v>1.93</v>
      </c>
      <c r="M245">
        <f>YEAR(Walmart_dataset[[#This Row],[Order Date]])</f>
        <v>2012</v>
      </c>
      <c r="N245">
        <f>MONTH(Walmart_dataset[[#This Row],[Order Date]])</f>
        <v>8</v>
      </c>
      <c r="O245">
        <f>DAY(Walmart_dataset[[#This Row],[Order Date]])</f>
        <v>21</v>
      </c>
    </row>
    <row r="246" spans="1:15" x14ac:dyDescent="0.25">
      <c r="A246" t="s">
        <v>532</v>
      </c>
      <c r="B246" s="1">
        <v>41716</v>
      </c>
      <c r="C246" s="1">
        <v>41720</v>
      </c>
      <c r="D246" t="s">
        <v>533</v>
      </c>
      <c r="E246" t="s">
        <v>14</v>
      </c>
      <c r="F246" t="s">
        <v>534</v>
      </c>
      <c r="G246" t="s">
        <v>16</v>
      </c>
      <c r="H246" t="s">
        <v>27</v>
      </c>
      <c r="I246" t="s">
        <v>535</v>
      </c>
      <c r="J246">
        <v>17.46</v>
      </c>
      <c r="K246">
        <v>2</v>
      </c>
      <c r="L246">
        <v>5.89</v>
      </c>
      <c r="M246">
        <f>YEAR(Walmart_dataset[[#This Row],[Order Date]])</f>
        <v>2014</v>
      </c>
      <c r="N246">
        <f>MONTH(Walmart_dataset[[#This Row],[Order Date]])</f>
        <v>3</v>
      </c>
      <c r="O246">
        <f>DAY(Walmart_dataset[[#This Row],[Order Date]])</f>
        <v>18</v>
      </c>
    </row>
    <row r="247" spans="1:15" x14ac:dyDescent="0.25">
      <c r="A247" t="s">
        <v>536</v>
      </c>
      <c r="B247" s="1">
        <v>41255</v>
      </c>
      <c r="C247" s="1">
        <v>41259</v>
      </c>
      <c r="D247" t="s">
        <v>537</v>
      </c>
      <c r="E247" t="s">
        <v>14</v>
      </c>
      <c r="F247" t="s">
        <v>534</v>
      </c>
      <c r="G247" t="s">
        <v>16</v>
      </c>
      <c r="H247" t="s">
        <v>110</v>
      </c>
      <c r="I247" t="s">
        <v>538</v>
      </c>
      <c r="J247">
        <v>348.93</v>
      </c>
      <c r="K247">
        <v>2</v>
      </c>
      <c r="L247">
        <v>34.89</v>
      </c>
      <c r="M247">
        <f>YEAR(Walmart_dataset[[#This Row],[Order Date]])</f>
        <v>2012</v>
      </c>
      <c r="N247">
        <f>MONTH(Walmart_dataset[[#This Row],[Order Date]])</f>
        <v>12</v>
      </c>
      <c r="O247">
        <f>DAY(Walmart_dataset[[#This Row],[Order Date]])</f>
        <v>12</v>
      </c>
    </row>
    <row r="248" spans="1:15" x14ac:dyDescent="0.25">
      <c r="A248" t="s">
        <v>539</v>
      </c>
      <c r="B248" s="1">
        <v>40806</v>
      </c>
      <c r="C248" s="1">
        <v>40812</v>
      </c>
      <c r="D248" t="s">
        <v>540</v>
      </c>
      <c r="E248" t="s">
        <v>14</v>
      </c>
      <c r="F248" t="s">
        <v>47</v>
      </c>
      <c r="G248" t="s">
        <v>16</v>
      </c>
      <c r="H248" t="s">
        <v>17</v>
      </c>
      <c r="I248" t="s">
        <v>541</v>
      </c>
      <c r="J248">
        <v>9.9600000000000009</v>
      </c>
      <c r="K248">
        <v>2</v>
      </c>
      <c r="L248">
        <v>4.58</v>
      </c>
      <c r="M248">
        <f>YEAR(Walmart_dataset[[#This Row],[Order Date]])</f>
        <v>2011</v>
      </c>
      <c r="N248">
        <f>MONTH(Walmart_dataset[[#This Row],[Order Date]])</f>
        <v>9</v>
      </c>
      <c r="O248">
        <f>DAY(Walmart_dataset[[#This Row],[Order Date]])</f>
        <v>20</v>
      </c>
    </row>
    <row r="249" spans="1:15" x14ac:dyDescent="0.25">
      <c r="A249" t="s">
        <v>539</v>
      </c>
      <c r="B249" s="1">
        <v>40806</v>
      </c>
      <c r="C249" s="1">
        <v>40812</v>
      </c>
      <c r="D249" t="s">
        <v>540</v>
      </c>
      <c r="E249" t="s">
        <v>14</v>
      </c>
      <c r="F249" t="s">
        <v>47</v>
      </c>
      <c r="G249" t="s">
        <v>16</v>
      </c>
      <c r="H249" t="s">
        <v>67</v>
      </c>
      <c r="I249" t="s">
        <v>291</v>
      </c>
      <c r="J249">
        <v>21.72</v>
      </c>
      <c r="K249">
        <v>4</v>
      </c>
      <c r="L249">
        <v>10.64</v>
      </c>
      <c r="M249">
        <f>YEAR(Walmart_dataset[[#This Row],[Order Date]])</f>
        <v>2011</v>
      </c>
      <c r="N249">
        <f>MONTH(Walmart_dataset[[#This Row],[Order Date]])</f>
        <v>9</v>
      </c>
      <c r="O249">
        <f>DAY(Walmart_dataset[[#This Row],[Order Date]])</f>
        <v>20</v>
      </c>
    </row>
    <row r="250" spans="1:15" x14ac:dyDescent="0.25">
      <c r="A250" t="s">
        <v>542</v>
      </c>
      <c r="B250" s="1">
        <v>41240</v>
      </c>
      <c r="C250" s="1">
        <v>41246</v>
      </c>
      <c r="D250" t="s">
        <v>543</v>
      </c>
      <c r="E250" t="s">
        <v>14</v>
      </c>
      <c r="F250" t="s">
        <v>544</v>
      </c>
      <c r="G250" t="s">
        <v>16</v>
      </c>
      <c r="H250" t="s">
        <v>110</v>
      </c>
      <c r="I250" t="s">
        <v>545</v>
      </c>
      <c r="J250">
        <v>283.92</v>
      </c>
      <c r="K250">
        <v>5</v>
      </c>
      <c r="L250">
        <v>17.75</v>
      </c>
      <c r="M250">
        <f>YEAR(Walmart_dataset[[#This Row],[Order Date]])</f>
        <v>2012</v>
      </c>
      <c r="N250">
        <f>MONTH(Walmart_dataset[[#This Row],[Order Date]])</f>
        <v>11</v>
      </c>
      <c r="O250">
        <f>DAY(Walmart_dataset[[#This Row],[Order Date]])</f>
        <v>27</v>
      </c>
    </row>
    <row r="251" spans="1:15" x14ac:dyDescent="0.25">
      <c r="A251" t="s">
        <v>546</v>
      </c>
      <c r="B251" s="1">
        <v>41691</v>
      </c>
      <c r="C251" s="1">
        <v>41694</v>
      </c>
      <c r="D251" t="s">
        <v>547</v>
      </c>
      <c r="E251" t="s">
        <v>14</v>
      </c>
      <c r="F251" t="s">
        <v>197</v>
      </c>
      <c r="G251" t="s">
        <v>16</v>
      </c>
      <c r="H251" t="s">
        <v>21</v>
      </c>
      <c r="I251" t="s">
        <v>548</v>
      </c>
      <c r="J251">
        <v>22.23</v>
      </c>
      <c r="K251">
        <v>1</v>
      </c>
      <c r="L251">
        <v>7.34</v>
      </c>
      <c r="M251">
        <f>YEAR(Walmart_dataset[[#This Row],[Order Date]])</f>
        <v>2014</v>
      </c>
      <c r="N251">
        <f>MONTH(Walmart_dataset[[#This Row],[Order Date]])</f>
        <v>2</v>
      </c>
      <c r="O251">
        <f>DAY(Walmart_dataset[[#This Row],[Order Date]])</f>
        <v>21</v>
      </c>
    </row>
    <row r="252" spans="1:15" x14ac:dyDescent="0.25">
      <c r="A252" t="s">
        <v>546</v>
      </c>
      <c r="B252" s="1">
        <v>41691</v>
      </c>
      <c r="C252" s="1">
        <v>41694</v>
      </c>
      <c r="D252" t="s">
        <v>547</v>
      </c>
      <c r="E252" t="s">
        <v>14</v>
      </c>
      <c r="F252" t="s">
        <v>197</v>
      </c>
      <c r="G252" t="s">
        <v>16</v>
      </c>
      <c r="H252" t="s">
        <v>25</v>
      </c>
      <c r="I252" t="s">
        <v>549</v>
      </c>
      <c r="J252">
        <v>215.97</v>
      </c>
      <c r="K252">
        <v>2</v>
      </c>
      <c r="L252">
        <v>18.899999999999999</v>
      </c>
      <c r="M252">
        <f>YEAR(Walmart_dataset[[#This Row],[Order Date]])</f>
        <v>2014</v>
      </c>
      <c r="N252">
        <f>MONTH(Walmart_dataset[[#This Row],[Order Date]])</f>
        <v>2</v>
      </c>
      <c r="O252">
        <f>DAY(Walmart_dataset[[#This Row],[Order Date]])</f>
        <v>21</v>
      </c>
    </row>
    <row r="253" spans="1:15" x14ac:dyDescent="0.25">
      <c r="A253" t="s">
        <v>550</v>
      </c>
      <c r="B253" s="1">
        <v>41752</v>
      </c>
      <c r="C253" s="1">
        <v>41754</v>
      </c>
      <c r="D253" t="s">
        <v>551</v>
      </c>
      <c r="E253" t="s">
        <v>14</v>
      </c>
      <c r="F253" t="s">
        <v>47</v>
      </c>
      <c r="G253" t="s">
        <v>16</v>
      </c>
      <c r="H253" t="s">
        <v>21</v>
      </c>
      <c r="I253" t="s">
        <v>552</v>
      </c>
      <c r="J253">
        <v>18.28</v>
      </c>
      <c r="K253">
        <v>2</v>
      </c>
      <c r="L253">
        <v>6.22</v>
      </c>
      <c r="M253">
        <f>YEAR(Walmart_dataset[[#This Row],[Order Date]])</f>
        <v>2014</v>
      </c>
      <c r="N253">
        <f>MONTH(Walmart_dataset[[#This Row],[Order Date]])</f>
        <v>4</v>
      </c>
      <c r="O253">
        <f>DAY(Walmart_dataset[[#This Row],[Order Date]])</f>
        <v>23</v>
      </c>
    </row>
    <row r="254" spans="1:15" hidden="1" x14ac:dyDescent="0.25">
      <c r="A254" t="s">
        <v>553</v>
      </c>
      <c r="B254" s="1">
        <v>40848</v>
      </c>
      <c r="C254" s="1">
        <v>40854</v>
      </c>
      <c r="D254" t="s">
        <v>554</v>
      </c>
      <c r="E254" t="s">
        <v>14</v>
      </c>
      <c r="F254" t="s">
        <v>177</v>
      </c>
      <c r="G254" t="s">
        <v>96</v>
      </c>
      <c r="H254" t="s">
        <v>23</v>
      </c>
      <c r="I254" t="s">
        <v>555</v>
      </c>
      <c r="J254">
        <v>43.18</v>
      </c>
      <c r="K254">
        <v>3</v>
      </c>
      <c r="L254">
        <v>4.32</v>
      </c>
      <c r="M254">
        <f>YEAR(Walmart_dataset[[#This Row],[Order Date]])</f>
        <v>2011</v>
      </c>
      <c r="N254">
        <f>MONTH(Walmart_dataset[[#This Row],[Order Date]])</f>
        <v>11</v>
      </c>
      <c r="O254">
        <f>DAY(Walmart_dataset[[#This Row],[Order Date]])</f>
        <v>1</v>
      </c>
    </row>
    <row r="255" spans="1:15" hidden="1" x14ac:dyDescent="0.25">
      <c r="A255" t="s">
        <v>553</v>
      </c>
      <c r="B255" s="1">
        <v>40848</v>
      </c>
      <c r="C255" s="1">
        <v>40854</v>
      </c>
      <c r="D255" t="s">
        <v>554</v>
      </c>
      <c r="E255" t="s">
        <v>14</v>
      </c>
      <c r="F255" t="s">
        <v>177</v>
      </c>
      <c r="G255" t="s">
        <v>96</v>
      </c>
      <c r="H255" t="s">
        <v>25</v>
      </c>
      <c r="I255" t="s">
        <v>556</v>
      </c>
      <c r="J255">
        <v>1983.97</v>
      </c>
      <c r="K255">
        <v>4</v>
      </c>
      <c r="L255">
        <v>248</v>
      </c>
      <c r="M255">
        <f>YEAR(Walmart_dataset[[#This Row],[Order Date]])</f>
        <v>2011</v>
      </c>
      <c r="N255">
        <f>MONTH(Walmart_dataset[[#This Row],[Order Date]])</f>
        <v>11</v>
      </c>
      <c r="O255">
        <f>DAY(Walmart_dataset[[#This Row],[Order Date]])</f>
        <v>1</v>
      </c>
    </row>
    <row r="256" spans="1:15" x14ac:dyDescent="0.25">
      <c r="A256" t="s">
        <v>557</v>
      </c>
      <c r="B256" s="1">
        <v>40829</v>
      </c>
      <c r="C256" s="1">
        <v>40831</v>
      </c>
      <c r="D256" t="s">
        <v>442</v>
      </c>
      <c r="E256" t="s">
        <v>14</v>
      </c>
      <c r="F256" t="s">
        <v>558</v>
      </c>
      <c r="G256" t="s">
        <v>37</v>
      </c>
      <c r="H256" t="s">
        <v>23</v>
      </c>
      <c r="I256" t="s">
        <v>559</v>
      </c>
      <c r="J256">
        <v>11.52</v>
      </c>
      <c r="K256">
        <v>4</v>
      </c>
      <c r="L256">
        <v>3.23</v>
      </c>
      <c r="M256">
        <f>YEAR(Walmart_dataset[[#This Row],[Order Date]])</f>
        <v>2011</v>
      </c>
      <c r="N256">
        <f>MONTH(Walmart_dataset[[#This Row],[Order Date]])</f>
        <v>10</v>
      </c>
      <c r="O256">
        <f>DAY(Walmart_dataset[[#This Row],[Order Date]])</f>
        <v>13</v>
      </c>
    </row>
    <row r="257" spans="1:15" x14ac:dyDescent="0.25">
      <c r="A257" t="s">
        <v>557</v>
      </c>
      <c r="B257" s="1">
        <v>40829</v>
      </c>
      <c r="C257" s="1">
        <v>40831</v>
      </c>
      <c r="D257" t="s">
        <v>442</v>
      </c>
      <c r="E257" t="s">
        <v>14</v>
      </c>
      <c r="F257" t="s">
        <v>558</v>
      </c>
      <c r="G257" t="s">
        <v>37</v>
      </c>
      <c r="H257" t="s">
        <v>31</v>
      </c>
      <c r="I257" t="s">
        <v>218</v>
      </c>
      <c r="J257">
        <v>1298.55</v>
      </c>
      <c r="K257">
        <v>5</v>
      </c>
      <c r="L257">
        <v>311.64999999999998</v>
      </c>
      <c r="M257">
        <f>YEAR(Walmart_dataset[[#This Row],[Order Date]])</f>
        <v>2011</v>
      </c>
      <c r="N257">
        <f>MONTH(Walmart_dataset[[#This Row],[Order Date]])</f>
        <v>10</v>
      </c>
      <c r="O257">
        <f>DAY(Walmart_dataset[[#This Row],[Order Date]])</f>
        <v>13</v>
      </c>
    </row>
    <row r="258" spans="1:15" x14ac:dyDescent="0.25">
      <c r="A258" t="s">
        <v>557</v>
      </c>
      <c r="B258" s="1">
        <v>40829</v>
      </c>
      <c r="C258" s="1">
        <v>40831</v>
      </c>
      <c r="D258" t="s">
        <v>442</v>
      </c>
      <c r="E258" t="s">
        <v>14</v>
      </c>
      <c r="F258" t="s">
        <v>558</v>
      </c>
      <c r="G258" t="s">
        <v>37</v>
      </c>
      <c r="H258" t="s">
        <v>29</v>
      </c>
      <c r="I258" t="s">
        <v>560</v>
      </c>
      <c r="J258">
        <v>213.92</v>
      </c>
      <c r="K258">
        <v>4</v>
      </c>
      <c r="L258">
        <v>62.04</v>
      </c>
      <c r="M258">
        <f>YEAR(Walmart_dataset[[#This Row],[Order Date]])</f>
        <v>2011</v>
      </c>
      <c r="N258">
        <f>MONTH(Walmart_dataset[[#This Row],[Order Date]])</f>
        <v>10</v>
      </c>
      <c r="O258">
        <f>DAY(Walmart_dataset[[#This Row],[Order Date]])</f>
        <v>13</v>
      </c>
    </row>
    <row r="259" spans="1:15" x14ac:dyDescent="0.25">
      <c r="A259" t="s">
        <v>557</v>
      </c>
      <c r="B259" s="1">
        <v>40829</v>
      </c>
      <c r="C259" s="1">
        <v>40831</v>
      </c>
      <c r="D259" t="s">
        <v>442</v>
      </c>
      <c r="E259" t="s">
        <v>14</v>
      </c>
      <c r="F259" t="s">
        <v>558</v>
      </c>
      <c r="G259" t="s">
        <v>37</v>
      </c>
      <c r="H259" t="s">
        <v>58</v>
      </c>
      <c r="I259" t="s">
        <v>561</v>
      </c>
      <c r="J259">
        <v>25.78</v>
      </c>
      <c r="K259">
        <v>2</v>
      </c>
      <c r="L259">
        <v>2.58</v>
      </c>
      <c r="M259">
        <f>YEAR(Walmart_dataset[[#This Row],[Order Date]])</f>
        <v>2011</v>
      </c>
      <c r="N259">
        <f>MONTH(Walmart_dataset[[#This Row],[Order Date]])</f>
        <v>10</v>
      </c>
      <c r="O259">
        <f>DAY(Walmart_dataset[[#This Row],[Order Date]])</f>
        <v>13</v>
      </c>
    </row>
    <row r="260" spans="1:15" x14ac:dyDescent="0.25">
      <c r="A260" t="s">
        <v>562</v>
      </c>
      <c r="B260" s="1">
        <v>41774</v>
      </c>
      <c r="C260" s="1">
        <v>41774</v>
      </c>
      <c r="D260" t="s">
        <v>563</v>
      </c>
      <c r="E260" t="s">
        <v>14</v>
      </c>
      <c r="F260" t="s">
        <v>564</v>
      </c>
      <c r="G260" t="s">
        <v>16</v>
      </c>
      <c r="H260" t="s">
        <v>21</v>
      </c>
      <c r="I260" t="s">
        <v>552</v>
      </c>
      <c r="J260">
        <v>18.28</v>
      </c>
      <c r="K260">
        <v>2</v>
      </c>
      <c r="L260">
        <v>6.22</v>
      </c>
      <c r="M260">
        <f>YEAR(Walmart_dataset[[#This Row],[Order Date]])</f>
        <v>2014</v>
      </c>
      <c r="N260">
        <f>MONTH(Walmart_dataset[[#This Row],[Order Date]])</f>
        <v>5</v>
      </c>
      <c r="O260">
        <f>DAY(Walmart_dataset[[#This Row],[Order Date]])</f>
        <v>15</v>
      </c>
    </row>
    <row r="261" spans="1:15" x14ac:dyDescent="0.25">
      <c r="A261" t="s">
        <v>562</v>
      </c>
      <c r="B261" s="1">
        <v>41774</v>
      </c>
      <c r="C261" s="1">
        <v>41774</v>
      </c>
      <c r="D261" t="s">
        <v>563</v>
      </c>
      <c r="E261" t="s">
        <v>14</v>
      </c>
      <c r="F261" t="s">
        <v>564</v>
      </c>
      <c r="G261" t="s">
        <v>16</v>
      </c>
      <c r="H261" t="s">
        <v>58</v>
      </c>
      <c r="I261" t="s">
        <v>565</v>
      </c>
      <c r="J261">
        <v>1399.93</v>
      </c>
      <c r="K261">
        <v>7</v>
      </c>
      <c r="L261">
        <v>601.97</v>
      </c>
      <c r="M261">
        <f>YEAR(Walmart_dataset[[#This Row],[Order Date]])</f>
        <v>2014</v>
      </c>
      <c r="N261">
        <f>MONTH(Walmart_dataset[[#This Row],[Order Date]])</f>
        <v>5</v>
      </c>
      <c r="O261">
        <f>DAY(Walmart_dataset[[#This Row],[Order Date]])</f>
        <v>15</v>
      </c>
    </row>
    <row r="262" spans="1:15" x14ac:dyDescent="0.25">
      <c r="A262" t="s">
        <v>566</v>
      </c>
      <c r="B262" s="1">
        <v>40672</v>
      </c>
      <c r="C262" s="1">
        <v>40678</v>
      </c>
      <c r="D262" t="s">
        <v>567</v>
      </c>
      <c r="E262" t="s">
        <v>14</v>
      </c>
      <c r="F262" t="s">
        <v>47</v>
      </c>
      <c r="G262" t="s">
        <v>16</v>
      </c>
      <c r="H262" t="s">
        <v>58</v>
      </c>
      <c r="I262" t="s">
        <v>568</v>
      </c>
      <c r="J262">
        <v>67.8</v>
      </c>
      <c r="K262">
        <v>4</v>
      </c>
      <c r="L262">
        <v>4.07</v>
      </c>
      <c r="M262">
        <f>YEAR(Walmart_dataset[[#This Row],[Order Date]])</f>
        <v>2011</v>
      </c>
      <c r="N262">
        <f>MONTH(Walmart_dataset[[#This Row],[Order Date]])</f>
        <v>5</v>
      </c>
      <c r="O262">
        <f>DAY(Walmart_dataset[[#This Row],[Order Date]])</f>
        <v>9</v>
      </c>
    </row>
    <row r="263" spans="1:15" x14ac:dyDescent="0.25">
      <c r="A263" t="s">
        <v>566</v>
      </c>
      <c r="B263" s="1">
        <v>40672</v>
      </c>
      <c r="C263" s="1">
        <v>40678</v>
      </c>
      <c r="D263" t="s">
        <v>567</v>
      </c>
      <c r="E263" t="s">
        <v>14</v>
      </c>
      <c r="F263" t="s">
        <v>47</v>
      </c>
      <c r="G263" t="s">
        <v>16</v>
      </c>
      <c r="H263" t="s">
        <v>58</v>
      </c>
      <c r="I263" t="s">
        <v>569</v>
      </c>
      <c r="J263">
        <v>167.97</v>
      </c>
      <c r="K263">
        <v>3</v>
      </c>
      <c r="L263">
        <v>40.31</v>
      </c>
      <c r="M263">
        <f>YEAR(Walmart_dataset[[#This Row],[Order Date]])</f>
        <v>2011</v>
      </c>
      <c r="N263">
        <f>MONTH(Walmart_dataset[[#This Row],[Order Date]])</f>
        <v>5</v>
      </c>
      <c r="O263">
        <f>DAY(Walmart_dataset[[#This Row],[Order Date]])</f>
        <v>9</v>
      </c>
    </row>
    <row r="264" spans="1:15" x14ac:dyDescent="0.25">
      <c r="A264" t="s">
        <v>570</v>
      </c>
      <c r="B264" s="1">
        <v>41586</v>
      </c>
      <c r="C264" s="1">
        <v>41588</v>
      </c>
      <c r="D264" t="s">
        <v>571</v>
      </c>
      <c r="E264" t="s">
        <v>14</v>
      </c>
      <c r="F264" t="s">
        <v>15</v>
      </c>
      <c r="G264" t="s">
        <v>16</v>
      </c>
      <c r="H264" t="s">
        <v>27</v>
      </c>
      <c r="I264" t="s">
        <v>572</v>
      </c>
      <c r="J264">
        <v>37.44</v>
      </c>
      <c r="K264">
        <v>4</v>
      </c>
      <c r="L264">
        <v>11.7</v>
      </c>
      <c r="M264">
        <f>YEAR(Walmart_dataset[[#This Row],[Order Date]])</f>
        <v>2013</v>
      </c>
      <c r="N264">
        <f>MONTH(Walmart_dataset[[#This Row],[Order Date]])</f>
        <v>11</v>
      </c>
      <c r="O264">
        <f>DAY(Walmart_dataset[[#This Row],[Order Date]])</f>
        <v>8</v>
      </c>
    </row>
    <row r="265" spans="1:15" x14ac:dyDescent="0.25">
      <c r="A265" t="s">
        <v>570</v>
      </c>
      <c r="B265" s="1">
        <v>41586</v>
      </c>
      <c r="C265" s="1">
        <v>41588</v>
      </c>
      <c r="D265" t="s">
        <v>571</v>
      </c>
      <c r="E265" t="s">
        <v>14</v>
      </c>
      <c r="F265" t="s">
        <v>15</v>
      </c>
      <c r="G265" t="s">
        <v>16</v>
      </c>
      <c r="H265" t="s">
        <v>27</v>
      </c>
      <c r="I265" t="s">
        <v>573</v>
      </c>
      <c r="J265">
        <v>26.98</v>
      </c>
      <c r="K265">
        <v>4</v>
      </c>
      <c r="L265">
        <v>8.77</v>
      </c>
      <c r="M265">
        <f>YEAR(Walmart_dataset[[#This Row],[Order Date]])</f>
        <v>2013</v>
      </c>
      <c r="N265">
        <f>MONTH(Walmart_dataset[[#This Row],[Order Date]])</f>
        <v>11</v>
      </c>
      <c r="O265">
        <f>DAY(Walmart_dataset[[#This Row],[Order Date]])</f>
        <v>8</v>
      </c>
    </row>
    <row r="266" spans="1:15" x14ac:dyDescent="0.25">
      <c r="A266" t="s">
        <v>570</v>
      </c>
      <c r="B266" s="1">
        <v>41586</v>
      </c>
      <c r="C266" s="1">
        <v>41588</v>
      </c>
      <c r="D266" t="s">
        <v>571</v>
      </c>
      <c r="E266" t="s">
        <v>14</v>
      </c>
      <c r="F266" t="s">
        <v>15</v>
      </c>
      <c r="G266" t="s">
        <v>16</v>
      </c>
      <c r="H266" t="s">
        <v>122</v>
      </c>
      <c r="I266" t="s">
        <v>574</v>
      </c>
      <c r="J266">
        <v>11.36</v>
      </c>
      <c r="K266">
        <v>2</v>
      </c>
      <c r="L266">
        <v>3.29</v>
      </c>
      <c r="M266">
        <f>YEAR(Walmart_dataset[[#This Row],[Order Date]])</f>
        <v>2013</v>
      </c>
      <c r="N266">
        <f>MONTH(Walmart_dataset[[#This Row],[Order Date]])</f>
        <v>11</v>
      </c>
      <c r="O266">
        <f>DAY(Walmart_dataset[[#This Row],[Order Date]])</f>
        <v>8</v>
      </c>
    </row>
    <row r="267" spans="1:15" x14ac:dyDescent="0.25">
      <c r="A267" t="s">
        <v>570</v>
      </c>
      <c r="B267" s="1">
        <v>41586</v>
      </c>
      <c r="C267" s="1">
        <v>41588</v>
      </c>
      <c r="D267" t="s">
        <v>571</v>
      </c>
      <c r="E267" t="s">
        <v>14</v>
      </c>
      <c r="F267" t="s">
        <v>15</v>
      </c>
      <c r="G267" t="s">
        <v>16</v>
      </c>
      <c r="H267" t="s">
        <v>17</v>
      </c>
      <c r="I267" t="s">
        <v>575</v>
      </c>
      <c r="J267">
        <v>14.62</v>
      </c>
      <c r="K267">
        <v>2</v>
      </c>
      <c r="L267">
        <v>6.87</v>
      </c>
      <c r="M267">
        <f>YEAR(Walmart_dataset[[#This Row],[Order Date]])</f>
        <v>2013</v>
      </c>
      <c r="N267">
        <f>MONTH(Walmart_dataset[[#This Row],[Order Date]])</f>
        <v>11</v>
      </c>
      <c r="O267">
        <f>DAY(Walmart_dataset[[#This Row],[Order Date]])</f>
        <v>8</v>
      </c>
    </row>
    <row r="268" spans="1:15" x14ac:dyDescent="0.25">
      <c r="A268" t="s">
        <v>576</v>
      </c>
      <c r="B268" s="1">
        <v>41446</v>
      </c>
      <c r="C268" s="1">
        <v>41451</v>
      </c>
      <c r="D268" t="s">
        <v>577</v>
      </c>
      <c r="E268" t="s">
        <v>14</v>
      </c>
      <c r="F268" t="s">
        <v>578</v>
      </c>
      <c r="G268" t="s">
        <v>16</v>
      </c>
      <c r="H268" t="s">
        <v>23</v>
      </c>
      <c r="I268" t="s">
        <v>579</v>
      </c>
      <c r="J268">
        <v>5.16</v>
      </c>
      <c r="K268">
        <v>2</v>
      </c>
      <c r="L268">
        <v>1.34</v>
      </c>
      <c r="M268">
        <f>YEAR(Walmart_dataset[[#This Row],[Order Date]])</f>
        <v>2013</v>
      </c>
      <c r="N268">
        <f>MONTH(Walmart_dataset[[#This Row],[Order Date]])</f>
        <v>6</v>
      </c>
      <c r="O268">
        <f>DAY(Walmart_dataset[[#This Row],[Order Date]])</f>
        <v>21</v>
      </c>
    </row>
    <row r="269" spans="1:15" x14ac:dyDescent="0.25">
      <c r="A269" t="s">
        <v>576</v>
      </c>
      <c r="B269" s="1">
        <v>41446</v>
      </c>
      <c r="C269" s="1">
        <v>41451</v>
      </c>
      <c r="D269" t="s">
        <v>577</v>
      </c>
      <c r="E269" t="s">
        <v>14</v>
      </c>
      <c r="F269" t="s">
        <v>578</v>
      </c>
      <c r="G269" t="s">
        <v>16</v>
      </c>
      <c r="H269" t="s">
        <v>67</v>
      </c>
      <c r="I269" t="s">
        <v>580</v>
      </c>
      <c r="J269">
        <v>38.880000000000003</v>
      </c>
      <c r="K269">
        <v>6</v>
      </c>
      <c r="L269">
        <v>18.66</v>
      </c>
      <c r="M269">
        <f>YEAR(Walmart_dataset[[#This Row],[Order Date]])</f>
        <v>2013</v>
      </c>
      <c r="N269">
        <f>MONTH(Walmart_dataset[[#This Row],[Order Date]])</f>
        <v>6</v>
      </c>
      <c r="O269">
        <f>DAY(Walmart_dataset[[#This Row],[Order Date]])</f>
        <v>21</v>
      </c>
    </row>
    <row r="270" spans="1:15" x14ac:dyDescent="0.25">
      <c r="A270" t="s">
        <v>581</v>
      </c>
      <c r="B270" s="1">
        <v>40703</v>
      </c>
      <c r="C270" s="1">
        <v>40710</v>
      </c>
      <c r="D270" t="s">
        <v>582</v>
      </c>
      <c r="E270" t="s">
        <v>14</v>
      </c>
      <c r="F270" t="s">
        <v>47</v>
      </c>
      <c r="G270" t="s">
        <v>16</v>
      </c>
      <c r="H270" t="s">
        <v>122</v>
      </c>
      <c r="I270" t="s">
        <v>159</v>
      </c>
      <c r="J270">
        <v>7.36</v>
      </c>
      <c r="K270">
        <v>2</v>
      </c>
      <c r="L270">
        <v>0.15</v>
      </c>
      <c r="M270">
        <f>YEAR(Walmart_dataset[[#This Row],[Order Date]])</f>
        <v>2011</v>
      </c>
      <c r="N270">
        <f>MONTH(Walmart_dataset[[#This Row],[Order Date]])</f>
        <v>6</v>
      </c>
      <c r="O270">
        <f>DAY(Walmart_dataset[[#This Row],[Order Date]])</f>
        <v>9</v>
      </c>
    </row>
    <row r="271" spans="1:15" x14ac:dyDescent="0.25">
      <c r="A271" t="s">
        <v>581</v>
      </c>
      <c r="B271" s="1">
        <v>40703</v>
      </c>
      <c r="C271" s="1">
        <v>40710</v>
      </c>
      <c r="D271" t="s">
        <v>582</v>
      </c>
      <c r="E271" t="s">
        <v>14</v>
      </c>
      <c r="F271" t="s">
        <v>47</v>
      </c>
      <c r="G271" t="s">
        <v>16</v>
      </c>
      <c r="H271" t="s">
        <v>23</v>
      </c>
      <c r="I271" t="s">
        <v>583</v>
      </c>
      <c r="J271">
        <v>23.1</v>
      </c>
      <c r="K271">
        <v>2</v>
      </c>
      <c r="L271">
        <v>10.63</v>
      </c>
      <c r="M271">
        <f>YEAR(Walmart_dataset[[#This Row],[Order Date]])</f>
        <v>2011</v>
      </c>
      <c r="N271">
        <f>MONTH(Walmart_dataset[[#This Row],[Order Date]])</f>
        <v>6</v>
      </c>
      <c r="O271">
        <f>DAY(Walmart_dataset[[#This Row],[Order Date]])</f>
        <v>9</v>
      </c>
    </row>
    <row r="272" spans="1:15" x14ac:dyDescent="0.25">
      <c r="A272" t="s">
        <v>584</v>
      </c>
      <c r="B272" s="1">
        <v>41997</v>
      </c>
      <c r="C272" s="1">
        <v>41997</v>
      </c>
      <c r="D272" t="s">
        <v>513</v>
      </c>
      <c r="E272" t="s">
        <v>14</v>
      </c>
      <c r="F272" t="s">
        <v>47</v>
      </c>
      <c r="G272" t="s">
        <v>16</v>
      </c>
      <c r="H272" t="s">
        <v>23</v>
      </c>
      <c r="I272" t="s">
        <v>585</v>
      </c>
      <c r="J272">
        <v>13.48</v>
      </c>
      <c r="K272">
        <v>4</v>
      </c>
      <c r="L272">
        <v>5.93</v>
      </c>
      <c r="M272">
        <f>YEAR(Walmart_dataset[[#This Row],[Order Date]])</f>
        <v>2014</v>
      </c>
      <c r="N272">
        <f>MONTH(Walmart_dataset[[#This Row],[Order Date]])</f>
        <v>12</v>
      </c>
      <c r="O272">
        <f>DAY(Walmart_dataset[[#This Row],[Order Date]])</f>
        <v>24</v>
      </c>
    </row>
    <row r="273" spans="1:15" x14ac:dyDescent="0.25">
      <c r="A273" t="s">
        <v>586</v>
      </c>
      <c r="B273" s="1">
        <v>41024</v>
      </c>
      <c r="C273" s="1">
        <v>41027</v>
      </c>
      <c r="D273" t="s">
        <v>587</v>
      </c>
      <c r="E273" t="s">
        <v>14</v>
      </c>
      <c r="F273" t="s">
        <v>15</v>
      </c>
      <c r="G273" t="s">
        <v>16</v>
      </c>
      <c r="H273" t="s">
        <v>27</v>
      </c>
      <c r="I273" t="s">
        <v>588</v>
      </c>
      <c r="J273">
        <v>13.94</v>
      </c>
      <c r="K273">
        <v>3</v>
      </c>
      <c r="L273">
        <v>4.53</v>
      </c>
      <c r="M273">
        <f>YEAR(Walmart_dataset[[#This Row],[Order Date]])</f>
        <v>2012</v>
      </c>
      <c r="N273">
        <f>MONTH(Walmart_dataset[[#This Row],[Order Date]])</f>
        <v>4</v>
      </c>
      <c r="O273">
        <f>DAY(Walmart_dataset[[#This Row],[Order Date]])</f>
        <v>25</v>
      </c>
    </row>
    <row r="274" spans="1:15" x14ac:dyDescent="0.25">
      <c r="A274" t="s">
        <v>589</v>
      </c>
      <c r="B274" s="1">
        <v>41817</v>
      </c>
      <c r="C274" s="1">
        <v>41823</v>
      </c>
      <c r="D274" t="s">
        <v>404</v>
      </c>
      <c r="E274" t="s">
        <v>14</v>
      </c>
      <c r="F274" t="s">
        <v>197</v>
      </c>
      <c r="G274" t="s">
        <v>16</v>
      </c>
      <c r="H274" t="s">
        <v>43</v>
      </c>
      <c r="I274" t="s">
        <v>590</v>
      </c>
      <c r="J274">
        <v>83.76</v>
      </c>
      <c r="K274">
        <v>12</v>
      </c>
      <c r="L274">
        <v>1.68</v>
      </c>
      <c r="M274">
        <f>YEAR(Walmart_dataset[[#This Row],[Order Date]])</f>
        <v>2014</v>
      </c>
      <c r="N274">
        <f>MONTH(Walmart_dataset[[#This Row],[Order Date]])</f>
        <v>6</v>
      </c>
      <c r="O274">
        <f>DAY(Walmart_dataset[[#This Row],[Order Date]])</f>
        <v>27</v>
      </c>
    </row>
    <row r="275" spans="1:15" x14ac:dyDescent="0.25">
      <c r="A275" t="s">
        <v>591</v>
      </c>
      <c r="B275" s="1">
        <v>40886</v>
      </c>
      <c r="C275" s="1">
        <v>40893</v>
      </c>
      <c r="D275" t="s">
        <v>592</v>
      </c>
      <c r="E275" t="s">
        <v>14</v>
      </c>
      <c r="F275" t="s">
        <v>47</v>
      </c>
      <c r="G275" t="s">
        <v>16</v>
      </c>
      <c r="H275" t="s">
        <v>67</v>
      </c>
      <c r="I275" t="s">
        <v>593</v>
      </c>
      <c r="J275">
        <v>34.68</v>
      </c>
      <c r="K275">
        <v>6</v>
      </c>
      <c r="L275">
        <v>16.989999999999998</v>
      </c>
      <c r="M275">
        <f>YEAR(Walmart_dataset[[#This Row],[Order Date]])</f>
        <v>2011</v>
      </c>
      <c r="N275">
        <f>MONTH(Walmart_dataset[[#This Row],[Order Date]])</f>
        <v>12</v>
      </c>
      <c r="O275">
        <f>DAY(Walmart_dataset[[#This Row],[Order Date]])</f>
        <v>9</v>
      </c>
    </row>
    <row r="276" spans="1:15" x14ac:dyDescent="0.25">
      <c r="A276" t="s">
        <v>594</v>
      </c>
      <c r="B276" s="1">
        <v>41589</v>
      </c>
      <c r="C276" s="1">
        <v>41591</v>
      </c>
      <c r="D276" t="s">
        <v>595</v>
      </c>
      <c r="E276" t="s">
        <v>14</v>
      </c>
      <c r="F276" t="s">
        <v>47</v>
      </c>
      <c r="G276" t="s">
        <v>16</v>
      </c>
      <c r="H276" t="s">
        <v>43</v>
      </c>
      <c r="I276" t="s">
        <v>596</v>
      </c>
      <c r="J276">
        <v>155.82</v>
      </c>
      <c r="K276">
        <v>7</v>
      </c>
      <c r="L276">
        <v>42.07</v>
      </c>
      <c r="M276">
        <f>YEAR(Walmart_dataset[[#This Row],[Order Date]])</f>
        <v>2013</v>
      </c>
      <c r="N276">
        <f>MONTH(Walmart_dataset[[#This Row],[Order Date]])</f>
        <v>11</v>
      </c>
      <c r="O276">
        <f>DAY(Walmart_dataset[[#This Row],[Order Date]])</f>
        <v>11</v>
      </c>
    </row>
    <row r="277" spans="1:15" x14ac:dyDescent="0.25">
      <c r="A277" t="s">
        <v>594</v>
      </c>
      <c r="B277" s="1">
        <v>41589</v>
      </c>
      <c r="C277" s="1">
        <v>41591</v>
      </c>
      <c r="D277" t="s">
        <v>595</v>
      </c>
      <c r="E277" t="s">
        <v>14</v>
      </c>
      <c r="F277" t="s">
        <v>47</v>
      </c>
      <c r="G277" t="s">
        <v>16</v>
      </c>
      <c r="H277" t="s">
        <v>27</v>
      </c>
      <c r="I277" t="s">
        <v>597</v>
      </c>
      <c r="J277">
        <v>70.010000000000005</v>
      </c>
      <c r="K277">
        <v>3</v>
      </c>
      <c r="L277">
        <v>24.5</v>
      </c>
      <c r="M277">
        <f>YEAR(Walmart_dataset[[#This Row],[Order Date]])</f>
        <v>2013</v>
      </c>
      <c r="N277">
        <f>MONTH(Walmart_dataset[[#This Row],[Order Date]])</f>
        <v>11</v>
      </c>
      <c r="O277">
        <f>DAY(Walmart_dataset[[#This Row],[Order Date]])</f>
        <v>11</v>
      </c>
    </row>
    <row r="278" spans="1:15" x14ac:dyDescent="0.25">
      <c r="A278" t="s">
        <v>598</v>
      </c>
      <c r="B278" s="1">
        <v>41373</v>
      </c>
      <c r="C278" s="1">
        <v>41377</v>
      </c>
      <c r="D278" t="s">
        <v>456</v>
      </c>
      <c r="E278" t="s">
        <v>14</v>
      </c>
      <c r="F278" t="s">
        <v>15</v>
      </c>
      <c r="G278" t="s">
        <v>16</v>
      </c>
      <c r="H278" t="s">
        <v>67</v>
      </c>
      <c r="I278" t="s">
        <v>599</v>
      </c>
      <c r="J278">
        <v>20.04</v>
      </c>
      <c r="K278">
        <v>3</v>
      </c>
      <c r="L278">
        <v>9.6199999999999992</v>
      </c>
      <c r="M278">
        <f>YEAR(Walmart_dataset[[#This Row],[Order Date]])</f>
        <v>2013</v>
      </c>
      <c r="N278">
        <f>MONTH(Walmart_dataset[[#This Row],[Order Date]])</f>
        <v>4</v>
      </c>
      <c r="O278">
        <f>DAY(Walmart_dataset[[#This Row],[Order Date]])</f>
        <v>9</v>
      </c>
    </row>
    <row r="279" spans="1:15" x14ac:dyDescent="0.25">
      <c r="A279" t="s">
        <v>598</v>
      </c>
      <c r="B279" s="1">
        <v>41373</v>
      </c>
      <c r="C279" s="1">
        <v>41377</v>
      </c>
      <c r="D279" t="s">
        <v>456</v>
      </c>
      <c r="E279" t="s">
        <v>14</v>
      </c>
      <c r="F279" t="s">
        <v>15</v>
      </c>
      <c r="G279" t="s">
        <v>16</v>
      </c>
      <c r="H279" t="s">
        <v>43</v>
      </c>
      <c r="I279" t="s">
        <v>600</v>
      </c>
      <c r="J279">
        <v>64.959999999999994</v>
      </c>
      <c r="K279">
        <v>2</v>
      </c>
      <c r="L279">
        <v>2.6</v>
      </c>
      <c r="M279">
        <f>YEAR(Walmart_dataset[[#This Row],[Order Date]])</f>
        <v>2013</v>
      </c>
      <c r="N279">
        <f>MONTH(Walmart_dataset[[#This Row],[Order Date]])</f>
        <v>4</v>
      </c>
      <c r="O279">
        <f>DAY(Walmart_dataset[[#This Row],[Order Date]])</f>
        <v>9</v>
      </c>
    </row>
    <row r="280" spans="1:15" x14ac:dyDescent="0.25">
      <c r="A280" t="s">
        <v>598</v>
      </c>
      <c r="B280" s="1">
        <v>41373</v>
      </c>
      <c r="C280" s="1">
        <v>41377</v>
      </c>
      <c r="D280" t="s">
        <v>456</v>
      </c>
      <c r="E280" t="s">
        <v>14</v>
      </c>
      <c r="F280" t="s">
        <v>15</v>
      </c>
      <c r="G280" t="s">
        <v>16</v>
      </c>
      <c r="H280" t="s">
        <v>67</v>
      </c>
      <c r="I280" t="s">
        <v>601</v>
      </c>
      <c r="J280">
        <v>12.96</v>
      </c>
      <c r="K280">
        <v>2</v>
      </c>
      <c r="L280">
        <v>6.22</v>
      </c>
      <c r="M280">
        <f>YEAR(Walmart_dataset[[#This Row],[Order Date]])</f>
        <v>2013</v>
      </c>
      <c r="N280">
        <f>MONTH(Walmart_dataset[[#This Row],[Order Date]])</f>
        <v>4</v>
      </c>
      <c r="O280">
        <f>DAY(Walmart_dataset[[#This Row],[Order Date]])</f>
        <v>9</v>
      </c>
    </row>
    <row r="281" spans="1:15" hidden="1" x14ac:dyDescent="0.25">
      <c r="A281" t="s">
        <v>602</v>
      </c>
      <c r="B281" s="1">
        <v>41949</v>
      </c>
      <c r="C281" s="1">
        <v>41950</v>
      </c>
      <c r="D281" t="s">
        <v>61</v>
      </c>
      <c r="E281" t="s">
        <v>14</v>
      </c>
      <c r="F281" t="s">
        <v>603</v>
      </c>
      <c r="G281" t="s">
        <v>158</v>
      </c>
      <c r="H281" t="s">
        <v>58</v>
      </c>
      <c r="I281" t="s">
        <v>270</v>
      </c>
      <c r="J281">
        <v>159.99</v>
      </c>
      <c r="K281">
        <v>1</v>
      </c>
      <c r="L281">
        <v>54.4</v>
      </c>
      <c r="M281">
        <f>YEAR(Walmart_dataset[[#This Row],[Order Date]])</f>
        <v>2014</v>
      </c>
      <c r="N281">
        <f>MONTH(Walmart_dataset[[#This Row],[Order Date]])</f>
        <v>11</v>
      </c>
      <c r="O281">
        <f>DAY(Walmart_dataset[[#This Row],[Order Date]])</f>
        <v>6</v>
      </c>
    </row>
    <row r="282" spans="1:15" x14ac:dyDescent="0.25">
      <c r="A282" t="s">
        <v>604</v>
      </c>
      <c r="B282" s="1">
        <v>41256</v>
      </c>
      <c r="C282" s="1">
        <v>41260</v>
      </c>
      <c r="D282" t="s">
        <v>605</v>
      </c>
      <c r="E282" t="s">
        <v>14</v>
      </c>
      <c r="F282" t="s">
        <v>606</v>
      </c>
      <c r="G282" t="s">
        <v>16</v>
      </c>
      <c r="H282" t="s">
        <v>67</v>
      </c>
      <c r="I282" t="s">
        <v>607</v>
      </c>
      <c r="J282">
        <v>12.96</v>
      </c>
      <c r="K282">
        <v>2</v>
      </c>
      <c r="L282">
        <v>6.22</v>
      </c>
      <c r="M282">
        <f>YEAR(Walmart_dataset[[#This Row],[Order Date]])</f>
        <v>2012</v>
      </c>
      <c r="N282">
        <f>MONTH(Walmart_dataset[[#This Row],[Order Date]])</f>
        <v>12</v>
      </c>
      <c r="O282">
        <f>DAY(Walmart_dataset[[#This Row],[Order Date]])</f>
        <v>13</v>
      </c>
    </row>
    <row r="283" spans="1:15" x14ac:dyDescent="0.25">
      <c r="A283" t="s">
        <v>604</v>
      </c>
      <c r="B283" s="1">
        <v>41256</v>
      </c>
      <c r="C283" s="1">
        <v>41260</v>
      </c>
      <c r="D283" t="s">
        <v>605</v>
      </c>
      <c r="E283" t="s">
        <v>14</v>
      </c>
      <c r="F283" t="s">
        <v>606</v>
      </c>
      <c r="G283" t="s">
        <v>16</v>
      </c>
      <c r="H283" t="s">
        <v>29</v>
      </c>
      <c r="I283" t="s">
        <v>608</v>
      </c>
      <c r="J283">
        <v>134.47999999999999</v>
      </c>
      <c r="K283">
        <v>4</v>
      </c>
      <c r="L283">
        <v>34.96</v>
      </c>
      <c r="M283">
        <f>YEAR(Walmart_dataset[[#This Row],[Order Date]])</f>
        <v>2012</v>
      </c>
      <c r="N283">
        <f>MONTH(Walmart_dataset[[#This Row],[Order Date]])</f>
        <v>12</v>
      </c>
      <c r="O283">
        <f>DAY(Walmart_dataset[[#This Row],[Order Date]])</f>
        <v>13</v>
      </c>
    </row>
    <row r="284" spans="1:15" x14ac:dyDescent="0.25">
      <c r="A284" t="s">
        <v>609</v>
      </c>
      <c r="B284" s="1">
        <v>41445</v>
      </c>
      <c r="C284" s="1">
        <v>41446</v>
      </c>
      <c r="D284" t="s">
        <v>610</v>
      </c>
      <c r="E284" t="s">
        <v>14</v>
      </c>
      <c r="F284" t="s">
        <v>47</v>
      </c>
      <c r="G284" t="s">
        <v>16</v>
      </c>
      <c r="H284" t="s">
        <v>67</v>
      </c>
      <c r="I284" t="s">
        <v>611</v>
      </c>
      <c r="J284">
        <v>17.12</v>
      </c>
      <c r="K284">
        <v>2</v>
      </c>
      <c r="L284">
        <v>8.0500000000000007</v>
      </c>
      <c r="M284">
        <f>YEAR(Walmart_dataset[[#This Row],[Order Date]])</f>
        <v>2013</v>
      </c>
      <c r="N284">
        <f>MONTH(Walmart_dataset[[#This Row],[Order Date]])</f>
        <v>6</v>
      </c>
      <c r="O284">
        <f>DAY(Walmart_dataset[[#This Row],[Order Date]])</f>
        <v>20</v>
      </c>
    </row>
    <row r="285" spans="1:15" x14ac:dyDescent="0.25">
      <c r="A285" t="s">
        <v>612</v>
      </c>
      <c r="B285" s="1">
        <v>41622</v>
      </c>
      <c r="C285" s="1">
        <v>41629</v>
      </c>
      <c r="D285" t="s">
        <v>613</v>
      </c>
      <c r="E285" t="s">
        <v>14</v>
      </c>
      <c r="F285" t="s">
        <v>614</v>
      </c>
      <c r="G285" t="s">
        <v>16</v>
      </c>
      <c r="H285" t="s">
        <v>27</v>
      </c>
      <c r="I285" t="s">
        <v>615</v>
      </c>
      <c r="J285">
        <v>6.1</v>
      </c>
      <c r="K285">
        <v>2</v>
      </c>
      <c r="L285">
        <v>2.21</v>
      </c>
      <c r="M285">
        <f>YEAR(Walmart_dataset[[#This Row],[Order Date]])</f>
        <v>2013</v>
      </c>
      <c r="N285">
        <f>MONTH(Walmart_dataset[[#This Row],[Order Date]])</f>
        <v>12</v>
      </c>
      <c r="O285">
        <f>DAY(Walmart_dataset[[#This Row],[Order Date]])</f>
        <v>14</v>
      </c>
    </row>
    <row r="286" spans="1:15" x14ac:dyDescent="0.25">
      <c r="A286" t="s">
        <v>612</v>
      </c>
      <c r="B286" s="1">
        <v>41622</v>
      </c>
      <c r="C286" s="1">
        <v>41629</v>
      </c>
      <c r="D286" t="s">
        <v>613</v>
      </c>
      <c r="E286" t="s">
        <v>14</v>
      </c>
      <c r="F286" t="s">
        <v>614</v>
      </c>
      <c r="G286" t="s">
        <v>16</v>
      </c>
      <c r="H286" t="s">
        <v>31</v>
      </c>
      <c r="I286" t="s">
        <v>54</v>
      </c>
      <c r="J286">
        <v>1114.27</v>
      </c>
      <c r="K286">
        <v>4</v>
      </c>
      <c r="L286">
        <v>41.79</v>
      </c>
      <c r="M286">
        <f>YEAR(Walmart_dataset[[#This Row],[Order Date]])</f>
        <v>2013</v>
      </c>
      <c r="N286">
        <f>MONTH(Walmart_dataset[[#This Row],[Order Date]])</f>
        <v>12</v>
      </c>
      <c r="O286">
        <f>DAY(Walmart_dataset[[#This Row],[Order Date]])</f>
        <v>14</v>
      </c>
    </row>
    <row r="287" spans="1:15" x14ac:dyDescent="0.25">
      <c r="A287" t="s">
        <v>616</v>
      </c>
      <c r="B287" s="1">
        <v>41058</v>
      </c>
      <c r="C287" s="1">
        <v>41063</v>
      </c>
      <c r="D287" t="s">
        <v>617</v>
      </c>
      <c r="E287" t="s">
        <v>14</v>
      </c>
      <c r="F287" t="s">
        <v>36</v>
      </c>
      <c r="G287" t="s">
        <v>37</v>
      </c>
      <c r="H287" t="s">
        <v>67</v>
      </c>
      <c r="I287" t="s">
        <v>446</v>
      </c>
      <c r="J287">
        <v>32.4</v>
      </c>
      <c r="K287">
        <v>5</v>
      </c>
      <c r="L287">
        <v>15.55</v>
      </c>
      <c r="M287">
        <f>YEAR(Walmart_dataset[[#This Row],[Order Date]])</f>
        <v>2012</v>
      </c>
      <c r="N287">
        <f>MONTH(Walmart_dataset[[#This Row],[Order Date]])</f>
        <v>5</v>
      </c>
      <c r="O287">
        <f>DAY(Walmart_dataset[[#This Row],[Order Date]])</f>
        <v>29</v>
      </c>
    </row>
    <row r="288" spans="1:15" x14ac:dyDescent="0.25">
      <c r="A288" t="s">
        <v>616</v>
      </c>
      <c r="B288" s="1">
        <v>41058</v>
      </c>
      <c r="C288" s="1">
        <v>41063</v>
      </c>
      <c r="D288" t="s">
        <v>617</v>
      </c>
      <c r="E288" t="s">
        <v>14</v>
      </c>
      <c r="F288" t="s">
        <v>36</v>
      </c>
      <c r="G288" t="s">
        <v>37</v>
      </c>
      <c r="H288" t="s">
        <v>43</v>
      </c>
      <c r="I288" t="s">
        <v>618</v>
      </c>
      <c r="J288">
        <v>540.57000000000005</v>
      </c>
      <c r="K288">
        <v>3</v>
      </c>
      <c r="L288">
        <v>140.55000000000001</v>
      </c>
      <c r="M288">
        <f>YEAR(Walmart_dataset[[#This Row],[Order Date]])</f>
        <v>2012</v>
      </c>
      <c r="N288">
        <f>MONTH(Walmart_dataset[[#This Row],[Order Date]])</f>
        <v>5</v>
      </c>
      <c r="O288">
        <f>DAY(Walmart_dataset[[#This Row],[Order Date]])</f>
        <v>29</v>
      </c>
    </row>
    <row r="289" spans="1:15" x14ac:dyDescent="0.25">
      <c r="A289" t="s">
        <v>616</v>
      </c>
      <c r="B289" s="1">
        <v>41058</v>
      </c>
      <c r="C289" s="1">
        <v>41063</v>
      </c>
      <c r="D289" t="s">
        <v>617</v>
      </c>
      <c r="E289" t="s">
        <v>14</v>
      </c>
      <c r="F289" t="s">
        <v>36</v>
      </c>
      <c r="G289" t="s">
        <v>37</v>
      </c>
      <c r="H289" t="s">
        <v>27</v>
      </c>
      <c r="I289" t="s">
        <v>619</v>
      </c>
      <c r="J289">
        <v>167.76</v>
      </c>
      <c r="K289">
        <v>5</v>
      </c>
      <c r="L289">
        <v>62.91</v>
      </c>
      <c r="M289">
        <f>YEAR(Walmart_dataset[[#This Row],[Order Date]])</f>
        <v>2012</v>
      </c>
      <c r="N289">
        <f>MONTH(Walmart_dataset[[#This Row],[Order Date]])</f>
        <v>5</v>
      </c>
      <c r="O289">
        <f>DAY(Walmart_dataset[[#This Row],[Order Date]])</f>
        <v>29</v>
      </c>
    </row>
    <row r="290" spans="1:15" hidden="1" x14ac:dyDescent="0.25">
      <c r="A290" t="s">
        <v>620</v>
      </c>
      <c r="B290" s="1">
        <v>41116</v>
      </c>
      <c r="C290" s="1">
        <v>41118</v>
      </c>
      <c r="D290" t="s">
        <v>621</v>
      </c>
      <c r="E290" t="s">
        <v>14</v>
      </c>
      <c r="F290" t="s">
        <v>391</v>
      </c>
      <c r="G290" t="s">
        <v>73</v>
      </c>
      <c r="H290" t="s">
        <v>31</v>
      </c>
      <c r="I290" t="s">
        <v>622</v>
      </c>
      <c r="J290">
        <v>393.17</v>
      </c>
      <c r="K290">
        <v>3</v>
      </c>
      <c r="L290">
        <v>-204.45</v>
      </c>
      <c r="M290">
        <f>YEAR(Walmart_dataset[[#This Row],[Order Date]])</f>
        <v>2012</v>
      </c>
      <c r="N290">
        <f>MONTH(Walmart_dataset[[#This Row],[Order Date]])</f>
        <v>7</v>
      </c>
      <c r="O290">
        <f>DAY(Walmart_dataset[[#This Row],[Order Date]])</f>
        <v>26</v>
      </c>
    </row>
    <row r="291" spans="1:15" hidden="1" x14ac:dyDescent="0.25">
      <c r="A291" t="s">
        <v>623</v>
      </c>
      <c r="B291" s="1">
        <v>41775</v>
      </c>
      <c r="C291" s="1">
        <v>41778</v>
      </c>
      <c r="D291" t="s">
        <v>624</v>
      </c>
      <c r="E291" t="s">
        <v>14</v>
      </c>
      <c r="F291" t="s">
        <v>105</v>
      </c>
      <c r="G291" t="s">
        <v>73</v>
      </c>
      <c r="H291" t="s">
        <v>25</v>
      </c>
      <c r="I291" t="s">
        <v>625</v>
      </c>
      <c r="J291">
        <v>29.59</v>
      </c>
      <c r="K291">
        <v>1</v>
      </c>
      <c r="L291">
        <v>2.59</v>
      </c>
      <c r="M291">
        <f>YEAR(Walmart_dataset[[#This Row],[Order Date]])</f>
        <v>2014</v>
      </c>
      <c r="N291">
        <f>MONTH(Walmart_dataset[[#This Row],[Order Date]])</f>
        <v>5</v>
      </c>
      <c r="O291">
        <f>DAY(Walmart_dataset[[#This Row],[Order Date]])</f>
        <v>16</v>
      </c>
    </row>
    <row r="292" spans="1:15" hidden="1" x14ac:dyDescent="0.25">
      <c r="A292" t="s">
        <v>623</v>
      </c>
      <c r="B292" s="1">
        <v>41775</v>
      </c>
      <c r="C292" s="1">
        <v>41778</v>
      </c>
      <c r="D292" t="s">
        <v>624</v>
      </c>
      <c r="E292" t="s">
        <v>14</v>
      </c>
      <c r="F292" t="s">
        <v>105</v>
      </c>
      <c r="G292" t="s">
        <v>73</v>
      </c>
      <c r="H292" t="s">
        <v>27</v>
      </c>
      <c r="I292" t="s">
        <v>626</v>
      </c>
      <c r="J292">
        <v>4.75</v>
      </c>
      <c r="K292">
        <v>2</v>
      </c>
      <c r="L292">
        <v>-3.17</v>
      </c>
      <c r="M292">
        <f>YEAR(Walmart_dataset[[#This Row],[Order Date]])</f>
        <v>2014</v>
      </c>
      <c r="N292">
        <f>MONTH(Walmart_dataset[[#This Row],[Order Date]])</f>
        <v>5</v>
      </c>
      <c r="O292">
        <f>DAY(Walmart_dataset[[#This Row],[Order Date]])</f>
        <v>16</v>
      </c>
    </row>
    <row r="293" spans="1:15" hidden="1" x14ac:dyDescent="0.25">
      <c r="A293" t="s">
        <v>623</v>
      </c>
      <c r="B293" s="1">
        <v>41775</v>
      </c>
      <c r="C293" s="1">
        <v>41778</v>
      </c>
      <c r="D293" t="s">
        <v>624</v>
      </c>
      <c r="E293" t="s">
        <v>14</v>
      </c>
      <c r="F293" t="s">
        <v>105</v>
      </c>
      <c r="G293" t="s">
        <v>73</v>
      </c>
      <c r="H293" t="s">
        <v>67</v>
      </c>
      <c r="I293" t="s">
        <v>627</v>
      </c>
      <c r="J293">
        <v>15.55</v>
      </c>
      <c r="K293">
        <v>3</v>
      </c>
      <c r="L293">
        <v>5.64</v>
      </c>
      <c r="M293">
        <f>YEAR(Walmart_dataset[[#This Row],[Order Date]])</f>
        <v>2014</v>
      </c>
      <c r="N293">
        <f>MONTH(Walmart_dataset[[#This Row],[Order Date]])</f>
        <v>5</v>
      </c>
      <c r="O293">
        <f>DAY(Walmart_dataset[[#This Row],[Order Date]])</f>
        <v>16</v>
      </c>
    </row>
    <row r="294" spans="1:15" x14ac:dyDescent="0.25">
      <c r="A294" t="s">
        <v>628</v>
      </c>
      <c r="B294" s="1">
        <v>41174</v>
      </c>
      <c r="C294" s="1">
        <v>41174</v>
      </c>
      <c r="D294" t="s">
        <v>629</v>
      </c>
      <c r="E294" t="s">
        <v>14</v>
      </c>
      <c r="F294" t="s">
        <v>630</v>
      </c>
      <c r="G294" t="s">
        <v>16</v>
      </c>
      <c r="H294" t="s">
        <v>21</v>
      </c>
      <c r="I294" t="s">
        <v>631</v>
      </c>
      <c r="J294">
        <v>204.6</v>
      </c>
      <c r="K294">
        <v>2</v>
      </c>
      <c r="L294">
        <v>53.2</v>
      </c>
      <c r="M294">
        <f>YEAR(Walmart_dataset[[#This Row],[Order Date]])</f>
        <v>2012</v>
      </c>
      <c r="N294">
        <f>MONTH(Walmart_dataset[[#This Row],[Order Date]])</f>
        <v>9</v>
      </c>
      <c r="O294">
        <f>DAY(Walmart_dataset[[#This Row],[Order Date]])</f>
        <v>22</v>
      </c>
    </row>
    <row r="295" spans="1:15" x14ac:dyDescent="0.25">
      <c r="A295" t="s">
        <v>632</v>
      </c>
      <c r="B295" s="1">
        <v>41958</v>
      </c>
      <c r="C295" s="1">
        <v>41963</v>
      </c>
      <c r="D295" t="s">
        <v>633</v>
      </c>
      <c r="E295" t="s">
        <v>14</v>
      </c>
      <c r="F295" t="s">
        <v>47</v>
      </c>
      <c r="G295" t="s">
        <v>16</v>
      </c>
      <c r="H295" t="s">
        <v>110</v>
      </c>
      <c r="I295" t="s">
        <v>194</v>
      </c>
      <c r="J295">
        <v>321.57</v>
      </c>
      <c r="K295">
        <v>2</v>
      </c>
      <c r="L295">
        <v>28.14</v>
      </c>
      <c r="M295">
        <f>YEAR(Walmart_dataset[[#This Row],[Order Date]])</f>
        <v>2014</v>
      </c>
      <c r="N295">
        <f>MONTH(Walmart_dataset[[#This Row],[Order Date]])</f>
        <v>11</v>
      </c>
      <c r="O295">
        <f>DAY(Walmart_dataset[[#This Row],[Order Date]])</f>
        <v>15</v>
      </c>
    </row>
    <row r="296" spans="1:15" x14ac:dyDescent="0.25">
      <c r="A296" t="s">
        <v>634</v>
      </c>
      <c r="B296" s="1">
        <v>41519</v>
      </c>
      <c r="C296" s="1">
        <v>41522</v>
      </c>
      <c r="D296" t="s">
        <v>635</v>
      </c>
      <c r="E296" t="s">
        <v>14</v>
      </c>
      <c r="F296" t="s">
        <v>47</v>
      </c>
      <c r="G296" t="s">
        <v>16</v>
      </c>
      <c r="H296" t="s">
        <v>128</v>
      </c>
      <c r="I296" t="s">
        <v>636</v>
      </c>
      <c r="J296">
        <v>21.88</v>
      </c>
      <c r="K296">
        <v>2</v>
      </c>
      <c r="L296">
        <v>10.94</v>
      </c>
      <c r="M296">
        <f>YEAR(Walmart_dataset[[#This Row],[Order Date]])</f>
        <v>2013</v>
      </c>
      <c r="N296">
        <f>MONTH(Walmart_dataset[[#This Row],[Order Date]])</f>
        <v>9</v>
      </c>
      <c r="O296">
        <f>DAY(Walmart_dataset[[#This Row],[Order Date]])</f>
        <v>2</v>
      </c>
    </row>
    <row r="297" spans="1:15" hidden="1" x14ac:dyDescent="0.25">
      <c r="A297" t="s">
        <v>637</v>
      </c>
      <c r="B297" s="1">
        <v>41830</v>
      </c>
      <c r="C297" s="1">
        <v>41836</v>
      </c>
      <c r="D297" t="s">
        <v>638</v>
      </c>
      <c r="E297" t="s">
        <v>14</v>
      </c>
      <c r="F297" t="s">
        <v>87</v>
      </c>
      <c r="G297" t="s">
        <v>88</v>
      </c>
      <c r="H297" t="s">
        <v>27</v>
      </c>
      <c r="I297" t="s">
        <v>639</v>
      </c>
      <c r="J297">
        <v>1.08</v>
      </c>
      <c r="K297">
        <v>2</v>
      </c>
      <c r="L297">
        <v>-0.79</v>
      </c>
      <c r="M297">
        <f>YEAR(Walmart_dataset[[#This Row],[Order Date]])</f>
        <v>2014</v>
      </c>
      <c r="N297">
        <f>MONTH(Walmart_dataset[[#This Row],[Order Date]])</f>
        <v>7</v>
      </c>
      <c r="O297">
        <f>DAY(Walmart_dataset[[#This Row],[Order Date]])</f>
        <v>10</v>
      </c>
    </row>
    <row r="298" spans="1:15" hidden="1" x14ac:dyDescent="0.25">
      <c r="A298" t="s">
        <v>640</v>
      </c>
      <c r="B298" s="1">
        <v>40858</v>
      </c>
      <c r="C298" s="1">
        <v>40861</v>
      </c>
      <c r="D298" t="s">
        <v>641</v>
      </c>
      <c r="E298" t="s">
        <v>14</v>
      </c>
      <c r="F298" t="s">
        <v>315</v>
      </c>
      <c r="G298" t="s">
        <v>96</v>
      </c>
      <c r="H298" t="s">
        <v>23</v>
      </c>
      <c r="I298" t="s">
        <v>642</v>
      </c>
      <c r="J298">
        <v>3.39</v>
      </c>
      <c r="K298">
        <v>1</v>
      </c>
      <c r="L298">
        <v>0.81</v>
      </c>
      <c r="M298">
        <f>YEAR(Walmart_dataset[[#This Row],[Order Date]])</f>
        <v>2011</v>
      </c>
      <c r="N298">
        <f>MONTH(Walmart_dataset[[#This Row],[Order Date]])</f>
        <v>11</v>
      </c>
      <c r="O298">
        <f>DAY(Walmart_dataset[[#This Row],[Order Date]])</f>
        <v>11</v>
      </c>
    </row>
    <row r="299" spans="1:15" hidden="1" x14ac:dyDescent="0.25">
      <c r="A299" t="s">
        <v>640</v>
      </c>
      <c r="B299" s="1">
        <v>40858</v>
      </c>
      <c r="C299" s="1">
        <v>40861</v>
      </c>
      <c r="D299" t="s">
        <v>641</v>
      </c>
      <c r="E299" t="s">
        <v>14</v>
      </c>
      <c r="F299" t="s">
        <v>315</v>
      </c>
      <c r="G299" t="s">
        <v>96</v>
      </c>
      <c r="H299" t="s">
        <v>25</v>
      </c>
      <c r="I299" t="s">
        <v>643</v>
      </c>
      <c r="J299">
        <v>559.98</v>
      </c>
      <c r="K299">
        <v>2</v>
      </c>
      <c r="L299">
        <v>56</v>
      </c>
      <c r="M299">
        <f>YEAR(Walmart_dataset[[#This Row],[Order Date]])</f>
        <v>2011</v>
      </c>
      <c r="N299">
        <f>MONTH(Walmart_dataset[[#This Row],[Order Date]])</f>
        <v>11</v>
      </c>
      <c r="O299">
        <f>DAY(Walmart_dataset[[#This Row],[Order Date]])</f>
        <v>11</v>
      </c>
    </row>
    <row r="300" spans="1:15" hidden="1" x14ac:dyDescent="0.25">
      <c r="A300" t="s">
        <v>640</v>
      </c>
      <c r="B300" s="1">
        <v>40858</v>
      </c>
      <c r="C300" s="1">
        <v>40861</v>
      </c>
      <c r="D300" t="s">
        <v>641</v>
      </c>
      <c r="E300" t="s">
        <v>14</v>
      </c>
      <c r="F300" t="s">
        <v>315</v>
      </c>
      <c r="G300" t="s">
        <v>96</v>
      </c>
      <c r="H300" t="s">
        <v>110</v>
      </c>
      <c r="I300" t="s">
        <v>644</v>
      </c>
      <c r="J300">
        <v>603.91999999999996</v>
      </c>
      <c r="K300">
        <v>5</v>
      </c>
      <c r="L300">
        <v>75.489999999999995</v>
      </c>
      <c r="M300">
        <f>YEAR(Walmart_dataset[[#This Row],[Order Date]])</f>
        <v>2011</v>
      </c>
      <c r="N300">
        <f>MONTH(Walmart_dataset[[#This Row],[Order Date]])</f>
        <v>11</v>
      </c>
      <c r="O300">
        <f>DAY(Walmart_dataset[[#This Row],[Order Date]])</f>
        <v>11</v>
      </c>
    </row>
    <row r="301" spans="1:15" x14ac:dyDescent="0.25">
      <c r="A301" t="s">
        <v>645</v>
      </c>
      <c r="B301" s="1">
        <v>41513</v>
      </c>
      <c r="C301" s="1">
        <v>41514</v>
      </c>
      <c r="D301" t="s">
        <v>646</v>
      </c>
      <c r="E301" t="s">
        <v>14</v>
      </c>
      <c r="F301" t="s">
        <v>142</v>
      </c>
      <c r="G301" t="s">
        <v>16</v>
      </c>
      <c r="H301" t="s">
        <v>119</v>
      </c>
      <c r="I301" t="s">
        <v>647</v>
      </c>
      <c r="J301">
        <v>10.23</v>
      </c>
      <c r="K301">
        <v>3</v>
      </c>
      <c r="L301">
        <v>4.91</v>
      </c>
      <c r="M301">
        <f>YEAR(Walmart_dataset[[#This Row],[Order Date]])</f>
        <v>2013</v>
      </c>
      <c r="N301">
        <f>MONTH(Walmart_dataset[[#This Row],[Order Date]])</f>
        <v>8</v>
      </c>
      <c r="O301">
        <f>DAY(Walmart_dataset[[#This Row],[Order Date]])</f>
        <v>27</v>
      </c>
    </row>
    <row r="302" spans="1:15" x14ac:dyDescent="0.25">
      <c r="A302" t="s">
        <v>645</v>
      </c>
      <c r="B302" s="1">
        <v>41513</v>
      </c>
      <c r="C302" s="1">
        <v>41514</v>
      </c>
      <c r="D302" t="s">
        <v>646</v>
      </c>
      <c r="E302" t="s">
        <v>14</v>
      </c>
      <c r="F302" t="s">
        <v>142</v>
      </c>
      <c r="G302" t="s">
        <v>16</v>
      </c>
      <c r="H302" t="s">
        <v>67</v>
      </c>
      <c r="I302" t="s">
        <v>648</v>
      </c>
      <c r="J302">
        <v>154.9</v>
      </c>
      <c r="K302">
        <v>5</v>
      </c>
      <c r="L302">
        <v>69.709999999999994</v>
      </c>
      <c r="M302">
        <f>YEAR(Walmart_dataset[[#This Row],[Order Date]])</f>
        <v>2013</v>
      </c>
      <c r="N302">
        <f>MONTH(Walmart_dataset[[#This Row],[Order Date]])</f>
        <v>8</v>
      </c>
      <c r="O302">
        <f>DAY(Walmart_dataset[[#This Row],[Order Date]])</f>
        <v>27</v>
      </c>
    </row>
    <row r="303" spans="1:15" x14ac:dyDescent="0.25">
      <c r="A303" t="s">
        <v>649</v>
      </c>
      <c r="B303" s="1">
        <v>41592</v>
      </c>
      <c r="C303" s="1">
        <v>41596</v>
      </c>
      <c r="D303" t="s">
        <v>169</v>
      </c>
      <c r="E303" t="s">
        <v>14</v>
      </c>
      <c r="F303" t="s">
        <v>482</v>
      </c>
      <c r="G303" t="s">
        <v>37</v>
      </c>
      <c r="H303" t="s">
        <v>23</v>
      </c>
      <c r="I303" t="s">
        <v>650</v>
      </c>
      <c r="J303">
        <v>44.02</v>
      </c>
      <c r="K303">
        <v>2</v>
      </c>
      <c r="L303">
        <v>11.45</v>
      </c>
      <c r="M303">
        <f>YEAR(Walmart_dataset[[#This Row],[Order Date]])</f>
        <v>2013</v>
      </c>
      <c r="N303">
        <f>MONTH(Walmart_dataset[[#This Row],[Order Date]])</f>
        <v>11</v>
      </c>
      <c r="O303">
        <f>DAY(Walmart_dataset[[#This Row],[Order Date]])</f>
        <v>14</v>
      </c>
    </row>
    <row r="304" spans="1:15" x14ac:dyDescent="0.25">
      <c r="A304" t="s">
        <v>651</v>
      </c>
      <c r="B304" s="1">
        <v>41148</v>
      </c>
      <c r="C304" s="1">
        <v>41152</v>
      </c>
      <c r="D304" t="s">
        <v>652</v>
      </c>
      <c r="E304" t="s">
        <v>14</v>
      </c>
      <c r="F304" t="s">
        <v>653</v>
      </c>
      <c r="G304" t="s">
        <v>16</v>
      </c>
      <c r="H304" t="s">
        <v>43</v>
      </c>
      <c r="I304" t="s">
        <v>654</v>
      </c>
      <c r="J304">
        <v>484.65</v>
      </c>
      <c r="K304">
        <v>3</v>
      </c>
      <c r="L304">
        <v>92.08</v>
      </c>
      <c r="M304">
        <f>YEAR(Walmart_dataset[[#This Row],[Order Date]])</f>
        <v>2012</v>
      </c>
      <c r="N304">
        <f>MONTH(Walmart_dataset[[#This Row],[Order Date]])</f>
        <v>8</v>
      </c>
      <c r="O304">
        <f>DAY(Walmart_dataset[[#This Row],[Order Date]])</f>
        <v>27</v>
      </c>
    </row>
    <row r="305" spans="1:15" hidden="1" x14ac:dyDescent="0.25">
      <c r="A305" t="s">
        <v>655</v>
      </c>
      <c r="B305" s="1">
        <v>41219</v>
      </c>
      <c r="C305" s="1">
        <v>41222</v>
      </c>
      <c r="D305" t="s">
        <v>656</v>
      </c>
      <c r="E305" t="s">
        <v>14</v>
      </c>
      <c r="F305" t="s">
        <v>137</v>
      </c>
      <c r="G305" t="s">
        <v>73</v>
      </c>
      <c r="H305" t="s">
        <v>128</v>
      </c>
      <c r="I305" t="s">
        <v>657</v>
      </c>
      <c r="J305">
        <v>7.08</v>
      </c>
      <c r="K305">
        <v>3</v>
      </c>
      <c r="L305">
        <v>2.48</v>
      </c>
      <c r="M305">
        <f>YEAR(Walmart_dataset[[#This Row],[Order Date]])</f>
        <v>2012</v>
      </c>
      <c r="N305">
        <f>MONTH(Walmart_dataset[[#This Row],[Order Date]])</f>
        <v>11</v>
      </c>
      <c r="O305">
        <f>DAY(Walmart_dataset[[#This Row],[Order Date]])</f>
        <v>6</v>
      </c>
    </row>
    <row r="306" spans="1:15" hidden="1" x14ac:dyDescent="0.25">
      <c r="A306" t="s">
        <v>655</v>
      </c>
      <c r="B306" s="1">
        <v>41219</v>
      </c>
      <c r="C306" s="1">
        <v>41222</v>
      </c>
      <c r="D306" t="s">
        <v>656</v>
      </c>
      <c r="E306" t="s">
        <v>14</v>
      </c>
      <c r="F306" t="s">
        <v>137</v>
      </c>
      <c r="G306" t="s">
        <v>73</v>
      </c>
      <c r="H306" t="s">
        <v>27</v>
      </c>
      <c r="I306" t="s">
        <v>658</v>
      </c>
      <c r="J306">
        <v>4.4000000000000004</v>
      </c>
      <c r="K306">
        <v>3</v>
      </c>
      <c r="L306">
        <v>-3.52</v>
      </c>
      <c r="M306">
        <f>YEAR(Walmart_dataset[[#This Row],[Order Date]])</f>
        <v>2012</v>
      </c>
      <c r="N306">
        <f>MONTH(Walmart_dataset[[#This Row],[Order Date]])</f>
        <v>11</v>
      </c>
      <c r="O306">
        <f>DAY(Walmart_dataset[[#This Row],[Order Date]])</f>
        <v>6</v>
      </c>
    </row>
    <row r="307" spans="1:15" x14ac:dyDescent="0.25">
      <c r="A307" t="s">
        <v>659</v>
      </c>
      <c r="B307" s="1">
        <v>40871</v>
      </c>
      <c r="C307" s="1">
        <v>40873</v>
      </c>
      <c r="D307" t="s">
        <v>660</v>
      </c>
      <c r="E307" t="s">
        <v>14</v>
      </c>
      <c r="F307" t="s">
        <v>197</v>
      </c>
      <c r="G307" t="s">
        <v>16</v>
      </c>
      <c r="H307" t="s">
        <v>21</v>
      </c>
      <c r="I307" t="s">
        <v>661</v>
      </c>
      <c r="J307">
        <v>151.72</v>
      </c>
      <c r="K307">
        <v>4</v>
      </c>
      <c r="L307">
        <v>27.31</v>
      </c>
      <c r="M307">
        <f>YEAR(Walmart_dataset[[#This Row],[Order Date]])</f>
        <v>2011</v>
      </c>
      <c r="N307">
        <f>MONTH(Walmart_dataset[[#This Row],[Order Date]])</f>
        <v>11</v>
      </c>
      <c r="O307">
        <f>DAY(Walmart_dataset[[#This Row],[Order Date]])</f>
        <v>24</v>
      </c>
    </row>
    <row r="308" spans="1:15" x14ac:dyDescent="0.25">
      <c r="A308" t="s">
        <v>662</v>
      </c>
      <c r="B308" s="1">
        <v>41808</v>
      </c>
      <c r="C308" s="1">
        <v>41812</v>
      </c>
      <c r="D308" t="s">
        <v>663</v>
      </c>
      <c r="E308" t="s">
        <v>14</v>
      </c>
      <c r="F308" t="s">
        <v>664</v>
      </c>
      <c r="G308" t="s">
        <v>37</v>
      </c>
      <c r="H308" t="s">
        <v>21</v>
      </c>
      <c r="I308" t="s">
        <v>665</v>
      </c>
      <c r="J308">
        <v>155.25</v>
      </c>
      <c r="K308">
        <v>3</v>
      </c>
      <c r="L308">
        <v>46.58</v>
      </c>
      <c r="M308">
        <f>YEAR(Walmart_dataset[[#This Row],[Order Date]])</f>
        <v>2014</v>
      </c>
      <c r="N308">
        <f>MONTH(Walmart_dataset[[#This Row],[Order Date]])</f>
        <v>6</v>
      </c>
      <c r="O308">
        <f>DAY(Walmart_dataset[[#This Row],[Order Date]])</f>
        <v>18</v>
      </c>
    </row>
    <row r="309" spans="1:15" x14ac:dyDescent="0.25">
      <c r="A309" t="s">
        <v>662</v>
      </c>
      <c r="B309" s="1">
        <v>41808</v>
      </c>
      <c r="C309" s="1">
        <v>41812</v>
      </c>
      <c r="D309" t="s">
        <v>663</v>
      </c>
      <c r="E309" t="s">
        <v>14</v>
      </c>
      <c r="F309" t="s">
        <v>664</v>
      </c>
      <c r="G309" t="s">
        <v>37</v>
      </c>
      <c r="H309" t="s">
        <v>43</v>
      </c>
      <c r="I309" t="s">
        <v>666</v>
      </c>
      <c r="J309">
        <v>14.03</v>
      </c>
      <c r="K309">
        <v>1</v>
      </c>
      <c r="L309">
        <v>4.07</v>
      </c>
      <c r="M309">
        <f>YEAR(Walmart_dataset[[#This Row],[Order Date]])</f>
        <v>2014</v>
      </c>
      <c r="N309">
        <f>MONTH(Walmart_dataset[[#This Row],[Order Date]])</f>
        <v>6</v>
      </c>
      <c r="O309">
        <f>DAY(Walmart_dataset[[#This Row],[Order Date]])</f>
        <v>18</v>
      </c>
    </row>
    <row r="310" spans="1:15" x14ac:dyDescent="0.25">
      <c r="A310" t="s">
        <v>667</v>
      </c>
      <c r="B310" s="1">
        <v>41264</v>
      </c>
      <c r="C310" s="1">
        <v>41267</v>
      </c>
      <c r="D310" t="s">
        <v>668</v>
      </c>
      <c r="E310" t="s">
        <v>14</v>
      </c>
      <c r="F310" t="s">
        <v>36</v>
      </c>
      <c r="G310" t="s">
        <v>37</v>
      </c>
      <c r="H310" t="s">
        <v>31</v>
      </c>
      <c r="I310" t="s">
        <v>669</v>
      </c>
      <c r="J310">
        <v>1618.37</v>
      </c>
      <c r="K310">
        <v>13</v>
      </c>
      <c r="L310">
        <v>356.04</v>
      </c>
      <c r="M310">
        <f>YEAR(Walmart_dataset[[#This Row],[Order Date]])</f>
        <v>2012</v>
      </c>
      <c r="N310">
        <f>MONTH(Walmart_dataset[[#This Row],[Order Date]])</f>
        <v>12</v>
      </c>
      <c r="O310">
        <f>DAY(Walmart_dataset[[#This Row],[Order Date]])</f>
        <v>21</v>
      </c>
    </row>
    <row r="311" spans="1:15" x14ac:dyDescent="0.25">
      <c r="A311" t="s">
        <v>667</v>
      </c>
      <c r="B311" s="1">
        <v>41264</v>
      </c>
      <c r="C311" s="1">
        <v>41267</v>
      </c>
      <c r="D311" t="s">
        <v>668</v>
      </c>
      <c r="E311" t="s">
        <v>14</v>
      </c>
      <c r="F311" t="s">
        <v>36</v>
      </c>
      <c r="G311" t="s">
        <v>37</v>
      </c>
      <c r="H311" t="s">
        <v>58</v>
      </c>
      <c r="I311" t="s">
        <v>670</v>
      </c>
      <c r="J311">
        <v>99.6</v>
      </c>
      <c r="K311">
        <v>1</v>
      </c>
      <c r="L311">
        <v>36.85</v>
      </c>
      <c r="M311">
        <f>YEAR(Walmart_dataset[[#This Row],[Order Date]])</f>
        <v>2012</v>
      </c>
      <c r="N311">
        <f>MONTH(Walmart_dataset[[#This Row],[Order Date]])</f>
        <v>12</v>
      </c>
      <c r="O311">
        <f>DAY(Walmart_dataset[[#This Row],[Order Date]])</f>
        <v>21</v>
      </c>
    </row>
    <row r="312" spans="1:15" x14ac:dyDescent="0.25">
      <c r="A312" t="s">
        <v>671</v>
      </c>
      <c r="B312" s="1">
        <v>41169</v>
      </c>
      <c r="C312" s="1">
        <v>41171</v>
      </c>
      <c r="D312" t="s">
        <v>672</v>
      </c>
      <c r="E312" t="s">
        <v>14</v>
      </c>
      <c r="F312" t="s">
        <v>15</v>
      </c>
      <c r="G312" t="s">
        <v>16</v>
      </c>
      <c r="H312" t="s">
        <v>67</v>
      </c>
      <c r="I312" t="s">
        <v>222</v>
      </c>
      <c r="J312">
        <v>32.4</v>
      </c>
      <c r="K312">
        <v>5</v>
      </c>
      <c r="L312">
        <v>15.55</v>
      </c>
      <c r="M312">
        <f>YEAR(Walmart_dataset[[#This Row],[Order Date]])</f>
        <v>2012</v>
      </c>
      <c r="N312">
        <f>MONTH(Walmart_dataset[[#This Row],[Order Date]])</f>
        <v>9</v>
      </c>
      <c r="O312">
        <f>DAY(Walmart_dataset[[#This Row],[Order Date]])</f>
        <v>17</v>
      </c>
    </row>
    <row r="313" spans="1:15" x14ac:dyDescent="0.25">
      <c r="A313" t="s">
        <v>673</v>
      </c>
      <c r="B313" s="1">
        <v>41991</v>
      </c>
      <c r="C313" s="1">
        <v>41994</v>
      </c>
      <c r="D313" t="s">
        <v>674</v>
      </c>
      <c r="E313" t="s">
        <v>14</v>
      </c>
      <c r="F313" t="s">
        <v>15</v>
      </c>
      <c r="G313" t="s">
        <v>16</v>
      </c>
      <c r="H313" t="s">
        <v>27</v>
      </c>
      <c r="I313" t="s">
        <v>675</v>
      </c>
      <c r="J313">
        <v>11.81</v>
      </c>
      <c r="K313">
        <v>2</v>
      </c>
      <c r="L313">
        <v>4.28</v>
      </c>
      <c r="M313">
        <f>YEAR(Walmart_dataset[[#This Row],[Order Date]])</f>
        <v>2014</v>
      </c>
      <c r="N313">
        <f>MONTH(Walmart_dataset[[#This Row],[Order Date]])</f>
        <v>12</v>
      </c>
      <c r="O313">
        <f>DAY(Walmart_dataset[[#This Row],[Order Date]])</f>
        <v>18</v>
      </c>
    </row>
    <row r="314" spans="1:15" x14ac:dyDescent="0.25">
      <c r="A314" t="s">
        <v>676</v>
      </c>
      <c r="B314" s="1">
        <v>41073</v>
      </c>
      <c r="C314" s="1">
        <v>41074</v>
      </c>
      <c r="D314" t="s">
        <v>677</v>
      </c>
      <c r="E314" t="s">
        <v>14</v>
      </c>
      <c r="F314" t="s">
        <v>15</v>
      </c>
      <c r="G314" t="s">
        <v>16</v>
      </c>
      <c r="H314" t="s">
        <v>27</v>
      </c>
      <c r="I314" t="s">
        <v>678</v>
      </c>
      <c r="J314">
        <v>36.619999999999997</v>
      </c>
      <c r="K314">
        <v>3</v>
      </c>
      <c r="L314">
        <v>13.73</v>
      </c>
      <c r="M314">
        <f>YEAR(Walmart_dataset[[#This Row],[Order Date]])</f>
        <v>2012</v>
      </c>
      <c r="N314">
        <f>MONTH(Walmart_dataset[[#This Row],[Order Date]])</f>
        <v>6</v>
      </c>
      <c r="O314">
        <f>DAY(Walmart_dataset[[#This Row],[Order Date]])</f>
        <v>13</v>
      </c>
    </row>
    <row r="315" spans="1:15" x14ac:dyDescent="0.25">
      <c r="A315" t="s">
        <v>679</v>
      </c>
      <c r="B315" s="1">
        <v>40690</v>
      </c>
      <c r="C315" s="1">
        <v>40695</v>
      </c>
      <c r="D315" t="s">
        <v>114</v>
      </c>
      <c r="E315" t="s">
        <v>14</v>
      </c>
      <c r="F315" t="s">
        <v>47</v>
      </c>
      <c r="G315" t="s">
        <v>16</v>
      </c>
      <c r="H315" t="s">
        <v>25</v>
      </c>
      <c r="I315" t="s">
        <v>680</v>
      </c>
      <c r="J315">
        <v>1113.5</v>
      </c>
      <c r="K315">
        <v>12</v>
      </c>
      <c r="L315">
        <v>125.27</v>
      </c>
      <c r="M315">
        <f>YEAR(Walmart_dataset[[#This Row],[Order Date]])</f>
        <v>2011</v>
      </c>
      <c r="N315">
        <f>MONTH(Walmart_dataset[[#This Row],[Order Date]])</f>
        <v>5</v>
      </c>
      <c r="O315">
        <f>DAY(Walmart_dataset[[#This Row],[Order Date]])</f>
        <v>27</v>
      </c>
    </row>
    <row r="316" spans="1:15" x14ac:dyDescent="0.25">
      <c r="A316" t="s">
        <v>679</v>
      </c>
      <c r="B316" s="1">
        <v>40690</v>
      </c>
      <c r="C316" s="1">
        <v>40695</v>
      </c>
      <c r="D316" t="s">
        <v>114</v>
      </c>
      <c r="E316" t="s">
        <v>14</v>
      </c>
      <c r="F316" t="s">
        <v>47</v>
      </c>
      <c r="G316" t="s">
        <v>16</v>
      </c>
      <c r="H316" t="s">
        <v>58</v>
      </c>
      <c r="I316" t="s">
        <v>681</v>
      </c>
      <c r="J316">
        <v>99.99</v>
      </c>
      <c r="K316">
        <v>1</v>
      </c>
      <c r="L316">
        <v>38</v>
      </c>
      <c r="M316">
        <f>YEAR(Walmart_dataset[[#This Row],[Order Date]])</f>
        <v>2011</v>
      </c>
      <c r="N316">
        <f>MONTH(Walmart_dataset[[#This Row],[Order Date]])</f>
        <v>5</v>
      </c>
      <c r="O316">
        <f>DAY(Walmart_dataset[[#This Row],[Order Date]])</f>
        <v>27</v>
      </c>
    </row>
    <row r="317" spans="1:15" x14ac:dyDescent="0.25">
      <c r="A317" t="s">
        <v>682</v>
      </c>
      <c r="B317" s="1">
        <v>41984</v>
      </c>
      <c r="C317" s="1">
        <v>41991</v>
      </c>
      <c r="D317" t="s">
        <v>232</v>
      </c>
      <c r="E317" t="s">
        <v>14</v>
      </c>
      <c r="F317" t="s">
        <v>197</v>
      </c>
      <c r="G317" t="s">
        <v>16</v>
      </c>
      <c r="H317" t="s">
        <v>27</v>
      </c>
      <c r="I317" t="s">
        <v>683</v>
      </c>
      <c r="J317">
        <v>19.940000000000001</v>
      </c>
      <c r="K317">
        <v>4</v>
      </c>
      <c r="L317">
        <v>7.23</v>
      </c>
      <c r="M317">
        <f>YEAR(Walmart_dataset[[#This Row],[Order Date]])</f>
        <v>2014</v>
      </c>
      <c r="N317">
        <f>MONTH(Walmart_dataset[[#This Row],[Order Date]])</f>
        <v>12</v>
      </c>
      <c r="O317">
        <f>DAY(Walmart_dataset[[#This Row],[Order Date]])</f>
        <v>11</v>
      </c>
    </row>
    <row r="318" spans="1:15" x14ac:dyDescent="0.25">
      <c r="A318" t="s">
        <v>682</v>
      </c>
      <c r="B318" s="1">
        <v>41984</v>
      </c>
      <c r="C318" s="1">
        <v>41991</v>
      </c>
      <c r="D318" t="s">
        <v>232</v>
      </c>
      <c r="E318" t="s">
        <v>14</v>
      </c>
      <c r="F318" t="s">
        <v>197</v>
      </c>
      <c r="G318" t="s">
        <v>16</v>
      </c>
      <c r="H318" t="s">
        <v>27</v>
      </c>
      <c r="I318" t="s">
        <v>684</v>
      </c>
      <c r="J318">
        <v>65.569999999999993</v>
      </c>
      <c r="K318">
        <v>2</v>
      </c>
      <c r="L318">
        <v>22.95</v>
      </c>
      <c r="M318">
        <f>YEAR(Walmart_dataset[[#This Row],[Order Date]])</f>
        <v>2014</v>
      </c>
      <c r="N318">
        <f>MONTH(Walmart_dataset[[#This Row],[Order Date]])</f>
        <v>12</v>
      </c>
      <c r="O318">
        <f>DAY(Walmart_dataset[[#This Row],[Order Date]])</f>
        <v>11</v>
      </c>
    </row>
    <row r="319" spans="1:15" x14ac:dyDescent="0.25">
      <c r="A319" t="s">
        <v>685</v>
      </c>
      <c r="B319" s="1">
        <v>41549</v>
      </c>
      <c r="C319" s="1">
        <v>41550</v>
      </c>
      <c r="D319" t="s">
        <v>686</v>
      </c>
      <c r="E319" t="s">
        <v>14</v>
      </c>
      <c r="F319" t="s">
        <v>47</v>
      </c>
      <c r="G319" t="s">
        <v>16</v>
      </c>
      <c r="H319" t="s">
        <v>110</v>
      </c>
      <c r="I319" t="s">
        <v>687</v>
      </c>
      <c r="J319">
        <v>194.85</v>
      </c>
      <c r="K319">
        <v>4</v>
      </c>
      <c r="L319">
        <v>12.18</v>
      </c>
      <c r="M319">
        <f>YEAR(Walmart_dataset[[#This Row],[Order Date]])</f>
        <v>2013</v>
      </c>
      <c r="N319">
        <f>MONTH(Walmart_dataset[[#This Row],[Order Date]])</f>
        <v>10</v>
      </c>
      <c r="O319">
        <f>DAY(Walmart_dataset[[#This Row],[Order Date]])</f>
        <v>2</v>
      </c>
    </row>
    <row r="320" spans="1:15" x14ac:dyDescent="0.25">
      <c r="A320" t="s">
        <v>688</v>
      </c>
      <c r="B320" s="1">
        <v>41233</v>
      </c>
      <c r="C320" s="1">
        <v>41239</v>
      </c>
      <c r="D320" t="s">
        <v>689</v>
      </c>
      <c r="E320" t="s">
        <v>14</v>
      </c>
      <c r="F320" t="s">
        <v>15</v>
      </c>
      <c r="G320" t="s">
        <v>16</v>
      </c>
      <c r="H320" t="s">
        <v>23</v>
      </c>
      <c r="I320" t="s">
        <v>690</v>
      </c>
      <c r="J320">
        <v>19.46</v>
      </c>
      <c r="K320">
        <v>7</v>
      </c>
      <c r="L320">
        <v>5.0599999999999996</v>
      </c>
      <c r="M320">
        <f>YEAR(Walmart_dataset[[#This Row],[Order Date]])</f>
        <v>2012</v>
      </c>
      <c r="N320">
        <f>MONTH(Walmart_dataset[[#This Row],[Order Date]])</f>
        <v>11</v>
      </c>
      <c r="O320">
        <f>DAY(Walmart_dataset[[#This Row],[Order Date]])</f>
        <v>20</v>
      </c>
    </row>
    <row r="321" spans="1:15" hidden="1" x14ac:dyDescent="0.25">
      <c r="A321" t="s">
        <v>691</v>
      </c>
      <c r="B321" s="1">
        <v>41393</v>
      </c>
      <c r="C321" s="1">
        <v>41397</v>
      </c>
      <c r="D321" t="s">
        <v>692</v>
      </c>
      <c r="E321" t="s">
        <v>14</v>
      </c>
      <c r="F321" t="s">
        <v>177</v>
      </c>
      <c r="G321" t="s">
        <v>96</v>
      </c>
      <c r="H321" t="s">
        <v>67</v>
      </c>
      <c r="I321" t="s">
        <v>693</v>
      </c>
      <c r="J321">
        <v>29.47</v>
      </c>
      <c r="K321">
        <v>3</v>
      </c>
      <c r="L321">
        <v>9.9499999999999993</v>
      </c>
      <c r="M321">
        <f>YEAR(Walmart_dataset[[#This Row],[Order Date]])</f>
        <v>2013</v>
      </c>
      <c r="N321">
        <f>MONTH(Walmart_dataset[[#This Row],[Order Date]])</f>
        <v>4</v>
      </c>
      <c r="O321">
        <f>DAY(Walmart_dataset[[#This Row],[Order Date]])</f>
        <v>29</v>
      </c>
    </row>
    <row r="322" spans="1:15" hidden="1" x14ac:dyDescent="0.25">
      <c r="A322" t="s">
        <v>694</v>
      </c>
      <c r="B322" s="1">
        <v>41591</v>
      </c>
      <c r="C322" s="1">
        <v>41598</v>
      </c>
      <c r="D322" t="s">
        <v>695</v>
      </c>
      <c r="E322" t="s">
        <v>14</v>
      </c>
      <c r="F322" t="s">
        <v>391</v>
      </c>
      <c r="G322" t="s">
        <v>73</v>
      </c>
      <c r="H322" t="s">
        <v>27</v>
      </c>
      <c r="I322" t="s">
        <v>696</v>
      </c>
      <c r="J322">
        <v>6.27</v>
      </c>
      <c r="K322">
        <v>5</v>
      </c>
      <c r="L322">
        <v>-4.5999999999999996</v>
      </c>
      <c r="M322">
        <f>YEAR(Walmart_dataset[[#This Row],[Order Date]])</f>
        <v>2013</v>
      </c>
      <c r="N322">
        <f>MONTH(Walmart_dataset[[#This Row],[Order Date]])</f>
        <v>11</v>
      </c>
      <c r="O322">
        <f>DAY(Walmart_dataset[[#This Row],[Order Date]])</f>
        <v>13</v>
      </c>
    </row>
    <row r="323" spans="1:15" hidden="1" x14ac:dyDescent="0.25">
      <c r="A323" t="s">
        <v>694</v>
      </c>
      <c r="B323" s="1">
        <v>41591</v>
      </c>
      <c r="C323" s="1">
        <v>41598</v>
      </c>
      <c r="D323" t="s">
        <v>695</v>
      </c>
      <c r="E323" t="s">
        <v>14</v>
      </c>
      <c r="F323" t="s">
        <v>391</v>
      </c>
      <c r="G323" t="s">
        <v>73</v>
      </c>
      <c r="H323" t="s">
        <v>27</v>
      </c>
      <c r="I323" t="s">
        <v>697</v>
      </c>
      <c r="J323">
        <v>4.37</v>
      </c>
      <c r="K323">
        <v>7</v>
      </c>
      <c r="L323">
        <v>-3.35</v>
      </c>
      <c r="M323">
        <f>YEAR(Walmart_dataset[[#This Row],[Order Date]])</f>
        <v>2013</v>
      </c>
      <c r="N323">
        <f>MONTH(Walmart_dataset[[#This Row],[Order Date]])</f>
        <v>11</v>
      </c>
      <c r="O323">
        <f>DAY(Walmart_dataset[[#This Row],[Order Date]])</f>
        <v>13</v>
      </c>
    </row>
    <row r="324" spans="1:15" hidden="1" x14ac:dyDescent="0.25">
      <c r="A324" t="s">
        <v>694</v>
      </c>
      <c r="B324" s="1">
        <v>41591</v>
      </c>
      <c r="C324" s="1">
        <v>41598</v>
      </c>
      <c r="D324" t="s">
        <v>695</v>
      </c>
      <c r="E324" t="s">
        <v>14</v>
      </c>
      <c r="F324" t="s">
        <v>391</v>
      </c>
      <c r="G324" t="s">
        <v>73</v>
      </c>
      <c r="H324" t="s">
        <v>58</v>
      </c>
      <c r="I324" t="s">
        <v>698</v>
      </c>
      <c r="J324">
        <v>31.98</v>
      </c>
      <c r="K324">
        <v>2</v>
      </c>
      <c r="L324">
        <v>2</v>
      </c>
      <c r="M324">
        <f>YEAR(Walmart_dataset[[#This Row],[Order Date]])</f>
        <v>2013</v>
      </c>
      <c r="N324">
        <f>MONTH(Walmart_dataset[[#This Row],[Order Date]])</f>
        <v>11</v>
      </c>
      <c r="O324">
        <f>DAY(Walmart_dataset[[#This Row],[Order Date]])</f>
        <v>13</v>
      </c>
    </row>
    <row r="325" spans="1:15" x14ac:dyDescent="0.25">
      <c r="A325" t="s">
        <v>699</v>
      </c>
      <c r="B325" s="1">
        <v>41906</v>
      </c>
      <c r="C325" s="1">
        <v>41908</v>
      </c>
      <c r="D325" t="s">
        <v>700</v>
      </c>
      <c r="E325" t="s">
        <v>14</v>
      </c>
      <c r="F325" t="s">
        <v>36</v>
      </c>
      <c r="G325" t="s">
        <v>37</v>
      </c>
      <c r="H325" t="s">
        <v>29</v>
      </c>
      <c r="I325" t="s">
        <v>701</v>
      </c>
      <c r="J325">
        <v>119.96</v>
      </c>
      <c r="K325">
        <v>2</v>
      </c>
      <c r="L325">
        <v>33.590000000000003</v>
      </c>
      <c r="M325">
        <f>YEAR(Walmart_dataset[[#This Row],[Order Date]])</f>
        <v>2014</v>
      </c>
      <c r="N325">
        <f>MONTH(Walmart_dataset[[#This Row],[Order Date]])</f>
        <v>9</v>
      </c>
      <c r="O325">
        <f>DAY(Walmart_dataset[[#This Row],[Order Date]])</f>
        <v>24</v>
      </c>
    </row>
    <row r="326" spans="1:15" x14ac:dyDescent="0.25">
      <c r="A326" t="s">
        <v>699</v>
      </c>
      <c r="B326" s="1">
        <v>41906</v>
      </c>
      <c r="C326" s="1">
        <v>41908</v>
      </c>
      <c r="D326" t="s">
        <v>700</v>
      </c>
      <c r="E326" t="s">
        <v>14</v>
      </c>
      <c r="F326" t="s">
        <v>36</v>
      </c>
      <c r="G326" t="s">
        <v>37</v>
      </c>
      <c r="H326" t="s">
        <v>43</v>
      </c>
      <c r="I326" t="s">
        <v>392</v>
      </c>
      <c r="J326">
        <v>31.44</v>
      </c>
      <c r="K326">
        <v>3</v>
      </c>
      <c r="L326">
        <v>8.49</v>
      </c>
      <c r="M326">
        <f>YEAR(Walmart_dataset[[#This Row],[Order Date]])</f>
        <v>2014</v>
      </c>
      <c r="N326">
        <f>MONTH(Walmart_dataset[[#This Row],[Order Date]])</f>
        <v>9</v>
      </c>
      <c r="O326">
        <f>DAY(Walmart_dataset[[#This Row],[Order Date]])</f>
        <v>24</v>
      </c>
    </row>
    <row r="327" spans="1:15" x14ac:dyDescent="0.25">
      <c r="A327" t="s">
        <v>699</v>
      </c>
      <c r="B327" s="1">
        <v>41906</v>
      </c>
      <c r="C327" s="1">
        <v>41908</v>
      </c>
      <c r="D327" t="s">
        <v>700</v>
      </c>
      <c r="E327" t="s">
        <v>14</v>
      </c>
      <c r="F327" t="s">
        <v>36</v>
      </c>
      <c r="G327" t="s">
        <v>37</v>
      </c>
      <c r="H327" t="s">
        <v>27</v>
      </c>
      <c r="I327" t="s">
        <v>702</v>
      </c>
      <c r="J327">
        <v>6.88</v>
      </c>
      <c r="K327">
        <v>1</v>
      </c>
      <c r="L327">
        <v>2.3199999999999998</v>
      </c>
      <c r="M327">
        <f>YEAR(Walmart_dataset[[#This Row],[Order Date]])</f>
        <v>2014</v>
      </c>
      <c r="N327">
        <f>MONTH(Walmart_dataset[[#This Row],[Order Date]])</f>
        <v>9</v>
      </c>
      <c r="O327">
        <f>DAY(Walmart_dataset[[#This Row],[Order Date]])</f>
        <v>24</v>
      </c>
    </row>
    <row r="328" spans="1:15" x14ac:dyDescent="0.25">
      <c r="A328" t="s">
        <v>703</v>
      </c>
      <c r="B328" s="1">
        <v>41502</v>
      </c>
      <c r="C328" s="1">
        <v>41507</v>
      </c>
      <c r="D328" t="s">
        <v>704</v>
      </c>
      <c r="E328" t="s">
        <v>14</v>
      </c>
      <c r="F328" t="s">
        <v>705</v>
      </c>
      <c r="G328" t="s">
        <v>16</v>
      </c>
      <c r="H328" t="s">
        <v>25</v>
      </c>
      <c r="I328" t="s">
        <v>706</v>
      </c>
      <c r="J328">
        <v>71.98</v>
      </c>
      <c r="K328">
        <v>3</v>
      </c>
      <c r="L328">
        <v>7.2</v>
      </c>
      <c r="M328">
        <f>YEAR(Walmart_dataset[[#This Row],[Order Date]])</f>
        <v>2013</v>
      </c>
      <c r="N328">
        <f>MONTH(Walmart_dataset[[#This Row],[Order Date]])</f>
        <v>8</v>
      </c>
      <c r="O328">
        <f>DAY(Walmart_dataset[[#This Row],[Order Date]])</f>
        <v>16</v>
      </c>
    </row>
    <row r="329" spans="1:15" x14ac:dyDescent="0.25">
      <c r="A329" t="s">
        <v>703</v>
      </c>
      <c r="B329" s="1">
        <v>41502</v>
      </c>
      <c r="C329" s="1">
        <v>41507</v>
      </c>
      <c r="D329" t="s">
        <v>704</v>
      </c>
      <c r="E329" t="s">
        <v>14</v>
      </c>
      <c r="F329" t="s">
        <v>705</v>
      </c>
      <c r="G329" t="s">
        <v>16</v>
      </c>
      <c r="H329" t="s">
        <v>17</v>
      </c>
      <c r="I329" t="s">
        <v>707</v>
      </c>
      <c r="J329">
        <v>3.15</v>
      </c>
      <c r="K329">
        <v>1</v>
      </c>
      <c r="L329">
        <v>1.51</v>
      </c>
      <c r="M329">
        <f>YEAR(Walmart_dataset[[#This Row],[Order Date]])</f>
        <v>2013</v>
      </c>
      <c r="N329">
        <f>MONTH(Walmart_dataset[[#This Row],[Order Date]])</f>
        <v>8</v>
      </c>
      <c r="O329">
        <f>DAY(Walmart_dataset[[#This Row],[Order Date]])</f>
        <v>16</v>
      </c>
    </row>
    <row r="330" spans="1:15" x14ac:dyDescent="0.25">
      <c r="A330" t="s">
        <v>708</v>
      </c>
      <c r="B330" s="1">
        <v>41249</v>
      </c>
      <c r="C330" s="1">
        <v>41256</v>
      </c>
      <c r="D330" t="s">
        <v>709</v>
      </c>
      <c r="E330" t="s">
        <v>14</v>
      </c>
      <c r="F330" t="s">
        <v>197</v>
      </c>
      <c r="G330" t="s">
        <v>16</v>
      </c>
      <c r="H330" t="s">
        <v>23</v>
      </c>
      <c r="I330" t="s">
        <v>710</v>
      </c>
      <c r="J330">
        <v>120.15</v>
      </c>
      <c r="K330">
        <v>9</v>
      </c>
      <c r="L330">
        <v>33.64</v>
      </c>
      <c r="M330">
        <f>YEAR(Walmart_dataset[[#This Row],[Order Date]])</f>
        <v>2012</v>
      </c>
      <c r="N330">
        <f>MONTH(Walmart_dataset[[#This Row],[Order Date]])</f>
        <v>12</v>
      </c>
      <c r="O330">
        <f>DAY(Walmart_dataset[[#This Row],[Order Date]])</f>
        <v>6</v>
      </c>
    </row>
    <row r="331" spans="1:15" x14ac:dyDescent="0.25">
      <c r="A331" t="s">
        <v>708</v>
      </c>
      <c r="B331" s="1">
        <v>41249</v>
      </c>
      <c r="C331" s="1">
        <v>41256</v>
      </c>
      <c r="D331" t="s">
        <v>709</v>
      </c>
      <c r="E331" t="s">
        <v>14</v>
      </c>
      <c r="F331" t="s">
        <v>197</v>
      </c>
      <c r="G331" t="s">
        <v>16</v>
      </c>
      <c r="H331" t="s">
        <v>25</v>
      </c>
      <c r="I331" t="s">
        <v>711</v>
      </c>
      <c r="J331">
        <v>219.18</v>
      </c>
      <c r="K331">
        <v>2</v>
      </c>
      <c r="L331">
        <v>19.18</v>
      </c>
      <c r="M331">
        <f>YEAR(Walmart_dataset[[#This Row],[Order Date]])</f>
        <v>2012</v>
      </c>
      <c r="N331">
        <f>MONTH(Walmart_dataset[[#This Row],[Order Date]])</f>
        <v>12</v>
      </c>
      <c r="O331">
        <f>DAY(Walmart_dataset[[#This Row],[Order Date]])</f>
        <v>6</v>
      </c>
    </row>
    <row r="332" spans="1:15" x14ac:dyDescent="0.25">
      <c r="A332" t="s">
        <v>712</v>
      </c>
      <c r="B332" s="1">
        <v>40719</v>
      </c>
      <c r="C332" s="1">
        <v>40722</v>
      </c>
      <c r="D332" t="s">
        <v>713</v>
      </c>
      <c r="E332" t="s">
        <v>14</v>
      </c>
      <c r="F332" t="s">
        <v>15</v>
      </c>
      <c r="G332" t="s">
        <v>16</v>
      </c>
      <c r="H332" t="s">
        <v>31</v>
      </c>
      <c r="I332" t="s">
        <v>714</v>
      </c>
      <c r="J332">
        <v>447.84</v>
      </c>
      <c r="K332">
        <v>5</v>
      </c>
      <c r="L332">
        <v>11.2</v>
      </c>
      <c r="M332">
        <f>YEAR(Walmart_dataset[[#This Row],[Order Date]])</f>
        <v>2011</v>
      </c>
      <c r="N332">
        <f>MONTH(Walmart_dataset[[#This Row],[Order Date]])</f>
        <v>6</v>
      </c>
      <c r="O332">
        <f>DAY(Walmart_dataset[[#This Row],[Order Date]])</f>
        <v>25</v>
      </c>
    </row>
    <row r="333" spans="1:15" x14ac:dyDescent="0.25">
      <c r="A333" t="s">
        <v>715</v>
      </c>
      <c r="B333" s="1">
        <v>41440</v>
      </c>
      <c r="C333" s="1">
        <v>41443</v>
      </c>
      <c r="D333" t="s">
        <v>716</v>
      </c>
      <c r="E333" t="s">
        <v>14</v>
      </c>
      <c r="F333" t="s">
        <v>47</v>
      </c>
      <c r="G333" t="s">
        <v>16</v>
      </c>
      <c r="H333" t="s">
        <v>23</v>
      </c>
      <c r="I333" t="s">
        <v>717</v>
      </c>
      <c r="J333">
        <v>7.04</v>
      </c>
      <c r="K333">
        <v>4</v>
      </c>
      <c r="L333">
        <v>2.04</v>
      </c>
      <c r="M333">
        <f>YEAR(Walmart_dataset[[#This Row],[Order Date]])</f>
        <v>2013</v>
      </c>
      <c r="N333">
        <f>MONTH(Walmart_dataset[[#This Row],[Order Date]])</f>
        <v>6</v>
      </c>
      <c r="O333">
        <f>DAY(Walmart_dataset[[#This Row],[Order Date]])</f>
        <v>15</v>
      </c>
    </row>
    <row r="334" spans="1:15" x14ac:dyDescent="0.25">
      <c r="A334" t="s">
        <v>715</v>
      </c>
      <c r="B334" s="1">
        <v>41440</v>
      </c>
      <c r="C334" s="1">
        <v>41443</v>
      </c>
      <c r="D334" t="s">
        <v>716</v>
      </c>
      <c r="E334" t="s">
        <v>14</v>
      </c>
      <c r="F334" t="s">
        <v>47</v>
      </c>
      <c r="G334" t="s">
        <v>16</v>
      </c>
      <c r="H334" t="s">
        <v>21</v>
      </c>
      <c r="I334" t="s">
        <v>718</v>
      </c>
      <c r="J334">
        <v>8.73</v>
      </c>
      <c r="K334">
        <v>3</v>
      </c>
      <c r="L334">
        <v>4.0999999999999996</v>
      </c>
      <c r="M334">
        <f>YEAR(Walmart_dataset[[#This Row],[Order Date]])</f>
        <v>2013</v>
      </c>
      <c r="N334">
        <f>MONTH(Walmart_dataset[[#This Row],[Order Date]])</f>
        <v>6</v>
      </c>
      <c r="O334">
        <f>DAY(Walmart_dataset[[#This Row],[Order Date]])</f>
        <v>15</v>
      </c>
    </row>
    <row r="335" spans="1:15" x14ac:dyDescent="0.25">
      <c r="A335" t="s">
        <v>715</v>
      </c>
      <c r="B335" s="1">
        <v>41440</v>
      </c>
      <c r="C335" s="1">
        <v>41443</v>
      </c>
      <c r="D335" t="s">
        <v>716</v>
      </c>
      <c r="E335" t="s">
        <v>14</v>
      </c>
      <c r="F335" t="s">
        <v>47</v>
      </c>
      <c r="G335" t="s">
        <v>16</v>
      </c>
      <c r="H335" t="s">
        <v>58</v>
      </c>
      <c r="I335" t="s">
        <v>719</v>
      </c>
      <c r="J335">
        <v>29.29</v>
      </c>
      <c r="K335">
        <v>1</v>
      </c>
      <c r="L335">
        <v>9.67</v>
      </c>
      <c r="M335">
        <f>YEAR(Walmart_dataset[[#This Row],[Order Date]])</f>
        <v>2013</v>
      </c>
      <c r="N335">
        <f>MONTH(Walmart_dataset[[#This Row],[Order Date]])</f>
        <v>6</v>
      </c>
      <c r="O335">
        <f>DAY(Walmart_dataset[[#This Row],[Order Date]])</f>
        <v>15</v>
      </c>
    </row>
    <row r="336" spans="1:15" x14ac:dyDescent="0.25">
      <c r="A336" t="s">
        <v>715</v>
      </c>
      <c r="B336" s="1">
        <v>41440</v>
      </c>
      <c r="C336" s="1">
        <v>41443</v>
      </c>
      <c r="D336" t="s">
        <v>716</v>
      </c>
      <c r="E336" t="s">
        <v>14</v>
      </c>
      <c r="F336" t="s">
        <v>47</v>
      </c>
      <c r="G336" t="s">
        <v>16</v>
      </c>
      <c r="H336" t="s">
        <v>23</v>
      </c>
      <c r="I336" t="s">
        <v>720</v>
      </c>
      <c r="J336">
        <v>8.64</v>
      </c>
      <c r="K336">
        <v>3</v>
      </c>
      <c r="L336">
        <v>2.5099999999999998</v>
      </c>
      <c r="M336">
        <f>YEAR(Walmart_dataset[[#This Row],[Order Date]])</f>
        <v>2013</v>
      </c>
      <c r="N336">
        <f>MONTH(Walmart_dataset[[#This Row],[Order Date]])</f>
        <v>6</v>
      </c>
      <c r="O336">
        <f>DAY(Walmart_dataset[[#This Row],[Order Date]])</f>
        <v>15</v>
      </c>
    </row>
    <row r="337" spans="1:15" x14ac:dyDescent="0.25">
      <c r="A337" t="s">
        <v>721</v>
      </c>
      <c r="B337" s="1">
        <v>41569</v>
      </c>
      <c r="C337" s="1">
        <v>41575</v>
      </c>
      <c r="D337" t="s">
        <v>722</v>
      </c>
      <c r="E337" t="s">
        <v>14</v>
      </c>
      <c r="F337" t="s">
        <v>606</v>
      </c>
      <c r="G337" t="s">
        <v>16</v>
      </c>
      <c r="H337" t="s">
        <v>67</v>
      </c>
      <c r="I337" t="s">
        <v>723</v>
      </c>
      <c r="J337">
        <v>22.92</v>
      </c>
      <c r="K337">
        <v>3</v>
      </c>
      <c r="L337">
        <v>11.23</v>
      </c>
      <c r="M337">
        <f>YEAR(Walmart_dataset[[#This Row],[Order Date]])</f>
        <v>2013</v>
      </c>
      <c r="N337">
        <f>MONTH(Walmart_dataset[[#This Row],[Order Date]])</f>
        <v>10</v>
      </c>
      <c r="O337">
        <f>DAY(Walmart_dataset[[#This Row],[Order Date]])</f>
        <v>22</v>
      </c>
    </row>
    <row r="338" spans="1:15" x14ac:dyDescent="0.25">
      <c r="A338" t="s">
        <v>724</v>
      </c>
      <c r="B338" s="1">
        <v>41992</v>
      </c>
      <c r="C338" s="1">
        <v>41997</v>
      </c>
      <c r="D338" t="s">
        <v>554</v>
      </c>
      <c r="E338" t="s">
        <v>14</v>
      </c>
      <c r="F338" t="s">
        <v>725</v>
      </c>
      <c r="G338" t="s">
        <v>16</v>
      </c>
      <c r="H338" t="s">
        <v>27</v>
      </c>
      <c r="I338" t="s">
        <v>597</v>
      </c>
      <c r="J338">
        <v>46.67</v>
      </c>
      <c r="K338">
        <v>2</v>
      </c>
      <c r="L338">
        <v>16.34</v>
      </c>
      <c r="M338">
        <f>YEAR(Walmart_dataset[[#This Row],[Order Date]])</f>
        <v>2014</v>
      </c>
      <c r="N338">
        <f>MONTH(Walmart_dataset[[#This Row],[Order Date]])</f>
        <v>12</v>
      </c>
      <c r="O338">
        <f>DAY(Walmart_dataset[[#This Row],[Order Date]])</f>
        <v>19</v>
      </c>
    </row>
    <row r="339" spans="1:15" x14ac:dyDescent="0.25">
      <c r="A339" t="s">
        <v>724</v>
      </c>
      <c r="B339" s="1">
        <v>41992</v>
      </c>
      <c r="C339" s="1">
        <v>41997</v>
      </c>
      <c r="D339" t="s">
        <v>554</v>
      </c>
      <c r="E339" t="s">
        <v>14</v>
      </c>
      <c r="F339" t="s">
        <v>725</v>
      </c>
      <c r="G339" t="s">
        <v>16</v>
      </c>
      <c r="H339" t="s">
        <v>296</v>
      </c>
      <c r="I339" t="s">
        <v>726</v>
      </c>
      <c r="J339">
        <v>119.83</v>
      </c>
      <c r="K339">
        <v>1</v>
      </c>
      <c r="L339">
        <v>-12.69</v>
      </c>
      <c r="M339">
        <f>YEAR(Walmart_dataset[[#This Row],[Order Date]])</f>
        <v>2014</v>
      </c>
      <c r="N339">
        <f>MONTH(Walmart_dataset[[#This Row],[Order Date]])</f>
        <v>12</v>
      </c>
      <c r="O339">
        <f>DAY(Walmart_dataset[[#This Row],[Order Date]])</f>
        <v>19</v>
      </c>
    </row>
    <row r="340" spans="1:15" x14ac:dyDescent="0.25">
      <c r="A340" t="s">
        <v>724</v>
      </c>
      <c r="B340" s="1">
        <v>41992</v>
      </c>
      <c r="C340" s="1">
        <v>41997</v>
      </c>
      <c r="D340" t="s">
        <v>554</v>
      </c>
      <c r="E340" t="s">
        <v>14</v>
      </c>
      <c r="F340" t="s">
        <v>725</v>
      </c>
      <c r="G340" t="s">
        <v>16</v>
      </c>
      <c r="H340" t="s">
        <v>58</v>
      </c>
      <c r="I340" t="s">
        <v>507</v>
      </c>
      <c r="J340">
        <v>119.98</v>
      </c>
      <c r="K340">
        <v>2</v>
      </c>
      <c r="L340">
        <v>57.59</v>
      </c>
      <c r="M340">
        <f>YEAR(Walmart_dataset[[#This Row],[Order Date]])</f>
        <v>2014</v>
      </c>
      <c r="N340">
        <f>MONTH(Walmart_dataset[[#This Row],[Order Date]])</f>
        <v>12</v>
      </c>
      <c r="O340">
        <f>DAY(Walmart_dataset[[#This Row],[Order Date]])</f>
        <v>19</v>
      </c>
    </row>
    <row r="341" spans="1:15" x14ac:dyDescent="0.25">
      <c r="A341" t="s">
        <v>727</v>
      </c>
      <c r="B341" s="1">
        <v>41478</v>
      </c>
      <c r="C341" s="1">
        <v>41480</v>
      </c>
      <c r="D341" t="s">
        <v>728</v>
      </c>
      <c r="E341" t="s">
        <v>14</v>
      </c>
      <c r="F341" t="s">
        <v>47</v>
      </c>
      <c r="G341" t="s">
        <v>16</v>
      </c>
      <c r="H341" t="s">
        <v>17</v>
      </c>
      <c r="I341" t="s">
        <v>294</v>
      </c>
      <c r="J341">
        <v>6.3</v>
      </c>
      <c r="K341">
        <v>2</v>
      </c>
      <c r="L341">
        <v>3.02</v>
      </c>
      <c r="M341">
        <f>YEAR(Walmart_dataset[[#This Row],[Order Date]])</f>
        <v>2013</v>
      </c>
      <c r="N341">
        <f>MONTH(Walmart_dataset[[#This Row],[Order Date]])</f>
        <v>7</v>
      </c>
      <c r="O341">
        <f>DAY(Walmart_dataset[[#This Row],[Order Date]])</f>
        <v>23</v>
      </c>
    </row>
    <row r="342" spans="1:15" x14ac:dyDescent="0.25">
      <c r="A342" t="s">
        <v>729</v>
      </c>
      <c r="B342" s="1">
        <v>41615</v>
      </c>
      <c r="C342" s="1">
        <v>41616</v>
      </c>
      <c r="D342" t="s">
        <v>730</v>
      </c>
      <c r="E342" t="s">
        <v>14</v>
      </c>
      <c r="F342" t="s">
        <v>731</v>
      </c>
      <c r="G342" t="s">
        <v>16</v>
      </c>
      <c r="H342" t="s">
        <v>67</v>
      </c>
      <c r="I342" t="s">
        <v>222</v>
      </c>
      <c r="J342">
        <v>19.440000000000001</v>
      </c>
      <c r="K342">
        <v>3</v>
      </c>
      <c r="L342">
        <v>9.33</v>
      </c>
      <c r="M342">
        <f>YEAR(Walmart_dataset[[#This Row],[Order Date]])</f>
        <v>2013</v>
      </c>
      <c r="N342">
        <f>MONTH(Walmart_dataset[[#This Row],[Order Date]])</f>
        <v>12</v>
      </c>
      <c r="O342">
        <f>DAY(Walmart_dataset[[#This Row],[Order Date]])</f>
        <v>7</v>
      </c>
    </row>
    <row r="343" spans="1:15" x14ac:dyDescent="0.25">
      <c r="A343" t="s">
        <v>732</v>
      </c>
      <c r="B343" s="1">
        <v>40815</v>
      </c>
      <c r="C343" s="1">
        <v>40819</v>
      </c>
      <c r="D343" t="s">
        <v>733</v>
      </c>
      <c r="E343" t="s">
        <v>14</v>
      </c>
      <c r="F343" t="s">
        <v>15</v>
      </c>
      <c r="G343" t="s">
        <v>16</v>
      </c>
      <c r="H343" t="s">
        <v>21</v>
      </c>
      <c r="I343" t="s">
        <v>631</v>
      </c>
      <c r="J343">
        <v>204.6</v>
      </c>
      <c r="K343">
        <v>2</v>
      </c>
      <c r="L343">
        <v>53.2</v>
      </c>
      <c r="M343">
        <f>YEAR(Walmart_dataset[[#This Row],[Order Date]])</f>
        <v>2011</v>
      </c>
      <c r="N343">
        <f>MONTH(Walmart_dataset[[#This Row],[Order Date]])</f>
        <v>9</v>
      </c>
      <c r="O343">
        <f>DAY(Walmart_dataset[[#This Row],[Order Date]])</f>
        <v>29</v>
      </c>
    </row>
    <row r="344" spans="1:15" x14ac:dyDescent="0.25">
      <c r="A344" t="s">
        <v>732</v>
      </c>
      <c r="B344" s="1">
        <v>40815</v>
      </c>
      <c r="C344" s="1">
        <v>40819</v>
      </c>
      <c r="D344" t="s">
        <v>733</v>
      </c>
      <c r="E344" t="s">
        <v>14</v>
      </c>
      <c r="F344" t="s">
        <v>15</v>
      </c>
      <c r="G344" t="s">
        <v>16</v>
      </c>
      <c r="H344" t="s">
        <v>119</v>
      </c>
      <c r="I344" t="s">
        <v>734</v>
      </c>
      <c r="J344">
        <v>8.7200000000000006</v>
      </c>
      <c r="K344">
        <v>4</v>
      </c>
      <c r="L344">
        <v>2.88</v>
      </c>
      <c r="M344">
        <f>YEAR(Walmart_dataset[[#This Row],[Order Date]])</f>
        <v>2011</v>
      </c>
      <c r="N344">
        <f>MONTH(Walmart_dataset[[#This Row],[Order Date]])</f>
        <v>9</v>
      </c>
      <c r="O344">
        <f>DAY(Walmart_dataset[[#This Row],[Order Date]])</f>
        <v>29</v>
      </c>
    </row>
    <row r="345" spans="1:15" x14ac:dyDescent="0.25">
      <c r="A345" t="s">
        <v>732</v>
      </c>
      <c r="B345" s="1">
        <v>40815</v>
      </c>
      <c r="C345" s="1">
        <v>40819</v>
      </c>
      <c r="D345" t="s">
        <v>733</v>
      </c>
      <c r="E345" t="s">
        <v>14</v>
      </c>
      <c r="F345" t="s">
        <v>15</v>
      </c>
      <c r="G345" t="s">
        <v>16</v>
      </c>
      <c r="H345" t="s">
        <v>67</v>
      </c>
      <c r="I345" t="s">
        <v>735</v>
      </c>
      <c r="J345">
        <v>6.48</v>
      </c>
      <c r="K345">
        <v>1</v>
      </c>
      <c r="L345">
        <v>3.11</v>
      </c>
      <c r="M345">
        <f>YEAR(Walmart_dataset[[#This Row],[Order Date]])</f>
        <v>2011</v>
      </c>
      <c r="N345">
        <f>MONTH(Walmart_dataset[[#This Row],[Order Date]])</f>
        <v>9</v>
      </c>
      <c r="O345">
        <f>DAY(Walmart_dataset[[#This Row],[Order Date]])</f>
        <v>29</v>
      </c>
    </row>
    <row r="346" spans="1:15" x14ac:dyDescent="0.25">
      <c r="A346" t="s">
        <v>732</v>
      </c>
      <c r="B346" s="1">
        <v>40815</v>
      </c>
      <c r="C346" s="1">
        <v>40819</v>
      </c>
      <c r="D346" t="s">
        <v>733</v>
      </c>
      <c r="E346" t="s">
        <v>14</v>
      </c>
      <c r="F346" t="s">
        <v>15</v>
      </c>
      <c r="G346" t="s">
        <v>16</v>
      </c>
      <c r="H346" t="s">
        <v>736</v>
      </c>
      <c r="I346" t="s">
        <v>737</v>
      </c>
      <c r="J346">
        <v>686.32</v>
      </c>
      <c r="K346">
        <v>2</v>
      </c>
      <c r="L346">
        <v>223.05</v>
      </c>
      <c r="M346">
        <f>YEAR(Walmart_dataset[[#This Row],[Order Date]])</f>
        <v>2011</v>
      </c>
      <c r="N346">
        <f>MONTH(Walmart_dataset[[#This Row],[Order Date]])</f>
        <v>9</v>
      </c>
      <c r="O346">
        <f>DAY(Walmart_dataset[[#This Row],[Order Date]])</f>
        <v>29</v>
      </c>
    </row>
    <row r="347" spans="1:15" x14ac:dyDescent="0.25">
      <c r="A347" t="s">
        <v>732</v>
      </c>
      <c r="B347" s="1">
        <v>40815</v>
      </c>
      <c r="C347" s="1">
        <v>40819</v>
      </c>
      <c r="D347" t="s">
        <v>733</v>
      </c>
      <c r="E347" t="s">
        <v>14</v>
      </c>
      <c r="F347" t="s">
        <v>15</v>
      </c>
      <c r="G347" t="s">
        <v>16</v>
      </c>
      <c r="H347" t="s">
        <v>43</v>
      </c>
      <c r="I347" t="s">
        <v>738</v>
      </c>
      <c r="J347">
        <v>62.18</v>
      </c>
      <c r="K347">
        <v>1</v>
      </c>
      <c r="L347">
        <v>16.79</v>
      </c>
      <c r="M347">
        <f>YEAR(Walmart_dataset[[#This Row],[Order Date]])</f>
        <v>2011</v>
      </c>
      <c r="N347">
        <f>MONTH(Walmart_dataset[[#This Row],[Order Date]])</f>
        <v>9</v>
      </c>
      <c r="O347">
        <f>DAY(Walmart_dataset[[#This Row],[Order Date]])</f>
        <v>29</v>
      </c>
    </row>
    <row r="348" spans="1:15" hidden="1" x14ac:dyDescent="0.25">
      <c r="A348" t="s">
        <v>739</v>
      </c>
      <c r="B348" s="1">
        <v>41640</v>
      </c>
      <c r="C348" s="1">
        <v>41646</v>
      </c>
      <c r="D348" t="s">
        <v>224</v>
      </c>
      <c r="E348" t="s">
        <v>14</v>
      </c>
      <c r="F348" t="s">
        <v>740</v>
      </c>
      <c r="G348" t="s">
        <v>285</v>
      </c>
      <c r="H348" t="s">
        <v>23</v>
      </c>
      <c r="I348" t="s">
        <v>741</v>
      </c>
      <c r="J348">
        <v>3.64</v>
      </c>
      <c r="K348">
        <v>2</v>
      </c>
      <c r="L348">
        <v>1.64</v>
      </c>
      <c r="M348">
        <f>YEAR(Walmart_dataset[[#This Row],[Order Date]])</f>
        <v>2014</v>
      </c>
      <c r="N348">
        <f>MONTH(Walmart_dataset[[#This Row],[Order Date]])</f>
        <v>1</v>
      </c>
      <c r="O348">
        <f>DAY(Walmart_dataset[[#This Row],[Order Date]])</f>
        <v>1</v>
      </c>
    </row>
    <row r="349" spans="1:15" hidden="1" x14ac:dyDescent="0.25">
      <c r="A349" t="s">
        <v>739</v>
      </c>
      <c r="B349" s="1">
        <v>41640</v>
      </c>
      <c r="C349" s="1">
        <v>41646</v>
      </c>
      <c r="D349" t="s">
        <v>224</v>
      </c>
      <c r="E349" t="s">
        <v>14</v>
      </c>
      <c r="F349" t="s">
        <v>740</v>
      </c>
      <c r="G349" t="s">
        <v>285</v>
      </c>
      <c r="H349" t="s">
        <v>27</v>
      </c>
      <c r="I349" t="s">
        <v>742</v>
      </c>
      <c r="J349">
        <v>159.77000000000001</v>
      </c>
      <c r="K349">
        <v>7</v>
      </c>
      <c r="L349">
        <v>53.92</v>
      </c>
      <c r="M349">
        <f>YEAR(Walmart_dataset[[#This Row],[Order Date]])</f>
        <v>2014</v>
      </c>
      <c r="N349">
        <f>MONTH(Walmart_dataset[[#This Row],[Order Date]])</f>
        <v>1</v>
      </c>
      <c r="O349">
        <f>DAY(Walmart_dataset[[#This Row],[Order Date]])</f>
        <v>1</v>
      </c>
    </row>
    <row r="350" spans="1:15" x14ac:dyDescent="0.25">
      <c r="A350" t="s">
        <v>743</v>
      </c>
      <c r="B350" s="1">
        <v>41458</v>
      </c>
      <c r="C350" s="1">
        <v>41463</v>
      </c>
      <c r="D350" t="s">
        <v>744</v>
      </c>
      <c r="E350" t="s">
        <v>14</v>
      </c>
      <c r="F350" t="s">
        <v>15</v>
      </c>
      <c r="G350" t="s">
        <v>16</v>
      </c>
      <c r="H350" t="s">
        <v>110</v>
      </c>
      <c r="I350" t="s">
        <v>745</v>
      </c>
      <c r="J350">
        <v>195.18</v>
      </c>
      <c r="K350">
        <v>1</v>
      </c>
      <c r="L350">
        <v>19.52</v>
      </c>
      <c r="M350">
        <f>YEAR(Walmart_dataset[[#This Row],[Order Date]])</f>
        <v>2013</v>
      </c>
      <c r="N350">
        <f>MONTH(Walmart_dataset[[#This Row],[Order Date]])</f>
        <v>7</v>
      </c>
      <c r="O350">
        <f>DAY(Walmart_dataset[[#This Row],[Order Date]])</f>
        <v>3</v>
      </c>
    </row>
    <row r="351" spans="1:15" x14ac:dyDescent="0.25">
      <c r="A351" t="s">
        <v>746</v>
      </c>
      <c r="B351" s="1">
        <v>40787</v>
      </c>
      <c r="C351" s="1">
        <v>40791</v>
      </c>
      <c r="D351" t="s">
        <v>747</v>
      </c>
      <c r="E351" t="s">
        <v>14</v>
      </c>
      <c r="F351" t="s">
        <v>748</v>
      </c>
      <c r="G351" t="s">
        <v>16</v>
      </c>
      <c r="H351" t="s">
        <v>23</v>
      </c>
      <c r="I351" t="s">
        <v>749</v>
      </c>
      <c r="J351">
        <v>53.94</v>
      </c>
      <c r="K351">
        <v>3</v>
      </c>
      <c r="L351">
        <v>15.64</v>
      </c>
      <c r="M351">
        <f>YEAR(Walmart_dataset[[#This Row],[Order Date]])</f>
        <v>2011</v>
      </c>
      <c r="N351">
        <f>MONTH(Walmart_dataset[[#This Row],[Order Date]])</f>
        <v>9</v>
      </c>
      <c r="O351">
        <f>DAY(Walmart_dataset[[#This Row],[Order Date]])</f>
        <v>1</v>
      </c>
    </row>
    <row r="352" spans="1:15" x14ac:dyDescent="0.25">
      <c r="A352" t="s">
        <v>750</v>
      </c>
      <c r="B352" s="1">
        <v>41215</v>
      </c>
      <c r="C352" s="1">
        <v>41215</v>
      </c>
      <c r="D352" t="s">
        <v>196</v>
      </c>
      <c r="E352" t="s">
        <v>14</v>
      </c>
      <c r="F352" t="s">
        <v>36</v>
      </c>
      <c r="G352" t="s">
        <v>37</v>
      </c>
      <c r="H352" t="s">
        <v>58</v>
      </c>
      <c r="I352" t="s">
        <v>97</v>
      </c>
      <c r="J352">
        <v>447.93</v>
      </c>
      <c r="K352">
        <v>9</v>
      </c>
      <c r="L352">
        <v>49.27</v>
      </c>
      <c r="M352">
        <f>YEAR(Walmart_dataset[[#This Row],[Order Date]])</f>
        <v>2012</v>
      </c>
      <c r="N352">
        <f>MONTH(Walmart_dataset[[#This Row],[Order Date]])</f>
        <v>11</v>
      </c>
      <c r="O352">
        <f>DAY(Walmart_dataset[[#This Row],[Order Date]])</f>
        <v>2</v>
      </c>
    </row>
    <row r="353" spans="1:15" x14ac:dyDescent="0.25">
      <c r="A353" t="s">
        <v>751</v>
      </c>
      <c r="B353" s="1">
        <v>40654</v>
      </c>
      <c r="C353" s="1">
        <v>40658</v>
      </c>
      <c r="D353" t="s">
        <v>390</v>
      </c>
      <c r="E353" t="s">
        <v>14</v>
      </c>
      <c r="F353" t="s">
        <v>15</v>
      </c>
      <c r="G353" t="s">
        <v>16</v>
      </c>
      <c r="H353" t="s">
        <v>27</v>
      </c>
      <c r="I353" t="s">
        <v>752</v>
      </c>
      <c r="J353">
        <v>16.52</v>
      </c>
      <c r="K353">
        <v>5</v>
      </c>
      <c r="L353">
        <v>5.58</v>
      </c>
      <c r="M353">
        <f>YEAR(Walmart_dataset[[#This Row],[Order Date]])</f>
        <v>2011</v>
      </c>
      <c r="N353">
        <f>MONTH(Walmart_dataset[[#This Row],[Order Date]])</f>
        <v>4</v>
      </c>
      <c r="O353">
        <f>DAY(Walmart_dataset[[#This Row],[Order Date]])</f>
        <v>21</v>
      </c>
    </row>
    <row r="354" spans="1:15" x14ac:dyDescent="0.25">
      <c r="A354" t="s">
        <v>753</v>
      </c>
      <c r="B354" s="1">
        <v>40904</v>
      </c>
      <c r="C354" s="1">
        <v>40907</v>
      </c>
      <c r="D354" t="s">
        <v>754</v>
      </c>
      <c r="E354" t="s">
        <v>14</v>
      </c>
      <c r="F354" t="s">
        <v>15</v>
      </c>
      <c r="G354" t="s">
        <v>16</v>
      </c>
      <c r="H354" t="s">
        <v>17</v>
      </c>
      <c r="I354" t="s">
        <v>159</v>
      </c>
      <c r="J354">
        <v>11.56</v>
      </c>
      <c r="K354">
        <v>4</v>
      </c>
      <c r="L354">
        <v>5.43</v>
      </c>
      <c r="M354">
        <f>YEAR(Walmart_dataset[[#This Row],[Order Date]])</f>
        <v>2011</v>
      </c>
      <c r="N354">
        <f>MONTH(Walmart_dataset[[#This Row],[Order Date]])</f>
        <v>12</v>
      </c>
      <c r="O354">
        <f>DAY(Walmart_dataset[[#This Row],[Order Date]])</f>
        <v>27</v>
      </c>
    </row>
    <row r="355" spans="1:15" x14ac:dyDescent="0.25">
      <c r="A355" t="s">
        <v>755</v>
      </c>
      <c r="B355" s="1">
        <v>40871</v>
      </c>
      <c r="C355" s="1">
        <v>40877</v>
      </c>
      <c r="D355" t="s">
        <v>756</v>
      </c>
      <c r="E355" t="s">
        <v>14</v>
      </c>
      <c r="F355" t="s">
        <v>36</v>
      </c>
      <c r="G355" t="s">
        <v>37</v>
      </c>
      <c r="H355" t="s">
        <v>27</v>
      </c>
      <c r="I355" t="s">
        <v>757</v>
      </c>
      <c r="J355">
        <v>12.1</v>
      </c>
      <c r="K355">
        <v>7</v>
      </c>
      <c r="L355">
        <v>4.2300000000000004</v>
      </c>
      <c r="M355">
        <f>YEAR(Walmart_dataset[[#This Row],[Order Date]])</f>
        <v>2011</v>
      </c>
      <c r="N355">
        <f>MONTH(Walmart_dataset[[#This Row],[Order Date]])</f>
        <v>11</v>
      </c>
      <c r="O355">
        <f>DAY(Walmart_dataset[[#This Row],[Order Date]])</f>
        <v>24</v>
      </c>
    </row>
    <row r="356" spans="1:15" x14ac:dyDescent="0.25">
      <c r="A356" t="s">
        <v>755</v>
      </c>
      <c r="B356" s="1">
        <v>40871</v>
      </c>
      <c r="C356" s="1">
        <v>40877</v>
      </c>
      <c r="D356" t="s">
        <v>756</v>
      </c>
      <c r="E356" t="s">
        <v>14</v>
      </c>
      <c r="F356" t="s">
        <v>36</v>
      </c>
      <c r="G356" t="s">
        <v>37</v>
      </c>
      <c r="H356" t="s">
        <v>43</v>
      </c>
      <c r="I356" t="s">
        <v>758</v>
      </c>
      <c r="J356">
        <v>485.88</v>
      </c>
      <c r="K356">
        <v>6</v>
      </c>
      <c r="L356">
        <v>9.7200000000000006</v>
      </c>
      <c r="M356">
        <f>YEAR(Walmart_dataset[[#This Row],[Order Date]])</f>
        <v>2011</v>
      </c>
      <c r="N356">
        <f>MONTH(Walmart_dataset[[#This Row],[Order Date]])</f>
        <v>11</v>
      </c>
      <c r="O356">
        <f>DAY(Walmart_dataset[[#This Row],[Order Date]])</f>
        <v>24</v>
      </c>
    </row>
    <row r="357" spans="1:15" x14ac:dyDescent="0.25">
      <c r="A357" t="s">
        <v>755</v>
      </c>
      <c r="B357" s="1">
        <v>40871</v>
      </c>
      <c r="C357" s="1">
        <v>40877</v>
      </c>
      <c r="D357" t="s">
        <v>756</v>
      </c>
      <c r="E357" t="s">
        <v>14</v>
      </c>
      <c r="F357" t="s">
        <v>36</v>
      </c>
      <c r="G357" t="s">
        <v>37</v>
      </c>
      <c r="H357" t="s">
        <v>67</v>
      </c>
      <c r="I357" t="s">
        <v>759</v>
      </c>
      <c r="J357">
        <v>25.92</v>
      </c>
      <c r="K357">
        <v>4</v>
      </c>
      <c r="L357">
        <v>12.44</v>
      </c>
      <c r="M357">
        <f>YEAR(Walmart_dataset[[#This Row],[Order Date]])</f>
        <v>2011</v>
      </c>
      <c r="N357">
        <f>MONTH(Walmart_dataset[[#This Row],[Order Date]])</f>
        <v>11</v>
      </c>
      <c r="O357">
        <f>DAY(Walmart_dataset[[#This Row],[Order Date]])</f>
        <v>24</v>
      </c>
    </row>
    <row r="358" spans="1:15" x14ac:dyDescent="0.25">
      <c r="A358" t="s">
        <v>755</v>
      </c>
      <c r="B358" s="1">
        <v>40871</v>
      </c>
      <c r="C358" s="1">
        <v>40877</v>
      </c>
      <c r="D358" t="s">
        <v>756</v>
      </c>
      <c r="E358" t="s">
        <v>14</v>
      </c>
      <c r="F358" t="s">
        <v>36</v>
      </c>
      <c r="G358" t="s">
        <v>37</v>
      </c>
      <c r="H358" t="s">
        <v>43</v>
      </c>
      <c r="I358" t="s">
        <v>760</v>
      </c>
      <c r="J358">
        <v>197.58</v>
      </c>
      <c r="K358">
        <v>2</v>
      </c>
      <c r="L358">
        <v>53.35</v>
      </c>
      <c r="M358">
        <f>YEAR(Walmart_dataset[[#This Row],[Order Date]])</f>
        <v>2011</v>
      </c>
      <c r="N358">
        <f>MONTH(Walmart_dataset[[#This Row],[Order Date]])</f>
        <v>11</v>
      </c>
      <c r="O358">
        <f>DAY(Walmart_dataset[[#This Row],[Order Date]])</f>
        <v>24</v>
      </c>
    </row>
    <row r="359" spans="1:15" x14ac:dyDescent="0.25">
      <c r="A359" t="s">
        <v>761</v>
      </c>
      <c r="B359" s="1">
        <v>41697</v>
      </c>
      <c r="C359" s="1">
        <v>41699</v>
      </c>
      <c r="D359" t="s">
        <v>762</v>
      </c>
      <c r="E359" t="s">
        <v>14</v>
      </c>
      <c r="F359" t="s">
        <v>15</v>
      </c>
      <c r="G359" t="s">
        <v>16</v>
      </c>
      <c r="H359" t="s">
        <v>29</v>
      </c>
      <c r="I359" t="s">
        <v>763</v>
      </c>
      <c r="J359">
        <v>81.92</v>
      </c>
      <c r="K359">
        <v>4</v>
      </c>
      <c r="L359">
        <v>22.12</v>
      </c>
      <c r="M359">
        <f>YEAR(Walmart_dataset[[#This Row],[Order Date]])</f>
        <v>2014</v>
      </c>
      <c r="N359">
        <f>MONTH(Walmart_dataset[[#This Row],[Order Date]])</f>
        <v>2</v>
      </c>
      <c r="O359">
        <f>DAY(Walmart_dataset[[#This Row],[Order Date]])</f>
        <v>27</v>
      </c>
    </row>
    <row r="360" spans="1:15" x14ac:dyDescent="0.25">
      <c r="A360" t="s">
        <v>761</v>
      </c>
      <c r="B360" s="1">
        <v>41697</v>
      </c>
      <c r="C360" s="1">
        <v>41699</v>
      </c>
      <c r="D360" t="s">
        <v>762</v>
      </c>
      <c r="E360" t="s">
        <v>14</v>
      </c>
      <c r="F360" t="s">
        <v>15</v>
      </c>
      <c r="G360" t="s">
        <v>16</v>
      </c>
      <c r="H360" t="s">
        <v>25</v>
      </c>
      <c r="I360" t="s">
        <v>764</v>
      </c>
      <c r="J360">
        <v>889.54</v>
      </c>
      <c r="K360">
        <v>8</v>
      </c>
      <c r="L360">
        <v>66.72</v>
      </c>
      <c r="M360">
        <f>YEAR(Walmart_dataset[[#This Row],[Order Date]])</f>
        <v>2014</v>
      </c>
      <c r="N360">
        <f>MONTH(Walmart_dataset[[#This Row],[Order Date]])</f>
        <v>2</v>
      </c>
      <c r="O360">
        <f>DAY(Walmart_dataset[[#This Row],[Order Date]])</f>
        <v>27</v>
      </c>
    </row>
    <row r="361" spans="1:15" x14ac:dyDescent="0.25">
      <c r="A361" t="s">
        <v>761</v>
      </c>
      <c r="B361" s="1">
        <v>41697</v>
      </c>
      <c r="C361" s="1">
        <v>41699</v>
      </c>
      <c r="D361" t="s">
        <v>762</v>
      </c>
      <c r="E361" t="s">
        <v>14</v>
      </c>
      <c r="F361" t="s">
        <v>15</v>
      </c>
      <c r="G361" t="s">
        <v>16</v>
      </c>
      <c r="H361" t="s">
        <v>110</v>
      </c>
      <c r="I361" t="s">
        <v>765</v>
      </c>
      <c r="J361">
        <v>892.22</v>
      </c>
      <c r="K361">
        <v>3</v>
      </c>
      <c r="L361">
        <v>89.22</v>
      </c>
      <c r="M361">
        <f>YEAR(Walmart_dataset[[#This Row],[Order Date]])</f>
        <v>2014</v>
      </c>
      <c r="N361">
        <f>MONTH(Walmart_dataset[[#This Row],[Order Date]])</f>
        <v>2</v>
      </c>
      <c r="O361">
        <f>DAY(Walmart_dataset[[#This Row],[Order Date]])</f>
        <v>27</v>
      </c>
    </row>
    <row r="362" spans="1:15" x14ac:dyDescent="0.25">
      <c r="A362" t="s">
        <v>761</v>
      </c>
      <c r="B362" s="1">
        <v>41697</v>
      </c>
      <c r="C362" s="1">
        <v>41699</v>
      </c>
      <c r="D362" t="s">
        <v>762</v>
      </c>
      <c r="E362" t="s">
        <v>14</v>
      </c>
      <c r="F362" t="s">
        <v>15</v>
      </c>
      <c r="G362" t="s">
        <v>16</v>
      </c>
      <c r="H362" t="s">
        <v>67</v>
      </c>
      <c r="I362" t="s">
        <v>295</v>
      </c>
      <c r="J362">
        <v>223.92</v>
      </c>
      <c r="K362">
        <v>4</v>
      </c>
      <c r="L362">
        <v>109.72</v>
      </c>
      <c r="M362">
        <f>YEAR(Walmart_dataset[[#This Row],[Order Date]])</f>
        <v>2014</v>
      </c>
      <c r="N362">
        <f>MONTH(Walmart_dataset[[#This Row],[Order Date]])</f>
        <v>2</v>
      </c>
      <c r="O362">
        <f>DAY(Walmart_dataset[[#This Row],[Order Date]])</f>
        <v>27</v>
      </c>
    </row>
    <row r="363" spans="1:15" x14ac:dyDescent="0.25">
      <c r="A363" t="s">
        <v>761</v>
      </c>
      <c r="B363" s="1">
        <v>41697</v>
      </c>
      <c r="C363" s="1">
        <v>41699</v>
      </c>
      <c r="D363" t="s">
        <v>762</v>
      </c>
      <c r="E363" t="s">
        <v>14</v>
      </c>
      <c r="F363" t="s">
        <v>15</v>
      </c>
      <c r="G363" t="s">
        <v>16</v>
      </c>
      <c r="H363" t="s">
        <v>67</v>
      </c>
      <c r="I363" t="s">
        <v>766</v>
      </c>
      <c r="J363">
        <v>23.12</v>
      </c>
      <c r="K363">
        <v>4</v>
      </c>
      <c r="L363">
        <v>11.33</v>
      </c>
      <c r="M363">
        <f>YEAR(Walmart_dataset[[#This Row],[Order Date]])</f>
        <v>2014</v>
      </c>
      <c r="N363">
        <f>MONTH(Walmart_dataset[[#This Row],[Order Date]])</f>
        <v>2</v>
      </c>
      <c r="O363">
        <f>DAY(Walmart_dataset[[#This Row],[Order Date]])</f>
        <v>27</v>
      </c>
    </row>
    <row r="364" spans="1:15" hidden="1" x14ac:dyDescent="0.25">
      <c r="A364" t="s">
        <v>767</v>
      </c>
      <c r="B364" s="1">
        <v>41474</v>
      </c>
      <c r="C364" s="1">
        <v>41480</v>
      </c>
      <c r="D364" t="s">
        <v>768</v>
      </c>
      <c r="E364" t="s">
        <v>14</v>
      </c>
      <c r="F364" t="s">
        <v>177</v>
      </c>
      <c r="G364" t="s">
        <v>96</v>
      </c>
      <c r="H364" t="s">
        <v>110</v>
      </c>
      <c r="I364" t="s">
        <v>529</v>
      </c>
      <c r="J364">
        <v>544.01</v>
      </c>
      <c r="K364">
        <v>3</v>
      </c>
      <c r="L364">
        <v>40.799999999999997</v>
      </c>
      <c r="M364">
        <f>YEAR(Walmart_dataset[[#This Row],[Order Date]])</f>
        <v>2013</v>
      </c>
      <c r="N364">
        <f>MONTH(Walmart_dataset[[#This Row],[Order Date]])</f>
        <v>7</v>
      </c>
      <c r="O364">
        <f>DAY(Walmart_dataset[[#This Row],[Order Date]])</f>
        <v>19</v>
      </c>
    </row>
    <row r="365" spans="1:15" hidden="1" x14ac:dyDescent="0.25">
      <c r="A365" t="s">
        <v>767</v>
      </c>
      <c r="B365" s="1">
        <v>41474</v>
      </c>
      <c r="C365" s="1">
        <v>41480</v>
      </c>
      <c r="D365" t="s">
        <v>768</v>
      </c>
      <c r="E365" t="s">
        <v>14</v>
      </c>
      <c r="F365" t="s">
        <v>177</v>
      </c>
      <c r="G365" t="s">
        <v>96</v>
      </c>
      <c r="H365" t="s">
        <v>27</v>
      </c>
      <c r="I365" t="s">
        <v>697</v>
      </c>
      <c r="J365">
        <v>1.87</v>
      </c>
      <c r="K365">
        <v>3</v>
      </c>
      <c r="L365">
        <v>-1.44</v>
      </c>
      <c r="M365">
        <f>YEAR(Walmart_dataset[[#This Row],[Order Date]])</f>
        <v>2013</v>
      </c>
      <c r="N365">
        <f>MONTH(Walmart_dataset[[#This Row],[Order Date]])</f>
        <v>7</v>
      </c>
      <c r="O365">
        <f>DAY(Walmart_dataset[[#This Row],[Order Date]])</f>
        <v>19</v>
      </c>
    </row>
    <row r="366" spans="1:15" hidden="1" x14ac:dyDescent="0.25">
      <c r="A366" t="s">
        <v>767</v>
      </c>
      <c r="B366" s="1">
        <v>41474</v>
      </c>
      <c r="C366" s="1">
        <v>41480</v>
      </c>
      <c r="D366" t="s">
        <v>768</v>
      </c>
      <c r="E366" t="s">
        <v>14</v>
      </c>
      <c r="F366" t="s">
        <v>177</v>
      </c>
      <c r="G366" t="s">
        <v>96</v>
      </c>
      <c r="H366" t="s">
        <v>110</v>
      </c>
      <c r="I366" t="s">
        <v>769</v>
      </c>
      <c r="J366">
        <v>854.35</v>
      </c>
      <c r="K366">
        <v>3</v>
      </c>
      <c r="L366">
        <v>10.68</v>
      </c>
      <c r="M366">
        <f>YEAR(Walmart_dataset[[#This Row],[Order Date]])</f>
        <v>2013</v>
      </c>
      <c r="N366">
        <f>MONTH(Walmart_dataset[[#This Row],[Order Date]])</f>
        <v>7</v>
      </c>
      <c r="O366">
        <f>DAY(Walmart_dataset[[#This Row],[Order Date]])</f>
        <v>19</v>
      </c>
    </row>
    <row r="367" spans="1:15" hidden="1" x14ac:dyDescent="0.25">
      <c r="A367" t="s">
        <v>767</v>
      </c>
      <c r="B367" s="1">
        <v>41474</v>
      </c>
      <c r="C367" s="1">
        <v>41480</v>
      </c>
      <c r="D367" t="s">
        <v>768</v>
      </c>
      <c r="E367" t="s">
        <v>14</v>
      </c>
      <c r="F367" t="s">
        <v>177</v>
      </c>
      <c r="G367" t="s">
        <v>96</v>
      </c>
      <c r="H367" t="s">
        <v>43</v>
      </c>
      <c r="I367" t="s">
        <v>770</v>
      </c>
      <c r="J367">
        <v>593.57000000000005</v>
      </c>
      <c r="K367">
        <v>2</v>
      </c>
      <c r="L367">
        <v>0</v>
      </c>
      <c r="M367">
        <f>YEAR(Walmart_dataset[[#This Row],[Order Date]])</f>
        <v>2013</v>
      </c>
      <c r="N367">
        <f>MONTH(Walmart_dataset[[#This Row],[Order Date]])</f>
        <v>7</v>
      </c>
      <c r="O367">
        <f>DAY(Walmart_dataset[[#This Row],[Order Date]])</f>
        <v>19</v>
      </c>
    </row>
    <row r="368" spans="1:15" hidden="1" x14ac:dyDescent="0.25">
      <c r="A368" t="s">
        <v>767</v>
      </c>
      <c r="B368" s="1">
        <v>41474</v>
      </c>
      <c r="C368" s="1">
        <v>41480</v>
      </c>
      <c r="D368" t="s">
        <v>768</v>
      </c>
      <c r="E368" t="s">
        <v>14</v>
      </c>
      <c r="F368" t="s">
        <v>177</v>
      </c>
      <c r="G368" t="s">
        <v>96</v>
      </c>
      <c r="H368" t="s">
        <v>43</v>
      </c>
      <c r="I368" t="s">
        <v>771</v>
      </c>
      <c r="J368">
        <v>338.04</v>
      </c>
      <c r="K368">
        <v>3</v>
      </c>
      <c r="L368">
        <v>-33.799999999999997</v>
      </c>
      <c r="M368">
        <f>YEAR(Walmart_dataset[[#This Row],[Order Date]])</f>
        <v>2013</v>
      </c>
      <c r="N368">
        <f>MONTH(Walmart_dataset[[#This Row],[Order Date]])</f>
        <v>7</v>
      </c>
      <c r="O368">
        <f>DAY(Walmart_dataset[[#This Row],[Order Date]])</f>
        <v>19</v>
      </c>
    </row>
    <row r="369" spans="1:15" x14ac:dyDescent="0.25">
      <c r="A369" t="s">
        <v>772</v>
      </c>
      <c r="B369" s="1">
        <v>40736</v>
      </c>
      <c r="C369" s="1">
        <v>40740</v>
      </c>
      <c r="D369" t="s">
        <v>773</v>
      </c>
      <c r="E369" t="s">
        <v>14</v>
      </c>
      <c r="F369" t="s">
        <v>15</v>
      </c>
      <c r="G369" t="s">
        <v>16</v>
      </c>
      <c r="H369" t="s">
        <v>43</v>
      </c>
      <c r="I369" t="s">
        <v>44</v>
      </c>
      <c r="J369">
        <v>249.75</v>
      </c>
      <c r="K369">
        <v>9</v>
      </c>
      <c r="L369">
        <v>44.96</v>
      </c>
      <c r="M369">
        <f>YEAR(Walmart_dataset[[#This Row],[Order Date]])</f>
        <v>2011</v>
      </c>
      <c r="N369">
        <f>MONTH(Walmart_dataset[[#This Row],[Order Date]])</f>
        <v>7</v>
      </c>
      <c r="O369">
        <f>DAY(Walmart_dataset[[#This Row],[Order Date]])</f>
        <v>12</v>
      </c>
    </row>
    <row r="370" spans="1:15" x14ac:dyDescent="0.25">
      <c r="A370" t="s">
        <v>772</v>
      </c>
      <c r="B370" s="1">
        <v>40736</v>
      </c>
      <c r="C370" s="1">
        <v>40740</v>
      </c>
      <c r="D370" t="s">
        <v>773</v>
      </c>
      <c r="E370" t="s">
        <v>14</v>
      </c>
      <c r="F370" t="s">
        <v>15</v>
      </c>
      <c r="G370" t="s">
        <v>16</v>
      </c>
      <c r="H370" t="s">
        <v>25</v>
      </c>
      <c r="I370" t="s">
        <v>774</v>
      </c>
      <c r="J370">
        <v>255.94</v>
      </c>
      <c r="K370">
        <v>8</v>
      </c>
      <c r="L370">
        <v>28.79</v>
      </c>
      <c r="M370">
        <f>YEAR(Walmart_dataset[[#This Row],[Order Date]])</f>
        <v>2011</v>
      </c>
      <c r="N370">
        <f>MONTH(Walmart_dataset[[#This Row],[Order Date]])</f>
        <v>7</v>
      </c>
      <c r="O370">
        <f>DAY(Walmart_dataset[[#This Row],[Order Date]])</f>
        <v>12</v>
      </c>
    </row>
    <row r="371" spans="1:15" x14ac:dyDescent="0.25">
      <c r="A371" t="s">
        <v>775</v>
      </c>
      <c r="B371" s="1">
        <v>41950</v>
      </c>
      <c r="C371" s="1">
        <v>41955</v>
      </c>
      <c r="D371" t="s">
        <v>442</v>
      </c>
      <c r="E371" t="s">
        <v>14</v>
      </c>
      <c r="F371" t="s">
        <v>15</v>
      </c>
      <c r="G371" t="s">
        <v>16</v>
      </c>
      <c r="H371" t="s">
        <v>128</v>
      </c>
      <c r="I371" t="s">
        <v>776</v>
      </c>
      <c r="J371">
        <v>15.28</v>
      </c>
      <c r="K371">
        <v>2</v>
      </c>
      <c r="L371">
        <v>7.49</v>
      </c>
      <c r="M371">
        <f>YEAR(Walmart_dataset[[#This Row],[Order Date]])</f>
        <v>2014</v>
      </c>
      <c r="N371">
        <f>MONTH(Walmart_dataset[[#This Row],[Order Date]])</f>
        <v>11</v>
      </c>
      <c r="O371">
        <f>DAY(Walmart_dataset[[#This Row],[Order Date]])</f>
        <v>7</v>
      </c>
    </row>
    <row r="372" spans="1:15" x14ac:dyDescent="0.25">
      <c r="A372" t="s">
        <v>775</v>
      </c>
      <c r="B372" s="1">
        <v>41950</v>
      </c>
      <c r="C372" s="1">
        <v>41955</v>
      </c>
      <c r="D372" t="s">
        <v>442</v>
      </c>
      <c r="E372" t="s">
        <v>14</v>
      </c>
      <c r="F372" t="s">
        <v>15</v>
      </c>
      <c r="G372" t="s">
        <v>16</v>
      </c>
      <c r="H372" t="s">
        <v>21</v>
      </c>
      <c r="I372" t="s">
        <v>777</v>
      </c>
      <c r="J372">
        <v>8.73</v>
      </c>
      <c r="K372">
        <v>1</v>
      </c>
      <c r="L372">
        <v>2.97</v>
      </c>
      <c r="M372">
        <f>YEAR(Walmart_dataset[[#This Row],[Order Date]])</f>
        <v>2014</v>
      </c>
      <c r="N372">
        <f>MONTH(Walmart_dataset[[#This Row],[Order Date]])</f>
        <v>11</v>
      </c>
      <c r="O372">
        <f>DAY(Walmart_dataset[[#This Row],[Order Date]])</f>
        <v>7</v>
      </c>
    </row>
    <row r="373" spans="1:15" x14ac:dyDescent="0.25">
      <c r="A373" t="s">
        <v>775</v>
      </c>
      <c r="B373" s="1">
        <v>41950</v>
      </c>
      <c r="C373" s="1">
        <v>41955</v>
      </c>
      <c r="D373" t="s">
        <v>442</v>
      </c>
      <c r="E373" t="s">
        <v>14</v>
      </c>
      <c r="F373" t="s">
        <v>15</v>
      </c>
      <c r="G373" t="s">
        <v>16</v>
      </c>
      <c r="H373" t="s">
        <v>23</v>
      </c>
      <c r="I373" t="s">
        <v>778</v>
      </c>
      <c r="J373">
        <v>5.68</v>
      </c>
      <c r="K373">
        <v>2</v>
      </c>
      <c r="L373">
        <v>1.76</v>
      </c>
      <c r="M373">
        <f>YEAR(Walmart_dataset[[#This Row],[Order Date]])</f>
        <v>2014</v>
      </c>
      <c r="N373">
        <f>MONTH(Walmart_dataset[[#This Row],[Order Date]])</f>
        <v>11</v>
      </c>
      <c r="O373">
        <f>DAY(Walmart_dataset[[#This Row],[Order Date]])</f>
        <v>7</v>
      </c>
    </row>
    <row r="374" spans="1:15" x14ac:dyDescent="0.25">
      <c r="A374" t="s">
        <v>779</v>
      </c>
      <c r="B374" s="1">
        <v>40766</v>
      </c>
      <c r="C374" s="1">
        <v>40770</v>
      </c>
      <c r="D374" t="s">
        <v>780</v>
      </c>
      <c r="E374" t="s">
        <v>14</v>
      </c>
      <c r="F374" t="s">
        <v>36</v>
      </c>
      <c r="G374" t="s">
        <v>37</v>
      </c>
      <c r="H374" t="s">
        <v>21</v>
      </c>
      <c r="I374" t="s">
        <v>781</v>
      </c>
      <c r="J374">
        <v>12.35</v>
      </c>
      <c r="K374">
        <v>1</v>
      </c>
      <c r="L374">
        <v>5.43</v>
      </c>
      <c r="M374">
        <f>YEAR(Walmart_dataset[[#This Row],[Order Date]])</f>
        <v>2011</v>
      </c>
      <c r="N374">
        <f>MONTH(Walmart_dataset[[#This Row],[Order Date]])</f>
        <v>8</v>
      </c>
      <c r="O374">
        <f>DAY(Walmart_dataset[[#This Row],[Order Date]])</f>
        <v>11</v>
      </c>
    </row>
    <row r="375" spans="1:15" x14ac:dyDescent="0.25">
      <c r="A375" t="s">
        <v>779</v>
      </c>
      <c r="B375" s="1">
        <v>40766</v>
      </c>
      <c r="C375" s="1">
        <v>40770</v>
      </c>
      <c r="D375" t="s">
        <v>780</v>
      </c>
      <c r="E375" t="s">
        <v>14</v>
      </c>
      <c r="F375" t="s">
        <v>36</v>
      </c>
      <c r="G375" t="s">
        <v>37</v>
      </c>
      <c r="H375" t="s">
        <v>23</v>
      </c>
      <c r="I375" t="s">
        <v>782</v>
      </c>
      <c r="J375">
        <v>40.97</v>
      </c>
      <c r="K375">
        <v>1</v>
      </c>
      <c r="L375">
        <v>10.65</v>
      </c>
      <c r="M375">
        <f>YEAR(Walmart_dataset[[#This Row],[Order Date]])</f>
        <v>2011</v>
      </c>
      <c r="N375">
        <f>MONTH(Walmart_dataset[[#This Row],[Order Date]])</f>
        <v>8</v>
      </c>
      <c r="O375">
        <f>DAY(Walmart_dataset[[#This Row],[Order Date]])</f>
        <v>11</v>
      </c>
    </row>
    <row r="376" spans="1:15" x14ac:dyDescent="0.25">
      <c r="A376" t="s">
        <v>779</v>
      </c>
      <c r="B376" s="1">
        <v>40766</v>
      </c>
      <c r="C376" s="1">
        <v>40770</v>
      </c>
      <c r="D376" t="s">
        <v>780</v>
      </c>
      <c r="E376" t="s">
        <v>14</v>
      </c>
      <c r="F376" t="s">
        <v>36</v>
      </c>
      <c r="G376" t="s">
        <v>37</v>
      </c>
      <c r="H376" t="s">
        <v>119</v>
      </c>
      <c r="I376" t="s">
        <v>230</v>
      </c>
      <c r="J376">
        <v>22.96</v>
      </c>
      <c r="K376">
        <v>2</v>
      </c>
      <c r="L376">
        <v>10.79</v>
      </c>
      <c r="M376">
        <f>YEAR(Walmart_dataset[[#This Row],[Order Date]])</f>
        <v>2011</v>
      </c>
      <c r="N376">
        <f>MONTH(Walmart_dataset[[#This Row],[Order Date]])</f>
        <v>8</v>
      </c>
      <c r="O376">
        <f>DAY(Walmart_dataset[[#This Row],[Order Date]])</f>
        <v>11</v>
      </c>
    </row>
    <row r="377" spans="1:15" x14ac:dyDescent="0.25">
      <c r="A377" t="s">
        <v>783</v>
      </c>
      <c r="B377" s="1">
        <v>40889</v>
      </c>
      <c r="C377" s="1">
        <v>40891</v>
      </c>
      <c r="D377" t="s">
        <v>784</v>
      </c>
      <c r="E377" t="s">
        <v>14</v>
      </c>
      <c r="F377" t="s">
        <v>785</v>
      </c>
      <c r="G377" t="s">
        <v>16</v>
      </c>
      <c r="H377" t="s">
        <v>31</v>
      </c>
      <c r="I377" t="s">
        <v>786</v>
      </c>
      <c r="J377">
        <v>764.69</v>
      </c>
      <c r="K377">
        <v>6</v>
      </c>
      <c r="L377">
        <v>95.59</v>
      </c>
      <c r="M377">
        <f>YEAR(Walmart_dataset[[#This Row],[Order Date]])</f>
        <v>2011</v>
      </c>
      <c r="N377">
        <f>MONTH(Walmart_dataset[[#This Row],[Order Date]])</f>
        <v>12</v>
      </c>
      <c r="O377">
        <f>DAY(Walmart_dataset[[#This Row],[Order Date]])</f>
        <v>12</v>
      </c>
    </row>
    <row r="378" spans="1:15" x14ac:dyDescent="0.25">
      <c r="A378" t="s">
        <v>783</v>
      </c>
      <c r="B378" s="1">
        <v>40889</v>
      </c>
      <c r="C378" s="1">
        <v>40891</v>
      </c>
      <c r="D378" t="s">
        <v>784</v>
      </c>
      <c r="E378" t="s">
        <v>14</v>
      </c>
      <c r="F378" t="s">
        <v>785</v>
      </c>
      <c r="G378" t="s">
        <v>16</v>
      </c>
      <c r="H378" t="s">
        <v>31</v>
      </c>
      <c r="I378" t="s">
        <v>787</v>
      </c>
      <c r="J378">
        <v>3610.85</v>
      </c>
      <c r="K378">
        <v>12</v>
      </c>
      <c r="L378">
        <v>135.41</v>
      </c>
      <c r="M378">
        <f>YEAR(Walmart_dataset[[#This Row],[Order Date]])</f>
        <v>2011</v>
      </c>
      <c r="N378">
        <f>MONTH(Walmart_dataset[[#This Row],[Order Date]])</f>
        <v>12</v>
      </c>
      <c r="O378">
        <f>DAY(Walmart_dataset[[#This Row],[Order Date]])</f>
        <v>12</v>
      </c>
    </row>
    <row r="379" spans="1:15" x14ac:dyDescent="0.25">
      <c r="A379" t="s">
        <v>783</v>
      </c>
      <c r="B379" s="1">
        <v>40889</v>
      </c>
      <c r="C379" s="1">
        <v>40891</v>
      </c>
      <c r="D379" t="s">
        <v>784</v>
      </c>
      <c r="E379" t="s">
        <v>14</v>
      </c>
      <c r="F379" t="s">
        <v>785</v>
      </c>
      <c r="G379" t="s">
        <v>16</v>
      </c>
      <c r="H379" t="s">
        <v>296</v>
      </c>
      <c r="I379" t="s">
        <v>788</v>
      </c>
      <c r="J379">
        <v>254.97</v>
      </c>
      <c r="K379">
        <v>3</v>
      </c>
      <c r="L379">
        <v>12</v>
      </c>
      <c r="M379">
        <f>YEAR(Walmart_dataset[[#This Row],[Order Date]])</f>
        <v>2011</v>
      </c>
      <c r="N379">
        <f>MONTH(Walmart_dataset[[#This Row],[Order Date]])</f>
        <v>12</v>
      </c>
      <c r="O379">
        <f>DAY(Walmart_dataset[[#This Row],[Order Date]])</f>
        <v>12</v>
      </c>
    </row>
    <row r="380" spans="1:15" x14ac:dyDescent="0.25">
      <c r="A380" t="s">
        <v>789</v>
      </c>
      <c r="B380" s="1">
        <v>41885</v>
      </c>
      <c r="C380" s="1">
        <v>41890</v>
      </c>
      <c r="D380" t="s">
        <v>790</v>
      </c>
      <c r="E380" t="s">
        <v>14</v>
      </c>
      <c r="F380" t="s">
        <v>47</v>
      </c>
      <c r="G380" t="s">
        <v>16</v>
      </c>
      <c r="H380" t="s">
        <v>23</v>
      </c>
      <c r="I380" t="s">
        <v>791</v>
      </c>
      <c r="J380">
        <v>6.57</v>
      </c>
      <c r="K380">
        <v>3</v>
      </c>
      <c r="L380">
        <v>1.77</v>
      </c>
      <c r="M380">
        <f>YEAR(Walmart_dataset[[#This Row],[Order Date]])</f>
        <v>2014</v>
      </c>
      <c r="N380">
        <f>MONTH(Walmart_dataset[[#This Row],[Order Date]])</f>
        <v>9</v>
      </c>
      <c r="O380">
        <f>DAY(Walmart_dataset[[#This Row],[Order Date]])</f>
        <v>3</v>
      </c>
    </row>
    <row r="381" spans="1:15" x14ac:dyDescent="0.25">
      <c r="A381" t="s">
        <v>792</v>
      </c>
      <c r="B381" s="1">
        <v>40901</v>
      </c>
      <c r="C381" s="1">
        <v>40906</v>
      </c>
      <c r="D381" t="s">
        <v>793</v>
      </c>
      <c r="E381" t="s">
        <v>14</v>
      </c>
      <c r="F381" t="s">
        <v>15</v>
      </c>
      <c r="G381" t="s">
        <v>16</v>
      </c>
      <c r="H381" t="s">
        <v>43</v>
      </c>
      <c r="I381" t="s">
        <v>794</v>
      </c>
      <c r="J381">
        <v>142.86000000000001</v>
      </c>
      <c r="K381">
        <v>1</v>
      </c>
      <c r="L381">
        <v>41.43</v>
      </c>
      <c r="M381">
        <f>YEAR(Walmart_dataset[[#This Row],[Order Date]])</f>
        <v>2011</v>
      </c>
      <c r="N381">
        <f>MONTH(Walmart_dataset[[#This Row],[Order Date]])</f>
        <v>12</v>
      </c>
      <c r="O381">
        <f>DAY(Walmart_dataset[[#This Row],[Order Date]])</f>
        <v>24</v>
      </c>
    </row>
    <row r="382" spans="1:15" x14ac:dyDescent="0.25">
      <c r="A382" t="s">
        <v>792</v>
      </c>
      <c r="B382" s="1">
        <v>40901</v>
      </c>
      <c r="C382" s="1">
        <v>40906</v>
      </c>
      <c r="D382" t="s">
        <v>793</v>
      </c>
      <c r="E382" t="s">
        <v>14</v>
      </c>
      <c r="F382" t="s">
        <v>15</v>
      </c>
      <c r="G382" t="s">
        <v>16</v>
      </c>
      <c r="H382" t="s">
        <v>110</v>
      </c>
      <c r="I382" t="s">
        <v>687</v>
      </c>
      <c r="J382">
        <v>292.27</v>
      </c>
      <c r="K382">
        <v>6</v>
      </c>
      <c r="L382">
        <v>18.27</v>
      </c>
      <c r="M382">
        <f>YEAR(Walmart_dataset[[#This Row],[Order Date]])</f>
        <v>2011</v>
      </c>
      <c r="N382">
        <f>MONTH(Walmart_dataset[[#This Row],[Order Date]])</f>
        <v>12</v>
      </c>
      <c r="O382">
        <f>DAY(Walmart_dataset[[#This Row],[Order Date]])</f>
        <v>24</v>
      </c>
    </row>
    <row r="383" spans="1:15" hidden="1" x14ac:dyDescent="0.25">
      <c r="A383" t="s">
        <v>795</v>
      </c>
      <c r="B383" s="1">
        <v>41906</v>
      </c>
      <c r="C383" s="1">
        <v>41910</v>
      </c>
      <c r="D383" t="s">
        <v>796</v>
      </c>
      <c r="E383" t="s">
        <v>14</v>
      </c>
      <c r="F383" t="s">
        <v>315</v>
      </c>
      <c r="G383" t="s">
        <v>96</v>
      </c>
      <c r="H383" t="s">
        <v>21</v>
      </c>
      <c r="I383" t="s">
        <v>500</v>
      </c>
      <c r="J383">
        <v>29.33</v>
      </c>
      <c r="K383">
        <v>3</v>
      </c>
      <c r="L383">
        <v>3.67</v>
      </c>
      <c r="M383">
        <f>YEAR(Walmart_dataset[[#This Row],[Order Date]])</f>
        <v>2014</v>
      </c>
      <c r="N383">
        <f>MONTH(Walmart_dataset[[#This Row],[Order Date]])</f>
        <v>9</v>
      </c>
      <c r="O383">
        <f>DAY(Walmart_dataset[[#This Row],[Order Date]])</f>
        <v>24</v>
      </c>
    </row>
    <row r="384" spans="1:15" x14ac:dyDescent="0.25">
      <c r="A384" t="s">
        <v>797</v>
      </c>
      <c r="B384" s="1">
        <v>41589</v>
      </c>
      <c r="C384" s="1">
        <v>41591</v>
      </c>
      <c r="D384" t="s">
        <v>798</v>
      </c>
      <c r="E384" t="s">
        <v>14</v>
      </c>
      <c r="F384" t="s">
        <v>47</v>
      </c>
      <c r="G384" t="s">
        <v>16</v>
      </c>
      <c r="H384" t="s">
        <v>27</v>
      </c>
      <c r="I384" t="s">
        <v>799</v>
      </c>
      <c r="J384">
        <v>13.22</v>
      </c>
      <c r="K384">
        <v>4</v>
      </c>
      <c r="L384">
        <v>4.46</v>
      </c>
      <c r="M384">
        <f>YEAR(Walmart_dataset[[#This Row],[Order Date]])</f>
        <v>2013</v>
      </c>
      <c r="N384">
        <f>MONTH(Walmart_dataset[[#This Row],[Order Date]])</f>
        <v>11</v>
      </c>
      <c r="O384">
        <f>DAY(Walmart_dataset[[#This Row],[Order Date]])</f>
        <v>11</v>
      </c>
    </row>
    <row r="385" spans="1:15" x14ac:dyDescent="0.25">
      <c r="A385" t="s">
        <v>797</v>
      </c>
      <c r="B385" s="1">
        <v>41589</v>
      </c>
      <c r="C385" s="1">
        <v>41591</v>
      </c>
      <c r="D385" t="s">
        <v>798</v>
      </c>
      <c r="E385" t="s">
        <v>14</v>
      </c>
      <c r="F385" t="s">
        <v>47</v>
      </c>
      <c r="G385" t="s">
        <v>16</v>
      </c>
      <c r="H385" t="s">
        <v>67</v>
      </c>
      <c r="I385" t="s">
        <v>800</v>
      </c>
      <c r="J385">
        <v>32.4</v>
      </c>
      <c r="K385">
        <v>5</v>
      </c>
      <c r="L385">
        <v>15.55</v>
      </c>
      <c r="M385">
        <f>YEAR(Walmart_dataset[[#This Row],[Order Date]])</f>
        <v>2013</v>
      </c>
      <c r="N385">
        <f>MONTH(Walmart_dataset[[#This Row],[Order Date]])</f>
        <v>11</v>
      </c>
      <c r="O385">
        <f>DAY(Walmart_dataset[[#This Row],[Order Date]])</f>
        <v>11</v>
      </c>
    </row>
    <row r="386" spans="1:15" x14ac:dyDescent="0.25">
      <c r="A386" t="s">
        <v>801</v>
      </c>
      <c r="B386" s="1">
        <v>41148</v>
      </c>
      <c r="C386" s="1">
        <v>41153</v>
      </c>
      <c r="D386" t="s">
        <v>663</v>
      </c>
      <c r="E386" t="s">
        <v>14</v>
      </c>
      <c r="F386" t="s">
        <v>197</v>
      </c>
      <c r="G386" t="s">
        <v>16</v>
      </c>
      <c r="H386" t="s">
        <v>122</v>
      </c>
      <c r="I386" t="s">
        <v>123</v>
      </c>
      <c r="J386">
        <v>32.94</v>
      </c>
      <c r="K386">
        <v>3</v>
      </c>
      <c r="L386">
        <v>9.2200000000000006</v>
      </c>
      <c r="M386">
        <f>YEAR(Walmart_dataset[[#This Row],[Order Date]])</f>
        <v>2012</v>
      </c>
      <c r="N386">
        <f>MONTH(Walmart_dataset[[#This Row],[Order Date]])</f>
        <v>8</v>
      </c>
      <c r="O386">
        <f>DAY(Walmart_dataset[[#This Row],[Order Date]])</f>
        <v>27</v>
      </c>
    </row>
    <row r="387" spans="1:15" x14ac:dyDescent="0.25">
      <c r="A387" t="s">
        <v>801</v>
      </c>
      <c r="B387" s="1">
        <v>41148</v>
      </c>
      <c r="C387" s="1">
        <v>41153</v>
      </c>
      <c r="D387" t="s">
        <v>663</v>
      </c>
      <c r="E387" t="s">
        <v>14</v>
      </c>
      <c r="F387" t="s">
        <v>197</v>
      </c>
      <c r="G387" t="s">
        <v>16</v>
      </c>
      <c r="H387" t="s">
        <v>67</v>
      </c>
      <c r="I387" t="s">
        <v>802</v>
      </c>
      <c r="J387">
        <v>114.2</v>
      </c>
      <c r="K387">
        <v>5</v>
      </c>
      <c r="L387">
        <v>52.53</v>
      </c>
      <c r="M387">
        <f>YEAR(Walmart_dataset[[#This Row],[Order Date]])</f>
        <v>2012</v>
      </c>
      <c r="N387">
        <f>MONTH(Walmart_dataset[[#This Row],[Order Date]])</f>
        <v>8</v>
      </c>
      <c r="O387">
        <f>DAY(Walmart_dataset[[#This Row],[Order Date]])</f>
        <v>27</v>
      </c>
    </row>
    <row r="388" spans="1:15" x14ac:dyDescent="0.25">
      <c r="A388" t="s">
        <v>801</v>
      </c>
      <c r="B388" s="1">
        <v>41148</v>
      </c>
      <c r="C388" s="1">
        <v>41153</v>
      </c>
      <c r="D388" t="s">
        <v>663</v>
      </c>
      <c r="E388" t="s">
        <v>14</v>
      </c>
      <c r="F388" t="s">
        <v>197</v>
      </c>
      <c r="G388" t="s">
        <v>16</v>
      </c>
      <c r="H388" t="s">
        <v>17</v>
      </c>
      <c r="I388" t="s">
        <v>803</v>
      </c>
      <c r="J388">
        <v>3.08</v>
      </c>
      <c r="K388">
        <v>1</v>
      </c>
      <c r="L388">
        <v>1.48</v>
      </c>
      <c r="M388">
        <f>YEAR(Walmart_dataset[[#This Row],[Order Date]])</f>
        <v>2012</v>
      </c>
      <c r="N388">
        <f>MONTH(Walmart_dataset[[#This Row],[Order Date]])</f>
        <v>8</v>
      </c>
      <c r="O388">
        <f>DAY(Walmart_dataset[[#This Row],[Order Date]])</f>
        <v>27</v>
      </c>
    </row>
    <row r="389" spans="1:15" hidden="1" x14ac:dyDescent="0.25">
      <c r="A389" t="s">
        <v>804</v>
      </c>
      <c r="B389" s="1">
        <v>41054</v>
      </c>
      <c r="C389" s="1">
        <v>41058</v>
      </c>
      <c r="D389" t="s">
        <v>805</v>
      </c>
      <c r="E389" t="s">
        <v>14</v>
      </c>
      <c r="F389" t="s">
        <v>806</v>
      </c>
      <c r="G389" t="s">
        <v>96</v>
      </c>
      <c r="H389" t="s">
        <v>29</v>
      </c>
      <c r="I389" t="s">
        <v>807</v>
      </c>
      <c r="J389">
        <v>845.73</v>
      </c>
      <c r="K389">
        <v>13</v>
      </c>
      <c r="L389">
        <v>84.57</v>
      </c>
      <c r="M389">
        <f>YEAR(Walmart_dataset[[#This Row],[Order Date]])</f>
        <v>2012</v>
      </c>
      <c r="N389">
        <f>MONTH(Walmart_dataset[[#This Row],[Order Date]])</f>
        <v>5</v>
      </c>
      <c r="O389">
        <f>DAY(Walmart_dataset[[#This Row],[Order Date]])</f>
        <v>25</v>
      </c>
    </row>
    <row r="390" spans="1:15" x14ac:dyDescent="0.25">
      <c r="A390" t="s">
        <v>808</v>
      </c>
      <c r="B390" s="1">
        <v>42004</v>
      </c>
      <c r="C390" s="1">
        <v>42008</v>
      </c>
      <c r="D390" t="s">
        <v>809</v>
      </c>
      <c r="E390" t="s">
        <v>14</v>
      </c>
      <c r="F390" t="s">
        <v>810</v>
      </c>
      <c r="G390" t="s">
        <v>16</v>
      </c>
      <c r="H390" t="s">
        <v>27</v>
      </c>
      <c r="I390" t="s">
        <v>811</v>
      </c>
      <c r="J390">
        <v>13.9</v>
      </c>
      <c r="K390">
        <v>2</v>
      </c>
      <c r="L390">
        <v>4.5199999999999996</v>
      </c>
      <c r="M390">
        <f>YEAR(Walmart_dataset[[#This Row],[Order Date]])</f>
        <v>2014</v>
      </c>
      <c r="N390">
        <f>MONTH(Walmart_dataset[[#This Row],[Order Date]])</f>
        <v>12</v>
      </c>
      <c r="O390">
        <f>DAY(Walmart_dataset[[#This Row],[Order Date]])</f>
        <v>31</v>
      </c>
    </row>
    <row r="391" spans="1:15" x14ac:dyDescent="0.25">
      <c r="A391" t="s">
        <v>808</v>
      </c>
      <c r="B391" s="1">
        <v>42004</v>
      </c>
      <c r="C391" s="1">
        <v>42008</v>
      </c>
      <c r="D391" t="s">
        <v>809</v>
      </c>
      <c r="E391" t="s">
        <v>14</v>
      </c>
      <c r="F391" t="s">
        <v>810</v>
      </c>
      <c r="G391" t="s">
        <v>16</v>
      </c>
      <c r="H391" t="s">
        <v>27</v>
      </c>
      <c r="I391" t="s">
        <v>812</v>
      </c>
      <c r="J391">
        <v>20.72</v>
      </c>
      <c r="K391">
        <v>2</v>
      </c>
      <c r="L391">
        <v>6.48</v>
      </c>
      <c r="M391">
        <f>YEAR(Walmart_dataset[[#This Row],[Order Date]])</f>
        <v>2014</v>
      </c>
      <c r="N391">
        <f>MONTH(Walmart_dataset[[#This Row],[Order Date]])</f>
        <v>12</v>
      </c>
      <c r="O391">
        <f>DAY(Walmart_dataset[[#This Row],[Order Date]])</f>
        <v>31</v>
      </c>
    </row>
    <row r="392" spans="1:15" x14ac:dyDescent="0.25">
      <c r="A392" t="s">
        <v>813</v>
      </c>
      <c r="B392" s="1">
        <v>41186</v>
      </c>
      <c r="C392" s="1">
        <v>41189</v>
      </c>
      <c r="D392" t="s">
        <v>814</v>
      </c>
      <c r="E392" t="s">
        <v>14</v>
      </c>
      <c r="F392" t="s">
        <v>47</v>
      </c>
      <c r="G392" t="s">
        <v>16</v>
      </c>
      <c r="H392" t="s">
        <v>43</v>
      </c>
      <c r="I392" t="s">
        <v>145</v>
      </c>
      <c r="J392">
        <v>26.96</v>
      </c>
      <c r="K392">
        <v>2</v>
      </c>
      <c r="L392">
        <v>7.01</v>
      </c>
      <c r="M392">
        <f>YEAR(Walmart_dataset[[#This Row],[Order Date]])</f>
        <v>2012</v>
      </c>
      <c r="N392">
        <f>MONTH(Walmart_dataset[[#This Row],[Order Date]])</f>
        <v>10</v>
      </c>
      <c r="O392">
        <f>DAY(Walmart_dataset[[#This Row],[Order Date]])</f>
        <v>4</v>
      </c>
    </row>
    <row r="393" spans="1:15" x14ac:dyDescent="0.25">
      <c r="A393" t="s">
        <v>815</v>
      </c>
      <c r="B393" s="1">
        <v>41446</v>
      </c>
      <c r="C393" s="1">
        <v>41447</v>
      </c>
      <c r="D393" t="s">
        <v>816</v>
      </c>
      <c r="E393" t="s">
        <v>14</v>
      </c>
      <c r="F393" t="s">
        <v>133</v>
      </c>
      <c r="G393" t="s">
        <v>16</v>
      </c>
      <c r="H393" t="s">
        <v>67</v>
      </c>
      <c r="I393" t="s">
        <v>817</v>
      </c>
      <c r="J393">
        <v>46.76</v>
      </c>
      <c r="K393">
        <v>7</v>
      </c>
      <c r="L393">
        <v>22.44</v>
      </c>
      <c r="M393">
        <f>YEAR(Walmart_dataset[[#This Row],[Order Date]])</f>
        <v>2013</v>
      </c>
      <c r="N393">
        <f>MONTH(Walmart_dataset[[#This Row],[Order Date]])</f>
        <v>6</v>
      </c>
      <c r="O393">
        <f>DAY(Walmart_dataset[[#This Row],[Order Date]])</f>
        <v>21</v>
      </c>
    </row>
    <row r="394" spans="1:15" x14ac:dyDescent="0.25">
      <c r="A394" t="s">
        <v>815</v>
      </c>
      <c r="B394" s="1">
        <v>41446</v>
      </c>
      <c r="C394" s="1">
        <v>41447</v>
      </c>
      <c r="D394" t="s">
        <v>816</v>
      </c>
      <c r="E394" t="s">
        <v>14</v>
      </c>
      <c r="F394" t="s">
        <v>133</v>
      </c>
      <c r="G394" t="s">
        <v>16</v>
      </c>
      <c r="H394" t="s">
        <v>27</v>
      </c>
      <c r="I394" t="s">
        <v>675</v>
      </c>
      <c r="J394">
        <v>17.71</v>
      </c>
      <c r="K394">
        <v>3</v>
      </c>
      <c r="L394">
        <v>6.42</v>
      </c>
      <c r="M394">
        <f>YEAR(Walmart_dataset[[#This Row],[Order Date]])</f>
        <v>2013</v>
      </c>
      <c r="N394">
        <f>MONTH(Walmart_dataset[[#This Row],[Order Date]])</f>
        <v>6</v>
      </c>
      <c r="O394">
        <f>DAY(Walmart_dataset[[#This Row],[Order Date]])</f>
        <v>21</v>
      </c>
    </row>
    <row r="395" spans="1:15" x14ac:dyDescent="0.25">
      <c r="A395" t="s">
        <v>815</v>
      </c>
      <c r="B395" s="1">
        <v>41446</v>
      </c>
      <c r="C395" s="1">
        <v>41447</v>
      </c>
      <c r="D395" t="s">
        <v>816</v>
      </c>
      <c r="E395" t="s">
        <v>14</v>
      </c>
      <c r="F395" t="s">
        <v>133</v>
      </c>
      <c r="G395" t="s">
        <v>16</v>
      </c>
      <c r="H395" t="s">
        <v>29</v>
      </c>
      <c r="I395" t="s">
        <v>818</v>
      </c>
      <c r="J395">
        <v>21.78</v>
      </c>
      <c r="K395">
        <v>2</v>
      </c>
      <c r="L395">
        <v>5.66</v>
      </c>
      <c r="M395">
        <f>YEAR(Walmart_dataset[[#This Row],[Order Date]])</f>
        <v>2013</v>
      </c>
      <c r="N395">
        <f>MONTH(Walmart_dataset[[#This Row],[Order Date]])</f>
        <v>6</v>
      </c>
      <c r="O395">
        <f>DAY(Walmart_dataset[[#This Row],[Order Date]])</f>
        <v>21</v>
      </c>
    </row>
    <row r="396" spans="1:15" x14ac:dyDescent="0.25">
      <c r="A396" t="s">
        <v>815</v>
      </c>
      <c r="B396" s="1">
        <v>41446</v>
      </c>
      <c r="C396" s="1">
        <v>41447</v>
      </c>
      <c r="D396" t="s">
        <v>816</v>
      </c>
      <c r="E396" t="s">
        <v>14</v>
      </c>
      <c r="F396" t="s">
        <v>133</v>
      </c>
      <c r="G396" t="s">
        <v>16</v>
      </c>
      <c r="H396" t="s">
        <v>43</v>
      </c>
      <c r="I396" t="s">
        <v>819</v>
      </c>
      <c r="J396">
        <v>161.94</v>
      </c>
      <c r="K396">
        <v>3</v>
      </c>
      <c r="L396">
        <v>9.7200000000000006</v>
      </c>
      <c r="M396">
        <f>YEAR(Walmart_dataset[[#This Row],[Order Date]])</f>
        <v>2013</v>
      </c>
      <c r="N396">
        <f>MONTH(Walmart_dataset[[#This Row],[Order Date]])</f>
        <v>6</v>
      </c>
      <c r="O396">
        <f>DAY(Walmart_dataset[[#This Row],[Order Date]])</f>
        <v>21</v>
      </c>
    </row>
    <row r="397" spans="1:15" x14ac:dyDescent="0.25">
      <c r="A397" t="s">
        <v>815</v>
      </c>
      <c r="B397" s="1">
        <v>41446</v>
      </c>
      <c r="C397" s="1">
        <v>41447</v>
      </c>
      <c r="D397" t="s">
        <v>816</v>
      </c>
      <c r="E397" t="s">
        <v>14</v>
      </c>
      <c r="F397" t="s">
        <v>133</v>
      </c>
      <c r="G397" t="s">
        <v>16</v>
      </c>
      <c r="H397" t="s">
        <v>110</v>
      </c>
      <c r="I397" t="s">
        <v>820</v>
      </c>
      <c r="J397">
        <v>161.57</v>
      </c>
      <c r="K397">
        <v>2</v>
      </c>
      <c r="L397">
        <v>-8.08</v>
      </c>
      <c r="M397">
        <f>YEAR(Walmart_dataset[[#This Row],[Order Date]])</f>
        <v>2013</v>
      </c>
      <c r="N397">
        <f>MONTH(Walmart_dataset[[#This Row],[Order Date]])</f>
        <v>6</v>
      </c>
      <c r="O397">
        <f>DAY(Walmart_dataset[[#This Row],[Order Date]])</f>
        <v>21</v>
      </c>
    </row>
    <row r="398" spans="1:15" x14ac:dyDescent="0.25">
      <c r="A398" t="s">
        <v>821</v>
      </c>
      <c r="B398" s="1">
        <v>41627</v>
      </c>
      <c r="C398" s="1">
        <v>41632</v>
      </c>
      <c r="D398" t="s">
        <v>822</v>
      </c>
      <c r="E398" t="s">
        <v>14</v>
      </c>
      <c r="F398" t="s">
        <v>15</v>
      </c>
      <c r="G398" t="s">
        <v>16</v>
      </c>
      <c r="H398" t="s">
        <v>67</v>
      </c>
      <c r="I398" t="s">
        <v>823</v>
      </c>
      <c r="J398">
        <v>38.880000000000003</v>
      </c>
      <c r="K398">
        <v>6</v>
      </c>
      <c r="L398">
        <v>18.66</v>
      </c>
      <c r="M398">
        <f>YEAR(Walmart_dataset[[#This Row],[Order Date]])</f>
        <v>2013</v>
      </c>
      <c r="N398">
        <f>MONTH(Walmart_dataset[[#This Row],[Order Date]])</f>
        <v>12</v>
      </c>
      <c r="O398">
        <f>DAY(Walmart_dataset[[#This Row],[Order Date]])</f>
        <v>19</v>
      </c>
    </row>
    <row r="399" spans="1:15" x14ac:dyDescent="0.25">
      <c r="A399" t="s">
        <v>821</v>
      </c>
      <c r="B399" s="1">
        <v>41627</v>
      </c>
      <c r="C399" s="1">
        <v>41632</v>
      </c>
      <c r="D399" t="s">
        <v>822</v>
      </c>
      <c r="E399" t="s">
        <v>14</v>
      </c>
      <c r="F399" t="s">
        <v>15</v>
      </c>
      <c r="G399" t="s">
        <v>16</v>
      </c>
      <c r="H399" t="s">
        <v>21</v>
      </c>
      <c r="I399" t="s">
        <v>824</v>
      </c>
      <c r="J399">
        <v>183.84</v>
      </c>
      <c r="K399">
        <v>8</v>
      </c>
      <c r="L399">
        <v>62.51</v>
      </c>
      <c r="M399">
        <f>YEAR(Walmart_dataset[[#This Row],[Order Date]])</f>
        <v>2013</v>
      </c>
      <c r="N399">
        <f>MONTH(Walmart_dataset[[#This Row],[Order Date]])</f>
        <v>12</v>
      </c>
      <c r="O399">
        <f>DAY(Walmart_dataset[[#This Row],[Order Date]])</f>
        <v>19</v>
      </c>
    </row>
    <row r="400" spans="1:15" x14ac:dyDescent="0.25">
      <c r="A400" t="s">
        <v>821</v>
      </c>
      <c r="B400" s="1">
        <v>41627</v>
      </c>
      <c r="C400" s="1">
        <v>41632</v>
      </c>
      <c r="D400" t="s">
        <v>822</v>
      </c>
      <c r="E400" t="s">
        <v>14</v>
      </c>
      <c r="F400" t="s">
        <v>15</v>
      </c>
      <c r="G400" t="s">
        <v>16</v>
      </c>
      <c r="H400" t="s">
        <v>122</v>
      </c>
      <c r="I400" t="s">
        <v>331</v>
      </c>
      <c r="J400">
        <v>579.29999999999995</v>
      </c>
      <c r="K400">
        <v>5</v>
      </c>
      <c r="L400">
        <v>28.97</v>
      </c>
      <c r="M400">
        <f>YEAR(Walmart_dataset[[#This Row],[Order Date]])</f>
        <v>2013</v>
      </c>
      <c r="N400">
        <f>MONTH(Walmart_dataset[[#This Row],[Order Date]])</f>
        <v>12</v>
      </c>
      <c r="O400">
        <f>DAY(Walmart_dataset[[#This Row],[Order Date]])</f>
        <v>19</v>
      </c>
    </row>
    <row r="401" spans="1:15" x14ac:dyDescent="0.25">
      <c r="A401" t="s">
        <v>825</v>
      </c>
      <c r="B401" s="1">
        <v>41928</v>
      </c>
      <c r="C401" s="1">
        <v>41931</v>
      </c>
      <c r="D401" t="s">
        <v>826</v>
      </c>
      <c r="E401" t="s">
        <v>14</v>
      </c>
      <c r="F401" t="s">
        <v>47</v>
      </c>
      <c r="G401" t="s">
        <v>16</v>
      </c>
      <c r="H401" t="s">
        <v>23</v>
      </c>
      <c r="I401" t="s">
        <v>827</v>
      </c>
      <c r="J401">
        <v>87.92</v>
      </c>
      <c r="K401">
        <v>4</v>
      </c>
      <c r="L401">
        <v>26.38</v>
      </c>
      <c r="M401">
        <f>YEAR(Walmart_dataset[[#This Row],[Order Date]])</f>
        <v>2014</v>
      </c>
      <c r="N401">
        <f>MONTH(Walmart_dataset[[#This Row],[Order Date]])</f>
        <v>10</v>
      </c>
      <c r="O401">
        <f>DAY(Walmart_dataset[[#This Row],[Order Date]])</f>
        <v>16</v>
      </c>
    </row>
    <row r="402" spans="1:15" x14ac:dyDescent="0.25">
      <c r="A402" t="s">
        <v>828</v>
      </c>
      <c r="B402" s="1">
        <v>41418</v>
      </c>
      <c r="C402" s="1">
        <v>41422</v>
      </c>
      <c r="D402" t="s">
        <v>829</v>
      </c>
      <c r="E402" t="s">
        <v>14</v>
      </c>
      <c r="F402" t="s">
        <v>47</v>
      </c>
      <c r="G402" t="s">
        <v>16</v>
      </c>
      <c r="H402" t="s">
        <v>21</v>
      </c>
      <c r="I402" t="s">
        <v>781</v>
      </c>
      <c r="J402">
        <v>37.049999999999997</v>
      </c>
      <c r="K402">
        <v>3</v>
      </c>
      <c r="L402">
        <v>16.3</v>
      </c>
      <c r="M402">
        <f>YEAR(Walmart_dataset[[#This Row],[Order Date]])</f>
        <v>2013</v>
      </c>
      <c r="N402">
        <f>MONTH(Walmart_dataset[[#This Row],[Order Date]])</f>
        <v>5</v>
      </c>
      <c r="O402">
        <f>DAY(Walmart_dataset[[#This Row],[Order Date]])</f>
        <v>24</v>
      </c>
    </row>
    <row r="403" spans="1:15" x14ac:dyDescent="0.25">
      <c r="A403" t="s">
        <v>830</v>
      </c>
      <c r="B403" s="1">
        <v>40669</v>
      </c>
      <c r="C403" s="1">
        <v>40673</v>
      </c>
      <c r="D403" t="s">
        <v>831</v>
      </c>
      <c r="E403" t="s">
        <v>14</v>
      </c>
      <c r="F403" t="s">
        <v>15</v>
      </c>
      <c r="G403" t="s">
        <v>16</v>
      </c>
      <c r="H403" t="s">
        <v>27</v>
      </c>
      <c r="I403" t="s">
        <v>832</v>
      </c>
      <c r="J403">
        <v>140.74</v>
      </c>
      <c r="K403">
        <v>8</v>
      </c>
      <c r="L403">
        <v>52.78</v>
      </c>
      <c r="M403">
        <f>YEAR(Walmart_dataset[[#This Row],[Order Date]])</f>
        <v>2011</v>
      </c>
      <c r="N403">
        <f>MONTH(Walmart_dataset[[#This Row],[Order Date]])</f>
        <v>5</v>
      </c>
      <c r="O403">
        <f>DAY(Walmart_dataset[[#This Row],[Order Date]])</f>
        <v>6</v>
      </c>
    </row>
    <row r="404" spans="1:15" x14ac:dyDescent="0.25">
      <c r="A404" t="s">
        <v>833</v>
      </c>
      <c r="B404" s="1">
        <v>41732</v>
      </c>
      <c r="C404" s="1">
        <v>41737</v>
      </c>
      <c r="D404" t="s">
        <v>834</v>
      </c>
      <c r="E404" t="s">
        <v>14</v>
      </c>
      <c r="F404" t="s">
        <v>15</v>
      </c>
      <c r="G404" t="s">
        <v>16</v>
      </c>
      <c r="H404" t="s">
        <v>21</v>
      </c>
      <c r="I404" t="s">
        <v>835</v>
      </c>
      <c r="J404">
        <v>25.11</v>
      </c>
      <c r="K404">
        <v>3</v>
      </c>
      <c r="L404">
        <v>6.53</v>
      </c>
      <c r="M404">
        <f>YEAR(Walmart_dataset[[#This Row],[Order Date]])</f>
        <v>2014</v>
      </c>
      <c r="N404">
        <f>MONTH(Walmart_dataset[[#This Row],[Order Date]])</f>
        <v>4</v>
      </c>
      <c r="O404">
        <f>DAY(Walmart_dataset[[#This Row],[Order Date]])</f>
        <v>3</v>
      </c>
    </row>
    <row r="405" spans="1:15" x14ac:dyDescent="0.25">
      <c r="A405" t="s">
        <v>836</v>
      </c>
      <c r="B405" s="1">
        <v>41764</v>
      </c>
      <c r="C405" s="1">
        <v>41769</v>
      </c>
      <c r="D405" t="s">
        <v>633</v>
      </c>
      <c r="E405" t="s">
        <v>14</v>
      </c>
      <c r="F405" t="s">
        <v>47</v>
      </c>
      <c r="G405" t="s">
        <v>16</v>
      </c>
      <c r="H405" t="s">
        <v>25</v>
      </c>
      <c r="I405" t="s">
        <v>837</v>
      </c>
      <c r="J405">
        <v>183.96</v>
      </c>
      <c r="K405">
        <v>5</v>
      </c>
      <c r="L405">
        <v>20.7</v>
      </c>
      <c r="M405">
        <f>YEAR(Walmart_dataset[[#This Row],[Order Date]])</f>
        <v>2014</v>
      </c>
      <c r="N405">
        <f>MONTH(Walmart_dataset[[#This Row],[Order Date]])</f>
        <v>5</v>
      </c>
      <c r="O405">
        <f>DAY(Walmart_dataset[[#This Row],[Order Date]])</f>
        <v>5</v>
      </c>
    </row>
    <row r="406" spans="1:15" x14ac:dyDescent="0.25">
      <c r="A406" t="s">
        <v>836</v>
      </c>
      <c r="B406" s="1">
        <v>41764</v>
      </c>
      <c r="C406" s="1">
        <v>41769</v>
      </c>
      <c r="D406" t="s">
        <v>633</v>
      </c>
      <c r="E406" t="s">
        <v>14</v>
      </c>
      <c r="F406" t="s">
        <v>47</v>
      </c>
      <c r="G406" t="s">
        <v>16</v>
      </c>
      <c r="H406" t="s">
        <v>67</v>
      </c>
      <c r="I406" t="s">
        <v>838</v>
      </c>
      <c r="J406">
        <v>17.61</v>
      </c>
      <c r="K406">
        <v>3</v>
      </c>
      <c r="L406">
        <v>8.4499999999999993</v>
      </c>
      <c r="M406">
        <f>YEAR(Walmart_dataset[[#This Row],[Order Date]])</f>
        <v>2014</v>
      </c>
      <c r="N406">
        <f>MONTH(Walmart_dataset[[#This Row],[Order Date]])</f>
        <v>5</v>
      </c>
      <c r="O406">
        <f>DAY(Walmart_dataset[[#This Row],[Order Date]])</f>
        <v>5</v>
      </c>
    </row>
    <row r="407" spans="1:15" x14ac:dyDescent="0.25">
      <c r="A407" t="s">
        <v>836</v>
      </c>
      <c r="B407" s="1">
        <v>41764</v>
      </c>
      <c r="C407" s="1">
        <v>41769</v>
      </c>
      <c r="D407" t="s">
        <v>633</v>
      </c>
      <c r="E407" t="s">
        <v>14</v>
      </c>
      <c r="F407" t="s">
        <v>47</v>
      </c>
      <c r="G407" t="s">
        <v>16</v>
      </c>
      <c r="H407" t="s">
        <v>31</v>
      </c>
      <c r="I407" t="s">
        <v>787</v>
      </c>
      <c r="J407">
        <v>300.89999999999998</v>
      </c>
      <c r="K407">
        <v>1</v>
      </c>
      <c r="L407">
        <v>11.28</v>
      </c>
      <c r="M407">
        <f>YEAR(Walmart_dataset[[#This Row],[Order Date]])</f>
        <v>2014</v>
      </c>
      <c r="N407">
        <f>MONTH(Walmart_dataset[[#This Row],[Order Date]])</f>
        <v>5</v>
      </c>
      <c r="O407">
        <f>DAY(Walmart_dataset[[#This Row],[Order Date]])</f>
        <v>5</v>
      </c>
    </row>
    <row r="408" spans="1:15" x14ac:dyDescent="0.25">
      <c r="A408" t="s">
        <v>839</v>
      </c>
      <c r="B408" s="1">
        <v>40812</v>
      </c>
      <c r="C408" s="1">
        <v>40817</v>
      </c>
      <c r="D408" t="s">
        <v>840</v>
      </c>
      <c r="E408" t="s">
        <v>14</v>
      </c>
      <c r="F408" t="s">
        <v>15</v>
      </c>
      <c r="G408" t="s">
        <v>16</v>
      </c>
      <c r="H408" t="s">
        <v>110</v>
      </c>
      <c r="I408" t="s">
        <v>841</v>
      </c>
      <c r="J408">
        <v>145.57</v>
      </c>
      <c r="K408">
        <v>2</v>
      </c>
      <c r="L408">
        <v>0</v>
      </c>
      <c r="M408">
        <f>YEAR(Walmart_dataset[[#This Row],[Order Date]])</f>
        <v>2011</v>
      </c>
      <c r="N408">
        <f>MONTH(Walmart_dataset[[#This Row],[Order Date]])</f>
        <v>9</v>
      </c>
      <c r="O408">
        <f>DAY(Walmart_dataset[[#This Row],[Order Date]])</f>
        <v>26</v>
      </c>
    </row>
    <row r="409" spans="1:15" hidden="1" x14ac:dyDescent="0.25">
      <c r="A409" t="s">
        <v>842</v>
      </c>
      <c r="B409" s="1">
        <v>41954</v>
      </c>
      <c r="C409" s="1">
        <v>41955</v>
      </c>
      <c r="D409" t="s">
        <v>843</v>
      </c>
      <c r="E409" t="s">
        <v>14</v>
      </c>
      <c r="F409" t="s">
        <v>268</v>
      </c>
      <c r="G409" t="s">
        <v>73</v>
      </c>
      <c r="H409" t="s">
        <v>27</v>
      </c>
      <c r="I409" t="s">
        <v>844</v>
      </c>
      <c r="J409">
        <v>38.39</v>
      </c>
      <c r="K409">
        <v>14</v>
      </c>
      <c r="L409">
        <v>-25.59</v>
      </c>
      <c r="M409">
        <f>YEAR(Walmart_dataset[[#This Row],[Order Date]])</f>
        <v>2014</v>
      </c>
      <c r="N409">
        <f>MONTH(Walmart_dataset[[#This Row],[Order Date]])</f>
        <v>11</v>
      </c>
      <c r="O409">
        <f>DAY(Walmart_dataset[[#This Row],[Order Date]])</f>
        <v>11</v>
      </c>
    </row>
    <row r="410" spans="1:15" hidden="1" x14ac:dyDescent="0.25">
      <c r="A410" t="s">
        <v>842</v>
      </c>
      <c r="B410" s="1">
        <v>41954</v>
      </c>
      <c r="C410" s="1">
        <v>41955</v>
      </c>
      <c r="D410" t="s">
        <v>843</v>
      </c>
      <c r="E410" t="s">
        <v>14</v>
      </c>
      <c r="F410" t="s">
        <v>268</v>
      </c>
      <c r="G410" t="s">
        <v>73</v>
      </c>
      <c r="H410" t="s">
        <v>736</v>
      </c>
      <c r="I410" t="s">
        <v>845</v>
      </c>
      <c r="J410">
        <v>95.99</v>
      </c>
      <c r="K410">
        <v>2</v>
      </c>
      <c r="L410">
        <v>-64</v>
      </c>
      <c r="M410">
        <f>YEAR(Walmart_dataset[[#This Row],[Order Date]])</f>
        <v>2014</v>
      </c>
      <c r="N410">
        <f>MONTH(Walmart_dataset[[#This Row],[Order Date]])</f>
        <v>11</v>
      </c>
      <c r="O410">
        <f>DAY(Walmart_dataset[[#This Row],[Order Date]])</f>
        <v>11</v>
      </c>
    </row>
    <row r="411" spans="1:15" hidden="1" x14ac:dyDescent="0.25">
      <c r="A411" t="s">
        <v>842</v>
      </c>
      <c r="B411" s="1">
        <v>41954</v>
      </c>
      <c r="C411" s="1">
        <v>41955</v>
      </c>
      <c r="D411" t="s">
        <v>843</v>
      </c>
      <c r="E411" t="s">
        <v>14</v>
      </c>
      <c r="F411" t="s">
        <v>268</v>
      </c>
      <c r="G411" t="s">
        <v>73</v>
      </c>
      <c r="H411" t="s">
        <v>58</v>
      </c>
      <c r="I411" t="s">
        <v>846</v>
      </c>
      <c r="J411">
        <v>239.95</v>
      </c>
      <c r="K411">
        <v>6</v>
      </c>
      <c r="L411">
        <v>-35.99</v>
      </c>
      <c r="M411">
        <f>YEAR(Walmart_dataset[[#This Row],[Order Date]])</f>
        <v>2014</v>
      </c>
      <c r="N411">
        <f>MONTH(Walmart_dataset[[#This Row],[Order Date]])</f>
        <v>11</v>
      </c>
      <c r="O411">
        <f>DAY(Walmart_dataset[[#This Row],[Order Date]])</f>
        <v>11</v>
      </c>
    </row>
    <row r="412" spans="1:15" hidden="1" x14ac:dyDescent="0.25">
      <c r="A412" t="s">
        <v>842</v>
      </c>
      <c r="B412" s="1">
        <v>41954</v>
      </c>
      <c r="C412" s="1">
        <v>41955</v>
      </c>
      <c r="D412" t="s">
        <v>843</v>
      </c>
      <c r="E412" t="s">
        <v>14</v>
      </c>
      <c r="F412" t="s">
        <v>268</v>
      </c>
      <c r="G412" t="s">
        <v>73</v>
      </c>
      <c r="H412" t="s">
        <v>25</v>
      </c>
      <c r="I412" t="s">
        <v>187</v>
      </c>
      <c r="J412">
        <v>201.58</v>
      </c>
      <c r="K412">
        <v>2</v>
      </c>
      <c r="L412">
        <v>15.12</v>
      </c>
      <c r="M412">
        <f>YEAR(Walmart_dataset[[#This Row],[Order Date]])</f>
        <v>2014</v>
      </c>
      <c r="N412">
        <f>MONTH(Walmart_dataset[[#This Row],[Order Date]])</f>
        <v>11</v>
      </c>
      <c r="O412">
        <f>DAY(Walmart_dataset[[#This Row],[Order Date]])</f>
        <v>11</v>
      </c>
    </row>
    <row r="413" spans="1:15" hidden="1" x14ac:dyDescent="0.25">
      <c r="A413" t="s">
        <v>842</v>
      </c>
      <c r="B413" s="1">
        <v>41954</v>
      </c>
      <c r="C413" s="1">
        <v>41955</v>
      </c>
      <c r="D413" t="s">
        <v>843</v>
      </c>
      <c r="E413" t="s">
        <v>14</v>
      </c>
      <c r="F413" t="s">
        <v>268</v>
      </c>
      <c r="G413" t="s">
        <v>73</v>
      </c>
      <c r="H413" t="s">
        <v>110</v>
      </c>
      <c r="I413" t="s">
        <v>847</v>
      </c>
      <c r="J413">
        <v>899.14</v>
      </c>
      <c r="K413">
        <v>4</v>
      </c>
      <c r="L413">
        <v>-146.11000000000001</v>
      </c>
      <c r="M413">
        <f>YEAR(Walmart_dataset[[#This Row],[Order Date]])</f>
        <v>2014</v>
      </c>
      <c r="N413">
        <f>MONTH(Walmart_dataset[[#This Row],[Order Date]])</f>
        <v>11</v>
      </c>
      <c r="O413">
        <f>DAY(Walmart_dataset[[#This Row],[Order Date]])</f>
        <v>11</v>
      </c>
    </row>
    <row r="414" spans="1:15" x14ac:dyDescent="0.25">
      <c r="A414" t="s">
        <v>848</v>
      </c>
      <c r="B414" s="1">
        <v>41829</v>
      </c>
      <c r="C414" s="1">
        <v>41832</v>
      </c>
      <c r="D414" t="s">
        <v>849</v>
      </c>
      <c r="E414" t="s">
        <v>14</v>
      </c>
      <c r="F414" t="s">
        <v>850</v>
      </c>
      <c r="G414" t="s">
        <v>16</v>
      </c>
      <c r="H414" t="s">
        <v>21</v>
      </c>
      <c r="I414" t="s">
        <v>851</v>
      </c>
      <c r="J414">
        <v>145.9</v>
      </c>
      <c r="K414">
        <v>5</v>
      </c>
      <c r="L414">
        <v>62.74</v>
      </c>
      <c r="M414">
        <f>YEAR(Walmart_dataset[[#This Row],[Order Date]])</f>
        <v>2014</v>
      </c>
      <c r="N414">
        <f>MONTH(Walmart_dataset[[#This Row],[Order Date]])</f>
        <v>7</v>
      </c>
      <c r="O414">
        <f>DAY(Walmart_dataset[[#This Row],[Order Date]])</f>
        <v>9</v>
      </c>
    </row>
    <row r="415" spans="1:15" hidden="1" x14ac:dyDescent="0.25">
      <c r="A415" t="s">
        <v>852</v>
      </c>
      <c r="B415" s="1">
        <v>41267</v>
      </c>
      <c r="C415" s="1">
        <v>41271</v>
      </c>
      <c r="D415" t="s">
        <v>853</v>
      </c>
      <c r="E415" t="s">
        <v>14</v>
      </c>
      <c r="F415" t="s">
        <v>225</v>
      </c>
      <c r="G415" t="s">
        <v>96</v>
      </c>
      <c r="H415" t="s">
        <v>296</v>
      </c>
      <c r="I415" t="s">
        <v>854</v>
      </c>
      <c r="J415">
        <v>590.05999999999995</v>
      </c>
      <c r="K415">
        <v>7</v>
      </c>
      <c r="L415">
        <v>-786.74</v>
      </c>
      <c r="M415">
        <f>YEAR(Walmart_dataset[[#This Row],[Order Date]])</f>
        <v>2012</v>
      </c>
      <c r="N415">
        <f>MONTH(Walmart_dataset[[#This Row],[Order Date]])</f>
        <v>12</v>
      </c>
      <c r="O415">
        <f>DAY(Walmart_dataset[[#This Row],[Order Date]])</f>
        <v>24</v>
      </c>
    </row>
    <row r="416" spans="1:15" hidden="1" x14ac:dyDescent="0.25">
      <c r="A416" t="s">
        <v>852</v>
      </c>
      <c r="B416" s="1">
        <v>41267</v>
      </c>
      <c r="C416" s="1">
        <v>41271</v>
      </c>
      <c r="D416" t="s">
        <v>853</v>
      </c>
      <c r="E416" t="s">
        <v>14</v>
      </c>
      <c r="F416" t="s">
        <v>225</v>
      </c>
      <c r="G416" t="s">
        <v>96</v>
      </c>
      <c r="H416" t="s">
        <v>23</v>
      </c>
      <c r="I416" t="s">
        <v>855</v>
      </c>
      <c r="J416">
        <v>14.04</v>
      </c>
      <c r="K416">
        <v>3</v>
      </c>
      <c r="L416">
        <v>1.58</v>
      </c>
      <c r="M416">
        <f>YEAR(Walmart_dataset[[#This Row],[Order Date]])</f>
        <v>2012</v>
      </c>
      <c r="N416">
        <f>MONTH(Walmart_dataset[[#This Row],[Order Date]])</f>
        <v>12</v>
      </c>
      <c r="O416">
        <f>DAY(Walmart_dataset[[#This Row],[Order Date]])</f>
        <v>24</v>
      </c>
    </row>
    <row r="417" spans="1:15" x14ac:dyDescent="0.25">
      <c r="A417" t="s">
        <v>856</v>
      </c>
      <c r="B417" s="1">
        <v>40634</v>
      </c>
      <c r="C417" s="1">
        <v>40639</v>
      </c>
      <c r="D417" t="s">
        <v>64</v>
      </c>
      <c r="E417" t="s">
        <v>14</v>
      </c>
      <c r="F417" t="s">
        <v>469</v>
      </c>
      <c r="G417" t="s">
        <v>16</v>
      </c>
      <c r="H417" t="s">
        <v>17</v>
      </c>
      <c r="I417" t="s">
        <v>857</v>
      </c>
      <c r="J417">
        <v>29.6</v>
      </c>
      <c r="K417">
        <v>2</v>
      </c>
      <c r="L417">
        <v>14.8</v>
      </c>
      <c r="M417">
        <f>YEAR(Walmart_dataset[[#This Row],[Order Date]])</f>
        <v>2011</v>
      </c>
      <c r="N417">
        <f>MONTH(Walmart_dataset[[#This Row],[Order Date]])</f>
        <v>4</v>
      </c>
      <c r="O417">
        <f>DAY(Walmart_dataset[[#This Row],[Order Date]])</f>
        <v>1</v>
      </c>
    </row>
    <row r="418" spans="1:15" x14ac:dyDescent="0.25">
      <c r="A418" t="s">
        <v>856</v>
      </c>
      <c r="B418" s="1">
        <v>40634</v>
      </c>
      <c r="C418" s="1">
        <v>40639</v>
      </c>
      <c r="D418" t="s">
        <v>64</v>
      </c>
      <c r="E418" t="s">
        <v>14</v>
      </c>
      <c r="F418" t="s">
        <v>469</v>
      </c>
      <c r="G418" t="s">
        <v>16</v>
      </c>
      <c r="H418" t="s">
        <v>27</v>
      </c>
      <c r="I418" t="s">
        <v>858</v>
      </c>
      <c r="J418">
        <v>17.09</v>
      </c>
      <c r="K418">
        <v>4</v>
      </c>
      <c r="L418">
        <v>5.55</v>
      </c>
      <c r="M418">
        <f>YEAR(Walmart_dataset[[#This Row],[Order Date]])</f>
        <v>2011</v>
      </c>
      <c r="N418">
        <f>MONTH(Walmart_dataset[[#This Row],[Order Date]])</f>
        <v>4</v>
      </c>
      <c r="O418">
        <f>DAY(Walmart_dataset[[#This Row],[Order Date]])</f>
        <v>1</v>
      </c>
    </row>
    <row r="419" spans="1:15" hidden="1" x14ac:dyDescent="0.25">
      <c r="A419" t="s">
        <v>859</v>
      </c>
      <c r="B419" s="1">
        <v>41166</v>
      </c>
      <c r="C419" s="1">
        <v>41171</v>
      </c>
      <c r="D419" t="s">
        <v>860</v>
      </c>
      <c r="E419" t="s">
        <v>14</v>
      </c>
      <c r="F419" t="s">
        <v>861</v>
      </c>
      <c r="G419" t="s">
        <v>42</v>
      </c>
      <c r="H419" t="s">
        <v>31</v>
      </c>
      <c r="I419" t="s">
        <v>862</v>
      </c>
      <c r="J419">
        <v>912.75</v>
      </c>
      <c r="K419">
        <v>5</v>
      </c>
      <c r="L419">
        <v>118.66</v>
      </c>
      <c r="M419">
        <f>YEAR(Walmart_dataset[[#This Row],[Order Date]])</f>
        <v>2012</v>
      </c>
      <c r="N419">
        <f>MONTH(Walmart_dataset[[#This Row],[Order Date]])</f>
        <v>9</v>
      </c>
      <c r="O419">
        <f>DAY(Walmart_dataset[[#This Row],[Order Date]])</f>
        <v>14</v>
      </c>
    </row>
    <row r="420" spans="1:15" hidden="1" x14ac:dyDescent="0.25">
      <c r="A420" t="s">
        <v>863</v>
      </c>
      <c r="B420" s="1">
        <v>40759</v>
      </c>
      <c r="C420" s="1">
        <v>40764</v>
      </c>
      <c r="D420" t="s">
        <v>864</v>
      </c>
      <c r="E420" t="s">
        <v>14</v>
      </c>
      <c r="F420" t="s">
        <v>865</v>
      </c>
      <c r="G420" t="s">
        <v>42</v>
      </c>
      <c r="H420" t="s">
        <v>29</v>
      </c>
      <c r="I420" t="s">
        <v>866</v>
      </c>
      <c r="J420">
        <v>1089.75</v>
      </c>
      <c r="K420">
        <v>3</v>
      </c>
      <c r="L420">
        <v>305.13</v>
      </c>
      <c r="M420">
        <f>YEAR(Walmart_dataset[[#This Row],[Order Date]])</f>
        <v>2011</v>
      </c>
      <c r="N420">
        <f>MONTH(Walmart_dataset[[#This Row],[Order Date]])</f>
        <v>8</v>
      </c>
      <c r="O420">
        <f>DAY(Walmart_dataset[[#This Row],[Order Date]])</f>
        <v>4</v>
      </c>
    </row>
    <row r="421" spans="1:15" hidden="1" x14ac:dyDescent="0.25">
      <c r="A421" t="s">
        <v>863</v>
      </c>
      <c r="B421" s="1">
        <v>40759</v>
      </c>
      <c r="C421" s="1">
        <v>40764</v>
      </c>
      <c r="D421" t="s">
        <v>864</v>
      </c>
      <c r="E421" t="s">
        <v>14</v>
      </c>
      <c r="F421" t="s">
        <v>865</v>
      </c>
      <c r="G421" t="s">
        <v>42</v>
      </c>
      <c r="H421" t="s">
        <v>67</v>
      </c>
      <c r="I421" t="s">
        <v>867</v>
      </c>
      <c r="J421">
        <v>447.84</v>
      </c>
      <c r="K421">
        <v>8</v>
      </c>
      <c r="L421">
        <v>219.44</v>
      </c>
      <c r="M421">
        <f>YEAR(Walmart_dataset[[#This Row],[Order Date]])</f>
        <v>2011</v>
      </c>
      <c r="N421">
        <f>MONTH(Walmart_dataset[[#This Row],[Order Date]])</f>
        <v>8</v>
      </c>
      <c r="O421">
        <f>DAY(Walmart_dataset[[#This Row],[Order Date]])</f>
        <v>4</v>
      </c>
    </row>
    <row r="422" spans="1:15" hidden="1" x14ac:dyDescent="0.25">
      <c r="A422" t="s">
        <v>863</v>
      </c>
      <c r="B422" s="1">
        <v>40759</v>
      </c>
      <c r="C422" s="1">
        <v>40764</v>
      </c>
      <c r="D422" t="s">
        <v>864</v>
      </c>
      <c r="E422" t="s">
        <v>14</v>
      </c>
      <c r="F422" t="s">
        <v>865</v>
      </c>
      <c r="G422" t="s">
        <v>42</v>
      </c>
      <c r="H422" t="s">
        <v>23</v>
      </c>
      <c r="I422" t="s">
        <v>868</v>
      </c>
      <c r="J422">
        <v>16.399999999999999</v>
      </c>
      <c r="K422">
        <v>5</v>
      </c>
      <c r="L422">
        <v>4.26</v>
      </c>
      <c r="M422">
        <f>YEAR(Walmart_dataset[[#This Row],[Order Date]])</f>
        <v>2011</v>
      </c>
      <c r="N422">
        <f>MONTH(Walmart_dataset[[#This Row],[Order Date]])</f>
        <v>8</v>
      </c>
      <c r="O422">
        <f>DAY(Walmart_dataset[[#This Row],[Order Date]])</f>
        <v>4</v>
      </c>
    </row>
    <row r="423" spans="1:15" hidden="1" x14ac:dyDescent="0.25">
      <c r="A423" t="s">
        <v>863</v>
      </c>
      <c r="B423" s="1">
        <v>40759</v>
      </c>
      <c r="C423" s="1">
        <v>40764</v>
      </c>
      <c r="D423" t="s">
        <v>864</v>
      </c>
      <c r="E423" t="s">
        <v>14</v>
      </c>
      <c r="F423" t="s">
        <v>865</v>
      </c>
      <c r="G423" t="s">
        <v>42</v>
      </c>
      <c r="H423" t="s">
        <v>25</v>
      </c>
      <c r="I423" t="s">
        <v>869</v>
      </c>
      <c r="J423">
        <v>399.96</v>
      </c>
      <c r="K423">
        <v>5</v>
      </c>
      <c r="L423">
        <v>35</v>
      </c>
      <c r="M423">
        <f>YEAR(Walmart_dataset[[#This Row],[Order Date]])</f>
        <v>2011</v>
      </c>
      <c r="N423">
        <f>MONTH(Walmart_dataset[[#This Row],[Order Date]])</f>
        <v>8</v>
      </c>
      <c r="O423">
        <f>DAY(Walmart_dataset[[#This Row],[Order Date]])</f>
        <v>4</v>
      </c>
    </row>
    <row r="424" spans="1:15" hidden="1" x14ac:dyDescent="0.25">
      <c r="A424" t="s">
        <v>863</v>
      </c>
      <c r="B424" s="1">
        <v>40759</v>
      </c>
      <c r="C424" s="1">
        <v>40764</v>
      </c>
      <c r="D424" t="s">
        <v>864</v>
      </c>
      <c r="E424" t="s">
        <v>14</v>
      </c>
      <c r="F424" t="s">
        <v>865</v>
      </c>
      <c r="G424" t="s">
        <v>42</v>
      </c>
      <c r="H424" t="s">
        <v>43</v>
      </c>
      <c r="I424" t="s">
        <v>870</v>
      </c>
      <c r="J424">
        <v>158.9</v>
      </c>
      <c r="K424">
        <v>5</v>
      </c>
      <c r="L424">
        <v>7.95</v>
      </c>
      <c r="M424">
        <f>YEAR(Walmart_dataset[[#This Row],[Order Date]])</f>
        <v>2011</v>
      </c>
      <c r="N424">
        <f>MONTH(Walmart_dataset[[#This Row],[Order Date]])</f>
        <v>8</v>
      </c>
      <c r="O424">
        <f>DAY(Walmart_dataset[[#This Row],[Order Date]])</f>
        <v>4</v>
      </c>
    </row>
    <row r="425" spans="1:15" hidden="1" x14ac:dyDescent="0.25">
      <c r="A425" t="s">
        <v>863</v>
      </c>
      <c r="B425" s="1">
        <v>40759</v>
      </c>
      <c r="C425" s="1">
        <v>40764</v>
      </c>
      <c r="D425" t="s">
        <v>864</v>
      </c>
      <c r="E425" t="s">
        <v>14</v>
      </c>
      <c r="F425" t="s">
        <v>865</v>
      </c>
      <c r="G425" t="s">
        <v>42</v>
      </c>
      <c r="H425" t="s">
        <v>27</v>
      </c>
      <c r="I425" t="s">
        <v>871</v>
      </c>
      <c r="J425">
        <v>13.18</v>
      </c>
      <c r="K425">
        <v>1</v>
      </c>
      <c r="L425">
        <v>4.78</v>
      </c>
      <c r="M425">
        <f>YEAR(Walmart_dataset[[#This Row],[Order Date]])</f>
        <v>2011</v>
      </c>
      <c r="N425">
        <f>MONTH(Walmart_dataset[[#This Row],[Order Date]])</f>
        <v>8</v>
      </c>
      <c r="O425">
        <f>DAY(Walmart_dataset[[#This Row],[Order Date]])</f>
        <v>4</v>
      </c>
    </row>
    <row r="426" spans="1:15" hidden="1" x14ac:dyDescent="0.25">
      <c r="A426" t="s">
        <v>872</v>
      </c>
      <c r="B426" s="1">
        <v>41543</v>
      </c>
      <c r="C426" s="1">
        <v>41548</v>
      </c>
      <c r="D426" t="s">
        <v>873</v>
      </c>
      <c r="E426" t="s">
        <v>14</v>
      </c>
      <c r="F426" t="s">
        <v>105</v>
      </c>
      <c r="G426" t="s">
        <v>73</v>
      </c>
      <c r="H426" t="s">
        <v>31</v>
      </c>
      <c r="I426" t="s">
        <v>622</v>
      </c>
      <c r="J426">
        <v>393.17</v>
      </c>
      <c r="K426">
        <v>3</v>
      </c>
      <c r="L426">
        <v>-204.45</v>
      </c>
      <c r="M426">
        <f>YEAR(Walmart_dataset[[#This Row],[Order Date]])</f>
        <v>2013</v>
      </c>
      <c r="N426">
        <f>MONTH(Walmart_dataset[[#This Row],[Order Date]])</f>
        <v>9</v>
      </c>
      <c r="O426">
        <f>DAY(Walmart_dataset[[#This Row],[Order Date]])</f>
        <v>26</v>
      </c>
    </row>
    <row r="427" spans="1:15" x14ac:dyDescent="0.25">
      <c r="A427" t="s">
        <v>874</v>
      </c>
      <c r="B427" s="1">
        <v>41668</v>
      </c>
      <c r="C427" s="1">
        <v>41671</v>
      </c>
      <c r="D427" t="s">
        <v>875</v>
      </c>
      <c r="E427" t="s">
        <v>14</v>
      </c>
      <c r="F427" t="s">
        <v>355</v>
      </c>
      <c r="G427" t="s">
        <v>16</v>
      </c>
      <c r="H427" t="s">
        <v>58</v>
      </c>
      <c r="I427" t="s">
        <v>876</v>
      </c>
      <c r="J427">
        <v>239.97</v>
      </c>
      <c r="K427">
        <v>3</v>
      </c>
      <c r="L427">
        <v>26.4</v>
      </c>
      <c r="M427">
        <f>YEAR(Walmart_dataset[[#This Row],[Order Date]])</f>
        <v>2014</v>
      </c>
      <c r="N427">
        <f>MONTH(Walmart_dataset[[#This Row],[Order Date]])</f>
        <v>1</v>
      </c>
      <c r="O427">
        <f>DAY(Walmart_dataset[[#This Row],[Order Date]])</f>
        <v>29</v>
      </c>
    </row>
    <row r="428" spans="1:15" x14ac:dyDescent="0.25">
      <c r="A428" t="s">
        <v>874</v>
      </c>
      <c r="B428" s="1">
        <v>41668</v>
      </c>
      <c r="C428" s="1">
        <v>41671</v>
      </c>
      <c r="D428" t="s">
        <v>875</v>
      </c>
      <c r="E428" t="s">
        <v>14</v>
      </c>
      <c r="F428" t="s">
        <v>355</v>
      </c>
      <c r="G428" t="s">
        <v>16</v>
      </c>
      <c r="H428" t="s">
        <v>21</v>
      </c>
      <c r="I428" t="s">
        <v>877</v>
      </c>
      <c r="J428">
        <v>37.74</v>
      </c>
      <c r="K428">
        <v>3</v>
      </c>
      <c r="L428">
        <v>12.83</v>
      </c>
      <c r="M428">
        <f>YEAR(Walmart_dataset[[#This Row],[Order Date]])</f>
        <v>2014</v>
      </c>
      <c r="N428">
        <f>MONTH(Walmart_dataset[[#This Row],[Order Date]])</f>
        <v>1</v>
      </c>
      <c r="O428">
        <f>DAY(Walmart_dataset[[#This Row],[Order Date]])</f>
        <v>29</v>
      </c>
    </row>
    <row r="429" spans="1:15" hidden="1" x14ac:dyDescent="0.25">
      <c r="A429" t="s">
        <v>878</v>
      </c>
      <c r="B429" s="1">
        <v>41178</v>
      </c>
      <c r="C429" s="1">
        <v>41182</v>
      </c>
      <c r="D429" t="s">
        <v>879</v>
      </c>
      <c r="E429" t="s">
        <v>14</v>
      </c>
      <c r="F429" t="s">
        <v>391</v>
      </c>
      <c r="G429" t="s">
        <v>73</v>
      </c>
      <c r="H429" t="s">
        <v>67</v>
      </c>
      <c r="I429" t="s">
        <v>880</v>
      </c>
      <c r="J429">
        <v>86.27</v>
      </c>
      <c r="K429">
        <v>4</v>
      </c>
      <c r="L429">
        <v>31.27</v>
      </c>
      <c r="M429">
        <f>YEAR(Walmart_dataset[[#This Row],[Order Date]])</f>
        <v>2012</v>
      </c>
      <c r="N429">
        <f>MONTH(Walmart_dataset[[#This Row],[Order Date]])</f>
        <v>9</v>
      </c>
      <c r="O429">
        <f>DAY(Walmart_dataset[[#This Row],[Order Date]])</f>
        <v>26</v>
      </c>
    </row>
    <row r="430" spans="1:15" hidden="1" x14ac:dyDescent="0.25">
      <c r="A430" t="s">
        <v>878</v>
      </c>
      <c r="B430" s="1">
        <v>41178</v>
      </c>
      <c r="C430" s="1">
        <v>41182</v>
      </c>
      <c r="D430" t="s">
        <v>879</v>
      </c>
      <c r="E430" t="s">
        <v>14</v>
      </c>
      <c r="F430" t="s">
        <v>391</v>
      </c>
      <c r="G430" t="s">
        <v>73</v>
      </c>
      <c r="H430" t="s">
        <v>27</v>
      </c>
      <c r="I430" t="s">
        <v>881</v>
      </c>
      <c r="J430">
        <v>72.59</v>
      </c>
      <c r="K430">
        <v>2</v>
      </c>
      <c r="L430">
        <v>-48.39</v>
      </c>
      <c r="M430">
        <f>YEAR(Walmart_dataset[[#This Row],[Order Date]])</f>
        <v>2012</v>
      </c>
      <c r="N430">
        <f>MONTH(Walmart_dataset[[#This Row],[Order Date]])</f>
        <v>9</v>
      </c>
      <c r="O430">
        <f>DAY(Walmart_dataset[[#This Row],[Order Date]])</f>
        <v>26</v>
      </c>
    </row>
    <row r="431" spans="1:15" hidden="1" x14ac:dyDescent="0.25">
      <c r="A431" t="s">
        <v>878</v>
      </c>
      <c r="B431" s="1">
        <v>41178</v>
      </c>
      <c r="C431" s="1">
        <v>41182</v>
      </c>
      <c r="D431" t="s">
        <v>879</v>
      </c>
      <c r="E431" t="s">
        <v>14</v>
      </c>
      <c r="F431" t="s">
        <v>391</v>
      </c>
      <c r="G431" t="s">
        <v>73</v>
      </c>
      <c r="H431" t="s">
        <v>29</v>
      </c>
      <c r="I431" t="s">
        <v>882</v>
      </c>
      <c r="J431">
        <v>60.67</v>
      </c>
      <c r="K431">
        <v>2</v>
      </c>
      <c r="L431">
        <v>14.41</v>
      </c>
      <c r="M431">
        <f>YEAR(Walmart_dataset[[#This Row],[Order Date]])</f>
        <v>2012</v>
      </c>
      <c r="N431">
        <f>MONTH(Walmart_dataset[[#This Row],[Order Date]])</f>
        <v>9</v>
      </c>
      <c r="O431">
        <f>DAY(Walmart_dataset[[#This Row],[Order Date]])</f>
        <v>26</v>
      </c>
    </row>
    <row r="432" spans="1:15" hidden="1" x14ac:dyDescent="0.25">
      <c r="A432" t="s">
        <v>878</v>
      </c>
      <c r="B432" s="1">
        <v>41178</v>
      </c>
      <c r="C432" s="1">
        <v>41182</v>
      </c>
      <c r="D432" t="s">
        <v>879</v>
      </c>
      <c r="E432" t="s">
        <v>14</v>
      </c>
      <c r="F432" t="s">
        <v>391</v>
      </c>
      <c r="G432" t="s">
        <v>73</v>
      </c>
      <c r="H432" t="s">
        <v>27</v>
      </c>
      <c r="I432" t="s">
        <v>742</v>
      </c>
      <c r="J432">
        <v>77.03</v>
      </c>
      <c r="K432">
        <v>9</v>
      </c>
      <c r="L432">
        <v>-59.06</v>
      </c>
      <c r="M432">
        <f>YEAR(Walmart_dataset[[#This Row],[Order Date]])</f>
        <v>2012</v>
      </c>
      <c r="N432">
        <f>MONTH(Walmart_dataset[[#This Row],[Order Date]])</f>
        <v>9</v>
      </c>
      <c r="O432">
        <f>DAY(Walmart_dataset[[#This Row],[Order Date]])</f>
        <v>26</v>
      </c>
    </row>
    <row r="433" spans="1:15" hidden="1" x14ac:dyDescent="0.25">
      <c r="A433" t="s">
        <v>878</v>
      </c>
      <c r="B433" s="1">
        <v>41178</v>
      </c>
      <c r="C433" s="1">
        <v>41182</v>
      </c>
      <c r="D433" t="s">
        <v>879</v>
      </c>
      <c r="E433" t="s">
        <v>14</v>
      </c>
      <c r="F433" t="s">
        <v>391</v>
      </c>
      <c r="G433" t="s">
        <v>73</v>
      </c>
      <c r="H433" t="s">
        <v>43</v>
      </c>
      <c r="I433" t="s">
        <v>883</v>
      </c>
      <c r="J433">
        <v>119.9</v>
      </c>
      <c r="K433">
        <v>6</v>
      </c>
      <c r="L433">
        <v>-1.5</v>
      </c>
      <c r="M433">
        <f>YEAR(Walmart_dataset[[#This Row],[Order Date]])</f>
        <v>2012</v>
      </c>
      <c r="N433">
        <f>MONTH(Walmart_dataset[[#This Row],[Order Date]])</f>
        <v>9</v>
      </c>
      <c r="O433">
        <f>DAY(Walmart_dataset[[#This Row],[Order Date]])</f>
        <v>26</v>
      </c>
    </row>
    <row r="434" spans="1:15" hidden="1" x14ac:dyDescent="0.25">
      <c r="A434" t="s">
        <v>878</v>
      </c>
      <c r="B434" s="1">
        <v>41178</v>
      </c>
      <c r="C434" s="1">
        <v>41182</v>
      </c>
      <c r="D434" t="s">
        <v>879</v>
      </c>
      <c r="E434" t="s">
        <v>14</v>
      </c>
      <c r="F434" t="s">
        <v>391</v>
      </c>
      <c r="G434" t="s">
        <v>73</v>
      </c>
      <c r="H434" t="s">
        <v>25</v>
      </c>
      <c r="I434" t="s">
        <v>884</v>
      </c>
      <c r="J434">
        <v>263.95999999999998</v>
      </c>
      <c r="K434">
        <v>5</v>
      </c>
      <c r="L434">
        <v>23.1</v>
      </c>
      <c r="M434">
        <f>YEAR(Walmart_dataset[[#This Row],[Order Date]])</f>
        <v>2012</v>
      </c>
      <c r="N434">
        <f>MONTH(Walmart_dataset[[#This Row],[Order Date]])</f>
        <v>9</v>
      </c>
      <c r="O434">
        <f>DAY(Walmart_dataset[[#This Row],[Order Date]])</f>
        <v>26</v>
      </c>
    </row>
    <row r="435" spans="1:15" hidden="1" x14ac:dyDescent="0.25">
      <c r="A435" t="s">
        <v>878</v>
      </c>
      <c r="B435" s="1">
        <v>41178</v>
      </c>
      <c r="C435" s="1">
        <v>41182</v>
      </c>
      <c r="D435" t="s">
        <v>879</v>
      </c>
      <c r="E435" t="s">
        <v>14</v>
      </c>
      <c r="F435" t="s">
        <v>391</v>
      </c>
      <c r="G435" t="s">
        <v>73</v>
      </c>
      <c r="H435" t="s">
        <v>43</v>
      </c>
      <c r="I435" t="s">
        <v>335</v>
      </c>
      <c r="J435">
        <v>363.65</v>
      </c>
      <c r="K435">
        <v>4</v>
      </c>
      <c r="L435">
        <v>-86.37</v>
      </c>
      <c r="M435">
        <f>YEAR(Walmart_dataset[[#This Row],[Order Date]])</f>
        <v>2012</v>
      </c>
      <c r="N435">
        <f>MONTH(Walmart_dataset[[#This Row],[Order Date]])</f>
        <v>9</v>
      </c>
      <c r="O435">
        <f>DAY(Walmart_dataset[[#This Row],[Order Date]])</f>
        <v>26</v>
      </c>
    </row>
    <row r="436" spans="1:15" x14ac:dyDescent="0.25">
      <c r="A436" t="s">
        <v>885</v>
      </c>
      <c r="B436" s="1">
        <v>41213</v>
      </c>
      <c r="C436" s="1">
        <v>41217</v>
      </c>
      <c r="D436" t="s">
        <v>886</v>
      </c>
      <c r="E436" t="s">
        <v>14</v>
      </c>
      <c r="F436" t="s">
        <v>578</v>
      </c>
      <c r="G436" t="s">
        <v>16</v>
      </c>
      <c r="H436" t="s">
        <v>27</v>
      </c>
      <c r="I436" t="s">
        <v>887</v>
      </c>
      <c r="J436">
        <v>9.73</v>
      </c>
      <c r="K436">
        <v>2</v>
      </c>
      <c r="L436">
        <v>3.28</v>
      </c>
      <c r="M436">
        <f>YEAR(Walmart_dataset[[#This Row],[Order Date]])</f>
        <v>2012</v>
      </c>
      <c r="N436">
        <f>MONTH(Walmart_dataset[[#This Row],[Order Date]])</f>
        <v>10</v>
      </c>
      <c r="O436">
        <f>DAY(Walmart_dataset[[#This Row],[Order Date]])</f>
        <v>31</v>
      </c>
    </row>
    <row r="437" spans="1:15" x14ac:dyDescent="0.25">
      <c r="A437" t="s">
        <v>885</v>
      </c>
      <c r="B437" s="1">
        <v>41213</v>
      </c>
      <c r="C437" s="1">
        <v>41217</v>
      </c>
      <c r="D437" t="s">
        <v>886</v>
      </c>
      <c r="E437" t="s">
        <v>14</v>
      </c>
      <c r="F437" t="s">
        <v>578</v>
      </c>
      <c r="G437" t="s">
        <v>16</v>
      </c>
      <c r="H437" t="s">
        <v>128</v>
      </c>
      <c r="I437" t="s">
        <v>657</v>
      </c>
      <c r="J437">
        <v>14.75</v>
      </c>
      <c r="K437">
        <v>5</v>
      </c>
      <c r="L437">
        <v>7.08</v>
      </c>
      <c r="M437">
        <f>YEAR(Walmart_dataset[[#This Row],[Order Date]])</f>
        <v>2012</v>
      </c>
      <c r="N437">
        <f>MONTH(Walmart_dataset[[#This Row],[Order Date]])</f>
        <v>10</v>
      </c>
      <c r="O437">
        <f>DAY(Walmart_dataset[[#This Row],[Order Date]])</f>
        <v>31</v>
      </c>
    </row>
    <row r="438" spans="1:15" x14ac:dyDescent="0.25">
      <c r="A438" t="s">
        <v>885</v>
      </c>
      <c r="B438" s="1">
        <v>41213</v>
      </c>
      <c r="C438" s="1">
        <v>41217</v>
      </c>
      <c r="D438" t="s">
        <v>886</v>
      </c>
      <c r="E438" t="s">
        <v>14</v>
      </c>
      <c r="F438" t="s">
        <v>578</v>
      </c>
      <c r="G438" t="s">
        <v>16</v>
      </c>
      <c r="H438" t="s">
        <v>27</v>
      </c>
      <c r="I438" t="s">
        <v>888</v>
      </c>
      <c r="J438">
        <v>29.8</v>
      </c>
      <c r="K438">
        <v>5</v>
      </c>
      <c r="L438">
        <v>9.31</v>
      </c>
      <c r="M438">
        <f>YEAR(Walmart_dataset[[#This Row],[Order Date]])</f>
        <v>2012</v>
      </c>
      <c r="N438">
        <f>MONTH(Walmart_dataset[[#This Row],[Order Date]])</f>
        <v>10</v>
      </c>
      <c r="O438">
        <f>DAY(Walmart_dataset[[#This Row],[Order Date]])</f>
        <v>31</v>
      </c>
    </row>
    <row r="439" spans="1:15" x14ac:dyDescent="0.25">
      <c r="A439" t="s">
        <v>885</v>
      </c>
      <c r="B439" s="1">
        <v>41213</v>
      </c>
      <c r="C439" s="1">
        <v>41217</v>
      </c>
      <c r="D439" t="s">
        <v>886</v>
      </c>
      <c r="E439" t="s">
        <v>14</v>
      </c>
      <c r="F439" t="s">
        <v>578</v>
      </c>
      <c r="G439" t="s">
        <v>16</v>
      </c>
      <c r="H439" t="s">
        <v>17</v>
      </c>
      <c r="I439" t="s">
        <v>889</v>
      </c>
      <c r="J439">
        <v>427.42</v>
      </c>
      <c r="K439">
        <v>14</v>
      </c>
      <c r="L439">
        <v>196.61</v>
      </c>
      <c r="M439">
        <f>YEAR(Walmart_dataset[[#This Row],[Order Date]])</f>
        <v>2012</v>
      </c>
      <c r="N439">
        <f>MONTH(Walmart_dataset[[#This Row],[Order Date]])</f>
        <v>10</v>
      </c>
      <c r="O439">
        <f>DAY(Walmart_dataset[[#This Row],[Order Date]])</f>
        <v>31</v>
      </c>
    </row>
    <row r="440" spans="1:15" x14ac:dyDescent="0.25">
      <c r="A440" t="s">
        <v>890</v>
      </c>
      <c r="B440" s="1">
        <v>41635</v>
      </c>
      <c r="C440" s="1">
        <v>41639</v>
      </c>
      <c r="D440" t="s">
        <v>416</v>
      </c>
      <c r="E440" t="s">
        <v>14</v>
      </c>
      <c r="F440" t="s">
        <v>36</v>
      </c>
      <c r="G440" t="s">
        <v>37</v>
      </c>
      <c r="H440" t="s">
        <v>67</v>
      </c>
      <c r="I440" t="s">
        <v>891</v>
      </c>
      <c r="J440">
        <v>33.9</v>
      </c>
      <c r="K440">
        <v>5</v>
      </c>
      <c r="L440">
        <v>15.59</v>
      </c>
      <c r="M440">
        <f>YEAR(Walmart_dataset[[#This Row],[Order Date]])</f>
        <v>2013</v>
      </c>
      <c r="N440">
        <f>MONTH(Walmart_dataset[[#This Row],[Order Date]])</f>
        <v>12</v>
      </c>
      <c r="O440">
        <f>DAY(Walmart_dataset[[#This Row],[Order Date]])</f>
        <v>27</v>
      </c>
    </row>
    <row r="441" spans="1:15" x14ac:dyDescent="0.25">
      <c r="A441" t="s">
        <v>892</v>
      </c>
      <c r="B441" s="1">
        <v>41993</v>
      </c>
      <c r="C441" s="1">
        <v>41998</v>
      </c>
      <c r="D441" t="s">
        <v>893</v>
      </c>
      <c r="E441" t="s">
        <v>14</v>
      </c>
      <c r="F441" t="s">
        <v>47</v>
      </c>
      <c r="G441" t="s">
        <v>16</v>
      </c>
      <c r="H441" t="s">
        <v>27</v>
      </c>
      <c r="I441" t="s">
        <v>894</v>
      </c>
      <c r="J441">
        <v>36.67</v>
      </c>
      <c r="K441">
        <v>2</v>
      </c>
      <c r="L441">
        <v>11.46</v>
      </c>
      <c r="M441">
        <f>YEAR(Walmart_dataset[[#This Row],[Order Date]])</f>
        <v>2014</v>
      </c>
      <c r="N441">
        <f>MONTH(Walmart_dataset[[#This Row],[Order Date]])</f>
        <v>12</v>
      </c>
      <c r="O441">
        <f>DAY(Walmart_dataset[[#This Row],[Order Date]])</f>
        <v>20</v>
      </c>
    </row>
    <row r="442" spans="1:15" hidden="1" x14ac:dyDescent="0.25">
      <c r="A442" t="s">
        <v>895</v>
      </c>
      <c r="B442" s="1">
        <v>41183</v>
      </c>
      <c r="C442" s="1">
        <v>41188</v>
      </c>
      <c r="D442" t="s">
        <v>896</v>
      </c>
      <c r="E442" t="s">
        <v>14</v>
      </c>
      <c r="F442" t="s">
        <v>95</v>
      </c>
      <c r="G442" t="s">
        <v>96</v>
      </c>
      <c r="H442" t="s">
        <v>43</v>
      </c>
      <c r="I442" t="s">
        <v>107</v>
      </c>
      <c r="J442">
        <v>139.41999999999999</v>
      </c>
      <c r="K442">
        <v>4</v>
      </c>
      <c r="L442">
        <v>17.43</v>
      </c>
      <c r="M442">
        <f>YEAR(Walmart_dataset[[#This Row],[Order Date]])</f>
        <v>2012</v>
      </c>
      <c r="N442">
        <f>MONTH(Walmart_dataset[[#This Row],[Order Date]])</f>
        <v>10</v>
      </c>
      <c r="O442">
        <f>DAY(Walmart_dataset[[#This Row],[Order Date]])</f>
        <v>1</v>
      </c>
    </row>
    <row r="443" spans="1:15" x14ac:dyDescent="0.25">
      <c r="A443" t="s">
        <v>897</v>
      </c>
      <c r="B443" s="1">
        <v>41030</v>
      </c>
      <c r="C443" s="1">
        <v>41036</v>
      </c>
      <c r="D443" t="s">
        <v>898</v>
      </c>
      <c r="E443" t="s">
        <v>14</v>
      </c>
      <c r="F443" t="s">
        <v>15</v>
      </c>
      <c r="G443" t="s">
        <v>16</v>
      </c>
      <c r="H443" t="s">
        <v>25</v>
      </c>
      <c r="I443" t="s">
        <v>899</v>
      </c>
      <c r="J443">
        <v>88.75</v>
      </c>
      <c r="K443">
        <v>3</v>
      </c>
      <c r="L443">
        <v>11.09</v>
      </c>
      <c r="M443">
        <f>YEAR(Walmart_dataset[[#This Row],[Order Date]])</f>
        <v>2012</v>
      </c>
      <c r="N443">
        <f>MONTH(Walmart_dataset[[#This Row],[Order Date]])</f>
        <v>5</v>
      </c>
      <c r="O443">
        <f>DAY(Walmart_dataset[[#This Row],[Order Date]])</f>
        <v>1</v>
      </c>
    </row>
    <row r="444" spans="1:15" hidden="1" x14ac:dyDescent="0.25">
      <c r="A444" t="s">
        <v>900</v>
      </c>
      <c r="B444" s="1">
        <v>41109</v>
      </c>
      <c r="C444" s="1">
        <v>41110</v>
      </c>
      <c r="D444" t="s">
        <v>901</v>
      </c>
      <c r="E444" t="s">
        <v>14</v>
      </c>
      <c r="F444" t="s">
        <v>105</v>
      </c>
      <c r="G444" t="s">
        <v>73</v>
      </c>
      <c r="H444" t="s">
        <v>27</v>
      </c>
      <c r="I444" t="s">
        <v>902</v>
      </c>
      <c r="J444">
        <v>2.0299999999999998</v>
      </c>
      <c r="K444">
        <v>1</v>
      </c>
      <c r="L444">
        <v>-1.35</v>
      </c>
      <c r="M444">
        <f>YEAR(Walmart_dataset[[#This Row],[Order Date]])</f>
        <v>2012</v>
      </c>
      <c r="N444">
        <f>MONTH(Walmart_dataset[[#This Row],[Order Date]])</f>
        <v>7</v>
      </c>
      <c r="O444">
        <f>DAY(Walmart_dataset[[#This Row],[Order Date]])</f>
        <v>19</v>
      </c>
    </row>
    <row r="445" spans="1:15" x14ac:dyDescent="0.25">
      <c r="A445" t="s">
        <v>903</v>
      </c>
      <c r="B445" s="1">
        <v>41244</v>
      </c>
      <c r="C445" s="1">
        <v>41251</v>
      </c>
      <c r="D445" t="s">
        <v>456</v>
      </c>
      <c r="E445" t="s">
        <v>14</v>
      </c>
      <c r="F445" t="s">
        <v>36</v>
      </c>
      <c r="G445" t="s">
        <v>37</v>
      </c>
      <c r="H445" t="s">
        <v>27</v>
      </c>
      <c r="I445" t="s">
        <v>904</v>
      </c>
      <c r="J445">
        <v>55.42</v>
      </c>
      <c r="K445">
        <v>2</v>
      </c>
      <c r="L445">
        <v>19.399999999999999</v>
      </c>
      <c r="M445">
        <f>YEAR(Walmart_dataset[[#This Row],[Order Date]])</f>
        <v>2012</v>
      </c>
      <c r="N445">
        <f>MONTH(Walmart_dataset[[#This Row],[Order Date]])</f>
        <v>12</v>
      </c>
      <c r="O445">
        <f>DAY(Walmart_dataset[[#This Row],[Order Date]])</f>
        <v>1</v>
      </c>
    </row>
    <row r="446" spans="1:15" hidden="1" x14ac:dyDescent="0.25">
      <c r="A446" t="s">
        <v>905</v>
      </c>
      <c r="B446" s="1">
        <v>40763</v>
      </c>
      <c r="C446" s="1">
        <v>40769</v>
      </c>
      <c r="D446" t="s">
        <v>906</v>
      </c>
      <c r="E446" t="s">
        <v>14</v>
      </c>
      <c r="F446" t="s">
        <v>907</v>
      </c>
      <c r="G446" t="s">
        <v>73</v>
      </c>
      <c r="H446" t="s">
        <v>21</v>
      </c>
      <c r="I446" t="s">
        <v>661</v>
      </c>
      <c r="J446">
        <v>121.38</v>
      </c>
      <c r="K446">
        <v>4</v>
      </c>
      <c r="L446">
        <v>-3.03</v>
      </c>
      <c r="M446">
        <f>YEAR(Walmart_dataset[[#This Row],[Order Date]])</f>
        <v>2011</v>
      </c>
      <c r="N446">
        <f>MONTH(Walmart_dataset[[#This Row],[Order Date]])</f>
        <v>8</v>
      </c>
      <c r="O446">
        <f>DAY(Walmart_dataset[[#This Row],[Order Date]])</f>
        <v>8</v>
      </c>
    </row>
    <row r="447" spans="1:15" hidden="1" x14ac:dyDescent="0.25">
      <c r="A447" t="s">
        <v>905</v>
      </c>
      <c r="B447" s="1">
        <v>40763</v>
      </c>
      <c r="C447" s="1">
        <v>40769</v>
      </c>
      <c r="D447" t="s">
        <v>906</v>
      </c>
      <c r="E447" t="s">
        <v>14</v>
      </c>
      <c r="F447" t="s">
        <v>907</v>
      </c>
      <c r="G447" t="s">
        <v>73</v>
      </c>
      <c r="H447" t="s">
        <v>58</v>
      </c>
      <c r="I447" t="s">
        <v>908</v>
      </c>
      <c r="J447">
        <v>95.98</v>
      </c>
      <c r="K447">
        <v>3</v>
      </c>
      <c r="L447">
        <v>-10.8</v>
      </c>
      <c r="M447">
        <f>YEAR(Walmart_dataset[[#This Row],[Order Date]])</f>
        <v>2011</v>
      </c>
      <c r="N447">
        <f>MONTH(Walmart_dataset[[#This Row],[Order Date]])</f>
        <v>8</v>
      </c>
      <c r="O447">
        <f>DAY(Walmart_dataset[[#This Row],[Order Date]])</f>
        <v>8</v>
      </c>
    </row>
    <row r="448" spans="1:15" x14ac:dyDescent="0.25">
      <c r="A448" t="s">
        <v>909</v>
      </c>
      <c r="B448" s="1">
        <v>41832</v>
      </c>
      <c r="C448" s="1">
        <v>41836</v>
      </c>
      <c r="D448" t="s">
        <v>910</v>
      </c>
      <c r="E448" t="s">
        <v>14</v>
      </c>
      <c r="F448" t="s">
        <v>15</v>
      </c>
      <c r="G448" t="s">
        <v>16</v>
      </c>
      <c r="H448" t="s">
        <v>17</v>
      </c>
      <c r="I448" t="s">
        <v>911</v>
      </c>
      <c r="J448">
        <v>8.67</v>
      </c>
      <c r="K448">
        <v>3</v>
      </c>
      <c r="L448">
        <v>4.07</v>
      </c>
      <c r="M448">
        <f>YEAR(Walmart_dataset[[#This Row],[Order Date]])</f>
        <v>2014</v>
      </c>
      <c r="N448">
        <f>MONTH(Walmart_dataset[[#This Row],[Order Date]])</f>
        <v>7</v>
      </c>
      <c r="O448">
        <f>DAY(Walmart_dataset[[#This Row],[Order Date]])</f>
        <v>12</v>
      </c>
    </row>
    <row r="449" spans="1:15" x14ac:dyDescent="0.25">
      <c r="A449" t="s">
        <v>912</v>
      </c>
      <c r="B449" s="1">
        <v>41963</v>
      </c>
      <c r="C449" s="1">
        <v>41964</v>
      </c>
      <c r="D449" t="s">
        <v>91</v>
      </c>
      <c r="E449" t="s">
        <v>14</v>
      </c>
      <c r="F449" t="s">
        <v>913</v>
      </c>
      <c r="G449" t="s">
        <v>16</v>
      </c>
      <c r="H449" t="s">
        <v>25</v>
      </c>
      <c r="I449" t="s">
        <v>914</v>
      </c>
      <c r="J449">
        <v>31.97</v>
      </c>
      <c r="K449">
        <v>4</v>
      </c>
      <c r="L449">
        <v>2.4</v>
      </c>
      <c r="M449">
        <f>YEAR(Walmart_dataset[[#This Row],[Order Date]])</f>
        <v>2014</v>
      </c>
      <c r="N449">
        <f>MONTH(Walmart_dataset[[#This Row],[Order Date]])</f>
        <v>11</v>
      </c>
      <c r="O449">
        <f>DAY(Walmart_dataset[[#This Row],[Order Date]])</f>
        <v>20</v>
      </c>
    </row>
    <row r="450" spans="1:15" x14ac:dyDescent="0.25">
      <c r="A450" t="s">
        <v>915</v>
      </c>
      <c r="B450" s="1">
        <v>41611</v>
      </c>
      <c r="C450" s="1">
        <v>41617</v>
      </c>
      <c r="D450" t="s">
        <v>916</v>
      </c>
      <c r="E450" t="s">
        <v>14</v>
      </c>
      <c r="F450" t="s">
        <v>47</v>
      </c>
      <c r="G450" t="s">
        <v>16</v>
      </c>
      <c r="H450" t="s">
        <v>67</v>
      </c>
      <c r="I450" t="s">
        <v>917</v>
      </c>
      <c r="J450">
        <v>25.92</v>
      </c>
      <c r="K450">
        <v>4</v>
      </c>
      <c r="L450">
        <v>12.44</v>
      </c>
      <c r="M450">
        <f>YEAR(Walmart_dataset[[#This Row],[Order Date]])</f>
        <v>2013</v>
      </c>
      <c r="N450">
        <f>MONTH(Walmart_dataset[[#This Row],[Order Date]])</f>
        <v>12</v>
      </c>
      <c r="O450">
        <f>DAY(Walmart_dataset[[#This Row],[Order Date]])</f>
        <v>3</v>
      </c>
    </row>
    <row r="451" spans="1:15" x14ac:dyDescent="0.25">
      <c r="A451" t="s">
        <v>915</v>
      </c>
      <c r="B451" s="1">
        <v>41611</v>
      </c>
      <c r="C451" s="1">
        <v>41617</v>
      </c>
      <c r="D451" t="s">
        <v>916</v>
      </c>
      <c r="E451" t="s">
        <v>14</v>
      </c>
      <c r="F451" t="s">
        <v>47</v>
      </c>
      <c r="G451" t="s">
        <v>16</v>
      </c>
      <c r="H451" t="s">
        <v>67</v>
      </c>
      <c r="I451" t="s">
        <v>918</v>
      </c>
      <c r="J451">
        <v>40.46</v>
      </c>
      <c r="K451">
        <v>7</v>
      </c>
      <c r="L451">
        <v>19.829999999999998</v>
      </c>
      <c r="M451">
        <f>YEAR(Walmart_dataset[[#This Row],[Order Date]])</f>
        <v>2013</v>
      </c>
      <c r="N451">
        <f>MONTH(Walmart_dataset[[#This Row],[Order Date]])</f>
        <v>12</v>
      </c>
      <c r="O451">
        <f>DAY(Walmart_dataset[[#This Row],[Order Date]])</f>
        <v>3</v>
      </c>
    </row>
    <row r="452" spans="1:15" x14ac:dyDescent="0.25">
      <c r="A452" t="s">
        <v>915</v>
      </c>
      <c r="B452" s="1">
        <v>41611</v>
      </c>
      <c r="C452" s="1">
        <v>41617</v>
      </c>
      <c r="D452" t="s">
        <v>916</v>
      </c>
      <c r="E452" t="s">
        <v>14</v>
      </c>
      <c r="F452" t="s">
        <v>47</v>
      </c>
      <c r="G452" t="s">
        <v>16</v>
      </c>
      <c r="H452" t="s">
        <v>43</v>
      </c>
      <c r="I452" t="s">
        <v>919</v>
      </c>
      <c r="J452">
        <v>33.869999999999997</v>
      </c>
      <c r="K452">
        <v>3</v>
      </c>
      <c r="L452">
        <v>8.81</v>
      </c>
      <c r="M452">
        <f>YEAR(Walmart_dataset[[#This Row],[Order Date]])</f>
        <v>2013</v>
      </c>
      <c r="N452">
        <f>MONTH(Walmart_dataset[[#This Row],[Order Date]])</f>
        <v>12</v>
      </c>
      <c r="O452">
        <f>DAY(Walmart_dataset[[#This Row],[Order Date]])</f>
        <v>3</v>
      </c>
    </row>
    <row r="453" spans="1:15" x14ac:dyDescent="0.25">
      <c r="A453" t="s">
        <v>920</v>
      </c>
      <c r="B453" s="1">
        <v>41562</v>
      </c>
      <c r="C453" s="1">
        <v>41566</v>
      </c>
      <c r="D453" t="s">
        <v>921</v>
      </c>
      <c r="E453" t="s">
        <v>14</v>
      </c>
      <c r="F453" t="s">
        <v>36</v>
      </c>
      <c r="G453" t="s">
        <v>37</v>
      </c>
      <c r="H453" t="s">
        <v>58</v>
      </c>
      <c r="I453" t="s">
        <v>922</v>
      </c>
      <c r="J453">
        <v>177</v>
      </c>
      <c r="K453">
        <v>3</v>
      </c>
      <c r="L453">
        <v>30.09</v>
      </c>
      <c r="M453">
        <f>YEAR(Walmart_dataset[[#This Row],[Order Date]])</f>
        <v>2013</v>
      </c>
      <c r="N453">
        <f>MONTH(Walmart_dataset[[#This Row],[Order Date]])</f>
        <v>10</v>
      </c>
      <c r="O453">
        <f>DAY(Walmart_dataset[[#This Row],[Order Date]])</f>
        <v>15</v>
      </c>
    </row>
    <row r="454" spans="1:15" x14ac:dyDescent="0.25">
      <c r="A454" t="s">
        <v>923</v>
      </c>
      <c r="B454" s="1">
        <v>41216</v>
      </c>
      <c r="C454" s="1">
        <v>41220</v>
      </c>
      <c r="D454" t="s">
        <v>924</v>
      </c>
      <c r="E454" t="s">
        <v>14</v>
      </c>
      <c r="F454" t="s">
        <v>15</v>
      </c>
      <c r="G454" t="s">
        <v>16</v>
      </c>
      <c r="H454" t="s">
        <v>25</v>
      </c>
      <c r="I454" t="s">
        <v>925</v>
      </c>
      <c r="J454">
        <v>1212.8499999999999</v>
      </c>
      <c r="K454">
        <v>7</v>
      </c>
      <c r="L454">
        <v>106.12</v>
      </c>
      <c r="M454">
        <f>YEAR(Walmart_dataset[[#This Row],[Order Date]])</f>
        <v>2012</v>
      </c>
      <c r="N454">
        <f>MONTH(Walmart_dataset[[#This Row],[Order Date]])</f>
        <v>11</v>
      </c>
      <c r="O454">
        <f>DAY(Walmart_dataset[[#This Row],[Order Date]])</f>
        <v>3</v>
      </c>
    </row>
    <row r="455" spans="1:15" x14ac:dyDescent="0.25">
      <c r="A455" t="s">
        <v>923</v>
      </c>
      <c r="B455" s="1">
        <v>41216</v>
      </c>
      <c r="C455" s="1">
        <v>41220</v>
      </c>
      <c r="D455" t="s">
        <v>924</v>
      </c>
      <c r="E455" t="s">
        <v>14</v>
      </c>
      <c r="F455" t="s">
        <v>15</v>
      </c>
      <c r="G455" t="s">
        <v>16</v>
      </c>
      <c r="H455" t="s">
        <v>58</v>
      </c>
      <c r="I455" t="s">
        <v>926</v>
      </c>
      <c r="J455">
        <v>89.97</v>
      </c>
      <c r="K455">
        <v>3</v>
      </c>
      <c r="L455">
        <v>37.79</v>
      </c>
      <c r="M455">
        <f>YEAR(Walmart_dataset[[#This Row],[Order Date]])</f>
        <v>2012</v>
      </c>
      <c r="N455">
        <f>MONTH(Walmart_dataset[[#This Row],[Order Date]])</f>
        <v>11</v>
      </c>
      <c r="O455">
        <f>DAY(Walmart_dataset[[#This Row],[Order Date]])</f>
        <v>3</v>
      </c>
    </row>
    <row r="456" spans="1:15" x14ac:dyDescent="0.25">
      <c r="A456" t="s">
        <v>923</v>
      </c>
      <c r="B456" s="1">
        <v>41216</v>
      </c>
      <c r="C456" s="1">
        <v>41220</v>
      </c>
      <c r="D456" t="s">
        <v>924</v>
      </c>
      <c r="E456" t="s">
        <v>14</v>
      </c>
      <c r="F456" t="s">
        <v>15</v>
      </c>
      <c r="G456" t="s">
        <v>16</v>
      </c>
      <c r="H456" t="s">
        <v>21</v>
      </c>
      <c r="I456" t="s">
        <v>410</v>
      </c>
      <c r="J456">
        <v>42.6</v>
      </c>
      <c r="K456">
        <v>3</v>
      </c>
      <c r="L456">
        <v>16.61</v>
      </c>
      <c r="M456">
        <f>YEAR(Walmart_dataset[[#This Row],[Order Date]])</f>
        <v>2012</v>
      </c>
      <c r="N456">
        <f>MONTH(Walmart_dataset[[#This Row],[Order Date]])</f>
        <v>11</v>
      </c>
      <c r="O456">
        <f>DAY(Walmart_dataset[[#This Row],[Order Date]])</f>
        <v>3</v>
      </c>
    </row>
    <row r="457" spans="1:15" x14ac:dyDescent="0.25">
      <c r="A457" t="s">
        <v>927</v>
      </c>
      <c r="B457" s="1">
        <v>41943</v>
      </c>
      <c r="C457" s="1">
        <v>41947</v>
      </c>
      <c r="D457" t="s">
        <v>928</v>
      </c>
      <c r="E457" t="s">
        <v>14</v>
      </c>
      <c r="F457" t="s">
        <v>482</v>
      </c>
      <c r="G457" t="s">
        <v>37</v>
      </c>
      <c r="H457" t="s">
        <v>21</v>
      </c>
      <c r="I457" t="s">
        <v>929</v>
      </c>
      <c r="J457">
        <v>9.64</v>
      </c>
      <c r="K457">
        <v>2</v>
      </c>
      <c r="L457">
        <v>3.66</v>
      </c>
      <c r="M457">
        <f>YEAR(Walmart_dataset[[#This Row],[Order Date]])</f>
        <v>2014</v>
      </c>
      <c r="N457">
        <f>MONTH(Walmart_dataset[[#This Row],[Order Date]])</f>
        <v>10</v>
      </c>
      <c r="O457">
        <f>DAY(Walmart_dataset[[#This Row],[Order Date]])</f>
        <v>31</v>
      </c>
    </row>
    <row r="458" spans="1:15" x14ac:dyDescent="0.25">
      <c r="A458" t="s">
        <v>930</v>
      </c>
      <c r="B458" s="1">
        <v>41565</v>
      </c>
      <c r="C458" s="1">
        <v>41568</v>
      </c>
      <c r="D458" t="s">
        <v>147</v>
      </c>
      <c r="E458" t="s">
        <v>14</v>
      </c>
      <c r="F458" t="s">
        <v>47</v>
      </c>
      <c r="G458" t="s">
        <v>16</v>
      </c>
      <c r="H458" t="s">
        <v>27</v>
      </c>
      <c r="I458" t="s">
        <v>931</v>
      </c>
      <c r="J458">
        <v>18.16</v>
      </c>
      <c r="K458">
        <v>5</v>
      </c>
      <c r="L458">
        <v>6.58</v>
      </c>
      <c r="M458">
        <f>YEAR(Walmart_dataset[[#This Row],[Order Date]])</f>
        <v>2013</v>
      </c>
      <c r="N458">
        <f>MONTH(Walmart_dataset[[#This Row],[Order Date]])</f>
        <v>10</v>
      </c>
      <c r="O458">
        <f>DAY(Walmart_dataset[[#This Row],[Order Date]])</f>
        <v>18</v>
      </c>
    </row>
    <row r="459" spans="1:15" x14ac:dyDescent="0.25">
      <c r="A459" t="s">
        <v>932</v>
      </c>
      <c r="B459" s="1">
        <v>41603</v>
      </c>
      <c r="C459" s="1">
        <v>41610</v>
      </c>
      <c r="D459" t="s">
        <v>754</v>
      </c>
      <c r="E459" t="s">
        <v>14</v>
      </c>
      <c r="F459" t="s">
        <v>15</v>
      </c>
      <c r="G459" t="s">
        <v>16</v>
      </c>
      <c r="H459" t="s">
        <v>25</v>
      </c>
      <c r="I459" t="s">
        <v>933</v>
      </c>
      <c r="J459">
        <v>33.520000000000003</v>
      </c>
      <c r="K459">
        <v>2</v>
      </c>
      <c r="L459">
        <v>3.35</v>
      </c>
      <c r="M459">
        <f>YEAR(Walmart_dataset[[#This Row],[Order Date]])</f>
        <v>2013</v>
      </c>
      <c r="N459">
        <f>MONTH(Walmart_dataset[[#This Row],[Order Date]])</f>
        <v>11</v>
      </c>
      <c r="O459">
        <f>DAY(Walmart_dataset[[#This Row],[Order Date]])</f>
        <v>25</v>
      </c>
    </row>
    <row r="460" spans="1:15" x14ac:dyDescent="0.25">
      <c r="A460" t="s">
        <v>932</v>
      </c>
      <c r="B460" s="1">
        <v>41603</v>
      </c>
      <c r="C460" s="1">
        <v>41610</v>
      </c>
      <c r="D460" t="s">
        <v>754</v>
      </c>
      <c r="E460" t="s">
        <v>14</v>
      </c>
      <c r="F460" t="s">
        <v>15</v>
      </c>
      <c r="G460" t="s">
        <v>16</v>
      </c>
      <c r="H460" t="s">
        <v>21</v>
      </c>
      <c r="I460" t="s">
        <v>934</v>
      </c>
      <c r="J460">
        <v>9.94</v>
      </c>
      <c r="K460">
        <v>2</v>
      </c>
      <c r="L460">
        <v>3.08</v>
      </c>
      <c r="M460">
        <f>YEAR(Walmart_dataset[[#This Row],[Order Date]])</f>
        <v>2013</v>
      </c>
      <c r="N460">
        <f>MONTH(Walmart_dataset[[#This Row],[Order Date]])</f>
        <v>11</v>
      </c>
      <c r="O460">
        <f>DAY(Walmart_dataset[[#This Row],[Order Date]])</f>
        <v>25</v>
      </c>
    </row>
    <row r="461" spans="1:15" x14ac:dyDescent="0.25">
      <c r="A461" t="s">
        <v>935</v>
      </c>
      <c r="B461" s="1">
        <v>41122</v>
      </c>
      <c r="C461" s="1">
        <v>41128</v>
      </c>
      <c r="D461" t="s">
        <v>936</v>
      </c>
      <c r="E461" t="s">
        <v>14</v>
      </c>
      <c r="F461" t="s">
        <v>15</v>
      </c>
      <c r="G461" t="s">
        <v>16</v>
      </c>
      <c r="H461" t="s">
        <v>23</v>
      </c>
      <c r="I461" t="s">
        <v>937</v>
      </c>
      <c r="J461">
        <v>6.72</v>
      </c>
      <c r="K461">
        <v>4</v>
      </c>
      <c r="L461">
        <v>3.36</v>
      </c>
      <c r="M461">
        <f>YEAR(Walmart_dataset[[#This Row],[Order Date]])</f>
        <v>2012</v>
      </c>
      <c r="N461">
        <f>MONTH(Walmart_dataset[[#This Row],[Order Date]])</f>
        <v>8</v>
      </c>
      <c r="O461">
        <f>DAY(Walmart_dataset[[#This Row],[Order Date]])</f>
        <v>1</v>
      </c>
    </row>
    <row r="462" spans="1:15" x14ac:dyDescent="0.25">
      <c r="A462" t="s">
        <v>935</v>
      </c>
      <c r="B462" s="1">
        <v>41122</v>
      </c>
      <c r="C462" s="1">
        <v>41128</v>
      </c>
      <c r="D462" t="s">
        <v>936</v>
      </c>
      <c r="E462" t="s">
        <v>14</v>
      </c>
      <c r="F462" t="s">
        <v>15</v>
      </c>
      <c r="G462" t="s">
        <v>16</v>
      </c>
      <c r="H462" t="s">
        <v>31</v>
      </c>
      <c r="I462" t="s">
        <v>938</v>
      </c>
      <c r="J462">
        <v>1004.98</v>
      </c>
      <c r="K462">
        <v>6</v>
      </c>
      <c r="L462">
        <v>-175.87</v>
      </c>
      <c r="M462">
        <f>YEAR(Walmart_dataset[[#This Row],[Order Date]])</f>
        <v>2012</v>
      </c>
      <c r="N462">
        <f>MONTH(Walmart_dataset[[#This Row],[Order Date]])</f>
        <v>8</v>
      </c>
      <c r="O462">
        <f>DAY(Walmart_dataset[[#This Row],[Order Date]])</f>
        <v>1</v>
      </c>
    </row>
    <row r="463" spans="1:15" x14ac:dyDescent="0.25">
      <c r="A463" t="s">
        <v>939</v>
      </c>
      <c r="B463" s="1">
        <v>41895</v>
      </c>
      <c r="C463" s="1">
        <v>41898</v>
      </c>
      <c r="D463" t="s">
        <v>940</v>
      </c>
      <c r="E463" t="s">
        <v>14</v>
      </c>
      <c r="F463" t="s">
        <v>15</v>
      </c>
      <c r="G463" t="s">
        <v>16</v>
      </c>
      <c r="H463" t="s">
        <v>21</v>
      </c>
      <c r="I463" t="s">
        <v>941</v>
      </c>
      <c r="J463">
        <v>8.36</v>
      </c>
      <c r="K463">
        <v>2</v>
      </c>
      <c r="L463">
        <v>3.01</v>
      </c>
      <c r="M463">
        <f>YEAR(Walmart_dataset[[#This Row],[Order Date]])</f>
        <v>2014</v>
      </c>
      <c r="N463">
        <f>MONTH(Walmart_dataset[[#This Row],[Order Date]])</f>
        <v>9</v>
      </c>
      <c r="O463">
        <f>DAY(Walmart_dataset[[#This Row],[Order Date]])</f>
        <v>13</v>
      </c>
    </row>
    <row r="464" spans="1:15" x14ac:dyDescent="0.25">
      <c r="A464" t="s">
        <v>942</v>
      </c>
      <c r="B464" s="1">
        <v>41815</v>
      </c>
      <c r="C464" s="1">
        <v>41822</v>
      </c>
      <c r="D464" t="s">
        <v>943</v>
      </c>
      <c r="E464" t="s">
        <v>14</v>
      </c>
      <c r="F464" t="s">
        <v>944</v>
      </c>
      <c r="G464" t="s">
        <v>16</v>
      </c>
      <c r="H464" t="s">
        <v>23</v>
      </c>
      <c r="I464" t="s">
        <v>945</v>
      </c>
      <c r="J464">
        <v>385.6</v>
      </c>
      <c r="K464">
        <v>8</v>
      </c>
      <c r="L464">
        <v>111.82</v>
      </c>
      <c r="M464">
        <f>YEAR(Walmart_dataset[[#This Row],[Order Date]])</f>
        <v>2014</v>
      </c>
      <c r="N464">
        <f>MONTH(Walmart_dataset[[#This Row],[Order Date]])</f>
        <v>6</v>
      </c>
      <c r="O464">
        <f>DAY(Walmart_dataset[[#This Row],[Order Date]])</f>
        <v>25</v>
      </c>
    </row>
    <row r="465" spans="1:15" x14ac:dyDescent="0.25">
      <c r="A465" t="s">
        <v>942</v>
      </c>
      <c r="B465" s="1">
        <v>41815</v>
      </c>
      <c r="C465" s="1">
        <v>41822</v>
      </c>
      <c r="D465" t="s">
        <v>943</v>
      </c>
      <c r="E465" t="s">
        <v>14</v>
      </c>
      <c r="F465" t="s">
        <v>944</v>
      </c>
      <c r="G465" t="s">
        <v>16</v>
      </c>
      <c r="H465" t="s">
        <v>23</v>
      </c>
      <c r="I465" t="s">
        <v>946</v>
      </c>
      <c r="J465">
        <v>35.82</v>
      </c>
      <c r="K465">
        <v>9</v>
      </c>
      <c r="L465">
        <v>11.82</v>
      </c>
      <c r="M465">
        <f>YEAR(Walmart_dataset[[#This Row],[Order Date]])</f>
        <v>2014</v>
      </c>
      <c r="N465">
        <f>MONTH(Walmart_dataset[[#This Row],[Order Date]])</f>
        <v>6</v>
      </c>
      <c r="O465">
        <f>DAY(Walmart_dataset[[#This Row],[Order Date]])</f>
        <v>25</v>
      </c>
    </row>
    <row r="466" spans="1:15" hidden="1" x14ac:dyDescent="0.25">
      <c r="A466" t="s">
        <v>947</v>
      </c>
      <c r="B466" s="1">
        <v>41984</v>
      </c>
      <c r="C466" s="1">
        <v>41988</v>
      </c>
      <c r="D466" t="s">
        <v>948</v>
      </c>
      <c r="E466" t="s">
        <v>14</v>
      </c>
      <c r="F466" t="s">
        <v>949</v>
      </c>
      <c r="G466" t="s">
        <v>285</v>
      </c>
      <c r="H466" t="s">
        <v>31</v>
      </c>
      <c r="I466" t="s">
        <v>406</v>
      </c>
      <c r="J466">
        <v>1669.6</v>
      </c>
      <c r="K466">
        <v>4</v>
      </c>
      <c r="L466">
        <v>116.87</v>
      </c>
      <c r="M466">
        <f>YEAR(Walmart_dataset[[#This Row],[Order Date]])</f>
        <v>2014</v>
      </c>
      <c r="N466">
        <f>MONTH(Walmart_dataset[[#This Row],[Order Date]])</f>
        <v>12</v>
      </c>
      <c r="O466">
        <f>DAY(Walmart_dataset[[#This Row],[Order Date]])</f>
        <v>11</v>
      </c>
    </row>
    <row r="467" spans="1:15" x14ac:dyDescent="0.25">
      <c r="A467" t="s">
        <v>950</v>
      </c>
      <c r="B467" s="1">
        <v>40578</v>
      </c>
      <c r="C467" s="1">
        <v>40581</v>
      </c>
      <c r="D467" t="s">
        <v>951</v>
      </c>
      <c r="E467" t="s">
        <v>14</v>
      </c>
      <c r="F467" t="s">
        <v>36</v>
      </c>
      <c r="G467" t="s">
        <v>37</v>
      </c>
      <c r="H467" t="s">
        <v>27</v>
      </c>
      <c r="I467" t="s">
        <v>229</v>
      </c>
      <c r="J467">
        <v>83.84</v>
      </c>
      <c r="K467">
        <v>2</v>
      </c>
      <c r="L467">
        <v>27.25</v>
      </c>
      <c r="M467">
        <f>YEAR(Walmart_dataset[[#This Row],[Order Date]])</f>
        <v>2011</v>
      </c>
      <c r="N467">
        <f>MONTH(Walmart_dataset[[#This Row],[Order Date]])</f>
        <v>2</v>
      </c>
      <c r="O467">
        <f>DAY(Walmart_dataset[[#This Row],[Order Date]])</f>
        <v>4</v>
      </c>
    </row>
    <row r="468" spans="1:15" x14ac:dyDescent="0.25">
      <c r="A468" t="s">
        <v>950</v>
      </c>
      <c r="B468" s="1">
        <v>40578</v>
      </c>
      <c r="C468" s="1">
        <v>40581</v>
      </c>
      <c r="D468" t="s">
        <v>951</v>
      </c>
      <c r="E468" t="s">
        <v>14</v>
      </c>
      <c r="F468" t="s">
        <v>36</v>
      </c>
      <c r="G468" t="s">
        <v>37</v>
      </c>
      <c r="H468" t="s">
        <v>27</v>
      </c>
      <c r="I468" t="s">
        <v>952</v>
      </c>
      <c r="J468">
        <v>13.27</v>
      </c>
      <c r="K468">
        <v>3</v>
      </c>
      <c r="L468">
        <v>4.3099999999999996</v>
      </c>
      <c r="M468">
        <f>YEAR(Walmart_dataset[[#This Row],[Order Date]])</f>
        <v>2011</v>
      </c>
      <c r="N468">
        <f>MONTH(Walmart_dataset[[#This Row],[Order Date]])</f>
        <v>2</v>
      </c>
      <c r="O468">
        <f>DAY(Walmart_dataset[[#This Row],[Order Date]])</f>
        <v>4</v>
      </c>
    </row>
    <row r="469" spans="1:15" x14ac:dyDescent="0.25">
      <c r="A469" t="s">
        <v>953</v>
      </c>
      <c r="B469" s="1">
        <v>41682</v>
      </c>
      <c r="C469" s="1">
        <v>41685</v>
      </c>
      <c r="D469" t="s">
        <v>954</v>
      </c>
      <c r="E469" t="s">
        <v>14</v>
      </c>
      <c r="F469" t="s">
        <v>47</v>
      </c>
      <c r="G469" t="s">
        <v>16</v>
      </c>
      <c r="H469" t="s">
        <v>27</v>
      </c>
      <c r="I469" t="s">
        <v>615</v>
      </c>
      <c r="J469">
        <v>21.34</v>
      </c>
      <c r="K469">
        <v>7</v>
      </c>
      <c r="L469">
        <v>7.73</v>
      </c>
      <c r="M469">
        <f>YEAR(Walmart_dataset[[#This Row],[Order Date]])</f>
        <v>2014</v>
      </c>
      <c r="N469">
        <f>MONTH(Walmart_dataset[[#This Row],[Order Date]])</f>
        <v>2</v>
      </c>
      <c r="O469">
        <f>DAY(Walmart_dataset[[#This Row],[Order Date]])</f>
        <v>12</v>
      </c>
    </row>
    <row r="470" spans="1:15" hidden="1" x14ac:dyDescent="0.25">
      <c r="A470" t="s">
        <v>955</v>
      </c>
      <c r="B470" s="1">
        <v>41249</v>
      </c>
      <c r="C470" s="1">
        <v>41254</v>
      </c>
      <c r="D470" t="s">
        <v>956</v>
      </c>
      <c r="E470" t="s">
        <v>14</v>
      </c>
      <c r="F470" t="s">
        <v>268</v>
      </c>
      <c r="G470" t="s">
        <v>73</v>
      </c>
      <c r="H470" t="s">
        <v>21</v>
      </c>
      <c r="I470" t="s">
        <v>957</v>
      </c>
      <c r="J470">
        <v>206.11</v>
      </c>
      <c r="K470">
        <v>6</v>
      </c>
      <c r="L470">
        <v>48.95</v>
      </c>
      <c r="M470">
        <f>YEAR(Walmart_dataset[[#This Row],[Order Date]])</f>
        <v>2012</v>
      </c>
      <c r="N470">
        <f>MONTH(Walmart_dataset[[#This Row],[Order Date]])</f>
        <v>12</v>
      </c>
      <c r="O470">
        <f>DAY(Walmart_dataset[[#This Row],[Order Date]])</f>
        <v>6</v>
      </c>
    </row>
    <row r="471" spans="1:15" hidden="1" x14ac:dyDescent="0.25">
      <c r="A471" t="s">
        <v>955</v>
      </c>
      <c r="B471" s="1">
        <v>41249</v>
      </c>
      <c r="C471" s="1">
        <v>41254</v>
      </c>
      <c r="D471" t="s">
        <v>956</v>
      </c>
      <c r="E471" t="s">
        <v>14</v>
      </c>
      <c r="F471" t="s">
        <v>268</v>
      </c>
      <c r="G471" t="s">
        <v>73</v>
      </c>
      <c r="H471" t="s">
        <v>67</v>
      </c>
      <c r="I471" t="s">
        <v>958</v>
      </c>
      <c r="J471">
        <v>19.920000000000002</v>
      </c>
      <c r="K471">
        <v>5</v>
      </c>
      <c r="L471">
        <v>6.72</v>
      </c>
      <c r="M471">
        <f>YEAR(Walmart_dataset[[#This Row],[Order Date]])</f>
        <v>2012</v>
      </c>
      <c r="N471">
        <f>MONTH(Walmart_dataset[[#This Row],[Order Date]])</f>
        <v>12</v>
      </c>
      <c r="O471">
        <f>DAY(Walmart_dataset[[#This Row],[Order Date]])</f>
        <v>6</v>
      </c>
    </row>
    <row r="472" spans="1:15" hidden="1" x14ac:dyDescent="0.25">
      <c r="A472" t="s">
        <v>955</v>
      </c>
      <c r="B472" s="1">
        <v>41249</v>
      </c>
      <c r="C472" s="1">
        <v>41254</v>
      </c>
      <c r="D472" t="s">
        <v>956</v>
      </c>
      <c r="E472" t="s">
        <v>14</v>
      </c>
      <c r="F472" t="s">
        <v>268</v>
      </c>
      <c r="G472" t="s">
        <v>73</v>
      </c>
      <c r="H472" t="s">
        <v>67</v>
      </c>
      <c r="I472" t="s">
        <v>959</v>
      </c>
      <c r="J472">
        <v>198.27</v>
      </c>
      <c r="K472">
        <v>8</v>
      </c>
      <c r="L472">
        <v>61.96</v>
      </c>
      <c r="M472">
        <f>YEAR(Walmart_dataset[[#This Row],[Order Date]])</f>
        <v>2012</v>
      </c>
      <c r="N472">
        <f>MONTH(Walmart_dataset[[#This Row],[Order Date]])</f>
        <v>12</v>
      </c>
      <c r="O472">
        <f>DAY(Walmart_dataset[[#This Row],[Order Date]])</f>
        <v>6</v>
      </c>
    </row>
    <row r="473" spans="1:15" hidden="1" x14ac:dyDescent="0.25">
      <c r="A473" t="s">
        <v>955</v>
      </c>
      <c r="B473" s="1">
        <v>41249</v>
      </c>
      <c r="C473" s="1">
        <v>41254</v>
      </c>
      <c r="D473" t="s">
        <v>956</v>
      </c>
      <c r="E473" t="s">
        <v>14</v>
      </c>
      <c r="F473" t="s">
        <v>268</v>
      </c>
      <c r="G473" t="s">
        <v>73</v>
      </c>
      <c r="H473" t="s">
        <v>43</v>
      </c>
      <c r="I473" t="s">
        <v>960</v>
      </c>
      <c r="J473">
        <v>247.1</v>
      </c>
      <c r="K473">
        <v>6</v>
      </c>
      <c r="L473">
        <v>-58.69</v>
      </c>
      <c r="M473">
        <f>YEAR(Walmart_dataset[[#This Row],[Order Date]])</f>
        <v>2012</v>
      </c>
      <c r="N473">
        <f>MONTH(Walmart_dataset[[#This Row],[Order Date]])</f>
        <v>12</v>
      </c>
      <c r="O473">
        <f>DAY(Walmart_dataset[[#This Row],[Order Date]])</f>
        <v>6</v>
      </c>
    </row>
    <row r="474" spans="1:15" hidden="1" x14ac:dyDescent="0.25">
      <c r="A474" t="s">
        <v>955</v>
      </c>
      <c r="B474" s="1">
        <v>41249</v>
      </c>
      <c r="C474" s="1">
        <v>41254</v>
      </c>
      <c r="D474" t="s">
        <v>956</v>
      </c>
      <c r="E474" t="s">
        <v>14</v>
      </c>
      <c r="F474" t="s">
        <v>268</v>
      </c>
      <c r="G474" t="s">
        <v>73</v>
      </c>
      <c r="H474" t="s">
        <v>23</v>
      </c>
      <c r="I474" t="s">
        <v>749</v>
      </c>
      <c r="J474">
        <v>86.3</v>
      </c>
      <c r="K474">
        <v>6</v>
      </c>
      <c r="L474">
        <v>9.7100000000000009</v>
      </c>
      <c r="M474">
        <f>YEAR(Walmart_dataset[[#This Row],[Order Date]])</f>
        <v>2012</v>
      </c>
      <c r="N474">
        <f>MONTH(Walmart_dataset[[#This Row],[Order Date]])</f>
        <v>12</v>
      </c>
      <c r="O474">
        <f>DAY(Walmart_dataset[[#This Row],[Order Date]])</f>
        <v>6</v>
      </c>
    </row>
    <row r="475" spans="1:15" hidden="1" x14ac:dyDescent="0.25">
      <c r="A475" t="s">
        <v>961</v>
      </c>
      <c r="B475" s="1">
        <v>41883</v>
      </c>
      <c r="C475" s="1">
        <v>41888</v>
      </c>
      <c r="D475" t="s">
        <v>413</v>
      </c>
      <c r="E475" t="s">
        <v>14</v>
      </c>
      <c r="F475" t="s">
        <v>962</v>
      </c>
      <c r="G475" t="s">
        <v>73</v>
      </c>
      <c r="H475" t="s">
        <v>43</v>
      </c>
      <c r="I475" t="s">
        <v>963</v>
      </c>
      <c r="J475">
        <v>10.74</v>
      </c>
      <c r="K475">
        <v>1</v>
      </c>
      <c r="L475">
        <v>0.81</v>
      </c>
      <c r="M475">
        <f>YEAR(Walmart_dataset[[#This Row],[Order Date]])</f>
        <v>2014</v>
      </c>
      <c r="N475">
        <f>MONTH(Walmart_dataset[[#This Row],[Order Date]])</f>
        <v>9</v>
      </c>
      <c r="O475">
        <f>DAY(Walmart_dataset[[#This Row],[Order Date]])</f>
        <v>1</v>
      </c>
    </row>
    <row r="476" spans="1:15" hidden="1" x14ac:dyDescent="0.25">
      <c r="A476" t="s">
        <v>961</v>
      </c>
      <c r="B476" s="1">
        <v>41883</v>
      </c>
      <c r="C476" s="1">
        <v>41888</v>
      </c>
      <c r="D476" t="s">
        <v>413</v>
      </c>
      <c r="E476" t="s">
        <v>14</v>
      </c>
      <c r="F476" t="s">
        <v>962</v>
      </c>
      <c r="G476" t="s">
        <v>73</v>
      </c>
      <c r="H476" t="s">
        <v>119</v>
      </c>
      <c r="I476" t="s">
        <v>964</v>
      </c>
      <c r="J476">
        <v>8.3800000000000008</v>
      </c>
      <c r="K476">
        <v>3</v>
      </c>
      <c r="L476">
        <v>2.72</v>
      </c>
      <c r="M476">
        <f>YEAR(Walmart_dataset[[#This Row],[Order Date]])</f>
        <v>2014</v>
      </c>
      <c r="N476">
        <f>MONTH(Walmart_dataset[[#This Row],[Order Date]])</f>
        <v>9</v>
      </c>
      <c r="O476">
        <f>DAY(Walmart_dataset[[#This Row],[Order Date]])</f>
        <v>1</v>
      </c>
    </row>
    <row r="477" spans="1:15" x14ac:dyDescent="0.25">
      <c r="A477" t="s">
        <v>965</v>
      </c>
      <c r="B477" s="1">
        <v>41681</v>
      </c>
      <c r="C477" s="1">
        <v>41685</v>
      </c>
      <c r="D477" t="s">
        <v>966</v>
      </c>
      <c r="E477" t="s">
        <v>14</v>
      </c>
      <c r="F477" t="s">
        <v>967</v>
      </c>
      <c r="G477" t="s">
        <v>16</v>
      </c>
      <c r="H477" t="s">
        <v>296</v>
      </c>
      <c r="I477" t="s">
        <v>968</v>
      </c>
      <c r="J477">
        <v>203.98</v>
      </c>
      <c r="K477">
        <v>2</v>
      </c>
      <c r="L477">
        <v>16.8</v>
      </c>
      <c r="M477">
        <f>YEAR(Walmart_dataset[[#This Row],[Order Date]])</f>
        <v>2014</v>
      </c>
      <c r="N477">
        <f>MONTH(Walmart_dataset[[#This Row],[Order Date]])</f>
        <v>2</v>
      </c>
      <c r="O477">
        <f>DAY(Walmart_dataset[[#This Row],[Order Date]])</f>
        <v>11</v>
      </c>
    </row>
    <row r="478" spans="1:15" x14ac:dyDescent="0.25">
      <c r="A478" t="s">
        <v>969</v>
      </c>
      <c r="B478" s="1">
        <v>40579</v>
      </c>
      <c r="C478" s="1">
        <v>40583</v>
      </c>
      <c r="D478" t="s">
        <v>970</v>
      </c>
      <c r="E478" t="s">
        <v>14</v>
      </c>
      <c r="F478" t="s">
        <v>197</v>
      </c>
      <c r="G478" t="s">
        <v>16</v>
      </c>
      <c r="H478" t="s">
        <v>27</v>
      </c>
      <c r="I478" t="s">
        <v>971</v>
      </c>
      <c r="J478">
        <v>82.9</v>
      </c>
      <c r="K478">
        <v>3</v>
      </c>
      <c r="L478">
        <v>29.01</v>
      </c>
      <c r="M478">
        <f>YEAR(Walmart_dataset[[#This Row],[Order Date]])</f>
        <v>2011</v>
      </c>
      <c r="N478">
        <f>MONTH(Walmart_dataset[[#This Row],[Order Date]])</f>
        <v>2</v>
      </c>
      <c r="O478">
        <f>DAY(Walmart_dataset[[#This Row],[Order Date]])</f>
        <v>5</v>
      </c>
    </row>
    <row r="479" spans="1:15" x14ac:dyDescent="0.25">
      <c r="A479" t="s">
        <v>969</v>
      </c>
      <c r="B479" s="1">
        <v>40579</v>
      </c>
      <c r="C479" s="1">
        <v>40583</v>
      </c>
      <c r="D479" t="s">
        <v>970</v>
      </c>
      <c r="E479" t="s">
        <v>14</v>
      </c>
      <c r="F479" t="s">
        <v>197</v>
      </c>
      <c r="G479" t="s">
        <v>16</v>
      </c>
      <c r="H479" t="s">
        <v>67</v>
      </c>
      <c r="I479" t="s">
        <v>611</v>
      </c>
      <c r="J479">
        <v>34.24</v>
      </c>
      <c r="K479">
        <v>4</v>
      </c>
      <c r="L479">
        <v>16.09</v>
      </c>
      <c r="M479">
        <f>YEAR(Walmart_dataset[[#This Row],[Order Date]])</f>
        <v>2011</v>
      </c>
      <c r="N479">
        <f>MONTH(Walmart_dataset[[#This Row],[Order Date]])</f>
        <v>2</v>
      </c>
      <c r="O479">
        <f>DAY(Walmart_dataset[[#This Row],[Order Date]])</f>
        <v>5</v>
      </c>
    </row>
    <row r="480" spans="1:15" x14ac:dyDescent="0.25">
      <c r="A480" t="s">
        <v>972</v>
      </c>
      <c r="B480" s="1">
        <v>41443</v>
      </c>
      <c r="C480" s="1">
        <v>41448</v>
      </c>
      <c r="D480" t="s">
        <v>973</v>
      </c>
      <c r="E480" t="s">
        <v>14</v>
      </c>
      <c r="F480" t="s">
        <v>197</v>
      </c>
      <c r="G480" t="s">
        <v>16</v>
      </c>
      <c r="H480" t="s">
        <v>67</v>
      </c>
      <c r="I480" t="s">
        <v>867</v>
      </c>
      <c r="J480">
        <v>111.96</v>
      </c>
      <c r="K480">
        <v>2</v>
      </c>
      <c r="L480">
        <v>54.86</v>
      </c>
      <c r="M480">
        <f>YEAR(Walmart_dataset[[#This Row],[Order Date]])</f>
        <v>2013</v>
      </c>
      <c r="N480">
        <f>MONTH(Walmart_dataset[[#This Row],[Order Date]])</f>
        <v>6</v>
      </c>
      <c r="O480">
        <f>DAY(Walmart_dataset[[#This Row],[Order Date]])</f>
        <v>18</v>
      </c>
    </row>
    <row r="481" spans="1:15" x14ac:dyDescent="0.25">
      <c r="A481" t="s">
        <v>974</v>
      </c>
      <c r="B481" s="1">
        <v>40945</v>
      </c>
      <c r="C481" s="1">
        <v>40952</v>
      </c>
      <c r="D481" t="s">
        <v>954</v>
      </c>
      <c r="E481" t="s">
        <v>14</v>
      </c>
      <c r="F481" t="s">
        <v>975</v>
      </c>
      <c r="G481" t="s">
        <v>37</v>
      </c>
      <c r="H481" t="s">
        <v>23</v>
      </c>
      <c r="I481" t="s">
        <v>976</v>
      </c>
      <c r="J481">
        <v>5.28</v>
      </c>
      <c r="K481">
        <v>3</v>
      </c>
      <c r="L481">
        <v>1.53</v>
      </c>
      <c r="M481">
        <f>YEAR(Walmart_dataset[[#This Row],[Order Date]])</f>
        <v>2012</v>
      </c>
      <c r="N481">
        <f>MONTH(Walmart_dataset[[#This Row],[Order Date]])</f>
        <v>2</v>
      </c>
      <c r="O481">
        <f>DAY(Walmart_dataset[[#This Row],[Order Date]])</f>
        <v>6</v>
      </c>
    </row>
    <row r="482" spans="1:15" x14ac:dyDescent="0.25">
      <c r="A482" t="s">
        <v>977</v>
      </c>
      <c r="B482" s="1">
        <v>40984</v>
      </c>
      <c r="C482" s="1">
        <v>40986</v>
      </c>
      <c r="D482" t="s">
        <v>978</v>
      </c>
      <c r="E482" t="s">
        <v>14</v>
      </c>
      <c r="F482" t="s">
        <v>36</v>
      </c>
      <c r="G482" t="s">
        <v>37</v>
      </c>
      <c r="H482" t="s">
        <v>31</v>
      </c>
      <c r="I482" t="s">
        <v>979</v>
      </c>
      <c r="J482">
        <v>171.96</v>
      </c>
      <c r="K482">
        <v>2</v>
      </c>
      <c r="L482">
        <v>44.71</v>
      </c>
      <c r="M482">
        <f>YEAR(Walmart_dataset[[#This Row],[Order Date]])</f>
        <v>2012</v>
      </c>
      <c r="N482">
        <f>MONTH(Walmart_dataset[[#This Row],[Order Date]])</f>
        <v>3</v>
      </c>
      <c r="O482">
        <f>DAY(Walmart_dataset[[#This Row],[Order Date]])</f>
        <v>16</v>
      </c>
    </row>
    <row r="483" spans="1:15" x14ac:dyDescent="0.25">
      <c r="A483" t="s">
        <v>980</v>
      </c>
      <c r="B483" s="1">
        <v>41374</v>
      </c>
      <c r="C483" s="1">
        <v>41378</v>
      </c>
      <c r="D483" t="s">
        <v>981</v>
      </c>
      <c r="E483" t="s">
        <v>14</v>
      </c>
      <c r="F483" t="s">
        <v>36</v>
      </c>
      <c r="G483" t="s">
        <v>37</v>
      </c>
      <c r="H483" t="s">
        <v>27</v>
      </c>
      <c r="I483" t="s">
        <v>982</v>
      </c>
      <c r="J483">
        <v>35.35</v>
      </c>
      <c r="K483">
        <v>9</v>
      </c>
      <c r="L483">
        <v>12.82</v>
      </c>
      <c r="M483">
        <f>YEAR(Walmart_dataset[[#This Row],[Order Date]])</f>
        <v>2013</v>
      </c>
      <c r="N483">
        <f>MONTH(Walmart_dataset[[#This Row],[Order Date]])</f>
        <v>4</v>
      </c>
      <c r="O483">
        <f>DAY(Walmart_dataset[[#This Row],[Order Date]])</f>
        <v>10</v>
      </c>
    </row>
    <row r="484" spans="1:15" x14ac:dyDescent="0.25">
      <c r="A484" t="s">
        <v>983</v>
      </c>
      <c r="B484" s="1">
        <v>40637</v>
      </c>
      <c r="C484" s="1">
        <v>40642</v>
      </c>
      <c r="D484" t="s">
        <v>984</v>
      </c>
      <c r="E484" t="s">
        <v>14</v>
      </c>
      <c r="F484" t="s">
        <v>47</v>
      </c>
      <c r="G484" t="s">
        <v>16</v>
      </c>
      <c r="H484" t="s">
        <v>17</v>
      </c>
      <c r="I484" t="s">
        <v>985</v>
      </c>
      <c r="J484">
        <v>18.899999999999999</v>
      </c>
      <c r="K484">
        <v>6</v>
      </c>
      <c r="L484">
        <v>9.07</v>
      </c>
      <c r="M484">
        <f>YEAR(Walmart_dataset[[#This Row],[Order Date]])</f>
        <v>2011</v>
      </c>
      <c r="N484">
        <f>MONTH(Walmart_dataset[[#This Row],[Order Date]])</f>
        <v>4</v>
      </c>
      <c r="O484">
        <f>DAY(Walmart_dataset[[#This Row],[Order Date]])</f>
        <v>4</v>
      </c>
    </row>
    <row r="485" spans="1:15" x14ac:dyDescent="0.25">
      <c r="A485" t="s">
        <v>986</v>
      </c>
      <c r="B485" s="1">
        <v>41888</v>
      </c>
      <c r="C485" s="1">
        <v>41889</v>
      </c>
      <c r="D485" t="s">
        <v>987</v>
      </c>
      <c r="E485" t="s">
        <v>14</v>
      </c>
      <c r="F485" t="s">
        <v>36</v>
      </c>
      <c r="G485" t="s">
        <v>37</v>
      </c>
      <c r="H485" t="s">
        <v>23</v>
      </c>
      <c r="I485" t="s">
        <v>690</v>
      </c>
      <c r="J485">
        <v>2.78</v>
      </c>
      <c r="K485">
        <v>1</v>
      </c>
      <c r="L485">
        <v>0.72</v>
      </c>
      <c r="M485">
        <f>YEAR(Walmart_dataset[[#This Row],[Order Date]])</f>
        <v>2014</v>
      </c>
      <c r="N485">
        <f>MONTH(Walmart_dataset[[#This Row],[Order Date]])</f>
        <v>9</v>
      </c>
      <c r="O485">
        <f>DAY(Walmart_dataset[[#This Row],[Order Date]])</f>
        <v>6</v>
      </c>
    </row>
    <row r="486" spans="1:15" x14ac:dyDescent="0.25">
      <c r="A486" t="s">
        <v>988</v>
      </c>
      <c r="B486" s="1">
        <v>40987</v>
      </c>
      <c r="C486" s="1">
        <v>40993</v>
      </c>
      <c r="D486" t="s">
        <v>989</v>
      </c>
      <c r="E486" t="s">
        <v>14</v>
      </c>
      <c r="F486" t="s">
        <v>36</v>
      </c>
      <c r="G486" t="s">
        <v>37</v>
      </c>
      <c r="H486" t="s">
        <v>25</v>
      </c>
      <c r="I486" t="s">
        <v>990</v>
      </c>
      <c r="J486">
        <v>453.58</v>
      </c>
      <c r="K486">
        <v>3</v>
      </c>
      <c r="L486">
        <v>39.69</v>
      </c>
      <c r="M486">
        <f>YEAR(Walmart_dataset[[#This Row],[Order Date]])</f>
        <v>2012</v>
      </c>
      <c r="N486">
        <f>MONTH(Walmart_dataset[[#This Row],[Order Date]])</f>
        <v>3</v>
      </c>
      <c r="O486">
        <f>DAY(Walmart_dataset[[#This Row],[Order Date]])</f>
        <v>19</v>
      </c>
    </row>
    <row r="487" spans="1:15" x14ac:dyDescent="0.25">
      <c r="A487" t="s">
        <v>991</v>
      </c>
      <c r="B487" s="1">
        <v>41802</v>
      </c>
      <c r="C487" s="1">
        <v>41802</v>
      </c>
      <c r="D487" t="s">
        <v>436</v>
      </c>
      <c r="E487" t="s">
        <v>14</v>
      </c>
      <c r="F487" t="s">
        <v>15</v>
      </c>
      <c r="G487" t="s">
        <v>16</v>
      </c>
      <c r="H487" t="s">
        <v>67</v>
      </c>
      <c r="I487" t="s">
        <v>367</v>
      </c>
      <c r="J487">
        <v>122.97</v>
      </c>
      <c r="K487">
        <v>3</v>
      </c>
      <c r="L487">
        <v>60.26</v>
      </c>
      <c r="M487">
        <f>YEAR(Walmart_dataset[[#This Row],[Order Date]])</f>
        <v>2014</v>
      </c>
      <c r="N487">
        <f>MONTH(Walmart_dataset[[#This Row],[Order Date]])</f>
        <v>6</v>
      </c>
      <c r="O487">
        <f>DAY(Walmart_dataset[[#This Row],[Order Date]])</f>
        <v>12</v>
      </c>
    </row>
    <row r="488" spans="1:15" x14ac:dyDescent="0.25">
      <c r="A488" t="s">
        <v>992</v>
      </c>
      <c r="B488" s="1">
        <v>40870</v>
      </c>
      <c r="C488" s="1">
        <v>40872</v>
      </c>
      <c r="D488" t="s">
        <v>318</v>
      </c>
      <c r="E488" t="s">
        <v>14</v>
      </c>
      <c r="F488" t="s">
        <v>15</v>
      </c>
      <c r="G488" t="s">
        <v>16</v>
      </c>
      <c r="H488" t="s">
        <v>110</v>
      </c>
      <c r="I488" t="s">
        <v>993</v>
      </c>
      <c r="J488">
        <v>603.91999999999996</v>
      </c>
      <c r="K488">
        <v>5</v>
      </c>
      <c r="L488">
        <v>-67.94</v>
      </c>
      <c r="M488">
        <f>YEAR(Walmart_dataset[[#This Row],[Order Date]])</f>
        <v>2011</v>
      </c>
      <c r="N488">
        <f>MONTH(Walmart_dataset[[#This Row],[Order Date]])</f>
        <v>11</v>
      </c>
      <c r="O488">
        <f>DAY(Walmart_dataset[[#This Row],[Order Date]])</f>
        <v>23</v>
      </c>
    </row>
    <row r="489" spans="1:15" x14ac:dyDescent="0.25">
      <c r="A489" t="s">
        <v>992</v>
      </c>
      <c r="B489" s="1">
        <v>40870</v>
      </c>
      <c r="C489" s="1">
        <v>40872</v>
      </c>
      <c r="D489" t="s">
        <v>318</v>
      </c>
      <c r="E489" t="s">
        <v>14</v>
      </c>
      <c r="F489" t="s">
        <v>15</v>
      </c>
      <c r="G489" t="s">
        <v>16</v>
      </c>
      <c r="H489" t="s">
        <v>128</v>
      </c>
      <c r="I489" t="s">
        <v>994</v>
      </c>
      <c r="J489">
        <v>21.84</v>
      </c>
      <c r="K489">
        <v>3</v>
      </c>
      <c r="L489">
        <v>10.48</v>
      </c>
      <c r="M489">
        <f>YEAR(Walmart_dataset[[#This Row],[Order Date]])</f>
        <v>2011</v>
      </c>
      <c r="N489">
        <f>MONTH(Walmart_dataset[[#This Row],[Order Date]])</f>
        <v>11</v>
      </c>
      <c r="O489">
        <f>DAY(Walmart_dataset[[#This Row],[Order Date]])</f>
        <v>23</v>
      </c>
    </row>
    <row r="490" spans="1:15" x14ac:dyDescent="0.25">
      <c r="A490" t="s">
        <v>992</v>
      </c>
      <c r="B490" s="1">
        <v>40870</v>
      </c>
      <c r="C490" s="1">
        <v>40872</v>
      </c>
      <c r="D490" t="s">
        <v>318</v>
      </c>
      <c r="E490" t="s">
        <v>14</v>
      </c>
      <c r="F490" t="s">
        <v>15</v>
      </c>
      <c r="G490" t="s">
        <v>16</v>
      </c>
      <c r="H490" t="s">
        <v>58</v>
      </c>
      <c r="I490" t="s">
        <v>995</v>
      </c>
      <c r="J490">
        <v>29.99</v>
      </c>
      <c r="K490">
        <v>1</v>
      </c>
      <c r="L490">
        <v>6.3</v>
      </c>
      <c r="M490">
        <f>YEAR(Walmart_dataset[[#This Row],[Order Date]])</f>
        <v>2011</v>
      </c>
      <c r="N490">
        <f>MONTH(Walmart_dataset[[#This Row],[Order Date]])</f>
        <v>11</v>
      </c>
      <c r="O490">
        <f>DAY(Walmart_dataset[[#This Row],[Order Date]])</f>
        <v>23</v>
      </c>
    </row>
    <row r="491" spans="1:15" x14ac:dyDescent="0.25">
      <c r="A491" t="s">
        <v>992</v>
      </c>
      <c r="B491" s="1">
        <v>40870</v>
      </c>
      <c r="C491" s="1">
        <v>40872</v>
      </c>
      <c r="D491" t="s">
        <v>318</v>
      </c>
      <c r="E491" t="s">
        <v>14</v>
      </c>
      <c r="F491" t="s">
        <v>15</v>
      </c>
      <c r="G491" t="s">
        <v>16</v>
      </c>
      <c r="H491" t="s">
        <v>110</v>
      </c>
      <c r="I491" t="s">
        <v>385</v>
      </c>
      <c r="J491">
        <v>381.44</v>
      </c>
      <c r="K491">
        <v>2</v>
      </c>
      <c r="L491">
        <v>23.84</v>
      </c>
      <c r="M491">
        <f>YEAR(Walmart_dataset[[#This Row],[Order Date]])</f>
        <v>2011</v>
      </c>
      <c r="N491">
        <f>MONTH(Walmart_dataset[[#This Row],[Order Date]])</f>
        <v>11</v>
      </c>
      <c r="O491">
        <f>DAY(Walmart_dataset[[#This Row],[Order Date]])</f>
        <v>23</v>
      </c>
    </row>
    <row r="492" spans="1:15" x14ac:dyDescent="0.25">
      <c r="A492" t="s">
        <v>996</v>
      </c>
      <c r="B492" s="1">
        <v>41083</v>
      </c>
      <c r="C492" s="1">
        <v>41085</v>
      </c>
      <c r="D492" t="s">
        <v>997</v>
      </c>
      <c r="E492" t="s">
        <v>14</v>
      </c>
      <c r="F492" t="s">
        <v>664</v>
      </c>
      <c r="G492" t="s">
        <v>37</v>
      </c>
      <c r="H492" t="s">
        <v>25</v>
      </c>
      <c r="I492" t="s">
        <v>998</v>
      </c>
      <c r="J492">
        <v>201.57</v>
      </c>
      <c r="K492">
        <v>4</v>
      </c>
      <c r="L492">
        <v>22.68</v>
      </c>
      <c r="M492">
        <f>YEAR(Walmart_dataset[[#This Row],[Order Date]])</f>
        <v>2012</v>
      </c>
      <c r="N492">
        <f>MONTH(Walmart_dataset[[#This Row],[Order Date]])</f>
        <v>6</v>
      </c>
      <c r="O492">
        <f>DAY(Walmart_dataset[[#This Row],[Order Date]])</f>
        <v>23</v>
      </c>
    </row>
    <row r="493" spans="1:15" x14ac:dyDescent="0.25">
      <c r="A493" t="s">
        <v>999</v>
      </c>
      <c r="B493" s="1">
        <v>40835</v>
      </c>
      <c r="C493" s="1">
        <v>40835</v>
      </c>
      <c r="D493" t="s">
        <v>413</v>
      </c>
      <c r="E493" t="s">
        <v>14</v>
      </c>
      <c r="F493" t="s">
        <v>15</v>
      </c>
      <c r="G493" t="s">
        <v>16</v>
      </c>
      <c r="H493" t="s">
        <v>67</v>
      </c>
      <c r="I493" t="s">
        <v>1000</v>
      </c>
      <c r="J493">
        <v>13.44</v>
      </c>
      <c r="K493">
        <v>3</v>
      </c>
      <c r="L493">
        <v>6.59</v>
      </c>
      <c r="M493">
        <f>YEAR(Walmart_dataset[[#This Row],[Order Date]])</f>
        <v>2011</v>
      </c>
      <c r="N493">
        <f>MONTH(Walmart_dataset[[#This Row],[Order Date]])</f>
        <v>10</v>
      </c>
      <c r="O493">
        <f>DAY(Walmart_dataset[[#This Row],[Order Date]])</f>
        <v>19</v>
      </c>
    </row>
    <row r="494" spans="1:15" x14ac:dyDescent="0.25">
      <c r="A494" t="s">
        <v>1001</v>
      </c>
      <c r="B494" s="1">
        <v>41384</v>
      </c>
      <c r="C494" s="1">
        <v>41389</v>
      </c>
      <c r="D494" t="s">
        <v>217</v>
      </c>
      <c r="E494" t="s">
        <v>14</v>
      </c>
      <c r="F494" t="s">
        <v>15</v>
      </c>
      <c r="G494" t="s">
        <v>16</v>
      </c>
      <c r="H494" t="s">
        <v>25</v>
      </c>
      <c r="I494" t="s">
        <v>1002</v>
      </c>
      <c r="J494">
        <v>39.96</v>
      </c>
      <c r="K494">
        <v>5</v>
      </c>
      <c r="L494">
        <v>12.99</v>
      </c>
      <c r="M494">
        <f>YEAR(Walmart_dataset[[#This Row],[Order Date]])</f>
        <v>2013</v>
      </c>
      <c r="N494">
        <f>MONTH(Walmart_dataset[[#This Row],[Order Date]])</f>
        <v>4</v>
      </c>
      <c r="O494">
        <f>DAY(Walmart_dataset[[#This Row],[Order Date]])</f>
        <v>20</v>
      </c>
    </row>
    <row r="495" spans="1:15" x14ac:dyDescent="0.25">
      <c r="A495" t="s">
        <v>1001</v>
      </c>
      <c r="B495" s="1">
        <v>41384</v>
      </c>
      <c r="C495" s="1">
        <v>41389</v>
      </c>
      <c r="D495" t="s">
        <v>217</v>
      </c>
      <c r="E495" t="s">
        <v>14</v>
      </c>
      <c r="F495" t="s">
        <v>15</v>
      </c>
      <c r="G495" t="s">
        <v>16</v>
      </c>
      <c r="H495" t="s">
        <v>23</v>
      </c>
      <c r="I495" t="s">
        <v>1003</v>
      </c>
      <c r="J495">
        <v>5.46</v>
      </c>
      <c r="K495">
        <v>3</v>
      </c>
      <c r="L495">
        <v>1.53</v>
      </c>
      <c r="M495">
        <f>YEAR(Walmart_dataset[[#This Row],[Order Date]])</f>
        <v>2013</v>
      </c>
      <c r="N495">
        <f>MONTH(Walmart_dataset[[#This Row],[Order Date]])</f>
        <v>4</v>
      </c>
      <c r="O495">
        <f>DAY(Walmart_dataset[[#This Row],[Order Date]])</f>
        <v>20</v>
      </c>
    </row>
    <row r="496" spans="1:15" x14ac:dyDescent="0.25">
      <c r="A496" t="s">
        <v>1001</v>
      </c>
      <c r="B496" s="1">
        <v>41384</v>
      </c>
      <c r="C496" s="1">
        <v>41389</v>
      </c>
      <c r="D496" t="s">
        <v>217</v>
      </c>
      <c r="E496" t="s">
        <v>14</v>
      </c>
      <c r="F496" t="s">
        <v>15</v>
      </c>
      <c r="G496" t="s">
        <v>16</v>
      </c>
      <c r="H496" t="s">
        <v>23</v>
      </c>
      <c r="I496" t="s">
        <v>1004</v>
      </c>
      <c r="J496">
        <v>73.2</v>
      </c>
      <c r="K496">
        <v>5</v>
      </c>
      <c r="L496">
        <v>21.23</v>
      </c>
      <c r="M496">
        <f>YEAR(Walmart_dataset[[#This Row],[Order Date]])</f>
        <v>2013</v>
      </c>
      <c r="N496">
        <f>MONTH(Walmart_dataset[[#This Row],[Order Date]])</f>
        <v>4</v>
      </c>
      <c r="O496">
        <f>DAY(Walmart_dataset[[#This Row],[Order Date]])</f>
        <v>20</v>
      </c>
    </row>
    <row r="497" spans="1:15" x14ac:dyDescent="0.25">
      <c r="A497" t="s">
        <v>1001</v>
      </c>
      <c r="B497" s="1">
        <v>41384</v>
      </c>
      <c r="C497" s="1">
        <v>41389</v>
      </c>
      <c r="D497" t="s">
        <v>217</v>
      </c>
      <c r="E497" t="s">
        <v>14</v>
      </c>
      <c r="F497" t="s">
        <v>15</v>
      </c>
      <c r="G497" t="s">
        <v>16</v>
      </c>
      <c r="H497" t="s">
        <v>27</v>
      </c>
      <c r="I497" t="s">
        <v>1005</v>
      </c>
      <c r="J497">
        <v>5.84</v>
      </c>
      <c r="K497">
        <v>1</v>
      </c>
      <c r="L497">
        <v>1.97</v>
      </c>
      <c r="M497">
        <f>YEAR(Walmart_dataset[[#This Row],[Order Date]])</f>
        <v>2013</v>
      </c>
      <c r="N497">
        <f>MONTH(Walmart_dataset[[#This Row],[Order Date]])</f>
        <v>4</v>
      </c>
      <c r="O497">
        <f>DAY(Walmart_dataset[[#This Row],[Order Date]])</f>
        <v>20</v>
      </c>
    </row>
    <row r="498" spans="1:15" x14ac:dyDescent="0.25">
      <c r="A498" t="s">
        <v>1001</v>
      </c>
      <c r="B498" s="1">
        <v>41384</v>
      </c>
      <c r="C498" s="1">
        <v>41389</v>
      </c>
      <c r="D498" t="s">
        <v>217</v>
      </c>
      <c r="E498" t="s">
        <v>14</v>
      </c>
      <c r="F498" t="s">
        <v>15</v>
      </c>
      <c r="G498" t="s">
        <v>16</v>
      </c>
      <c r="H498" t="s">
        <v>67</v>
      </c>
      <c r="I498" t="s">
        <v>1006</v>
      </c>
      <c r="J498">
        <v>22.72</v>
      </c>
      <c r="K498">
        <v>4</v>
      </c>
      <c r="L498">
        <v>10.220000000000001</v>
      </c>
      <c r="M498">
        <f>YEAR(Walmart_dataset[[#This Row],[Order Date]])</f>
        <v>2013</v>
      </c>
      <c r="N498">
        <f>MONTH(Walmart_dataset[[#This Row],[Order Date]])</f>
        <v>4</v>
      </c>
      <c r="O498">
        <f>DAY(Walmart_dataset[[#This Row],[Order Date]])</f>
        <v>20</v>
      </c>
    </row>
    <row r="499" spans="1:15" x14ac:dyDescent="0.25">
      <c r="A499" t="s">
        <v>1001</v>
      </c>
      <c r="B499" s="1">
        <v>41384</v>
      </c>
      <c r="C499" s="1">
        <v>41389</v>
      </c>
      <c r="D499" t="s">
        <v>217</v>
      </c>
      <c r="E499" t="s">
        <v>14</v>
      </c>
      <c r="F499" t="s">
        <v>15</v>
      </c>
      <c r="G499" t="s">
        <v>16</v>
      </c>
      <c r="H499" t="s">
        <v>27</v>
      </c>
      <c r="I499" t="s">
        <v>1007</v>
      </c>
      <c r="J499">
        <v>9.34</v>
      </c>
      <c r="K499">
        <v>3</v>
      </c>
      <c r="L499">
        <v>3.27</v>
      </c>
      <c r="M499">
        <f>YEAR(Walmart_dataset[[#This Row],[Order Date]])</f>
        <v>2013</v>
      </c>
      <c r="N499">
        <f>MONTH(Walmart_dataset[[#This Row],[Order Date]])</f>
        <v>4</v>
      </c>
      <c r="O499">
        <f>DAY(Walmart_dataset[[#This Row],[Order Date]])</f>
        <v>20</v>
      </c>
    </row>
    <row r="500" spans="1:15" x14ac:dyDescent="0.25">
      <c r="A500" t="s">
        <v>1008</v>
      </c>
      <c r="B500" s="1">
        <v>40689</v>
      </c>
      <c r="C500" s="1">
        <v>40693</v>
      </c>
      <c r="D500" t="s">
        <v>1009</v>
      </c>
      <c r="E500" t="s">
        <v>14</v>
      </c>
      <c r="F500" t="s">
        <v>15</v>
      </c>
      <c r="G500" t="s">
        <v>16</v>
      </c>
      <c r="H500" t="s">
        <v>296</v>
      </c>
      <c r="I500" t="s">
        <v>1010</v>
      </c>
      <c r="J500">
        <v>290.67</v>
      </c>
      <c r="K500">
        <v>2</v>
      </c>
      <c r="L500">
        <v>27.36</v>
      </c>
      <c r="M500">
        <f>YEAR(Walmart_dataset[[#This Row],[Order Date]])</f>
        <v>2011</v>
      </c>
      <c r="N500">
        <f>MONTH(Walmart_dataset[[#This Row],[Order Date]])</f>
        <v>5</v>
      </c>
      <c r="O500">
        <f>DAY(Walmart_dataset[[#This Row],[Order Date]])</f>
        <v>26</v>
      </c>
    </row>
    <row r="501" spans="1:15" x14ac:dyDescent="0.25">
      <c r="A501" t="s">
        <v>1008</v>
      </c>
      <c r="B501" s="1">
        <v>40689</v>
      </c>
      <c r="C501" s="1">
        <v>40693</v>
      </c>
      <c r="D501" t="s">
        <v>1009</v>
      </c>
      <c r="E501" t="s">
        <v>14</v>
      </c>
      <c r="F501" t="s">
        <v>15</v>
      </c>
      <c r="G501" t="s">
        <v>16</v>
      </c>
      <c r="H501" t="s">
        <v>25</v>
      </c>
      <c r="I501" t="s">
        <v>1011</v>
      </c>
      <c r="J501">
        <v>201.58</v>
      </c>
      <c r="K501">
        <v>2</v>
      </c>
      <c r="L501">
        <v>20.16</v>
      </c>
      <c r="M501">
        <f>YEAR(Walmart_dataset[[#This Row],[Order Date]])</f>
        <v>2011</v>
      </c>
      <c r="N501">
        <f>MONTH(Walmart_dataset[[#This Row],[Order Date]])</f>
        <v>5</v>
      </c>
      <c r="O501">
        <f>DAY(Walmart_dataset[[#This Row],[Order Date]])</f>
        <v>26</v>
      </c>
    </row>
    <row r="502" spans="1:15" x14ac:dyDescent="0.25">
      <c r="A502" t="s">
        <v>1008</v>
      </c>
      <c r="B502" s="1">
        <v>40689</v>
      </c>
      <c r="C502" s="1">
        <v>40693</v>
      </c>
      <c r="D502" t="s">
        <v>1009</v>
      </c>
      <c r="E502" t="s">
        <v>14</v>
      </c>
      <c r="F502" t="s">
        <v>15</v>
      </c>
      <c r="G502" t="s">
        <v>16</v>
      </c>
      <c r="H502" t="s">
        <v>25</v>
      </c>
      <c r="I502" t="s">
        <v>75</v>
      </c>
      <c r="J502">
        <v>83.98</v>
      </c>
      <c r="K502">
        <v>2</v>
      </c>
      <c r="L502">
        <v>31.49</v>
      </c>
      <c r="M502">
        <f>YEAR(Walmart_dataset[[#This Row],[Order Date]])</f>
        <v>2011</v>
      </c>
      <c r="N502">
        <f>MONTH(Walmart_dataset[[#This Row],[Order Date]])</f>
        <v>5</v>
      </c>
      <c r="O502">
        <f>DAY(Walmart_dataset[[#This Row],[Order Date]])</f>
        <v>26</v>
      </c>
    </row>
    <row r="503" spans="1:15" x14ac:dyDescent="0.25">
      <c r="A503" t="s">
        <v>1012</v>
      </c>
      <c r="B503" s="1">
        <v>41995</v>
      </c>
      <c r="C503" s="1">
        <v>41999</v>
      </c>
      <c r="D503" t="s">
        <v>1013</v>
      </c>
      <c r="E503" t="s">
        <v>14</v>
      </c>
      <c r="F503" t="s">
        <v>705</v>
      </c>
      <c r="G503" t="s">
        <v>16</v>
      </c>
      <c r="H503" t="s">
        <v>43</v>
      </c>
      <c r="I503" t="s">
        <v>794</v>
      </c>
      <c r="J503">
        <v>1000.02</v>
      </c>
      <c r="K503">
        <v>7</v>
      </c>
      <c r="L503">
        <v>290.01</v>
      </c>
      <c r="M503">
        <f>YEAR(Walmart_dataset[[#This Row],[Order Date]])</f>
        <v>2014</v>
      </c>
      <c r="N503">
        <f>MONTH(Walmart_dataset[[#This Row],[Order Date]])</f>
        <v>12</v>
      </c>
      <c r="O503">
        <f>DAY(Walmart_dataset[[#This Row],[Order Date]])</f>
        <v>22</v>
      </c>
    </row>
    <row r="504" spans="1:15" x14ac:dyDescent="0.25">
      <c r="A504" t="s">
        <v>1014</v>
      </c>
      <c r="B504" s="1">
        <v>41829</v>
      </c>
      <c r="C504" s="1">
        <v>41836</v>
      </c>
      <c r="D504" t="s">
        <v>1015</v>
      </c>
      <c r="E504" t="s">
        <v>14</v>
      </c>
      <c r="F504" t="s">
        <v>1016</v>
      </c>
      <c r="G504" t="s">
        <v>37</v>
      </c>
      <c r="H504" t="s">
        <v>21</v>
      </c>
      <c r="I504" t="s">
        <v>1017</v>
      </c>
      <c r="J504">
        <v>198.46</v>
      </c>
      <c r="K504">
        <v>2</v>
      </c>
      <c r="L504">
        <v>99.23</v>
      </c>
      <c r="M504">
        <f>YEAR(Walmart_dataset[[#This Row],[Order Date]])</f>
        <v>2014</v>
      </c>
      <c r="N504">
        <f>MONTH(Walmart_dataset[[#This Row],[Order Date]])</f>
        <v>7</v>
      </c>
      <c r="O504">
        <f>DAY(Walmart_dataset[[#This Row],[Order Date]])</f>
        <v>9</v>
      </c>
    </row>
    <row r="505" spans="1:15" x14ac:dyDescent="0.25">
      <c r="A505" t="s">
        <v>1014</v>
      </c>
      <c r="B505" s="1">
        <v>41829</v>
      </c>
      <c r="C505" s="1">
        <v>41836</v>
      </c>
      <c r="D505" t="s">
        <v>1015</v>
      </c>
      <c r="E505" t="s">
        <v>14</v>
      </c>
      <c r="F505" t="s">
        <v>1016</v>
      </c>
      <c r="G505" t="s">
        <v>37</v>
      </c>
      <c r="H505" t="s">
        <v>17</v>
      </c>
      <c r="I505" t="s">
        <v>1018</v>
      </c>
      <c r="J505">
        <v>786.48</v>
      </c>
      <c r="K505">
        <v>8</v>
      </c>
      <c r="L505">
        <v>385.38</v>
      </c>
      <c r="M505">
        <f>YEAR(Walmart_dataset[[#This Row],[Order Date]])</f>
        <v>2014</v>
      </c>
      <c r="N505">
        <f>MONTH(Walmart_dataset[[#This Row],[Order Date]])</f>
        <v>7</v>
      </c>
      <c r="O505">
        <f>DAY(Walmart_dataset[[#This Row],[Order Date]])</f>
        <v>9</v>
      </c>
    </row>
    <row r="506" spans="1:15" x14ac:dyDescent="0.25">
      <c r="A506" t="s">
        <v>1014</v>
      </c>
      <c r="B506" s="1">
        <v>41829</v>
      </c>
      <c r="C506" s="1">
        <v>41836</v>
      </c>
      <c r="D506" t="s">
        <v>1015</v>
      </c>
      <c r="E506" t="s">
        <v>14</v>
      </c>
      <c r="F506" t="s">
        <v>1016</v>
      </c>
      <c r="G506" t="s">
        <v>37</v>
      </c>
      <c r="H506" t="s">
        <v>27</v>
      </c>
      <c r="I506" t="s">
        <v>421</v>
      </c>
      <c r="J506">
        <v>23.17</v>
      </c>
      <c r="K506">
        <v>2</v>
      </c>
      <c r="L506">
        <v>7.82</v>
      </c>
      <c r="M506">
        <f>YEAR(Walmart_dataset[[#This Row],[Order Date]])</f>
        <v>2014</v>
      </c>
      <c r="N506">
        <f>MONTH(Walmart_dataset[[#This Row],[Order Date]])</f>
        <v>7</v>
      </c>
      <c r="O506">
        <f>DAY(Walmart_dataset[[#This Row],[Order Date]])</f>
        <v>9</v>
      </c>
    </row>
    <row r="507" spans="1:15" x14ac:dyDescent="0.25">
      <c r="A507" t="s">
        <v>1014</v>
      </c>
      <c r="B507" s="1">
        <v>41829</v>
      </c>
      <c r="C507" s="1">
        <v>41836</v>
      </c>
      <c r="D507" t="s">
        <v>1015</v>
      </c>
      <c r="E507" t="s">
        <v>14</v>
      </c>
      <c r="F507" t="s">
        <v>1016</v>
      </c>
      <c r="G507" t="s">
        <v>37</v>
      </c>
      <c r="H507" t="s">
        <v>58</v>
      </c>
      <c r="I507" t="s">
        <v>1019</v>
      </c>
      <c r="J507">
        <v>50</v>
      </c>
      <c r="K507">
        <v>2</v>
      </c>
      <c r="L507">
        <v>10.5</v>
      </c>
      <c r="M507">
        <f>YEAR(Walmart_dataset[[#This Row],[Order Date]])</f>
        <v>2014</v>
      </c>
      <c r="N507">
        <f>MONTH(Walmart_dataset[[#This Row],[Order Date]])</f>
        <v>7</v>
      </c>
      <c r="O507">
        <f>DAY(Walmart_dataset[[#This Row],[Order Date]])</f>
        <v>9</v>
      </c>
    </row>
    <row r="508" spans="1:15" x14ac:dyDescent="0.25">
      <c r="A508" t="s">
        <v>1020</v>
      </c>
      <c r="B508" s="1">
        <v>41262</v>
      </c>
      <c r="C508" s="1">
        <v>41267</v>
      </c>
      <c r="D508" t="s">
        <v>1021</v>
      </c>
      <c r="E508" t="s">
        <v>14</v>
      </c>
      <c r="F508" t="s">
        <v>15</v>
      </c>
      <c r="G508" t="s">
        <v>16</v>
      </c>
      <c r="H508" t="s">
        <v>25</v>
      </c>
      <c r="I508" t="s">
        <v>1022</v>
      </c>
      <c r="J508">
        <v>675.96</v>
      </c>
      <c r="K508">
        <v>5</v>
      </c>
      <c r="L508">
        <v>84.5</v>
      </c>
      <c r="M508">
        <f>YEAR(Walmart_dataset[[#This Row],[Order Date]])</f>
        <v>2012</v>
      </c>
      <c r="N508">
        <f>MONTH(Walmart_dataset[[#This Row],[Order Date]])</f>
        <v>12</v>
      </c>
      <c r="O508">
        <f>DAY(Walmart_dataset[[#This Row],[Order Date]])</f>
        <v>19</v>
      </c>
    </row>
    <row r="509" spans="1:15" x14ac:dyDescent="0.25">
      <c r="A509" t="s">
        <v>1020</v>
      </c>
      <c r="B509" s="1">
        <v>41262</v>
      </c>
      <c r="C509" s="1">
        <v>41267</v>
      </c>
      <c r="D509" t="s">
        <v>1021</v>
      </c>
      <c r="E509" t="s">
        <v>14</v>
      </c>
      <c r="F509" t="s">
        <v>15</v>
      </c>
      <c r="G509" t="s">
        <v>16</v>
      </c>
      <c r="H509" t="s">
        <v>58</v>
      </c>
      <c r="I509" t="s">
        <v>1023</v>
      </c>
      <c r="J509">
        <v>1265.8499999999999</v>
      </c>
      <c r="K509">
        <v>3</v>
      </c>
      <c r="L509">
        <v>556.97</v>
      </c>
      <c r="M509">
        <f>YEAR(Walmart_dataset[[#This Row],[Order Date]])</f>
        <v>2012</v>
      </c>
      <c r="N509">
        <f>MONTH(Walmart_dataset[[#This Row],[Order Date]])</f>
        <v>12</v>
      </c>
      <c r="O509">
        <f>DAY(Walmart_dataset[[#This Row],[Order Date]])</f>
        <v>19</v>
      </c>
    </row>
    <row r="510" spans="1:15" hidden="1" x14ac:dyDescent="0.25">
      <c r="A510" t="s">
        <v>1024</v>
      </c>
      <c r="B510" s="1">
        <v>40873</v>
      </c>
      <c r="C510" s="1">
        <v>40879</v>
      </c>
      <c r="D510" t="s">
        <v>1025</v>
      </c>
      <c r="E510" t="s">
        <v>14</v>
      </c>
      <c r="F510" t="s">
        <v>1026</v>
      </c>
      <c r="G510" t="s">
        <v>88</v>
      </c>
      <c r="H510" t="s">
        <v>67</v>
      </c>
      <c r="I510" t="s">
        <v>1027</v>
      </c>
      <c r="J510">
        <v>15.55</v>
      </c>
      <c r="K510">
        <v>3</v>
      </c>
      <c r="L510">
        <v>5.44</v>
      </c>
      <c r="M510">
        <f>YEAR(Walmart_dataset[[#This Row],[Order Date]])</f>
        <v>2011</v>
      </c>
      <c r="N510">
        <f>MONTH(Walmart_dataset[[#This Row],[Order Date]])</f>
        <v>11</v>
      </c>
      <c r="O510">
        <f>DAY(Walmart_dataset[[#This Row],[Order Date]])</f>
        <v>26</v>
      </c>
    </row>
    <row r="511" spans="1:15" hidden="1" x14ac:dyDescent="0.25">
      <c r="A511" t="s">
        <v>1024</v>
      </c>
      <c r="B511" s="1">
        <v>40873</v>
      </c>
      <c r="C511" s="1">
        <v>40879</v>
      </c>
      <c r="D511" t="s">
        <v>1025</v>
      </c>
      <c r="E511" t="s">
        <v>14</v>
      </c>
      <c r="F511" t="s">
        <v>1026</v>
      </c>
      <c r="G511" t="s">
        <v>88</v>
      </c>
      <c r="H511" t="s">
        <v>43</v>
      </c>
      <c r="I511" t="s">
        <v>1028</v>
      </c>
      <c r="J511">
        <v>669.08</v>
      </c>
      <c r="K511">
        <v>5</v>
      </c>
      <c r="L511">
        <v>-167.27</v>
      </c>
      <c r="M511">
        <f>YEAR(Walmart_dataset[[#This Row],[Order Date]])</f>
        <v>2011</v>
      </c>
      <c r="N511">
        <f>MONTH(Walmart_dataset[[#This Row],[Order Date]])</f>
        <v>11</v>
      </c>
      <c r="O511">
        <f>DAY(Walmart_dataset[[#This Row],[Order Date]])</f>
        <v>26</v>
      </c>
    </row>
    <row r="512" spans="1:15" hidden="1" x14ac:dyDescent="0.25">
      <c r="A512" t="s">
        <v>1024</v>
      </c>
      <c r="B512" s="1">
        <v>40873</v>
      </c>
      <c r="C512" s="1">
        <v>40879</v>
      </c>
      <c r="D512" t="s">
        <v>1025</v>
      </c>
      <c r="E512" t="s">
        <v>14</v>
      </c>
      <c r="F512" t="s">
        <v>1026</v>
      </c>
      <c r="G512" t="s">
        <v>88</v>
      </c>
      <c r="H512" t="s">
        <v>25</v>
      </c>
      <c r="I512" t="s">
        <v>1029</v>
      </c>
      <c r="J512">
        <v>438.34</v>
      </c>
      <c r="K512">
        <v>4</v>
      </c>
      <c r="L512">
        <v>-87.67</v>
      </c>
      <c r="M512">
        <f>YEAR(Walmart_dataset[[#This Row],[Order Date]])</f>
        <v>2011</v>
      </c>
      <c r="N512">
        <f>MONTH(Walmart_dataset[[#This Row],[Order Date]])</f>
        <v>11</v>
      </c>
      <c r="O512">
        <f>DAY(Walmart_dataset[[#This Row],[Order Date]])</f>
        <v>26</v>
      </c>
    </row>
    <row r="513" spans="1:15" x14ac:dyDescent="0.25">
      <c r="A513" t="s">
        <v>1030</v>
      </c>
      <c r="B513" s="1">
        <v>40987</v>
      </c>
      <c r="C513" s="1">
        <v>40988</v>
      </c>
      <c r="D513" t="s">
        <v>1031</v>
      </c>
      <c r="E513" t="s">
        <v>14</v>
      </c>
      <c r="F513" t="s">
        <v>36</v>
      </c>
      <c r="G513" t="s">
        <v>37</v>
      </c>
      <c r="H513" t="s">
        <v>43</v>
      </c>
      <c r="I513" t="s">
        <v>1032</v>
      </c>
      <c r="J513">
        <v>1247.6400000000001</v>
      </c>
      <c r="K513">
        <v>3</v>
      </c>
      <c r="L513">
        <v>349.34</v>
      </c>
      <c r="M513">
        <f>YEAR(Walmart_dataset[[#This Row],[Order Date]])</f>
        <v>2012</v>
      </c>
      <c r="N513">
        <f>MONTH(Walmart_dataset[[#This Row],[Order Date]])</f>
        <v>3</v>
      </c>
      <c r="O513">
        <f>DAY(Walmart_dataset[[#This Row],[Order Date]])</f>
        <v>19</v>
      </c>
    </row>
    <row r="514" spans="1:15" x14ac:dyDescent="0.25">
      <c r="A514" t="s">
        <v>1030</v>
      </c>
      <c r="B514" s="1">
        <v>40987</v>
      </c>
      <c r="C514" s="1">
        <v>40988</v>
      </c>
      <c r="D514" t="s">
        <v>1031</v>
      </c>
      <c r="E514" t="s">
        <v>14</v>
      </c>
      <c r="F514" t="s">
        <v>36</v>
      </c>
      <c r="G514" t="s">
        <v>37</v>
      </c>
      <c r="H514" t="s">
        <v>249</v>
      </c>
      <c r="I514" t="s">
        <v>1033</v>
      </c>
      <c r="J514">
        <v>3149.93</v>
      </c>
      <c r="K514">
        <v>7</v>
      </c>
      <c r="L514">
        <v>1480.47</v>
      </c>
      <c r="M514">
        <f>YEAR(Walmart_dataset[[#This Row],[Order Date]])</f>
        <v>2012</v>
      </c>
      <c r="N514">
        <f>MONTH(Walmart_dataset[[#This Row],[Order Date]])</f>
        <v>3</v>
      </c>
      <c r="O514">
        <f>DAY(Walmart_dataset[[#This Row],[Order Date]])</f>
        <v>19</v>
      </c>
    </row>
    <row r="515" spans="1:15" x14ac:dyDescent="0.25">
      <c r="A515" t="s">
        <v>1030</v>
      </c>
      <c r="B515" s="1">
        <v>40987</v>
      </c>
      <c r="C515" s="1">
        <v>40988</v>
      </c>
      <c r="D515" t="s">
        <v>1031</v>
      </c>
      <c r="E515" t="s">
        <v>14</v>
      </c>
      <c r="F515" t="s">
        <v>36</v>
      </c>
      <c r="G515" t="s">
        <v>37</v>
      </c>
      <c r="H515" t="s">
        <v>67</v>
      </c>
      <c r="I515" t="s">
        <v>1034</v>
      </c>
      <c r="J515">
        <v>209.7</v>
      </c>
      <c r="K515">
        <v>2</v>
      </c>
      <c r="L515">
        <v>100.66</v>
      </c>
      <c r="M515">
        <f>YEAR(Walmart_dataset[[#This Row],[Order Date]])</f>
        <v>2012</v>
      </c>
      <c r="N515">
        <f>MONTH(Walmart_dataset[[#This Row],[Order Date]])</f>
        <v>3</v>
      </c>
      <c r="O515">
        <f>DAY(Walmart_dataset[[#This Row],[Order Date]])</f>
        <v>19</v>
      </c>
    </row>
    <row r="516" spans="1:15" x14ac:dyDescent="0.25">
      <c r="A516" t="s">
        <v>1035</v>
      </c>
      <c r="B516" s="1">
        <v>40784</v>
      </c>
      <c r="C516" s="1">
        <v>40784</v>
      </c>
      <c r="D516" t="s">
        <v>1036</v>
      </c>
      <c r="E516" t="s">
        <v>14</v>
      </c>
      <c r="F516" t="s">
        <v>47</v>
      </c>
      <c r="G516" t="s">
        <v>16</v>
      </c>
      <c r="H516" t="s">
        <v>67</v>
      </c>
      <c r="I516" t="s">
        <v>1037</v>
      </c>
      <c r="J516">
        <v>109.92</v>
      </c>
      <c r="K516">
        <v>2</v>
      </c>
      <c r="L516">
        <v>53.86</v>
      </c>
      <c r="M516">
        <f>YEAR(Walmart_dataset[[#This Row],[Order Date]])</f>
        <v>2011</v>
      </c>
      <c r="N516">
        <f>MONTH(Walmart_dataset[[#This Row],[Order Date]])</f>
        <v>8</v>
      </c>
      <c r="O516">
        <f>DAY(Walmart_dataset[[#This Row],[Order Date]])</f>
        <v>29</v>
      </c>
    </row>
    <row r="517" spans="1:15" x14ac:dyDescent="0.25">
      <c r="A517" t="s">
        <v>1035</v>
      </c>
      <c r="B517" s="1">
        <v>40784</v>
      </c>
      <c r="C517" s="1">
        <v>40784</v>
      </c>
      <c r="D517" t="s">
        <v>1036</v>
      </c>
      <c r="E517" t="s">
        <v>14</v>
      </c>
      <c r="F517" t="s">
        <v>47</v>
      </c>
      <c r="G517" t="s">
        <v>16</v>
      </c>
      <c r="H517" t="s">
        <v>67</v>
      </c>
      <c r="I517" t="s">
        <v>1038</v>
      </c>
      <c r="J517">
        <v>13.36</v>
      </c>
      <c r="K517">
        <v>2</v>
      </c>
      <c r="L517">
        <v>6.41</v>
      </c>
      <c r="M517">
        <f>YEAR(Walmart_dataset[[#This Row],[Order Date]])</f>
        <v>2011</v>
      </c>
      <c r="N517">
        <f>MONTH(Walmart_dataset[[#This Row],[Order Date]])</f>
        <v>8</v>
      </c>
      <c r="O517">
        <f>DAY(Walmart_dataset[[#This Row],[Order Date]])</f>
        <v>29</v>
      </c>
    </row>
    <row r="518" spans="1:15" x14ac:dyDescent="0.25">
      <c r="A518" t="s">
        <v>1039</v>
      </c>
      <c r="B518" s="1">
        <v>41962</v>
      </c>
      <c r="C518" s="1">
        <v>41965</v>
      </c>
      <c r="D518" t="s">
        <v>1040</v>
      </c>
      <c r="E518" t="s">
        <v>14</v>
      </c>
      <c r="F518" t="s">
        <v>36</v>
      </c>
      <c r="G518" t="s">
        <v>37</v>
      </c>
      <c r="H518" t="s">
        <v>43</v>
      </c>
      <c r="I518" t="s">
        <v>1041</v>
      </c>
      <c r="J518">
        <v>169.68</v>
      </c>
      <c r="K518">
        <v>6</v>
      </c>
      <c r="L518">
        <v>45.81</v>
      </c>
      <c r="M518">
        <f>YEAR(Walmart_dataset[[#This Row],[Order Date]])</f>
        <v>2014</v>
      </c>
      <c r="N518">
        <f>MONTH(Walmart_dataset[[#This Row],[Order Date]])</f>
        <v>11</v>
      </c>
      <c r="O518">
        <f>DAY(Walmart_dataset[[#This Row],[Order Date]])</f>
        <v>19</v>
      </c>
    </row>
    <row r="519" spans="1:15" x14ac:dyDescent="0.25">
      <c r="A519" t="s">
        <v>1039</v>
      </c>
      <c r="B519" s="1">
        <v>41962</v>
      </c>
      <c r="C519" s="1">
        <v>41965</v>
      </c>
      <c r="D519" t="s">
        <v>1040</v>
      </c>
      <c r="E519" t="s">
        <v>14</v>
      </c>
      <c r="F519" t="s">
        <v>36</v>
      </c>
      <c r="G519" t="s">
        <v>37</v>
      </c>
      <c r="H519" t="s">
        <v>58</v>
      </c>
      <c r="I519" t="s">
        <v>382</v>
      </c>
      <c r="J519">
        <v>132.52000000000001</v>
      </c>
      <c r="K519">
        <v>4</v>
      </c>
      <c r="L519">
        <v>54.33</v>
      </c>
      <c r="M519">
        <f>YEAR(Walmart_dataset[[#This Row],[Order Date]])</f>
        <v>2014</v>
      </c>
      <c r="N519">
        <f>MONTH(Walmart_dataset[[#This Row],[Order Date]])</f>
        <v>11</v>
      </c>
      <c r="O519">
        <f>DAY(Walmart_dataset[[#This Row],[Order Date]])</f>
        <v>19</v>
      </c>
    </row>
    <row r="520" spans="1:15" x14ac:dyDescent="0.25">
      <c r="A520" t="s">
        <v>1039</v>
      </c>
      <c r="B520" s="1">
        <v>41962</v>
      </c>
      <c r="C520" s="1">
        <v>41965</v>
      </c>
      <c r="D520" t="s">
        <v>1040</v>
      </c>
      <c r="E520" t="s">
        <v>14</v>
      </c>
      <c r="F520" t="s">
        <v>36</v>
      </c>
      <c r="G520" t="s">
        <v>37</v>
      </c>
      <c r="H520" t="s">
        <v>119</v>
      </c>
      <c r="I520" t="s">
        <v>1042</v>
      </c>
      <c r="J520">
        <v>2.96</v>
      </c>
      <c r="K520">
        <v>2</v>
      </c>
      <c r="L520">
        <v>1.42</v>
      </c>
      <c r="M520">
        <f>YEAR(Walmart_dataset[[#This Row],[Order Date]])</f>
        <v>2014</v>
      </c>
      <c r="N520">
        <f>MONTH(Walmart_dataset[[#This Row],[Order Date]])</f>
        <v>11</v>
      </c>
      <c r="O520">
        <f>DAY(Walmart_dataset[[#This Row],[Order Date]])</f>
        <v>19</v>
      </c>
    </row>
    <row r="521" spans="1:15" x14ac:dyDescent="0.25">
      <c r="A521" t="s">
        <v>1039</v>
      </c>
      <c r="B521" s="1">
        <v>41962</v>
      </c>
      <c r="C521" s="1">
        <v>41965</v>
      </c>
      <c r="D521" t="s">
        <v>1040</v>
      </c>
      <c r="E521" t="s">
        <v>14</v>
      </c>
      <c r="F521" t="s">
        <v>36</v>
      </c>
      <c r="G521" t="s">
        <v>37</v>
      </c>
      <c r="H521" t="s">
        <v>27</v>
      </c>
      <c r="I521" t="s">
        <v>1043</v>
      </c>
      <c r="J521">
        <v>8.4499999999999993</v>
      </c>
      <c r="K521">
        <v>2</v>
      </c>
      <c r="L521">
        <v>2.96</v>
      </c>
      <c r="M521">
        <f>YEAR(Walmart_dataset[[#This Row],[Order Date]])</f>
        <v>2014</v>
      </c>
      <c r="N521">
        <f>MONTH(Walmart_dataset[[#This Row],[Order Date]])</f>
        <v>11</v>
      </c>
      <c r="O521">
        <f>DAY(Walmart_dataset[[#This Row],[Order Date]])</f>
        <v>19</v>
      </c>
    </row>
    <row r="522" spans="1:15" x14ac:dyDescent="0.25">
      <c r="A522" t="s">
        <v>1039</v>
      </c>
      <c r="B522" s="1">
        <v>41962</v>
      </c>
      <c r="C522" s="1">
        <v>41965</v>
      </c>
      <c r="D522" t="s">
        <v>1040</v>
      </c>
      <c r="E522" t="s">
        <v>14</v>
      </c>
      <c r="F522" t="s">
        <v>36</v>
      </c>
      <c r="G522" t="s">
        <v>37</v>
      </c>
      <c r="H522" t="s">
        <v>43</v>
      </c>
      <c r="I522" t="s">
        <v>1044</v>
      </c>
      <c r="J522">
        <v>95.94</v>
      </c>
      <c r="K522">
        <v>3</v>
      </c>
      <c r="L522">
        <v>9.59</v>
      </c>
      <c r="M522">
        <f>YEAR(Walmart_dataset[[#This Row],[Order Date]])</f>
        <v>2014</v>
      </c>
      <c r="N522">
        <f>MONTH(Walmart_dataset[[#This Row],[Order Date]])</f>
        <v>11</v>
      </c>
      <c r="O522">
        <f>DAY(Walmart_dataset[[#This Row],[Order Date]])</f>
        <v>19</v>
      </c>
    </row>
    <row r="523" spans="1:15" x14ac:dyDescent="0.25">
      <c r="A523" t="s">
        <v>1045</v>
      </c>
      <c r="B523" s="1">
        <v>41660</v>
      </c>
      <c r="C523" s="1">
        <v>41666</v>
      </c>
      <c r="D523" t="s">
        <v>1046</v>
      </c>
      <c r="E523" t="s">
        <v>14</v>
      </c>
      <c r="F523" t="s">
        <v>15</v>
      </c>
      <c r="G523" t="s">
        <v>16</v>
      </c>
      <c r="H523" t="s">
        <v>25</v>
      </c>
      <c r="I523" t="s">
        <v>1047</v>
      </c>
      <c r="J523">
        <v>160.78</v>
      </c>
      <c r="K523">
        <v>3</v>
      </c>
      <c r="L523">
        <v>10.050000000000001</v>
      </c>
      <c r="M523">
        <f>YEAR(Walmart_dataset[[#This Row],[Order Date]])</f>
        <v>2014</v>
      </c>
      <c r="N523">
        <f>MONTH(Walmart_dataset[[#This Row],[Order Date]])</f>
        <v>1</v>
      </c>
      <c r="O523">
        <f>DAY(Walmart_dataset[[#This Row],[Order Date]])</f>
        <v>21</v>
      </c>
    </row>
    <row r="524" spans="1:15" x14ac:dyDescent="0.25">
      <c r="A524" t="s">
        <v>1048</v>
      </c>
      <c r="B524" s="1">
        <v>41943</v>
      </c>
      <c r="C524" s="1">
        <v>41950</v>
      </c>
      <c r="D524" t="s">
        <v>1049</v>
      </c>
      <c r="E524" t="s">
        <v>14</v>
      </c>
      <c r="F524" t="s">
        <v>36</v>
      </c>
      <c r="G524" t="s">
        <v>37</v>
      </c>
      <c r="H524" t="s">
        <v>27</v>
      </c>
      <c r="I524" t="s">
        <v>1050</v>
      </c>
      <c r="J524">
        <v>88.75</v>
      </c>
      <c r="K524">
        <v>3</v>
      </c>
      <c r="L524">
        <v>27.74</v>
      </c>
      <c r="M524">
        <f>YEAR(Walmart_dataset[[#This Row],[Order Date]])</f>
        <v>2014</v>
      </c>
      <c r="N524">
        <f>MONTH(Walmart_dataset[[#This Row],[Order Date]])</f>
        <v>10</v>
      </c>
      <c r="O524">
        <f>DAY(Walmart_dataset[[#This Row],[Order Date]])</f>
        <v>31</v>
      </c>
    </row>
    <row r="525" spans="1:15" x14ac:dyDescent="0.25">
      <c r="A525" t="s">
        <v>1048</v>
      </c>
      <c r="B525" s="1">
        <v>41943</v>
      </c>
      <c r="C525" s="1">
        <v>41950</v>
      </c>
      <c r="D525" t="s">
        <v>1049</v>
      </c>
      <c r="E525" t="s">
        <v>14</v>
      </c>
      <c r="F525" t="s">
        <v>36</v>
      </c>
      <c r="G525" t="s">
        <v>37</v>
      </c>
      <c r="H525" t="s">
        <v>27</v>
      </c>
      <c r="I525" t="s">
        <v>1051</v>
      </c>
      <c r="J525">
        <v>13.9</v>
      </c>
      <c r="K525">
        <v>2</v>
      </c>
      <c r="L525">
        <v>5.21</v>
      </c>
      <c r="M525">
        <f>YEAR(Walmart_dataset[[#This Row],[Order Date]])</f>
        <v>2014</v>
      </c>
      <c r="N525">
        <f>MONTH(Walmart_dataset[[#This Row],[Order Date]])</f>
        <v>10</v>
      </c>
      <c r="O525">
        <f>DAY(Walmart_dataset[[#This Row],[Order Date]])</f>
        <v>31</v>
      </c>
    </row>
    <row r="526" spans="1:15" hidden="1" x14ac:dyDescent="0.25">
      <c r="A526" t="s">
        <v>1052</v>
      </c>
      <c r="B526" s="1">
        <v>41356</v>
      </c>
      <c r="C526" s="1">
        <v>41359</v>
      </c>
      <c r="D526" t="s">
        <v>1053</v>
      </c>
      <c r="E526" t="s">
        <v>14</v>
      </c>
      <c r="F526" t="s">
        <v>949</v>
      </c>
      <c r="G526" t="s">
        <v>285</v>
      </c>
      <c r="H526" t="s">
        <v>58</v>
      </c>
      <c r="I526" t="s">
        <v>719</v>
      </c>
      <c r="J526">
        <v>58.58</v>
      </c>
      <c r="K526">
        <v>2</v>
      </c>
      <c r="L526">
        <v>19.329999999999998</v>
      </c>
      <c r="M526">
        <f>YEAR(Walmart_dataset[[#This Row],[Order Date]])</f>
        <v>2013</v>
      </c>
      <c r="N526">
        <f>MONTH(Walmart_dataset[[#This Row],[Order Date]])</f>
        <v>3</v>
      </c>
      <c r="O526">
        <f>DAY(Walmart_dataset[[#This Row],[Order Date]])</f>
        <v>23</v>
      </c>
    </row>
    <row r="527" spans="1:15" x14ac:dyDescent="0.25">
      <c r="A527" t="s">
        <v>1054</v>
      </c>
      <c r="B527" s="1">
        <v>41413</v>
      </c>
      <c r="C527" s="1">
        <v>41419</v>
      </c>
      <c r="D527" t="s">
        <v>1055</v>
      </c>
      <c r="E527" t="s">
        <v>14</v>
      </c>
      <c r="F527" t="s">
        <v>47</v>
      </c>
      <c r="G527" t="s">
        <v>16</v>
      </c>
      <c r="H527" t="s">
        <v>43</v>
      </c>
      <c r="I527" t="s">
        <v>1056</v>
      </c>
      <c r="J527">
        <v>104.28</v>
      </c>
      <c r="K527">
        <v>3</v>
      </c>
      <c r="L527">
        <v>26.07</v>
      </c>
      <c r="M527">
        <f>YEAR(Walmart_dataset[[#This Row],[Order Date]])</f>
        <v>2013</v>
      </c>
      <c r="N527">
        <f>MONTH(Walmart_dataset[[#This Row],[Order Date]])</f>
        <v>5</v>
      </c>
      <c r="O527">
        <f>DAY(Walmart_dataset[[#This Row],[Order Date]])</f>
        <v>19</v>
      </c>
    </row>
    <row r="528" spans="1:15" x14ac:dyDescent="0.25">
      <c r="A528" t="s">
        <v>1054</v>
      </c>
      <c r="B528" s="1">
        <v>41413</v>
      </c>
      <c r="C528" s="1">
        <v>41419</v>
      </c>
      <c r="D528" t="s">
        <v>1055</v>
      </c>
      <c r="E528" t="s">
        <v>14</v>
      </c>
      <c r="F528" t="s">
        <v>47</v>
      </c>
      <c r="G528" t="s">
        <v>16</v>
      </c>
      <c r="H528" t="s">
        <v>67</v>
      </c>
      <c r="I528" t="s">
        <v>1057</v>
      </c>
      <c r="J528">
        <v>17.940000000000001</v>
      </c>
      <c r="K528">
        <v>3</v>
      </c>
      <c r="L528">
        <v>8.7899999999999991</v>
      </c>
      <c r="M528">
        <f>YEAR(Walmart_dataset[[#This Row],[Order Date]])</f>
        <v>2013</v>
      </c>
      <c r="N528">
        <f>MONTH(Walmart_dataset[[#This Row],[Order Date]])</f>
        <v>5</v>
      </c>
      <c r="O528">
        <f>DAY(Walmart_dataset[[#This Row],[Order Date]])</f>
        <v>19</v>
      </c>
    </row>
    <row r="529" spans="1:15" x14ac:dyDescent="0.25">
      <c r="A529" t="s">
        <v>1058</v>
      </c>
      <c r="B529" s="1">
        <v>41547</v>
      </c>
      <c r="C529" s="1">
        <v>41549</v>
      </c>
      <c r="D529" t="s">
        <v>1059</v>
      </c>
      <c r="E529" t="s">
        <v>14</v>
      </c>
      <c r="F529" t="s">
        <v>15</v>
      </c>
      <c r="G529" t="s">
        <v>16</v>
      </c>
      <c r="H529" t="s">
        <v>67</v>
      </c>
      <c r="I529" t="s">
        <v>1060</v>
      </c>
      <c r="J529">
        <v>18.97</v>
      </c>
      <c r="K529">
        <v>1</v>
      </c>
      <c r="L529">
        <v>9.11</v>
      </c>
      <c r="M529">
        <f>YEAR(Walmart_dataset[[#This Row],[Order Date]])</f>
        <v>2013</v>
      </c>
      <c r="N529">
        <f>MONTH(Walmart_dataset[[#This Row],[Order Date]])</f>
        <v>9</v>
      </c>
      <c r="O529">
        <f>DAY(Walmart_dataset[[#This Row],[Order Date]])</f>
        <v>30</v>
      </c>
    </row>
    <row r="530" spans="1:15" x14ac:dyDescent="0.25">
      <c r="A530" t="s">
        <v>1061</v>
      </c>
      <c r="B530" s="1">
        <v>41586</v>
      </c>
      <c r="C530" s="1">
        <v>41591</v>
      </c>
      <c r="D530" t="s">
        <v>1062</v>
      </c>
      <c r="E530" t="s">
        <v>14</v>
      </c>
      <c r="F530" t="s">
        <v>47</v>
      </c>
      <c r="G530" t="s">
        <v>16</v>
      </c>
      <c r="H530" t="s">
        <v>21</v>
      </c>
      <c r="I530" t="s">
        <v>1063</v>
      </c>
      <c r="J530">
        <v>14.82</v>
      </c>
      <c r="K530">
        <v>3</v>
      </c>
      <c r="L530">
        <v>6.22</v>
      </c>
      <c r="M530">
        <f>YEAR(Walmart_dataset[[#This Row],[Order Date]])</f>
        <v>2013</v>
      </c>
      <c r="N530">
        <f>MONTH(Walmart_dataset[[#This Row],[Order Date]])</f>
        <v>11</v>
      </c>
      <c r="O530">
        <f>DAY(Walmart_dataset[[#This Row],[Order Date]])</f>
        <v>8</v>
      </c>
    </row>
    <row r="531" spans="1:15" x14ac:dyDescent="0.25">
      <c r="A531" t="s">
        <v>1064</v>
      </c>
      <c r="B531" s="1">
        <v>41270</v>
      </c>
      <c r="C531" s="1">
        <v>41274</v>
      </c>
      <c r="D531" t="s">
        <v>267</v>
      </c>
      <c r="E531" t="s">
        <v>14</v>
      </c>
      <c r="F531" t="s">
        <v>15</v>
      </c>
      <c r="G531" t="s">
        <v>16</v>
      </c>
      <c r="H531" t="s">
        <v>29</v>
      </c>
      <c r="I531" t="s">
        <v>560</v>
      </c>
      <c r="J531">
        <v>106.96</v>
      </c>
      <c r="K531">
        <v>2</v>
      </c>
      <c r="L531">
        <v>31.02</v>
      </c>
      <c r="M531">
        <f>YEAR(Walmart_dataset[[#This Row],[Order Date]])</f>
        <v>2012</v>
      </c>
      <c r="N531">
        <f>MONTH(Walmart_dataset[[#This Row],[Order Date]])</f>
        <v>12</v>
      </c>
      <c r="O531">
        <f>DAY(Walmart_dataset[[#This Row],[Order Date]])</f>
        <v>27</v>
      </c>
    </row>
    <row r="532" spans="1:15" x14ac:dyDescent="0.25">
      <c r="A532" t="s">
        <v>1064</v>
      </c>
      <c r="B532" s="1">
        <v>41270</v>
      </c>
      <c r="C532" s="1">
        <v>41274</v>
      </c>
      <c r="D532" t="s">
        <v>267</v>
      </c>
      <c r="E532" t="s">
        <v>14</v>
      </c>
      <c r="F532" t="s">
        <v>15</v>
      </c>
      <c r="G532" t="s">
        <v>16</v>
      </c>
      <c r="H532" t="s">
        <v>17</v>
      </c>
      <c r="I532" t="s">
        <v>1065</v>
      </c>
      <c r="J532">
        <v>21.56</v>
      </c>
      <c r="K532">
        <v>7</v>
      </c>
      <c r="L532">
        <v>10.35</v>
      </c>
      <c r="M532">
        <f>YEAR(Walmart_dataset[[#This Row],[Order Date]])</f>
        <v>2012</v>
      </c>
      <c r="N532">
        <f>MONTH(Walmart_dataset[[#This Row],[Order Date]])</f>
        <v>12</v>
      </c>
      <c r="O532">
        <f>DAY(Walmart_dataset[[#This Row],[Order Date]])</f>
        <v>27</v>
      </c>
    </row>
    <row r="533" spans="1:15" x14ac:dyDescent="0.25">
      <c r="A533" t="s">
        <v>1066</v>
      </c>
      <c r="B533" s="1">
        <v>40697</v>
      </c>
      <c r="C533" s="1">
        <v>40701</v>
      </c>
      <c r="D533" t="s">
        <v>1067</v>
      </c>
      <c r="E533" t="s">
        <v>14</v>
      </c>
      <c r="F533" t="s">
        <v>36</v>
      </c>
      <c r="G533" t="s">
        <v>37</v>
      </c>
      <c r="H533" t="s">
        <v>31</v>
      </c>
      <c r="I533" t="s">
        <v>979</v>
      </c>
      <c r="J533">
        <v>515.88</v>
      </c>
      <c r="K533">
        <v>6</v>
      </c>
      <c r="L533">
        <v>113.49</v>
      </c>
      <c r="M533">
        <f>YEAR(Walmart_dataset[[#This Row],[Order Date]])</f>
        <v>2011</v>
      </c>
      <c r="N533">
        <f>MONTH(Walmart_dataset[[#This Row],[Order Date]])</f>
        <v>6</v>
      </c>
      <c r="O533">
        <f>DAY(Walmart_dataset[[#This Row],[Order Date]])</f>
        <v>3</v>
      </c>
    </row>
    <row r="534" spans="1:15" x14ac:dyDescent="0.25">
      <c r="A534" t="s">
        <v>1068</v>
      </c>
      <c r="B534" s="1">
        <v>40577</v>
      </c>
      <c r="C534" s="1">
        <v>40581</v>
      </c>
      <c r="D534" t="s">
        <v>1069</v>
      </c>
      <c r="E534" t="s">
        <v>14</v>
      </c>
      <c r="F534" t="s">
        <v>197</v>
      </c>
      <c r="G534" t="s">
        <v>16</v>
      </c>
      <c r="H534" t="s">
        <v>119</v>
      </c>
      <c r="I534" t="s">
        <v>159</v>
      </c>
      <c r="J534">
        <v>12.35</v>
      </c>
      <c r="K534">
        <v>5</v>
      </c>
      <c r="L534">
        <v>5.8</v>
      </c>
      <c r="M534">
        <f>YEAR(Walmart_dataset[[#This Row],[Order Date]])</f>
        <v>2011</v>
      </c>
      <c r="N534">
        <f>MONTH(Walmart_dataset[[#This Row],[Order Date]])</f>
        <v>2</v>
      </c>
      <c r="O534">
        <f>DAY(Walmart_dataset[[#This Row],[Order Date]])</f>
        <v>3</v>
      </c>
    </row>
    <row r="535" spans="1:15" hidden="1" x14ac:dyDescent="0.25">
      <c r="A535" t="s">
        <v>1070</v>
      </c>
      <c r="B535" s="1">
        <v>41342</v>
      </c>
      <c r="C535" s="1">
        <v>41342</v>
      </c>
      <c r="D535" t="s">
        <v>567</v>
      </c>
      <c r="E535" t="s">
        <v>14</v>
      </c>
      <c r="F535" t="s">
        <v>907</v>
      </c>
      <c r="G535" t="s">
        <v>73</v>
      </c>
      <c r="H535" t="s">
        <v>27</v>
      </c>
      <c r="I535" t="s">
        <v>1071</v>
      </c>
      <c r="J535">
        <v>9.6999999999999993</v>
      </c>
      <c r="K535">
        <v>3</v>
      </c>
      <c r="L535">
        <v>-7.11</v>
      </c>
      <c r="M535">
        <f>YEAR(Walmart_dataset[[#This Row],[Order Date]])</f>
        <v>2013</v>
      </c>
      <c r="N535">
        <f>MONTH(Walmart_dataset[[#This Row],[Order Date]])</f>
        <v>3</v>
      </c>
      <c r="O535">
        <f>DAY(Walmart_dataset[[#This Row],[Order Date]])</f>
        <v>9</v>
      </c>
    </row>
    <row r="536" spans="1:15" x14ac:dyDescent="0.25">
      <c r="A536" t="s">
        <v>1072</v>
      </c>
      <c r="B536" s="1">
        <v>41943</v>
      </c>
      <c r="C536" s="1">
        <v>41949</v>
      </c>
      <c r="D536" t="s">
        <v>1073</v>
      </c>
      <c r="E536" t="s">
        <v>14</v>
      </c>
      <c r="F536" t="s">
        <v>47</v>
      </c>
      <c r="G536" t="s">
        <v>16</v>
      </c>
      <c r="H536" t="s">
        <v>17</v>
      </c>
      <c r="I536" t="s">
        <v>1074</v>
      </c>
      <c r="J536">
        <v>43.86</v>
      </c>
      <c r="K536">
        <v>6</v>
      </c>
      <c r="L536">
        <v>20.61</v>
      </c>
      <c r="M536">
        <f>YEAR(Walmart_dataset[[#This Row],[Order Date]])</f>
        <v>2014</v>
      </c>
      <c r="N536">
        <f>MONTH(Walmart_dataset[[#This Row],[Order Date]])</f>
        <v>10</v>
      </c>
      <c r="O536">
        <f>DAY(Walmart_dataset[[#This Row],[Order Date]])</f>
        <v>31</v>
      </c>
    </row>
    <row r="537" spans="1:15" x14ac:dyDescent="0.25">
      <c r="A537" t="s">
        <v>1072</v>
      </c>
      <c r="B537" s="1">
        <v>41943</v>
      </c>
      <c r="C537" s="1">
        <v>41949</v>
      </c>
      <c r="D537" t="s">
        <v>1073</v>
      </c>
      <c r="E537" t="s">
        <v>14</v>
      </c>
      <c r="F537" t="s">
        <v>47</v>
      </c>
      <c r="G537" t="s">
        <v>16</v>
      </c>
      <c r="H537" t="s">
        <v>25</v>
      </c>
      <c r="I537" t="s">
        <v>1075</v>
      </c>
      <c r="J537">
        <v>148.47999999999999</v>
      </c>
      <c r="K537">
        <v>2</v>
      </c>
      <c r="L537">
        <v>16.7</v>
      </c>
      <c r="M537">
        <f>YEAR(Walmart_dataset[[#This Row],[Order Date]])</f>
        <v>2014</v>
      </c>
      <c r="N537">
        <f>MONTH(Walmart_dataset[[#This Row],[Order Date]])</f>
        <v>10</v>
      </c>
      <c r="O537">
        <f>DAY(Walmart_dataset[[#This Row],[Order Date]])</f>
        <v>31</v>
      </c>
    </row>
    <row r="538" spans="1:15" x14ac:dyDescent="0.25">
      <c r="A538" t="s">
        <v>1072</v>
      </c>
      <c r="B538" s="1">
        <v>41943</v>
      </c>
      <c r="C538" s="1">
        <v>41949</v>
      </c>
      <c r="D538" t="s">
        <v>1073</v>
      </c>
      <c r="E538" t="s">
        <v>14</v>
      </c>
      <c r="F538" t="s">
        <v>47</v>
      </c>
      <c r="G538" t="s">
        <v>16</v>
      </c>
      <c r="H538" t="s">
        <v>67</v>
      </c>
      <c r="I538" t="s">
        <v>1076</v>
      </c>
      <c r="J538">
        <v>7.42</v>
      </c>
      <c r="K538">
        <v>2</v>
      </c>
      <c r="L538">
        <v>3.71</v>
      </c>
      <c r="M538">
        <f>YEAR(Walmart_dataset[[#This Row],[Order Date]])</f>
        <v>2014</v>
      </c>
      <c r="N538">
        <f>MONTH(Walmart_dataset[[#This Row],[Order Date]])</f>
        <v>10</v>
      </c>
      <c r="O538">
        <f>DAY(Walmart_dataset[[#This Row],[Order Date]])</f>
        <v>31</v>
      </c>
    </row>
    <row r="539" spans="1:15" x14ac:dyDescent="0.25">
      <c r="A539" t="s">
        <v>1072</v>
      </c>
      <c r="B539" s="1">
        <v>41943</v>
      </c>
      <c r="C539" s="1">
        <v>41949</v>
      </c>
      <c r="D539" t="s">
        <v>1073</v>
      </c>
      <c r="E539" t="s">
        <v>14</v>
      </c>
      <c r="F539" t="s">
        <v>47</v>
      </c>
      <c r="G539" t="s">
        <v>16</v>
      </c>
      <c r="H539" t="s">
        <v>110</v>
      </c>
      <c r="I539" t="s">
        <v>1077</v>
      </c>
      <c r="J539">
        <v>71.989999999999995</v>
      </c>
      <c r="K539">
        <v>1</v>
      </c>
      <c r="L539">
        <v>-0.9</v>
      </c>
      <c r="M539">
        <f>YEAR(Walmart_dataset[[#This Row],[Order Date]])</f>
        <v>2014</v>
      </c>
      <c r="N539">
        <f>MONTH(Walmart_dataset[[#This Row],[Order Date]])</f>
        <v>10</v>
      </c>
      <c r="O539">
        <f>DAY(Walmart_dataset[[#This Row],[Order Date]])</f>
        <v>31</v>
      </c>
    </row>
    <row r="540" spans="1:15" x14ac:dyDescent="0.25">
      <c r="A540" t="s">
        <v>1072</v>
      </c>
      <c r="B540" s="1">
        <v>41943</v>
      </c>
      <c r="C540" s="1">
        <v>41949</v>
      </c>
      <c r="D540" t="s">
        <v>1073</v>
      </c>
      <c r="E540" t="s">
        <v>14</v>
      </c>
      <c r="F540" t="s">
        <v>47</v>
      </c>
      <c r="G540" t="s">
        <v>16</v>
      </c>
      <c r="H540" t="s">
        <v>23</v>
      </c>
      <c r="I540" t="s">
        <v>946</v>
      </c>
      <c r="J540">
        <v>19.899999999999999</v>
      </c>
      <c r="K540">
        <v>5</v>
      </c>
      <c r="L540">
        <v>6.57</v>
      </c>
      <c r="M540">
        <f>YEAR(Walmart_dataset[[#This Row],[Order Date]])</f>
        <v>2014</v>
      </c>
      <c r="N540">
        <f>MONTH(Walmart_dataset[[#This Row],[Order Date]])</f>
        <v>10</v>
      </c>
      <c r="O540">
        <f>DAY(Walmart_dataset[[#This Row],[Order Date]])</f>
        <v>31</v>
      </c>
    </row>
    <row r="541" spans="1:15" x14ac:dyDescent="0.25">
      <c r="A541" t="s">
        <v>1072</v>
      </c>
      <c r="B541" s="1">
        <v>41943</v>
      </c>
      <c r="C541" s="1">
        <v>41949</v>
      </c>
      <c r="D541" t="s">
        <v>1073</v>
      </c>
      <c r="E541" t="s">
        <v>14</v>
      </c>
      <c r="F541" t="s">
        <v>47</v>
      </c>
      <c r="G541" t="s">
        <v>16</v>
      </c>
      <c r="H541" t="s">
        <v>29</v>
      </c>
      <c r="I541" t="s">
        <v>1078</v>
      </c>
      <c r="J541">
        <v>1702.12</v>
      </c>
      <c r="K541">
        <v>14</v>
      </c>
      <c r="L541">
        <v>510.64</v>
      </c>
      <c r="M541">
        <f>YEAR(Walmart_dataset[[#This Row],[Order Date]])</f>
        <v>2014</v>
      </c>
      <c r="N541">
        <f>MONTH(Walmart_dataset[[#This Row],[Order Date]])</f>
        <v>10</v>
      </c>
      <c r="O541">
        <f>DAY(Walmart_dataset[[#This Row],[Order Date]])</f>
        <v>31</v>
      </c>
    </row>
    <row r="542" spans="1:15" x14ac:dyDescent="0.25">
      <c r="A542" t="s">
        <v>1079</v>
      </c>
      <c r="B542" s="1">
        <v>41920</v>
      </c>
      <c r="C542" s="1">
        <v>41926</v>
      </c>
      <c r="D542" t="s">
        <v>1080</v>
      </c>
      <c r="E542" t="s">
        <v>14</v>
      </c>
      <c r="F542" t="s">
        <v>47</v>
      </c>
      <c r="G542" t="s">
        <v>16</v>
      </c>
      <c r="H542" t="s">
        <v>296</v>
      </c>
      <c r="I542" t="s">
        <v>1081</v>
      </c>
      <c r="J542">
        <v>307.67</v>
      </c>
      <c r="K542">
        <v>2</v>
      </c>
      <c r="L542">
        <v>-14.48</v>
      </c>
      <c r="M542">
        <f>YEAR(Walmart_dataset[[#This Row],[Order Date]])</f>
        <v>2014</v>
      </c>
      <c r="N542">
        <f>MONTH(Walmart_dataset[[#This Row],[Order Date]])</f>
        <v>10</v>
      </c>
      <c r="O542">
        <f>DAY(Walmart_dataset[[#This Row],[Order Date]])</f>
        <v>8</v>
      </c>
    </row>
    <row r="543" spans="1:15" x14ac:dyDescent="0.25">
      <c r="A543" t="s">
        <v>1082</v>
      </c>
      <c r="B543" s="1">
        <v>41155</v>
      </c>
      <c r="C543" s="1">
        <v>41161</v>
      </c>
      <c r="D543" t="s">
        <v>189</v>
      </c>
      <c r="E543" t="s">
        <v>14</v>
      </c>
      <c r="F543" t="s">
        <v>47</v>
      </c>
      <c r="G543" t="s">
        <v>16</v>
      </c>
      <c r="H543" t="s">
        <v>43</v>
      </c>
      <c r="I543" t="s">
        <v>392</v>
      </c>
      <c r="J543">
        <v>31.44</v>
      </c>
      <c r="K543">
        <v>3</v>
      </c>
      <c r="L543">
        <v>8.49</v>
      </c>
      <c r="M543">
        <f>YEAR(Walmart_dataset[[#This Row],[Order Date]])</f>
        <v>2012</v>
      </c>
      <c r="N543">
        <f>MONTH(Walmart_dataset[[#This Row],[Order Date]])</f>
        <v>9</v>
      </c>
      <c r="O543">
        <f>DAY(Walmart_dataset[[#This Row],[Order Date]])</f>
        <v>3</v>
      </c>
    </row>
    <row r="544" spans="1:15" x14ac:dyDescent="0.25">
      <c r="A544" t="s">
        <v>1082</v>
      </c>
      <c r="B544" s="1">
        <v>41155</v>
      </c>
      <c r="C544" s="1">
        <v>41161</v>
      </c>
      <c r="D544" t="s">
        <v>189</v>
      </c>
      <c r="E544" t="s">
        <v>14</v>
      </c>
      <c r="F544" t="s">
        <v>47</v>
      </c>
      <c r="G544" t="s">
        <v>16</v>
      </c>
      <c r="H544" t="s">
        <v>58</v>
      </c>
      <c r="I544" t="s">
        <v>1083</v>
      </c>
      <c r="J544">
        <v>17.899999999999999</v>
      </c>
      <c r="K544">
        <v>2</v>
      </c>
      <c r="L544">
        <v>3.4</v>
      </c>
      <c r="M544">
        <f>YEAR(Walmart_dataset[[#This Row],[Order Date]])</f>
        <v>2012</v>
      </c>
      <c r="N544">
        <f>MONTH(Walmart_dataset[[#This Row],[Order Date]])</f>
        <v>9</v>
      </c>
      <c r="O544">
        <f>DAY(Walmart_dataset[[#This Row],[Order Date]])</f>
        <v>3</v>
      </c>
    </row>
    <row r="545" spans="1:15" x14ac:dyDescent="0.25">
      <c r="A545" t="s">
        <v>1082</v>
      </c>
      <c r="B545" s="1">
        <v>41155</v>
      </c>
      <c r="C545" s="1">
        <v>41161</v>
      </c>
      <c r="D545" t="s">
        <v>189</v>
      </c>
      <c r="E545" t="s">
        <v>14</v>
      </c>
      <c r="F545" t="s">
        <v>47</v>
      </c>
      <c r="G545" t="s">
        <v>16</v>
      </c>
      <c r="H545" t="s">
        <v>58</v>
      </c>
      <c r="I545" t="s">
        <v>1084</v>
      </c>
      <c r="J545">
        <v>129.44999999999999</v>
      </c>
      <c r="K545">
        <v>5</v>
      </c>
      <c r="L545">
        <v>46.6</v>
      </c>
      <c r="M545">
        <f>YEAR(Walmart_dataset[[#This Row],[Order Date]])</f>
        <v>2012</v>
      </c>
      <c r="N545">
        <f>MONTH(Walmart_dataset[[#This Row],[Order Date]])</f>
        <v>9</v>
      </c>
      <c r="O545">
        <f>DAY(Walmart_dataset[[#This Row],[Order Date]])</f>
        <v>3</v>
      </c>
    </row>
    <row r="546" spans="1:15" x14ac:dyDescent="0.25">
      <c r="A546" t="s">
        <v>1085</v>
      </c>
      <c r="B546" s="1">
        <v>40764</v>
      </c>
      <c r="C546" s="1">
        <v>40771</v>
      </c>
      <c r="D546" t="s">
        <v>1086</v>
      </c>
      <c r="E546" t="s">
        <v>14</v>
      </c>
      <c r="F546" t="s">
        <v>197</v>
      </c>
      <c r="G546" t="s">
        <v>16</v>
      </c>
      <c r="H546" t="s">
        <v>17</v>
      </c>
      <c r="I546" t="s">
        <v>1087</v>
      </c>
      <c r="J546">
        <v>20.88</v>
      </c>
      <c r="K546">
        <v>8</v>
      </c>
      <c r="L546">
        <v>9.6</v>
      </c>
      <c r="M546">
        <f>YEAR(Walmart_dataset[[#This Row],[Order Date]])</f>
        <v>2011</v>
      </c>
      <c r="N546">
        <f>MONTH(Walmart_dataset[[#This Row],[Order Date]])</f>
        <v>8</v>
      </c>
      <c r="O546">
        <f>DAY(Walmart_dataset[[#This Row],[Order Date]])</f>
        <v>9</v>
      </c>
    </row>
    <row r="547" spans="1:15" x14ac:dyDescent="0.25">
      <c r="A547" t="s">
        <v>1088</v>
      </c>
      <c r="B547" s="1">
        <v>41927</v>
      </c>
      <c r="C547" s="1">
        <v>41930</v>
      </c>
      <c r="D547" t="s">
        <v>1089</v>
      </c>
      <c r="E547" t="s">
        <v>14</v>
      </c>
      <c r="F547" t="s">
        <v>705</v>
      </c>
      <c r="G547" t="s">
        <v>16</v>
      </c>
      <c r="H547" t="s">
        <v>21</v>
      </c>
      <c r="I547" t="s">
        <v>234</v>
      </c>
      <c r="J547">
        <v>9.4600000000000009</v>
      </c>
      <c r="K547">
        <v>2</v>
      </c>
      <c r="L547">
        <v>3.69</v>
      </c>
      <c r="M547">
        <f>YEAR(Walmart_dataset[[#This Row],[Order Date]])</f>
        <v>2014</v>
      </c>
      <c r="N547">
        <f>MONTH(Walmart_dataset[[#This Row],[Order Date]])</f>
        <v>10</v>
      </c>
      <c r="O547">
        <f>DAY(Walmart_dataset[[#This Row],[Order Date]])</f>
        <v>15</v>
      </c>
    </row>
    <row r="548" spans="1:15" x14ac:dyDescent="0.25">
      <c r="A548" t="s">
        <v>1090</v>
      </c>
      <c r="B548" s="1">
        <v>41976</v>
      </c>
      <c r="C548" s="1">
        <v>41979</v>
      </c>
      <c r="D548" t="s">
        <v>954</v>
      </c>
      <c r="E548" t="s">
        <v>14</v>
      </c>
      <c r="F548" t="s">
        <v>47</v>
      </c>
      <c r="G548" t="s">
        <v>16</v>
      </c>
      <c r="H548" t="s">
        <v>43</v>
      </c>
      <c r="I548" t="s">
        <v>738</v>
      </c>
      <c r="J548">
        <v>559.62</v>
      </c>
      <c r="K548">
        <v>9</v>
      </c>
      <c r="L548">
        <v>151.1</v>
      </c>
      <c r="M548">
        <f>YEAR(Walmart_dataset[[#This Row],[Order Date]])</f>
        <v>2014</v>
      </c>
      <c r="N548">
        <f>MONTH(Walmart_dataset[[#This Row],[Order Date]])</f>
        <v>12</v>
      </c>
      <c r="O548">
        <f>DAY(Walmart_dataset[[#This Row],[Order Date]])</f>
        <v>3</v>
      </c>
    </row>
    <row r="549" spans="1:15" x14ac:dyDescent="0.25">
      <c r="A549" t="s">
        <v>1090</v>
      </c>
      <c r="B549" s="1">
        <v>41976</v>
      </c>
      <c r="C549" s="1">
        <v>41979</v>
      </c>
      <c r="D549" t="s">
        <v>954</v>
      </c>
      <c r="E549" t="s">
        <v>14</v>
      </c>
      <c r="F549" t="s">
        <v>47</v>
      </c>
      <c r="G549" t="s">
        <v>16</v>
      </c>
      <c r="H549" t="s">
        <v>67</v>
      </c>
      <c r="I549" t="s">
        <v>1037</v>
      </c>
      <c r="J549">
        <v>109.92</v>
      </c>
      <c r="K549">
        <v>2</v>
      </c>
      <c r="L549">
        <v>53.86</v>
      </c>
      <c r="M549">
        <f>YEAR(Walmart_dataset[[#This Row],[Order Date]])</f>
        <v>2014</v>
      </c>
      <c r="N549">
        <f>MONTH(Walmart_dataset[[#This Row],[Order Date]])</f>
        <v>12</v>
      </c>
      <c r="O549">
        <f>DAY(Walmart_dataset[[#This Row],[Order Date]])</f>
        <v>3</v>
      </c>
    </row>
    <row r="550" spans="1:15" x14ac:dyDescent="0.25">
      <c r="A550" t="s">
        <v>1090</v>
      </c>
      <c r="B550" s="1">
        <v>41976</v>
      </c>
      <c r="C550" s="1">
        <v>41979</v>
      </c>
      <c r="D550" t="s">
        <v>954</v>
      </c>
      <c r="E550" t="s">
        <v>14</v>
      </c>
      <c r="F550" t="s">
        <v>47</v>
      </c>
      <c r="G550" t="s">
        <v>16</v>
      </c>
      <c r="H550" t="s">
        <v>67</v>
      </c>
      <c r="I550" t="s">
        <v>1091</v>
      </c>
      <c r="J550">
        <v>8.56</v>
      </c>
      <c r="K550">
        <v>2</v>
      </c>
      <c r="L550">
        <v>3.85</v>
      </c>
      <c r="M550">
        <f>YEAR(Walmart_dataset[[#This Row],[Order Date]])</f>
        <v>2014</v>
      </c>
      <c r="N550">
        <f>MONTH(Walmart_dataset[[#This Row],[Order Date]])</f>
        <v>12</v>
      </c>
      <c r="O550">
        <f>DAY(Walmart_dataset[[#This Row],[Order Date]])</f>
        <v>3</v>
      </c>
    </row>
    <row r="551" spans="1:15" x14ac:dyDescent="0.25">
      <c r="A551" t="s">
        <v>1092</v>
      </c>
      <c r="B551" s="1">
        <v>41157</v>
      </c>
      <c r="C551" s="1">
        <v>41161</v>
      </c>
      <c r="D551" t="s">
        <v>267</v>
      </c>
      <c r="E551" t="s">
        <v>14</v>
      </c>
      <c r="F551" t="s">
        <v>197</v>
      </c>
      <c r="G551" t="s">
        <v>16</v>
      </c>
      <c r="H551" t="s">
        <v>296</v>
      </c>
      <c r="I551" t="s">
        <v>1093</v>
      </c>
      <c r="J551">
        <v>411.33</v>
      </c>
      <c r="K551">
        <v>4</v>
      </c>
      <c r="L551">
        <v>-4.84</v>
      </c>
      <c r="M551">
        <f>YEAR(Walmart_dataset[[#This Row],[Order Date]])</f>
        <v>2012</v>
      </c>
      <c r="N551">
        <f>MONTH(Walmart_dataset[[#This Row],[Order Date]])</f>
        <v>9</v>
      </c>
      <c r="O551">
        <f>DAY(Walmart_dataset[[#This Row],[Order Date]])</f>
        <v>5</v>
      </c>
    </row>
    <row r="552" spans="1:15" x14ac:dyDescent="0.25">
      <c r="A552" t="s">
        <v>1092</v>
      </c>
      <c r="B552" s="1">
        <v>41157</v>
      </c>
      <c r="C552" s="1">
        <v>41161</v>
      </c>
      <c r="D552" t="s">
        <v>267</v>
      </c>
      <c r="E552" t="s">
        <v>14</v>
      </c>
      <c r="F552" t="s">
        <v>197</v>
      </c>
      <c r="G552" t="s">
        <v>16</v>
      </c>
      <c r="H552" t="s">
        <v>27</v>
      </c>
      <c r="I552" t="s">
        <v>1094</v>
      </c>
      <c r="J552">
        <v>28.75</v>
      </c>
      <c r="K552">
        <v>6</v>
      </c>
      <c r="L552">
        <v>9.6999999999999993</v>
      </c>
      <c r="M552">
        <f>YEAR(Walmart_dataset[[#This Row],[Order Date]])</f>
        <v>2012</v>
      </c>
      <c r="N552">
        <f>MONTH(Walmart_dataset[[#This Row],[Order Date]])</f>
        <v>9</v>
      </c>
      <c r="O552">
        <f>DAY(Walmart_dataset[[#This Row],[Order Date]])</f>
        <v>5</v>
      </c>
    </row>
    <row r="553" spans="1:15" x14ac:dyDescent="0.25">
      <c r="A553" t="s">
        <v>1092</v>
      </c>
      <c r="B553" s="1">
        <v>41157</v>
      </c>
      <c r="C553" s="1">
        <v>41161</v>
      </c>
      <c r="D553" t="s">
        <v>267</v>
      </c>
      <c r="E553" t="s">
        <v>14</v>
      </c>
      <c r="F553" t="s">
        <v>197</v>
      </c>
      <c r="G553" t="s">
        <v>16</v>
      </c>
      <c r="H553" t="s">
        <v>296</v>
      </c>
      <c r="I553" t="s">
        <v>1095</v>
      </c>
      <c r="J553">
        <v>293.2</v>
      </c>
      <c r="K553">
        <v>3</v>
      </c>
      <c r="L553">
        <v>-20.7</v>
      </c>
      <c r="M553">
        <f>YEAR(Walmart_dataset[[#This Row],[Order Date]])</f>
        <v>2012</v>
      </c>
      <c r="N553">
        <f>MONTH(Walmart_dataset[[#This Row],[Order Date]])</f>
        <v>9</v>
      </c>
      <c r="O553">
        <f>DAY(Walmart_dataset[[#This Row],[Order Date]])</f>
        <v>5</v>
      </c>
    </row>
    <row r="554" spans="1:15" x14ac:dyDescent="0.25">
      <c r="A554" t="s">
        <v>1096</v>
      </c>
      <c r="B554" s="1">
        <v>41237</v>
      </c>
      <c r="C554" s="1">
        <v>41241</v>
      </c>
      <c r="D554" t="s">
        <v>1097</v>
      </c>
      <c r="E554" t="s">
        <v>14</v>
      </c>
      <c r="F554" t="s">
        <v>15</v>
      </c>
      <c r="G554" t="s">
        <v>16</v>
      </c>
      <c r="H554" t="s">
        <v>67</v>
      </c>
      <c r="I554" t="s">
        <v>1098</v>
      </c>
      <c r="J554">
        <v>368.91</v>
      </c>
      <c r="K554">
        <v>9</v>
      </c>
      <c r="L554">
        <v>180.77</v>
      </c>
      <c r="M554">
        <f>YEAR(Walmart_dataset[[#This Row],[Order Date]])</f>
        <v>2012</v>
      </c>
      <c r="N554">
        <f>MONTH(Walmart_dataset[[#This Row],[Order Date]])</f>
        <v>11</v>
      </c>
      <c r="O554">
        <f>DAY(Walmart_dataset[[#This Row],[Order Date]])</f>
        <v>24</v>
      </c>
    </row>
    <row r="555" spans="1:15" x14ac:dyDescent="0.25">
      <c r="A555" t="s">
        <v>1096</v>
      </c>
      <c r="B555" s="1">
        <v>41237</v>
      </c>
      <c r="C555" s="1">
        <v>41241</v>
      </c>
      <c r="D555" t="s">
        <v>1097</v>
      </c>
      <c r="E555" t="s">
        <v>14</v>
      </c>
      <c r="F555" t="s">
        <v>15</v>
      </c>
      <c r="G555" t="s">
        <v>16</v>
      </c>
      <c r="H555" t="s">
        <v>23</v>
      </c>
      <c r="I555" t="s">
        <v>1099</v>
      </c>
      <c r="J555">
        <v>14.7</v>
      </c>
      <c r="K555">
        <v>5</v>
      </c>
      <c r="L555">
        <v>6.62</v>
      </c>
      <c r="M555">
        <f>YEAR(Walmart_dataset[[#This Row],[Order Date]])</f>
        <v>2012</v>
      </c>
      <c r="N555">
        <f>MONTH(Walmart_dataset[[#This Row],[Order Date]])</f>
        <v>11</v>
      </c>
      <c r="O555">
        <f>DAY(Walmart_dataset[[#This Row],[Order Date]])</f>
        <v>24</v>
      </c>
    </row>
    <row r="556" spans="1:15" x14ac:dyDescent="0.25">
      <c r="A556" t="s">
        <v>1100</v>
      </c>
      <c r="B556" s="1">
        <v>41463</v>
      </c>
      <c r="C556" s="1">
        <v>41467</v>
      </c>
      <c r="D556" t="s">
        <v>1101</v>
      </c>
      <c r="E556" t="s">
        <v>14</v>
      </c>
      <c r="F556" t="s">
        <v>142</v>
      </c>
      <c r="G556" t="s">
        <v>16</v>
      </c>
      <c r="H556" t="s">
        <v>21</v>
      </c>
      <c r="I556" t="s">
        <v>1102</v>
      </c>
      <c r="J556">
        <v>215.65</v>
      </c>
      <c r="K556">
        <v>5</v>
      </c>
      <c r="L556">
        <v>73.319999999999993</v>
      </c>
      <c r="M556">
        <f>YEAR(Walmart_dataset[[#This Row],[Order Date]])</f>
        <v>2013</v>
      </c>
      <c r="N556">
        <f>MONTH(Walmart_dataset[[#This Row],[Order Date]])</f>
        <v>7</v>
      </c>
      <c r="O556">
        <f>DAY(Walmart_dataset[[#This Row],[Order Date]])</f>
        <v>8</v>
      </c>
    </row>
    <row r="557" spans="1:15" x14ac:dyDescent="0.25">
      <c r="A557" t="s">
        <v>1103</v>
      </c>
      <c r="B557" s="1">
        <v>41592</v>
      </c>
      <c r="C557" s="1">
        <v>41598</v>
      </c>
      <c r="D557" t="s">
        <v>1104</v>
      </c>
      <c r="E557" t="s">
        <v>14</v>
      </c>
      <c r="F557" t="s">
        <v>1105</v>
      </c>
      <c r="G557" t="s">
        <v>37</v>
      </c>
      <c r="H557" t="s">
        <v>21</v>
      </c>
      <c r="I557" t="s">
        <v>941</v>
      </c>
      <c r="J557">
        <v>4.18</v>
      </c>
      <c r="K557">
        <v>1</v>
      </c>
      <c r="L557">
        <v>1.5</v>
      </c>
      <c r="M557">
        <f>YEAR(Walmart_dataset[[#This Row],[Order Date]])</f>
        <v>2013</v>
      </c>
      <c r="N557">
        <f>MONTH(Walmart_dataset[[#This Row],[Order Date]])</f>
        <v>11</v>
      </c>
      <c r="O557">
        <f>DAY(Walmart_dataset[[#This Row],[Order Date]])</f>
        <v>14</v>
      </c>
    </row>
    <row r="558" spans="1:15" x14ac:dyDescent="0.25">
      <c r="A558" t="s">
        <v>1106</v>
      </c>
      <c r="B558" s="1">
        <v>41634</v>
      </c>
      <c r="C558" s="1">
        <v>41637</v>
      </c>
      <c r="D558" t="s">
        <v>243</v>
      </c>
      <c r="E558" t="s">
        <v>14</v>
      </c>
      <c r="F558" t="s">
        <v>15</v>
      </c>
      <c r="G558" t="s">
        <v>16</v>
      </c>
      <c r="H558" t="s">
        <v>25</v>
      </c>
      <c r="I558" t="s">
        <v>1107</v>
      </c>
      <c r="J558">
        <v>2575.94</v>
      </c>
      <c r="K558">
        <v>7</v>
      </c>
      <c r="L558">
        <v>257.58999999999997</v>
      </c>
      <c r="M558">
        <f>YEAR(Walmart_dataset[[#This Row],[Order Date]])</f>
        <v>2013</v>
      </c>
      <c r="N558">
        <f>MONTH(Walmart_dataset[[#This Row],[Order Date]])</f>
        <v>12</v>
      </c>
      <c r="O558">
        <f>DAY(Walmart_dataset[[#This Row],[Order Date]])</f>
        <v>26</v>
      </c>
    </row>
    <row r="559" spans="1:15" x14ac:dyDescent="0.25">
      <c r="A559" t="s">
        <v>1106</v>
      </c>
      <c r="B559" s="1">
        <v>41634</v>
      </c>
      <c r="C559" s="1">
        <v>41637</v>
      </c>
      <c r="D559" t="s">
        <v>243</v>
      </c>
      <c r="E559" t="s">
        <v>14</v>
      </c>
      <c r="F559" t="s">
        <v>15</v>
      </c>
      <c r="G559" t="s">
        <v>16</v>
      </c>
      <c r="H559" t="s">
        <v>67</v>
      </c>
      <c r="I559" t="s">
        <v>445</v>
      </c>
      <c r="J559">
        <v>45.36</v>
      </c>
      <c r="K559">
        <v>7</v>
      </c>
      <c r="L559">
        <v>21.77</v>
      </c>
      <c r="M559">
        <f>YEAR(Walmart_dataset[[#This Row],[Order Date]])</f>
        <v>2013</v>
      </c>
      <c r="N559">
        <f>MONTH(Walmart_dataset[[#This Row],[Order Date]])</f>
        <v>12</v>
      </c>
      <c r="O559">
        <f>DAY(Walmart_dataset[[#This Row],[Order Date]])</f>
        <v>26</v>
      </c>
    </row>
    <row r="560" spans="1:15" x14ac:dyDescent="0.25">
      <c r="A560" t="s">
        <v>1106</v>
      </c>
      <c r="B560" s="1">
        <v>41634</v>
      </c>
      <c r="C560" s="1">
        <v>41637</v>
      </c>
      <c r="D560" t="s">
        <v>243</v>
      </c>
      <c r="E560" t="s">
        <v>14</v>
      </c>
      <c r="F560" t="s">
        <v>15</v>
      </c>
      <c r="G560" t="s">
        <v>16</v>
      </c>
      <c r="H560" t="s">
        <v>58</v>
      </c>
      <c r="I560" t="s">
        <v>1108</v>
      </c>
      <c r="J560">
        <v>254.24</v>
      </c>
      <c r="K560">
        <v>7</v>
      </c>
      <c r="L560">
        <v>76.27</v>
      </c>
      <c r="M560">
        <f>YEAR(Walmart_dataset[[#This Row],[Order Date]])</f>
        <v>2013</v>
      </c>
      <c r="N560">
        <f>MONTH(Walmart_dataset[[#This Row],[Order Date]])</f>
        <v>12</v>
      </c>
      <c r="O560">
        <f>DAY(Walmart_dataset[[#This Row],[Order Date]])</f>
        <v>26</v>
      </c>
    </row>
    <row r="561" spans="1:15" x14ac:dyDescent="0.25">
      <c r="A561" t="s">
        <v>1109</v>
      </c>
      <c r="B561" s="1">
        <v>41166</v>
      </c>
      <c r="C561" s="1">
        <v>41170</v>
      </c>
      <c r="D561" t="s">
        <v>1110</v>
      </c>
      <c r="E561" t="s">
        <v>14</v>
      </c>
      <c r="F561" t="s">
        <v>15</v>
      </c>
      <c r="G561" t="s">
        <v>16</v>
      </c>
      <c r="H561" t="s">
        <v>31</v>
      </c>
      <c r="I561" t="s">
        <v>517</v>
      </c>
      <c r="J561">
        <v>170.14</v>
      </c>
      <c r="K561">
        <v>3</v>
      </c>
      <c r="L561">
        <v>-8.51</v>
      </c>
      <c r="M561">
        <f>YEAR(Walmart_dataset[[#This Row],[Order Date]])</f>
        <v>2012</v>
      </c>
      <c r="N561">
        <f>MONTH(Walmart_dataset[[#This Row],[Order Date]])</f>
        <v>9</v>
      </c>
      <c r="O561">
        <f>DAY(Walmart_dataset[[#This Row],[Order Date]])</f>
        <v>14</v>
      </c>
    </row>
    <row r="562" spans="1:15" x14ac:dyDescent="0.25">
      <c r="A562" t="s">
        <v>1111</v>
      </c>
      <c r="B562" s="1">
        <v>41064</v>
      </c>
      <c r="C562" s="1">
        <v>41064</v>
      </c>
      <c r="D562" t="s">
        <v>1112</v>
      </c>
      <c r="E562" t="s">
        <v>14</v>
      </c>
      <c r="F562" t="s">
        <v>36</v>
      </c>
      <c r="G562" t="s">
        <v>37</v>
      </c>
      <c r="H562" t="s">
        <v>17</v>
      </c>
      <c r="I562" t="s">
        <v>1113</v>
      </c>
      <c r="J562">
        <v>7.38</v>
      </c>
      <c r="K562">
        <v>2</v>
      </c>
      <c r="L562">
        <v>3.47</v>
      </c>
      <c r="M562">
        <f>YEAR(Walmart_dataset[[#This Row],[Order Date]])</f>
        <v>2012</v>
      </c>
      <c r="N562">
        <f>MONTH(Walmart_dataset[[#This Row],[Order Date]])</f>
        <v>6</v>
      </c>
      <c r="O562">
        <f>DAY(Walmart_dataset[[#This Row],[Order Date]])</f>
        <v>4</v>
      </c>
    </row>
    <row r="563" spans="1:15" x14ac:dyDescent="0.25">
      <c r="A563" t="s">
        <v>1111</v>
      </c>
      <c r="B563" s="1">
        <v>41064</v>
      </c>
      <c r="C563" s="1">
        <v>41064</v>
      </c>
      <c r="D563" t="s">
        <v>1112</v>
      </c>
      <c r="E563" t="s">
        <v>14</v>
      </c>
      <c r="F563" t="s">
        <v>36</v>
      </c>
      <c r="G563" t="s">
        <v>37</v>
      </c>
      <c r="H563" t="s">
        <v>23</v>
      </c>
      <c r="I563" t="s">
        <v>1114</v>
      </c>
      <c r="J563">
        <v>9.26</v>
      </c>
      <c r="K563">
        <v>2</v>
      </c>
      <c r="L563">
        <v>3.06</v>
      </c>
      <c r="M563">
        <f>YEAR(Walmart_dataset[[#This Row],[Order Date]])</f>
        <v>2012</v>
      </c>
      <c r="N563">
        <f>MONTH(Walmart_dataset[[#This Row],[Order Date]])</f>
        <v>6</v>
      </c>
      <c r="O563">
        <f>DAY(Walmart_dataset[[#This Row],[Order Date]])</f>
        <v>4</v>
      </c>
    </row>
    <row r="564" spans="1:15" x14ac:dyDescent="0.25">
      <c r="A564" t="s">
        <v>1115</v>
      </c>
      <c r="B564" s="1">
        <v>41256</v>
      </c>
      <c r="C564" s="1">
        <v>41258</v>
      </c>
      <c r="D564" t="s">
        <v>1116</v>
      </c>
      <c r="E564" t="s">
        <v>14</v>
      </c>
      <c r="F564" t="s">
        <v>15</v>
      </c>
      <c r="G564" t="s">
        <v>16</v>
      </c>
      <c r="H564" t="s">
        <v>17</v>
      </c>
      <c r="I564" t="s">
        <v>1117</v>
      </c>
      <c r="J564">
        <v>9.9600000000000009</v>
      </c>
      <c r="K564">
        <v>2</v>
      </c>
      <c r="L564">
        <v>4.58</v>
      </c>
      <c r="M564">
        <f>YEAR(Walmart_dataset[[#This Row],[Order Date]])</f>
        <v>2012</v>
      </c>
      <c r="N564">
        <f>MONTH(Walmart_dataset[[#This Row],[Order Date]])</f>
        <v>12</v>
      </c>
      <c r="O564">
        <f>DAY(Walmart_dataset[[#This Row],[Order Date]])</f>
        <v>13</v>
      </c>
    </row>
    <row r="565" spans="1:15" hidden="1" x14ac:dyDescent="0.25">
      <c r="A565" t="s">
        <v>1118</v>
      </c>
      <c r="B565" s="1">
        <v>41631</v>
      </c>
      <c r="C565" s="1">
        <v>41637</v>
      </c>
      <c r="D565" t="s">
        <v>1119</v>
      </c>
      <c r="E565" t="s">
        <v>14</v>
      </c>
      <c r="F565" t="s">
        <v>1120</v>
      </c>
      <c r="G565" t="s">
        <v>88</v>
      </c>
      <c r="H565" t="s">
        <v>27</v>
      </c>
      <c r="I565" t="s">
        <v>1121</v>
      </c>
      <c r="J565">
        <v>31.32</v>
      </c>
      <c r="K565">
        <v>10</v>
      </c>
      <c r="L565">
        <v>-25.06</v>
      </c>
      <c r="M565">
        <f>YEAR(Walmart_dataset[[#This Row],[Order Date]])</f>
        <v>2013</v>
      </c>
      <c r="N565">
        <f>MONTH(Walmart_dataset[[#This Row],[Order Date]])</f>
        <v>12</v>
      </c>
      <c r="O565">
        <f>DAY(Walmart_dataset[[#This Row],[Order Date]])</f>
        <v>23</v>
      </c>
    </row>
    <row r="566" spans="1:15" hidden="1" x14ac:dyDescent="0.25">
      <c r="A566" t="s">
        <v>1118</v>
      </c>
      <c r="B566" s="1">
        <v>41631</v>
      </c>
      <c r="C566" s="1">
        <v>41637</v>
      </c>
      <c r="D566" t="s">
        <v>1119</v>
      </c>
      <c r="E566" t="s">
        <v>14</v>
      </c>
      <c r="F566" t="s">
        <v>1120</v>
      </c>
      <c r="G566" t="s">
        <v>88</v>
      </c>
      <c r="H566" t="s">
        <v>21</v>
      </c>
      <c r="I566" t="s">
        <v>483</v>
      </c>
      <c r="J566">
        <v>11.84</v>
      </c>
      <c r="K566">
        <v>4</v>
      </c>
      <c r="L566">
        <v>3.11</v>
      </c>
      <c r="M566">
        <f>YEAR(Walmart_dataset[[#This Row],[Order Date]])</f>
        <v>2013</v>
      </c>
      <c r="N566">
        <f>MONTH(Walmart_dataset[[#This Row],[Order Date]])</f>
        <v>12</v>
      </c>
      <c r="O566">
        <f>DAY(Walmart_dataset[[#This Row],[Order Date]])</f>
        <v>23</v>
      </c>
    </row>
    <row r="567" spans="1:15" hidden="1" x14ac:dyDescent="0.25">
      <c r="A567" t="s">
        <v>1118</v>
      </c>
      <c r="B567" s="1">
        <v>41631</v>
      </c>
      <c r="C567" s="1">
        <v>41637</v>
      </c>
      <c r="D567" t="s">
        <v>1119</v>
      </c>
      <c r="E567" t="s">
        <v>14</v>
      </c>
      <c r="F567" t="s">
        <v>1120</v>
      </c>
      <c r="G567" t="s">
        <v>88</v>
      </c>
      <c r="H567" t="s">
        <v>21</v>
      </c>
      <c r="I567" t="s">
        <v>1122</v>
      </c>
      <c r="J567">
        <v>22.78</v>
      </c>
      <c r="K567">
        <v>1</v>
      </c>
      <c r="L567">
        <v>4.84</v>
      </c>
      <c r="M567">
        <f>YEAR(Walmart_dataset[[#This Row],[Order Date]])</f>
        <v>2013</v>
      </c>
      <c r="N567">
        <f>MONTH(Walmart_dataset[[#This Row],[Order Date]])</f>
        <v>12</v>
      </c>
      <c r="O567">
        <f>DAY(Walmart_dataset[[#This Row],[Order Date]])</f>
        <v>23</v>
      </c>
    </row>
    <row r="568" spans="1:15" x14ac:dyDescent="0.25">
      <c r="A568" t="s">
        <v>1123</v>
      </c>
      <c r="B568" s="1">
        <v>41850</v>
      </c>
      <c r="C568" s="1">
        <v>41854</v>
      </c>
      <c r="D568" t="s">
        <v>1124</v>
      </c>
      <c r="E568" t="s">
        <v>14</v>
      </c>
      <c r="F568" t="s">
        <v>36</v>
      </c>
      <c r="G568" t="s">
        <v>37</v>
      </c>
      <c r="H568" t="s">
        <v>58</v>
      </c>
      <c r="I568" t="s">
        <v>59</v>
      </c>
      <c r="J568">
        <v>90.57</v>
      </c>
      <c r="K568">
        <v>3</v>
      </c>
      <c r="L568">
        <v>11.77</v>
      </c>
      <c r="M568">
        <f>YEAR(Walmart_dataset[[#This Row],[Order Date]])</f>
        <v>2014</v>
      </c>
      <c r="N568">
        <f>MONTH(Walmart_dataset[[#This Row],[Order Date]])</f>
        <v>7</v>
      </c>
      <c r="O568">
        <f>DAY(Walmart_dataset[[#This Row],[Order Date]])</f>
        <v>30</v>
      </c>
    </row>
    <row r="569" spans="1:15" x14ac:dyDescent="0.25">
      <c r="A569" t="s">
        <v>1125</v>
      </c>
      <c r="B569" s="1">
        <v>41893</v>
      </c>
      <c r="C569" s="1">
        <v>41893</v>
      </c>
      <c r="D569" t="s">
        <v>1126</v>
      </c>
      <c r="E569" t="s">
        <v>14</v>
      </c>
      <c r="F569" t="s">
        <v>15</v>
      </c>
      <c r="G569" t="s">
        <v>16</v>
      </c>
      <c r="H569" t="s">
        <v>110</v>
      </c>
      <c r="I569" t="s">
        <v>358</v>
      </c>
      <c r="J569">
        <v>362.35</v>
      </c>
      <c r="K569">
        <v>3</v>
      </c>
      <c r="L569">
        <v>27.18</v>
      </c>
      <c r="M569">
        <f>YEAR(Walmart_dataset[[#This Row],[Order Date]])</f>
        <v>2014</v>
      </c>
      <c r="N569">
        <f>MONTH(Walmart_dataset[[#This Row],[Order Date]])</f>
        <v>9</v>
      </c>
      <c r="O569">
        <f>DAY(Walmart_dataset[[#This Row],[Order Date]])</f>
        <v>11</v>
      </c>
    </row>
    <row r="570" spans="1:15" x14ac:dyDescent="0.25">
      <c r="A570" t="s">
        <v>1125</v>
      </c>
      <c r="B570" s="1">
        <v>41893</v>
      </c>
      <c r="C570" s="1">
        <v>41893</v>
      </c>
      <c r="D570" t="s">
        <v>1126</v>
      </c>
      <c r="E570" t="s">
        <v>14</v>
      </c>
      <c r="F570" t="s">
        <v>15</v>
      </c>
      <c r="G570" t="s">
        <v>16</v>
      </c>
      <c r="H570" t="s">
        <v>27</v>
      </c>
      <c r="I570" t="s">
        <v>251</v>
      </c>
      <c r="J570">
        <v>7.18</v>
      </c>
      <c r="K570">
        <v>2</v>
      </c>
      <c r="L570">
        <v>2.25</v>
      </c>
      <c r="M570">
        <f>YEAR(Walmart_dataset[[#This Row],[Order Date]])</f>
        <v>2014</v>
      </c>
      <c r="N570">
        <f>MONTH(Walmart_dataset[[#This Row],[Order Date]])</f>
        <v>9</v>
      </c>
      <c r="O570">
        <f>DAY(Walmart_dataset[[#This Row],[Order Date]])</f>
        <v>11</v>
      </c>
    </row>
    <row r="571" spans="1:15" x14ac:dyDescent="0.25">
      <c r="A571" t="s">
        <v>1127</v>
      </c>
      <c r="B571" s="1">
        <v>40707</v>
      </c>
      <c r="C571" s="1">
        <v>40711</v>
      </c>
      <c r="D571" t="s">
        <v>1128</v>
      </c>
      <c r="E571" t="s">
        <v>14</v>
      </c>
      <c r="F571" t="s">
        <v>15</v>
      </c>
      <c r="G571" t="s">
        <v>16</v>
      </c>
      <c r="H571" t="s">
        <v>23</v>
      </c>
      <c r="I571" t="s">
        <v>159</v>
      </c>
      <c r="J571">
        <v>14.52</v>
      </c>
      <c r="K571">
        <v>3</v>
      </c>
      <c r="L571">
        <v>4.79</v>
      </c>
      <c r="M571">
        <f>YEAR(Walmart_dataset[[#This Row],[Order Date]])</f>
        <v>2011</v>
      </c>
      <c r="N571">
        <f>MONTH(Walmart_dataset[[#This Row],[Order Date]])</f>
        <v>6</v>
      </c>
      <c r="O571">
        <f>DAY(Walmart_dataset[[#This Row],[Order Date]])</f>
        <v>13</v>
      </c>
    </row>
    <row r="572" spans="1:15" hidden="1" x14ac:dyDescent="0.25">
      <c r="A572" t="s">
        <v>1129</v>
      </c>
      <c r="B572" s="1">
        <v>41561</v>
      </c>
      <c r="C572" s="1">
        <v>41565</v>
      </c>
      <c r="D572" t="s">
        <v>1130</v>
      </c>
      <c r="E572" t="s">
        <v>14</v>
      </c>
      <c r="F572" t="s">
        <v>95</v>
      </c>
      <c r="G572" t="s">
        <v>96</v>
      </c>
      <c r="H572" t="s">
        <v>31</v>
      </c>
      <c r="I572" t="s">
        <v>255</v>
      </c>
      <c r="J572">
        <v>727.45</v>
      </c>
      <c r="K572">
        <v>5</v>
      </c>
      <c r="L572">
        <v>-465.57</v>
      </c>
      <c r="M572">
        <f>YEAR(Walmart_dataset[[#This Row],[Order Date]])</f>
        <v>2013</v>
      </c>
      <c r="N572">
        <f>MONTH(Walmart_dataset[[#This Row],[Order Date]])</f>
        <v>10</v>
      </c>
      <c r="O572">
        <f>DAY(Walmart_dataset[[#This Row],[Order Date]])</f>
        <v>14</v>
      </c>
    </row>
    <row r="573" spans="1:15" hidden="1" x14ac:dyDescent="0.25">
      <c r="A573" t="s">
        <v>1129</v>
      </c>
      <c r="B573" s="1">
        <v>41561</v>
      </c>
      <c r="C573" s="1">
        <v>41565</v>
      </c>
      <c r="D573" t="s">
        <v>1130</v>
      </c>
      <c r="E573" t="s">
        <v>14</v>
      </c>
      <c r="F573" t="s">
        <v>95</v>
      </c>
      <c r="G573" t="s">
        <v>96</v>
      </c>
      <c r="H573" t="s">
        <v>21</v>
      </c>
      <c r="I573" t="s">
        <v>1131</v>
      </c>
      <c r="J573">
        <v>24.96</v>
      </c>
      <c r="K573">
        <v>3</v>
      </c>
      <c r="L573">
        <v>4.37</v>
      </c>
      <c r="M573">
        <f>YEAR(Walmart_dataset[[#This Row],[Order Date]])</f>
        <v>2013</v>
      </c>
      <c r="N573">
        <f>MONTH(Walmart_dataset[[#This Row],[Order Date]])</f>
        <v>10</v>
      </c>
      <c r="O573">
        <f>DAY(Walmart_dataset[[#This Row],[Order Date]])</f>
        <v>14</v>
      </c>
    </row>
    <row r="574" spans="1:15" hidden="1" x14ac:dyDescent="0.25">
      <c r="A574" t="s">
        <v>1132</v>
      </c>
      <c r="B574" s="1">
        <v>41745</v>
      </c>
      <c r="C574" s="1">
        <v>41748</v>
      </c>
      <c r="D574" t="s">
        <v>1133</v>
      </c>
      <c r="E574" t="s">
        <v>14</v>
      </c>
      <c r="F574" t="s">
        <v>1134</v>
      </c>
      <c r="G574" t="s">
        <v>285</v>
      </c>
      <c r="H574" t="s">
        <v>21</v>
      </c>
      <c r="I574" t="s">
        <v>1135</v>
      </c>
      <c r="J574">
        <v>196.45</v>
      </c>
      <c r="K574">
        <v>5</v>
      </c>
      <c r="L574">
        <v>70.72</v>
      </c>
      <c r="M574">
        <f>YEAR(Walmart_dataset[[#This Row],[Order Date]])</f>
        <v>2014</v>
      </c>
      <c r="N574">
        <f>MONTH(Walmart_dataset[[#This Row],[Order Date]])</f>
        <v>4</v>
      </c>
      <c r="O574">
        <f>DAY(Walmart_dataset[[#This Row],[Order Date]])</f>
        <v>16</v>
      </c>
    </row>
    <row r="575" spans="1:15" x14ac:dyDescent="0.25">
      <c r="A575" t="s">
        <v>1136</v>
      </c>
      <c r="B575" s="1">
        <v>41513</v>
      </c>
      <c r="C575" s="1">
        <v>41516</v>
      </c>
      <c r="D575" t="s">
        <v>433</v>
      </c>
      <c r="E575" t="s">
        <v>14</v>
      </c>
      <c r="F575" t="s">
        <v>36</v>
      </c>
      <c r="G575" t="s">
        <v>37</v>
      </c>
      <c r="H575" t="s">
        <v>67</v>
      </c>
      <c r="I575" t="s">
        <v>601</v>
      </c>
      <c r="J575">
        <v>6.48</v>
      </c>
      <c r="K575">
        <v>1</v>
      </c>
      <c r="L575">
        <v>3.11</v>
      </c>
      <c r="M575">
        <f>YEAR(Walmart_dataset[[#This Row],[Order Date]])</f>
        <v>2013</v>
      </c>
      <c r="N575">
        <f>MONTH(Walmart_dataset[[#This Row],[Order Date]])</f>
        <v>8</v>
      </c>
      <c r="O575">
        <f>DAY(Walmart_dataset[[#This Row],[Order Date]])</f>
        <v>27</v>
      </c>
    </row>
    <row r="576" spans="1:15" x14ac:dyDescent="0.25">
      <c r="A576" t="s">
        <v>1137</v>
      </c>
      <c r="B576" s="1">
        <v>40745</v>
      </c>
      <c r="C576" s="1">
        <v>40749</v>
      </c>
      <c r="D576" t="s">
        <v>1138</v>
      </c>
      <c r="E576" t="s">
        <v>14</v>
      </c>
      <c r="F576" t="s">
        <v>47</v>
      </c>
      <c r="G576" t="s">
        <v>16</v>
      </c>
      <c r="H576" t="s">
        <v>23</v>
      </c>
      <c r="I576" t="s">
        <v>1139</v>
      </c>
      <c r="J576">
        <v>99.2</v>
      </c>
      <c r="K576">
        <v>5</v>
      </c>
      <c r="L576">
        <v>25.79</v>
      </c>
      <c r="M576">
        <f>YEAR(Walmart_dataset[[#This Row],[Order Date]])</f>
        <v>2011</v>
      </c>
      <c r="N576">
        <f>MONTH(Walmart_dataset[[#This Row],[Order Date]])</f>
        <v>7</v>
      </c>
      <c r="O576">
        <f>DAY(Walmart_dataset[[#This Row],[Order Date]])</f>
        <v>21</v>
      </c>
    </row>
    <row r="577" spans="1:15" x14ac:dyDescent="0.25">
      <c r="A577" t="s">
        <v>1137</v>
      </c>
      <c r="B577" s="1">
        <v>40745</v>
      </c>
      <c r="C577" s="1">
        <v>40749</v>
      </c>
      <c r="D577" t="s">
        <v>1138</v>
      </c>
      <c r="E577" t="s">
        <v>14</v>
      </c>
      <c r="F577" t="s">
        <v>47</v>
      </c>
      <c r="G577" t="s">
        <v>16</v>
      </c>
      <c r="H577" t="s">
        <v>110</v>
      </c>
      <c r="I577" t="s">
        <v>365</v>
      </c>
      <c r="J577">
        <v>801.57</v>
      </c>
      <c r="K577">
        <v>2</v>
      </c>
      <c r="L577">
        <v>50.1</v>
      </c>
      <c r="M577">
        <f>YEAR(Walmart_dataset[[#This Row],[Order Date]])</f>
        <v>2011</v>
      </c>
      <c r="N577">
        <f>MONTH(Walmart_dataset[[#This Row],[Order Date]])</f>
        <v>7</v>
      </c>
      <c r="O577">
        <f>DAY(Walmart_dataset[[#This Row],[Order Date]])</f>
        <v>21</v>
      </c>
    </row>
    <row r="578" spans="1:15" x14ac:dyDescent="0.25">
      <c r="A578" t="s">
        <v>1137</v>
      </c>
      <c r="B578" s="1">
        <v>40745</v>
      </c>
      <c r="C578" s="1">
        <v>40749</v>
      </c>
      <c r="D578" t="s">
        <v>1138</v>
      </c>
      <c r="E578" t="s">
        <v>14</v>
      </c>
      <c r="F578" t="s">
        <v>47</v>
      </c>
      <c r="G578" t="s">
        <v>16</v>
      </c>
      <c r="H578" t="s">
        <v>31</v>
      </c>
      <c r="I578" t="s">
        <v>1140</v>
      </c>
      <c r="J578">
        <v>272.85000000000002</v>
      </c>
      <c r="K578">
        <v>1</v>
      </c>
      <c r="L578">
        <v>27.28</v>
      </c>
      <c r="M578">
        <f>YEAR(Walmart_dataset[[#This Row],[Order Date]])</f>
        <v>2011</v>
      </c>
      <c r="N578">
        <f>MONTH(Walmart_dataset[[#This Row],[Order Date]])</f>
        <v>7</v>
      </c>
      <c r="O578">
        <f>DAY(Walmart_dataset[[#This Row],[Order Date]])</f>
        <v>21</v>
      </c>
    </row>
    <row r="579" spans="1:15" x14ac:dyDescent="0.25">
      <c r="A579" t="s">
        <v>1141</v>
      </c>
      <c r="B579" s="1">
        <v>41965</v>
      </c>
      <c r="C579" s="1">
        <v>41969</v>
      </c>
      <c r="D579" t="s">
        <v>1142</v>
      </c>
      <c r="E579" t="s">
        <v>14</v>
      </c>
      <c r="F579" t="s">
        <v>1143</v>
      </c>
      <c r="G579" t="s">
        <v>37</v>
      </c>
      <c r="H579" t="s">
        <v>31</v>
      </c>
      <c r="I579" t="s">
        <v>1144</v>
      </c>
      <c r="J579">
        <v>70.98</v>
      </c>
      <c r="K579">
        <v>1</v>
      </c>
      <c r="L579">
        <v>20.58</v>
      </c>
      <c r="M579">
        <f>YEAR(Walmart_dataset[[#This Row],[Order Date]])</f>
        <v>2014</v>
      </c>
      <c r="N579">
        <f>MONTH(Walmart_dataset[[#This Row],[Order Date]])</f>
        <v>11</v>
      </c>
      <c r="O579">
        <f>DAY(Walmart_dataset[[#This Row],[Order Date]])</f>
        <v>22</v>
      </c>
    </row>
    <row r="580" spans="1:15" x14ac:dyDescent="0.25">
      <c r="A580" t="s">
        <v>1145</v>
      </c>
      <c r="B580" s="1">
        <v>42003</v>
      </c>
      <c r="C580" s="1">
        <v>42007</v>
      </c>
      <c r="D580" t="s">
        <v>1021</v>
      </c>
      <c r="E580" t="s">
        <v>14</v>
      </c>
      <c r="F580" t="s">
        <v>15</v>
      </c>
      <c r="G580" t="s">
        <v>16</v>
      </c>
      <c r="H580" t="s">
        <v>110</v>
      </c>
      <c r="I580" t="s">
        <v>1146</v>
      </c>
      <c r="J580">
        <v>393.57</v>
      </c>
      <c r="K580">
        <v>4</v>
      </c>
      <c r="L580">
        <v>-44.28</v>
      </c>
      <c r="M580">
        <f>YEAR(Walmart_dataset[[#This Row],[Order Date]])</f>
        <v>2014</v>
      </c>
      <c r="N580">
        <f>MONTH(Walmart_dataset[[#This Row],[Order Date]])</f>
        <v>12</v>
      </c>
      <c r="O580">
        <f>DAY(Walmart_dataset[[#This Row],[Order Date]])</f>
        <v>30</v>
      </c>
    </row>
    <row r="581" spans="1:15" x14ac:dyDescent="0.25">
      <c r="A581" t="s">
        <v>1145</v>
      </c>
      <c r="B581" s="1">
        <v>42003</v>
      </c>
      <c r="C581" s="1">
        <v>42007</v>
      </c>
      <c r="D581" t="s">
        <v>1021</v>
      </c>
      <c r="E581" t="s">
        <v>14</v>
      </c>
      <c r="F581" t="s">
        <v>15</v>
      </c>
      <c r="G581" t="s">
        <v>16</v>
      </c>
      <c r="H581" t="s">
        <v>25</v>
      </c>
      <c r="I581" t="s">
        <v>187</v>
      </c>
      <c r="J581">
        <v>302.38</v>
      </c>
      <c r="K581">
        <v>3</v>
      </c>
      <c r="L581">
        <v>22.68</v>
      </c>
      <c r="M581">
        <f>YEAR(Walmart_dataset[[#This Row],[Order Date]])</f>
        <v>2014</v>
      </c>
      <c r="N581">
        <f>MONTH(Walmart_dataset[[#This Row],[Order Date]])</f>
        <v>12</v>
      </c>
      <c r="O581">
        <f>DAY(Walmart_dataset[[#This Row],[Order Date]])</f>
        <v>30</v>
      </c>
    </row>
    <row r="582" spans="1:15" x14ac:dyDescent="0.25">
      <c r="A582" t="s">
        <v>1147</v>
      </c>
      <c r="B582" s="1">
        <v>41387</v>
      </c>
      <c r="C582" s="1">
        <v>41391</v>
      </c>
      <c r="D582" t="s">
        <v>1148</v>
      </c>
      <c r="E582" t="s">
        <v>14</v>
      </c>
      <c r="F582" t="s">
        <v>47</v>
      </c>
      <c r="G582" t="s">
        <v>16</v>
      </c>
      <c r="H582" t="s">
        <v>21</v>
      </c>
      <c r="I582" t="s">
        <v>1149</v>
      </c>
      <c r="J582">
        <v>31.56</v>
      </c>
      <c r="K582">
        <v>3</v>
      </c>
      <c r="L582">
        <v>10.41</v>
      </c>
      <c r="M582">
        <f>YEAR(Walmart_dataset[[#This Row],[Order Date]])</f>
        <v>2013</v>
      </c>
      <c r="N582">
        <f>MONTH(Walmart_dataset[[#This Row],[Order Date]])</f>
        <v>4</v>
      </c>
      <c r="O582">
        <f>DAY(Walmart_dataset[[#This Row],[Order Date]])</f>
        <v>23</v>
      </c>
    </row>
    <row r="583" spans="1:15" x14ac:dyDescent="0.25">
      <c r="A583" t="s">
        <v>1150</v>
      </c>
      <c r="B583" s="1">
        <v>40616</v>
      </c>
      <c r="C583" s="1">
        <v>40620</v>
      </c>
      <c r="D583" t="s">
        <v>400</v>
      </c>
      <c r="E583" t="s">
        <v>14</v>
      </c>
      <c r="F583" t="s">
        <v>304</v>
      </c>
      <c r="G583" t="s">
        <v>16</v>
      </c>
      <c r="H583" t="s">
        <v>67</v>
      </c>
      <c r="I583" t="s">
        <v>1151</v>
      </c>
      <c r="J583">
        <v>10.56</v>
      </c>
      <c r="K583">
        <v>2</v>
      </c>
      <c r="L583">
        <v>4.75</v>
      </c>
      <c r="M583">
        <f>YEAR(Walmart_dataset[[#This Row],[Order Date]])</f>
        <v>2011</v>
      </c>
      <c r="N583">
        <f>MONTH(Walmart_dataset[[#This Row],[Order Date]])</f>
        <v>3</v>
      </c>
      <c r="O583">
        <f>DAY(Walmart_dataset[[#This Row],[Order Date]])</f>
        <v>14</v>
      </c>
    </row>
    <row r="584" spans="1:15" x14ac:dyDescent="0.25">
      <c r="A584" t="s">
        <v>1150</v>
      </c>
      <c r="B584" s="1">
        <v>40616</v>
      </c>
      <c r="C584" s="1">
        <v>40620</v>
      </c>
      <c r="D584" t="s">
        <v>400</v>
      </c>
      <c r="E584" t="s">
        <v>14</v>
      </c>
      <c r="F584" t="s">
        <v>304</v>
      </c>
      <c r="G584" t="s">
        <v>16</v>
      </c>
      <c r="H584" t="s">
        <v>23</v>
      </c>
      <c r="I584" t="s">
        <v>1152</v>
      </c>
      <c r="J584">
        <v>3.38</v>
      </c>
      <c r="K584">
        <v>1</v>
      </c>
      <c r="L584">
        <v>1.25</v>
      </c>
      <c r="M584">
        <f>YEAR(Walmart_dataset[[#This Row],[Order Date]])</f>
        <v>2011</v>
      </c>
      <c r="N584">
        <f>MONTH(Walmart_dataset[[#This Row],[Order Date]])</f>
        <v>3</v>
      </c>
      <c r="O584">
        <f>DAY(Walmart_dataset[[#This Row],[Order Date]])</f>
        <v>14</v>
      </c>
    </row>
    <row r="585" spans="1:15" hidden="1" x14ac:dyDescent="0.25">
      <c r="A585" t="s">
        <v>1153</v>
      </c>
      <c r="B585" s="1">
        <v>41603</v>
      </c>
      <c r="C585" s="1">
        <v>41608</v>
      </c>
      <c r="D585" t="s">
        <v>1154</v>
      </c>
      <c r="E585" t="s">
        <v>14</v>
      </c>
      <c r="F585" t="s">
        <v>1155</v>
      </c>
      <c r="G585" t="s">
        <v>88</v>
      </c>
      <c r="H585" t="s">
        <v>67</v>
      </c>
      <c r="I585" t="s">
        <v>1156</v>
      </c>
      <c r="J585">
        <v>24.78</v>
      </c>
      <c r="K585">
        <v>1</v>
      </c>
      <c r="L585">
        <v>7.75</v>
      </c>
      <c r="M585">
        <f>YEAR(Walmart_dataset[[#This Row],[Order Date]])</f>
        <v>2013</v>
      </c>
      <c r="N585">
        <f>MONTH(Walmart_dataset[[#This Row],[Order Date]])</f>
        <v>11</v>
      </c>
      <c r="O585">
        <f>DAY(Walmart_dataset[[#This Row],[Order Date]])</f>
        <v>25</v>
      </c>
    </row>
    <row r="586" spans="1:15" hidden="1" x14ac:dyDescent="0.25">
      <c r="A586" t="s">
        <v>1157</v>
      </c>
      <c r="B586" s="1">
        <v>41274</v>
      </c>
      <c r="C586" s="1">
        <v>41278</v>
      </c>
      <c r="D586" t="s">
        <v>217</v>
      </c>
      <c r="E586" t="s">
        <v>14</v>
      </c>
      <c r="F586" t="s">
        <v>1158</v>
      </c>
      <c r="G586" t="s">
        <v>375</v>
      </c>
      <c r="H586" t="s">
        <v>27</v>
      </c>
      <c r="I586" t="s">
        <v>1159</v>
      </c>
      <c r="J586">
        <v>487.98</v>
      </c>
      <c r="K586">
        <v>2</v>
      </c>
      <c r="L586">
        <v>152.5</v>
      </c>
      <c r="M586">
        <f>YEAR(Walmart_dataset[[#This Row],[Order Date]])</f>
        <v>2012</v>
      </c>
      <c r="N586">
        <f>MONTH(Walmart_dataset[[#This Row],[Order Date]])</f>
        <v>12</v>
      </c>
      <c r="O586">
        <f>DAY(Walmart_dataset[[#This Row],[Order Date]])</f>
        <v>31</v>
      </c>
    </row>
    <row r="587" spans="1:15" hidden="1" x14ac:dyDescent="0.25">
      <c r="A587" t="s">
        <v>1160</v>
      </c>
      <c r="B587" s="1">
        <v>41934</v>
      </c>
      <c r="C587" s="1">
        <v>41935</v>
      </c>
      <c r="D587" t="s">
        <v>886</v>
      </c>
      <c r="E587" t="s">
        <v>14</v>
      </c>
      <c r="F587" t="s">
        <v>1161</v>
      </c>
      <c r="G587" t="s">
        <v>88</v>
      </c>
      <c r="H587" t="s">
        <v>67</v>
      </c>
      <c r="I587" t="s">
        <v>1162</v>
      </c>
      <c r="J587">
        <v>5.18</v>
      </c>
      <c r="K587">
        <v>1</v>
      </c>
      <c r="L587">
        <v>1.81</v>
      </c>
      <c r="M587">
        <f>YEAR(Walmart_dataset[[#This Row],[Order Date]])</f>
        <v>2014</v>
      </c>
      <c r="N587">
        <f>MONTH(Walmart_dataset[[#This Row],[Order Date]])</f>
        <v>10</v>
      </c>
      <c r="O587">
        <f>DAY(Walmart_dataset[[#This Row],[Order Date]])</f>
        <v>22</v>
      </c>
    </row>
    <row r="588" spans="1:15" hidden="1" x14ac:dyDescent="0.25">
      <c r="A588" t="s">
        <v>1160</v>
      </c>
      <c r="B588" s="1">
        <v>41934</v>
      </c>
      <c r="C588" s="1">
        <v>41935</v>
      </c>
      <c r="D588" t="s">
        <v>886</v>
      </c>
      <c r="E588" t="s">
        <v>14</v>
      </c>
      <c r="F588" t="s">
        <v>1161</v>
      </c>
      <c r="G588" t="s">
        <v>88</v>
      </c>
      <c r="H588" t="s">
        <v>110</v>
      </c>
      <c r="I588" t="s">
        <v>1163</v>
      </c>
      <c r="J588">
        <v>478.48</v>
      </c>
      <c r="K588">
        <v>2</v>
      </c>
      <c r="L588">
        <v>47.85</v>
      </c>
      <c r="M588">
        <f>YEAR(Walmart_dataset[[#This Row],[Order Date]])</f>
        <v>2014</v>
      </c>
      <c r="N588">
        <f>MONTH(Walmart_dataset[[#This Row],[Order Date]])</f>
        <v>10</v>
      </c>
      <c r="O588">
        <f>DAY(Walmart_dataset[[#This Row],[Order Date]])</f>
        <v>22</v>
      </c>
    </row>
    <row r="589" spans="1:15" hidden="1" x14ac:dyDescent="0.25">
      <c r="A589" t="s">
        <v>1160</v>
      </c>
      <c r="B589" s="1">
        <v>41934</v>
      </c>
      <c r="C589" s="1">
        <v>41935</v>
      </c>
      <c r="D589" t="s">
        <v>886</v>
      </c>
      <c r="E589" t="s">
        <v>14</v>
      </c>
      <c r="F589" t="s">
        <v>1161</v>
      </c>
      <c r="G589" t="s">
        <v>88</v>
      </c>
      <c r="H589" t="s">
        <v>58</v>
      </c>
      <c r="I589" t="s">
        <v>1164</v>
      </c>
      <c r="J589">
        <v>28.4</v>
      </c>
      <c r="K589">
        <v>2</v>
      </c>
      <c r="L589">
        <v>6.75</v>
      </c>
      <c r="M589">
        <f>YEAR(Walmart_dataset[[#This Row],[Order Date]])</f>
        <v>2014</v>
      </c>
      <c r="N589">
        <f>MONTH(Walmart_dataset[[#This Row],[Order Date]])</f>
        <v>10</v>
      </c>
      <c r="O589">
        <f>DAY(Walmart_dataset[[#This Row],[Order Date]])</f>
        <v>22</v>
      </c>
    </row>
    <row r="590" spans="1:15" x14ac:dyDescent="0.25">
      <c r="A590" t="s">
        <v>1165</v>
      </c>
      <c r="B590" s="1">
        <v>40942</v>
      </c>
      <c r="C590" s="1">
        <v>40943</v>
      </c>
      <c r="D590" t="s">
        <v>879</v>
      </c>
      <c r="E590" t="s">
        <v>14</v>
      </c>
      <c r="F590" t="s">
        <v>15</v>
      </c>
      <c r="G590" t="s">
        <v>16</v>
      </c>
      <c r="H590" t="s">
        <v>21</v>
      </c>
      <c r="I590" t="s">
        <v>1166</v>
      </c>
      <c r="J590">
        <v>136.91999999999999</v>
      </c>
      <c r="K590">
        <v>4</v>
      </c>
      <c r="L590">
        <v>41.08</v>
      </c>
      <c r="M590">
        <f>YEAR(Walmart_dataset[[#This Row],[Order Date]])</f>
        <v>2012</v>
      </c>
      <c r="N590">
        <f>MONTH(Walmart_dataset[[#This Row],[Order Date]])</f>
        <v>2</v>
      </c>
      <c r="O590">
        <f>DAY(Walmart_dataset[[#This Row],[Order Date]])</f>
        <v>3</v>
      </c>
    </row>
    <row r="591" spans="1:15" x14ac:dyDescent="0.25">
      <c r="A591" t="s">
        <v>1167</v>
      </c>
      <c r="B591" s="1">
        <v>41594</v>
      </c>
      <c r="C591" s="1">
        <v>41601</v>
      </c>
      <c r="D591" t="s">
        <v>1168</v>
      </c>
      <c r="E591" t="s">
        <v>14</v>
      </c>
      <c r="F591" t="s">
        <v>15</v>
      </c>
      <c r="G591" t="s">
        <v>16</v>
      </c>
      <c r="H591" t="s">
        <v>58</v>
      </c>
      <c r="I591" t="s">
        <v>382</v>
      </c>
      <c r="J591">
        <v>99.39</v>
      </c>
      <c r="K591">
        <v>3</v>
      </c>
      <c r="L591">
        <v>40.75</v>
      </c>
      <c r="M591">
        <f>YEAR(Walmart_dataset[[#This Row],[Order Date]])</f>
        <v>2013</v>
      </c>
      <c r="N591">
        <f>MONTH(Walmart_dataset[[#This Row],[Order Date]])</f>
        <v>11</v>
      </c>
      <c r="O591">
        <f>DAY(Walmart_dataset[[#This Row],[Order Date]])</f>
        <v>16</v>
      </c>
    </row>
    <row r="592" spans="1:15" x14ac:dyDescent="0.25">
      <c r="A592" t="s">
        <v>1169</v>
      </c>
      <c r="B592" s="1">
        <v>41979</v>
      </c>
      <c r="C592" s="1">
        <v>41981</v>
      </c>
      <c r="D592" t="s">
        <v>709</v>
      </c>
      <c r="E592" t="s">
        <v>14</v>
      </c>
      <c r="F592" t="s">
        <v>197</v>
      </c>
      <c r="G592" t="s">
        <v>16</v>
      </c>
      <c r="H592" t="s">
        <v>67</v>
      </c>
      <c r="I592" t="s">
        <v>959</v>
      </c>
      <c r="J592">
        <v>92.94</v>
      </c>
      <c r="K592">
        <v>3</v>
      </c>
      <c r="L592">
        <v>41.82</v>
      </c>
      <c r="M592">
        <f>YEAR(Walmart_dataset[[#This Row],[Order Date]])</f>
        <v>2014</v>
      </c>
      <c r="N592">
        <f>MONTH(Walmart_dataset[[#This Row],[Order Date]])</f>
        <v>12</v>
      </c>
      <c r="O592">
        <f>DAY(Walmart_dataset[[#This Row],[Order Date]])</f>
        <v>6</v>
      </c>
    </row>
    <row r="593" spans="1:15" x14ac:dyDescent="0.25">
      <c r="A593" t="s">
        <v>1170</v>
      </c>
      <c r="B593" s="1">
        <v>41708</v>
      </c>
      <c r="C593" s="1">
        <v>41712</v>
      </c>
      <c r="D593" t="s">
        <v>633</v>
      </c>
      <c r="E593" t="s">
        <v>14</v>
      </c>
      <c r="F593" t="s">
        <v>47</v>
      </c>
      <c r="G593" t="s">
        <v>16</v>
      </c>
      <c r="H593" t="s">
        <v>58</v>
      </c>
      <c r="I593" t="s">
        <v>245</v>
      </c>
      <c r="J593">
        <v>199.98</v>
      </c>
      <c r="K593">
        <v>2</v>
      </c>
      <c r="L593">
        <v>69.989999999999995</v>
      </c>
      <c r="M593">
        <f>YEAR(Walmart_dataset[[#This Row],[Order Date]])</f>
        <v>2014</v>
      </c>
      <c r="N593">
        <f>MONTH(Walmart_dataset[[#This Row],[Order Date]])</f>
        <v>3</v>
      </c>
      <c r="O593">
        <f>DAY(Walmart_dataset[[#This Row],[Order Date]])</f>
        <v>10</v>
      </c>
    </row>
    <row r="594" spans="1:15" x14ac:dyDescent="0.25">
      <c r="A594" t="s">
        <v>1171</v>
      </c>
      <c r="B594" s="1">
        <v>41435</v>
      </c>
      <c r="C594" s="1">
        <v>41441</v>
      </c>
      <c r="D594" t="s">
        <v>780</v>
      </c>
      <c r="E594" t="s">
        <v>14</v>
      </c>
      <c r="F594" t="s">
        <v>15</v>
      </c>
      <c r="G594" t="s">
        <v>16</v>
      </c>
      <c r="H594" t="s">
        <v>25</v>
      </c>
      <c r="I594" t="s">
        <v>1172</v>
      </c>
      <c r="J594">
        <v>177.48</v>
      </c>
      <c r="K594">
        <v>3</v>
      </c>
      <c r="L594">
        <v>19.97</v>
      </c>
      <c r="M594">
        <f>YEAR(Walmart_dataset[[#This Row],[Order Date]])</f>
        <v>2013</v>
      </c>
      <c r="N594">
        <f>MONTH(Walmart_dataset[[#This Row],[Order Date]])</f>
        <v>6</v>
      </c>
      <c r="O594">
        <f>DAY(Walmart_dataset[[#This Row],[Order Date]])</f>
        <v>10</v>
      </c>
    </row>
    <row r="595" spans="1:15" hidden="1" x14ac:dyDescent="0.25">
      <c r="A595" t="s">
        <v>1173</v>
      </c>
      <c r="B595" s="1">
        <v>41972</v>
      </c>
      <c r="C595" s="1">
        <v>41975</v>
      </c>
      <c r="D595" t="s">
        <v>1174</v>
      </c>
      <c r="E595" t="s">
        <v>14</v>
      </c>
      <c r="F595" t="s">
        <v>177</v>
      </c>
      <c r="G595" t="s">
        <v>96</v>
      </c>
      <c r="H595" t="s">
        <v>67</v>
      </c>
      <c r="I595" t="s">
        <v>1175</v>
      </c>
      <c r="J595">
        <v>88.77</v>
      </c>
      <c r="K595">
        <v>2</v>
      </c>
      <c r="L595">
        <v>31.07</v>
      </c>
      <c r="M595">
        <f>YEAR(Walmart_dataset[[#This Row],[Order Date]])</f>
        <v>2014</v>
      </c>
      <c r="N595">
        <f>MONTH(Walmart_dataset[[#This Row],[Order Date]])</f>
        <v>11</v>
      </c>
      <c r="O595">
        <f>DAY(Walmart_dataset[[#This Row],[Order Date]])</f>
        <v>29</v>
      </c>
    </row>
    <row r="596" spans="1:15" x14ac:dyDescent="0.25">
      <c r="A596" t="s">
        <v>1176</v>
      </c>
      <c r="B596" s="1">
        <v>41715</v>
      </c>
      <c r="C596" s="1">
        <v>41717</v>
      </c>
      <c r="D596" t="s">
        <v>1177</v>
      </c>
      <c r="E596" t="s">
        <v>14</v>
      </c>
      <c r="F596" t="s">
        <v>36</v>
      </c>
      <c r="G596" t="s">
        <v>37</v>
      </c>
      <c r="H596" t="s">
        <v>67</v>
      </c>
      <c r="I596" t="s">
        <v>1178</v>
      </c>
      <c r="J596">
        <v>6.48</v>
      </c>
      <c r="K596">
        <v>1</v>
      </c>
      <c r="L596">
        <v>3.11</v>
      </c>
      <c r="M596">
        <f>YEAR(Walmart_dataset[[#This Row],[Order Date]])</f>
        <v>2014</v>
      </c>
      <c r="N596">
        <f>MONTH(Walmart_dataset[[#This Row],[Order Date]])</f>
        <v>3</v>
      </c>
      <c r="O596">
        <f>DAY(Walmart_dataset[[#This Row],[Order Date]])</f>
        <v>17</v>
      </c>
    </row>
    <row r="597" spans="1:15" x14ac:dyDescent="0.25">
      <c r="A597" t="s">
        <v>1176</v>
      </c>
      <c r="B597" s="1">
        <v>41715</v>
      </c>
      <c r="C597" s="1">
        <v>41717</v>
      </c>
      <c r="D597" t="s">
        <v>1177</v>
      </c>
      <c r="E597" t="s">
        <v>14</v>
      </c>
      <c r="F597" t="s">
        <v>36</v>
      </c>
      <c r="G597" t="s">
        <v>37</v>
      </c>
      <c r="H597" t="s">
        <v>43</v>
      </c>
      <c r="I597" t="s">
        <v>1179</v>
      </c>
      <c r="J597">
        <v>46.51</v>
      </c>
      <c r="K597">
        <v>1</v>
      </c>
      <c r="L597">
        <v>1.86</v>
      </c>
      <c r="M597">
        <f>YEAR(Walmart_dataset[[#This Row],[Order Date]])</f>
        <v>2014</v>
      </c>
      <c r="N597">
        <f>MONTH(Walmart_dataset[[#This Row],[Order Date]])</f>
        <v>3</v>
      </c>
      <c r="O597">
        <f>DAY(Walmart_dataset[[#This Row],[Order Date]])</f>
        <v>17</v>
      </c>
    </row>
    <row r="598" spans="1:15" x14ac:dyDescent="0.25">
      <c r="A598" t="s">
        <v>1176</v>
      </c>
      <c r="B598" s="1">
        <v>41715</v>
      </c>
      <c r="C598" s="1">
        <v>41717</v>
      </c>
      <c r="D598" t="s">
        <v>1177</v>
      </c>
      <c r="E598" t="s">
        <v>14</v>
      </c>
      <c r="F598" t="s">
        <v>36</v>
      </c>
      <c r="G598" t="s">
        <v>37</v>
      </c>
      <c r="H598" t="s">
        <v>25</v>
      </c>
      <c r="I598" t="s">
        <v>1180</v>
      </c>
      <c r="J598">
        <v>659.98</v>
      </c>
      <c r="K598">
        <v>3</v>
      </c>
      <c r="L598">
        <v>49.5</v>
      </c>
      <c r="M598">
        <f>YEAR(Walmart_dataset[[#This Row],[Order Date]])</f>
        <v>2014</v>
      </c>
      <c r="N598">
        <f>MONTH(Walmart_dataset[[#This Row],[Order Date]])</f>
        <v>3</v>
      </c>
      <c r="O598">
        <f>DAY(Walmart_dataset[[#This Row],[Order Date]])</f>
        <v>17</v>
      </c>
    </row>
    <row r="599" spans="1:15" hidden="1" x14ac:dyDescent="0.25">
      <c r="A599" t="s">
        <v>1181</v>
      </c>
      <c r="B599" s="1">
        <v>41606</v>
      </c>
      <c r="C599" s="1">
        <v>41608</v>
      </c>
      <c r="D599" t="s">
        <v>1182</v>
      </c>
      <c r="E599" t="s">
        <v>14</v>
      </c>
      <c r="F599" t="s">
        <v>137</v>
      </c>
      <c r="G599" t="s">
        <v>73</v>
      </c>
      <c r="H599" t="s">
        <v>25</v>
      </c>
      <c r="I599" t="s">
        <v>1183</v>
      </c>
      <c r="J599">
        <v>271.99</v>
      </c>
      <c r="K599">
        <v>1</v>
      </c>
      <c r="L599">
        <v>23.8</v>
      </c>
      <c r="M599">
        <f>YEAR(Walmart_dataset[[#This Row],[Order Date]])</f>
        <v>2013</v>
      </c>
      <c r="N599">
        <f>MONTH(Walmart_dataset[[#This Row],[Order Date]])</f>
        <v>11</v>
      </c>
      <c r="O599">
        <f>DAY(Walmart_dataset[[#This Row],[Order Date]])</f>
        <v>28</v>
      </c>
    </row>
    <row r="600" spans="1:15" x14ac:dyDescent="0.25">
      <c r="A600" t="s">
        <v>1184</v>
      </c>
      <c r="B600" s="1">
        <v>41971</v>
      </c>
      <c r="C600" s="1">
        <v>41977</v>
      </c>
      <c r="D600" t="s">
        <v>633</v>
      </c>
      <c r="E600" t="s">
        <v>14</v>
      </c>
      <c r="F600" t="s">
        <v>47</v>
      </c>
      <c r="G600" t="s">
        <v>16</v>
      </c>
      <c r="H600" t="s">
        <v>67</v>
      </c>
      <c r="I600" t="s">
        <v>1185</v>
      </c>
      <c r="J600">
        <v>244.55</v>
      </c>
      <c r="K600">
        <v>5</v>
      </c>
      <c r="L600">
        <v>114.94</v>
      </c>
      <c r="M600">
        <f>YEAR(Walmart_dataset[[#This Row],[Order Date]])</f>
        <v>2014</v>
      </c>
      <c r="N600">
        <f>MONTH(Walmart_dataset[[#This Row],[Order Date]])</f>
        <v>11</v>
      </c>
      <c r="O600">
        <f>DAY(Walmart_dataset[[#This Row],[Order Date]])</f>
        <v>28</v>
      </c>
    </row>
    <row r="601" spans="1:15" x14ac:dyDescent="0.25">
      <c r="A601" t="s">
        <v>1184</v>
      </c>
      <c r="B601" s="1">
        <v>41971</v>
      </c>
      <c r="C601" s="1">
        <v>41977</v>
      </c>
      <c r="D601" t="s">
        <v>633</v>
      </c>
      <c r="E601" t="s">
        <v>14</v>
      </c>
      <c r="F601" t="s">
        <v>47</v>
      </c>
      <c r="G601" t="s">
        <v>16</v>
      </c>
      <c r="H601" t="s">
        <v>58</v>
      </c>
      <c r="I601" t="s">
        <v>1186</v>
      </c>
      <c r="J601">
        <v>166.16</v>
      </c>
      <c r="K601">
        <v>8</v>
      </c>
      <c r="L601">
        <v>59.82</v>
      </c>
      <c r="M601">
        <f>YEAR(Walmart_dataset[[#This Row],[Order Date]])</f>
        <v>2014</v>
      </c>
      <c r="N601">
        <f>MONTH(Walmart_dataset[[#This Row],[Order Date]])</f>
        <v>11</v>
      </c>
      <c r="O601">
        <f>DAY(Walmart_dataset[[#This Row],[Order Date]])</f>
        <v>28</v>
      </c>
    </row>
    <row r="602" spans="1:15" x14ac:dyDescent="0.25">
      <c r="A602" t="s">
        <v>1187</v>
      </c>
      <c r="B602" s="1">
        <v>41054</v>
      </c>
      <c r="C602" s="1">
        <v>41056</v>
      </c>
      <c r="D602" t="s">
        <v>1188</v>
      </c>
      <c r="E602" t="s">
        <v>14</v>
      </c>
      <c r="F602" t="s">
        <v>47</v>
      </c>
      <c r="G602" t="s">
        <v>16</v>
      </c>
      <c r="H602" t="s">
        <v>21</v>
      </c>
      <c r="I602" t="s">
        <v>1189</v>
      </c>
      <c r="J602">
        <v>14.73</v>
      </c>
      <c r="K602">
        <v>3</v>
      </c>
      <c r="L602">
        <v>4.8600000000000003</v>
      </c>
      <c r="M602">
        <f>YEAR(Walmart_dataset[[#This Row],[Order Date]])</f>
        <v>2012</v>
      </c>
      <c r="N602">
        <f>MONTH(Walmart_dataset[[#This Row],[Order Date]])</f>
        <v>5</v>
      </c>
      <c r="O602">
        <f>DAY(Walmart_dataset[[#This Row],[Order Date]])</f>
        <v>25</v>
      </c>
    </row>
    <row r="603" spans="1:15" hidden="1" x14ac:dyDescent="0.25">
      <c r="A603" t="s">
        <v>1190</v>
      </c>
      <c r="B603" s="1">
        <v>41464</v>
      </c>
      <c r="C603" s="1">
        <v>41468</v>
      </c>
      <c r="D603" t="s">
        <v>1191</v>
      </c>
      <c r="E603" t="s">
        <v>14</v>
      </c>
      <c r="F603" t="s">
        <v>1192</v>
      </c>
      <c r="G603" t="s">
        <v>96</v>
      </c>
      <c r="H603" t="s">
        <v>27</v>
      </c>
      <c r="I603" t="s">
        <v>1193</v>
      </c>
      <c r="J603">
        <v>19.97</v>
      </c>
      <c r="K603">
        <v>2</v>
      </c>
      <c r="L603">
        <v>-13.31</v>
      </c>
      <c r="M603">
        <f>YEAR(Walmart_dataset[[#This Row],[Order Date]])</f>
        <v>2013</v>
      </c>
      <c r="N603">
        <f>MONTH(Walmart_dataset[[#This Row],[Order Date]])</f>
        <v>7</v>
      </c>
      <c r="O603">
        <f>DAY(Walmart_dataset[[#This Row],[Order Date]])</f>
        <v>9</v>
      </c>
    </row>
    <row r="604" spans="1:15" hidden="1" x14ac:dyDescent="0.25">
      <c r="A604" t="s">
        <v>1190</v>
      </c>
      <c r="B604" s="1">
        <v>41464</v>
      </c>
      <c r="C604" s="1">
        <v>41468</v>
      </c>
      <c r="D604" t="s">
        <v>1191</v>
      </c>
      <c r="E604" t="s">
        <v>14</v>
      </c>
      <c r="F604" t="s">
        <v>1192</v>
      </c>
      <c r="G604" t="s">
        <v>96</v>
      </c>
      <c r="H604" t="s">
        <v>43</v>
      </c>
      <c r="I604" t="s">
        <v>1194</v>
      </c>
      <c r="J604">
        <v>33.49</v>
      </c>
      <c r="K604">
        <v>7</v>
      </c>
      <c r="L604">
        <v>-1.26</v>
      </c>
      <c r="M604">
        <f>YEAR(Walmart_dataset[[#This Row],[Order Date]])</f>
        <v>2013</v>
      </c>
      <c r="N604">
        <f>MONTH(Walmart_dataset[[#This Row],[Order Date]])</f>
        <v>7</v>
      </c>
      <c r="O604">
        <f>DAY(Walmart_dataset[[#This Row],[Order Date]])</f>
        <v>9</v>
      </c>
    </row>
    <row r="605" spans="1:15" hidden="1" x14ac:dyDescent="0.25">
      <c r="A605" t="s">
        <v>1190</v>
      </c>
      <c r="B605" s="1">
        <v>41464</v>
      </c>
      <c r="C605" s="1">
        <v>41468</v>
      </c>
      <c r="D605" t="s">
        <v>1191</v>
      </c>
      <c r="E605" t="s">
        <v>14</v>
      </c>
      <c r="F605" t="s">
        <v>1192</v>
      </c>
      <c r="G605" t="s">
        <v>96</v>
      </c>
      <c r="H605" t="s">
        <v>27</v>
      </c>
      <c r="I605" t="s">
        <v>57</v>
      </c>
      <c r="J605">
        <v>8.74</v>
      </c>
      <c r="K605">
        <v>4</v>
      </c>
      <c r="L605">
        <v>-6.12</v>
      </c>
      <c r="M605">
        <f>YEAR(Walmart_dataset[[#This Row],[Order Date]])</f>
        <v>2013</v>
      </c>
      <c r="N605">
        <f>MONTH(Walmart_dataset[[#This Row],[Order Date]])</f>
        <v>7</v>
      </c>
      <c r="O605">
        <f>DAY(Walmart_dataset[[#This Row],[Order Date]])</f>
        <v>9</v>
      </c>
    </row>
    <row r="606" spans="1:15" hidden="1" x14ac:dyDescent="0.25">
      <c r="A606" t="s">
        <v>1190</v>
      </c>
      <c r="B606" s="1">
        <v>41464</v>
      </c>
      <c r="C606" s="1">
        <v>41468</v>
      </c>
      <c r="D606" t="s">
        <v>1191</v>
      </c>
      <c r="E606" t="s">
        <v>14</v>
      </c>
      <c r="F606" t="s">
        <v>1192</v>
      </c>
      <c r="G606" t="s">
        <v>96</v>
      </c>
      <c r="H606" t="s">
        <v>110</v>
      </c>
      <c r="I606" t="s">
        <v>1195</v>
      </c>
      <c r="J606">
        <v>662.88</v>
      </c>
      <c r="K606">
        <v>3</v>
      </c>
      <c r="L606">
        <v>74.569999999999993</v>
      </c>
      <c r="M606">
        <f>YEAR(Walmart_dataset[[#This Row],[Order Date]])</f>
        <v>2013</v>
      </c>
      <c r="N606">
        <f>MONTH(Walmart_dataset[[#This Row],[Order Date]])</f>
        <v>7</v>
      </c>
      <c r="O606">
        <f>DAY(Walmart_dataset[[#This Row],[Order Date]])</f>
        <v>9</v>
      </c>
    </row>
    <row r="607" spans="1:15" hidden="1" x14ac:dyDescent="0.25">
      <c r="A607" t="s">
        <v>1196</v>
      </c>
      <c r="B607" s="1">
        <v>41037</v>
      </c>
      <c r="C607" s="1">
        <v>41041</v>
      </c>
      <c r="D607" t="s">
        <v>390</v>
      </c>
      <c r="E607" t="s">
        <v>14</v>
      </c>
      <c r="F607" t="s">
        <v>443</v>
      </c>
      <c r="G607" t="s">
        <v>88</v>
      </c>
      <c r="H607" t="s">
        <v>23</v>
      </c>
      <c r="I607" t="s">
        <v>1197</v>
      </c>
      <c r="J607">
        <v>5.25</v>
      </c>
      <c r="K607">
        <v>2</v>
      </c>
      <c r="L607">
        <v>0.59</v>
      </c>
      <c r="M607">
        <f>YEAR(Walmart_dataset[[#This Row],[Order Date]])</f>
        <v>2012</v>
      </c>
      <c r="N607">
        <f>MONTH(Walmart_dataset[[#This Row],[Order Date]])</f>
        <v>5</v>
      </c>
      <c r="O607">
        <f>DAY(Walmart_dataset[[#This Row],[Order Date]])</f>
        <v>8</v>
      </c>
    </row>
    <row r="608" spans="1:15" hidden="1" x14ac:dyDescent="0.25">
      <c r="A608" t="s">
        <v>1198</v>
      </c>
      <c r="B608" s="1">
        <v>41379</v>
      </c>
      <c r="C608" s="1">
        <v>41379</v>
      </c>
      <c r="D608" t="s">
        <v>840</v>
      </c>
      <c r="E608" t="s">
        <v>14</v>
      </c>
      <c r="F608" t="s">
        <v>907</v>
      </c>
      <c r="G608" t="s">
        <v>73</v>
      </c>
      <c r="H608" t="s">
        <v>110</v>
      </c>
      <c r="I608" t="s">
        <v>235</v>
      </c>
      <c r="J608">
        <v>933.54</v>
      </c>
      <c r="K608">
        <v>4</v>
      </c>
      <c r="L608">
        <v>105.02</v>
      </c>
      <c r="M608">
        <f>YEAR(Walmart_dataset[[#This Row],[Order Date]])</f>
        <v>2013</v>
      </c>
      <c r="N608">
        <f>MONTH(Walmart_dataset[[#This Row],[Order Date]])</f>
        <v>4</v>
      </c>
      <c r="O608">
        <f>DAY(Walmart_dataset[[#This Row],[Order Date]])</f>
        <v>15</v>
      </c>
    </row>
    <row r="609" spans="1:15" hidden="1" x14ac:dyDescent="0.25">
      <c r="A609" t="s">
        <v>1198</v>
      </c>
      <c r="B609" s="1">
        <v>41379</v>
      </c>
      <c r="C609" s="1">
        <v>41379</v>
      </c>
      <c r="D609" t="s">
        <v>840</v>
      </c>
      <c r="E609" t="s">
        <v>14</v>
      </c>
      <c r="F609" t="s">
        <v>907</v>
      </c>
      <c r="G609" t="s">
        <v>73</v>
      </c>
      <c r="H609" t="s">
        <v>43</v>
      </c>
      <c r="I609" t="s">
        <v>1199</v>
      </c>
      <c r="J609">
        <v>42.98</v>
      </c>
      <c r="K609">
        <v>4</v>
      </c>
      <c r="L609">
        <v>4.3</v>
      </c>
      <c r="M609">
        <f>YEAR(Walmart_dataset[[#This Row],[Order Date]])</f>
        <v>2013</v>
      </c>
      <c r="N609">
        <f>MONTH(Walmart_dataset[[#This Row],[Order Date]])</f>
        <v>4</v>
      </c>
      <c r="O609">
        <f>DAY(Walmart_dataset[[#This Row],[Order Date]])</f>
        <v>15</v>
      </c>
    </row>
    <row r="610" spans="1:15" x14ac:dyDescent="0.25">
      <c r="A610" t="s">
        <v>1200</v>
      </c>
      <c r="B610" s="1">
        <v>40872</v>
      </c>
      <c r="C610" s="1">
        <v>40874</v>
      </c>
      <c r="D610" t="s">
        <v>1201</v>
      </c>
      <c r="E610" t="s">
        <v>14</v>
      </c>
      <c r="F610" t="s">
        <v>202</v>
      </c>
      <c r="G610" t="s">
        <v>16</v>
      </c>
      <c r="H610" t="s">
        <v>29</v>
      </c>
      <c r="I610" t="s">
        <v>560</v>
      </c>
      <c r="J610">
        <v>320.88</v>
      </c>
      <c r="K610">
        <v>6</v>
      </c>
      <c r="L610">
        <v>93.06</v>
      </c>
      <c r="M610">
        <f>YEAR(Walmart_dataset[[#This Row],[Order Date]])</f>
        <v>2011</v>
      </c>
      <c r="N610">
        <f>MONTH(Walmart_dataset[[#This Row],[Order Date]])</f>
        <v>11</v>
      </c>
      <c r="O610">
        <f>DAY(Walmart_dataset[[#This Row],[Order Date]])</f>
        <v>25</v>
      </c>
    </row>
    <row r="611" spans="1:15" x14ac:dyDescent="0.25">
      <c r="A611" t="s">
        <v>1200</v>
      </c>
      <c r="B611" s="1">
        <v>40872</v>
      </c>
      <c r="C611" s="1">
        <v>40874</v>
      </c>
      <c r="D611" t="s">
        <v>1201</v>
      </c>
      <c r="E611" t="s">
        <v>14</v>
      </c>
      <c r="F611" t="s">
        <v>202</v>
      </c>
      <c r="G611" t="s">
        <v>16</v>
      </c>
      <c r="H611" t="s">
        <v>21</v>
      </c>
      <c r="I611" t="s">
        <v>159</v>
      </c>
      <c r="J611">
        <v>23.88</v>
      </c>
      <c r="K611">
        <v>3</v>
      </c>
      <c r="L611">
        <v>10.51</v>
      </c>
      <c r="M611">
        <f>YEAR(Walmart_dataset[[#This Row],[Order Date]])</f>
        <v>2011</v>
      </c>
      <c r="N611">
        <f>MONTH(Walmart_dataset[[#This Row],[Order Date]])</f>
        <v>11</v>
      </c>
      <c r="O611">
        <f>DAY(Walmart_dataset[[#This Row],[Order Date]])</f>
        <v>25</v>
      </c>
    </row>
    <row r="612" spans="1:15" x14ac:dyDescent="0.25">
      <c r="A612" t="s">
        <v>1200</v>
      </c>
      <c r="B612" s="1">
        <v>40872</v>
      </c>
      <c r="C612" s="1">
        <v>40874</v>
      </c>
      <c r="D612" t="s">
        <v>1201</v>
      </c>
      <c r="E612" t="s">
        <v>14</v>
      </c>
      <c r="F612" t="s">
        <v>202</v>
      </c>
      <c r="G612" t="s">
        <v>16</v>
      </c>
      <c r="H612" t="s">
        <v>67</v>
      </c>
      <c r="I612" t="s">
        <v>1202</v>
      </c>
      <c r="J612">
        <v>26.76</v>
      </c>
      <c r="K612">
        <v>4</v>
      </c>
      <c r="L612">
        <v>12.31</v>
      </c>
      <c r="M612">
        <f>YEAR(Walmart_dataset[[#This Row],[Order Date]])</f>
        <v>2011</v>
      </c>
      <c r="N612">
        <f>MONTH(Walmart_dataset[[#This Row],[Order Date]])</f>
        <v>11</v>
      </c>
      <c r="O612">
        <f>DAY(Walmart_dataset[[#This Row],[Order Date]])</f>
        <v>25</v>
      </c>
    </row>
    <row r="613" spans="1:15" hidden="1" x14ac:dyDescent="0.25">
      <c r="A613" t="s">
        <v>1203</v>
      </c>
      <c r="B613" s="1">
        <v>41816</v>
      </c>
      <c r="C613" s="1">
        <v>41823</v>
      </c>
      <c r="D613" t="s">
        <v>1204</v>
      </c>
      <c r="E613" t="s">
        <v>14</v>
      </c>
      <c r="F613" t="s">
        <v>1161</v>
      </c>
      <c r="G613" t="s">
        <v>88</v>
      </c>
      <c r="H613" t="s">
        <v>17</v>
      </c>
      <c r="I613" t="s">
        <v>348</v>
      </c>
      <c r="J613">
        <v>71.040000000000006</v>
      </c>
      <c r="K613">
        <v>6</v>
      </c>
      <c r="L613">
        <v>26.64</v>
      </c>
      <c r="M613">
        <f>YEAR(Walmart_dataset[[#This Row],[Order Date]])</f>
        <v>2014</v>
      </c>
      <c r="N613">
        <f>MONTH(Walmart_dataset[[#This Row],[Order Date]])</f>
        <v>6</v>
      </c>
      <c r="O613">
        <f>DAY(Walmart_dataset[[#This Row],[Order Date]])</f>
        <v>26</v>
      </c>
    </row>
    <row r="614" spans="1:15" hidden="1" x14ac:dyDescent="0.25">
      <c r="A614" t="s">
        <v>1203</v>
      </c>
      <c r="B614" s="1">
        <v>41816</v>
      </c>
      <c r="C614" s="1">
        <v>41823</v>
      </c>
      <c r="D614" t="s">
        <v>1204</v>
      </c>
      <c r="E614" t="s">
        <v>14</v>
      </c>
      <c r="F614" t="s">
        <v>1161</v>
      </c>
      <c r="G614" t="s">
        <v>88</v>
      </c>
      <c r="H614" t="s">
        <v>23</v>
      </c>
      <c r="I614" t="s">
        <v>1205</v>
      </c>
      <c r="J614">
        <v>5.34</v>
      </c>
      <c r="K614">
        <v>2</v>
      </c>
      <c r="L614">
        <v>0.73</v>
      </c>
      <c r="M614">
        <f>YEAR(Walmart_dataset[[#This Row],[Order Date]])</f>
        <v>2014</v>
      </c>
      <c r="N614">
        <f>MONTH(Walmart_dataset[[#This Row],[Order Date]])</f>
        <v>6</v>
      </c>
      <c r="O614">
        <f>DAY(Walmart_dataset[[#This Row],[Order Date]])</f>
        <v>26</v>
      </c>
    </row>
    <row r="615" spans="1:15" hidden="1" x14ac:dyDescent="0.25">
      <c r="A615" t="s">
        <v>1203</v>
      </c>
      <c r="B615" s="1">
        <v>41816</v>
      </c>
      <c r="C615" s="1">
        <v>41823</v>
      </c>
      <c r="D615" t="s">
        <v>1204</v>
      </c>
      <c r="E615" t="s">
        <v>14</v>
      </c>
      <c r="F615" t="s">
        <v>1161</v>
      </c>
      <c r="G615" t="s">
        <v>88</v>
      </c>
      <c r="H615" t="s">
        <v>119</v>
      </c>
      <c r="I615" t="s">
        <v>1206</v>
      </c>
      <c r="J615">
        <v>11.3</v>
      </c>
      <c r="K615">
        <v>3</v>
      </c>
      <c r="L615">
        <v>-2.12</v>
      </c>
      <c r="M615">
        <f>YEAR(Walmart_dataset[[#This Row],[Order Date]])</f>
        <v>2014</v>
      </c>
      <c r="N615">
        <f>MONTH(Walmart_dataset[[#This Row],[Order Date]])</f>
        <v>6</v>
      </c>
      <c r="O615">
        <f>DAY(Walmart_dataset[[#This Row],[Order Date]])</f>
        <v>26</v>
      </c>
    </row>
    <row r="616" spans="1:15" x14ac:dyDescent="0.25">
      <c r="A616" t="s">
        <v>1207</v>
      </c>
      <c r="B616" s="1">
        <v>41741</v>
      </c>
      <c r="C616" s="1">
        <v>41748</v>
      </c>
      <c r="D616" t="s">
        <v>1208</v>
      </c>
      <c r="E616" t="s">
        <v>14</v>
      </c>
      <c r="F616" t="s">
        <v>133</v>
      </c>
      <c r="G616" t="s">
        <v>16</v>
      </c>
      <c r="H616" t="s">
        <v>58</v>
      </c>
      <c r="I616" t="s">
        <v>908</v>
      </c>
      <c r="J616">
        <v>199.95</v>
      </c>
      <c r="K616">
        <v>5</v>
      </c>
      <c r="L616">
        <v>21.99</v>
      </c>
      <c r="M616">
        <f>YEAR(Walmart_dataset[[#This Row],[Order Date]])</f>
        <v>2014</v>
      </c>
      <c r="N616">
        <f>MONTH(Walmart_dataset[[#This Row],[Order Date]])</f>
        <v>4</v>
      </c>
      <c r="O616">
        <f>DAY(Walmart_dataset[[#This Row],[Order Date]])</f>
        <v>12</v>
      </c>
    </row>
    <row r="617" spans="1:15" x14ac:dyDescent="0.25">
      <c r="A617" t="s">
        <v>1207</v>
      </c>
      <c r="B617" s="1">
        <v>41741</v>
      </c>
      <c r="C617" s="1">
        <v>41748</v>
      </c>
      <c r="D617" t="s">
        <v>1208</v>
      </c>
      <c r="E617" t="s">
        <v>14</v>
      </c>
      <c r="F617" t="s">
        <v>133</v>
      </c>
      <c r="G617" t="s">
        <v>16</v>
      </c>
      <c r="H617" t="s">
        <v>23</v>
      </c>
      <c r="I617" t="s">
        <v>1209</v>
      </c>
      <c r="J617">
        <v>41.86</v>
      </c>
      <c r="K617">
        <v>7</v>
      </c>
      <c r="L617">
        <v>14.23</v>
      </c>
      <c r="M617">
        <f>YEAR(Walmart_dataset[[#This Row],[Order Date]])</f>
        <v>2014</v>
      </c>
      <c r="N617">
        <f>MONTH(Walmart_dataset[[#This Row],[Order Date]])</f>
        <v>4</v>
      </c>
      <c r="O617">
        <f>DAY(Walmart_dataset[[#This Row],[Order Date]])</f>
        <v>12</v>
      </c>
    </row>
    <row r="618" spans="1:15" x14ac:dyDescent="0.25">
      <c r="A618" t="s">
        <v>1210</v>
      </c>
      <c r="B618" s="1">
        <v>40987</v>
      </c>
      <c r="C618" s="1">
        <v>40991</v>
      </c>
      <c r="D618" t="s">
        <v>1211</v>
      </c>
      <c r="E618" t="s">
        <v>14</v>
      </c>
      <c r="F618" t="s">
        <v>1212</v>
      </c>
      <c r="G618" t="s">
        <v>16</v>
      </c>
      <c r="H618" t="s">
        <v>27</v>
      </c>
      <c r="I618" t="s">
        <v>1213</v>
      </c>
      <c r="J618">
        <v>17.57</v>
      </c>
      <c r="K618">
        <v>2</v>
      </c>
      <c r="L618">
        <v>6.37</v>
      </c>
      <c r="M618">
        <f>YEAR(Walmart_dataset[[#This Row],[Order Date]])</f>
        <v>2012</v>
      </c>
      <c r="N618">
        <f>MONTH(Walmart_dataset[[#This Row],[Order Date]])</f>
        <v>3</v>
      </c>
      <c r="O618">
        <f>DAY(Walmart_dataset[[#This Row],[Order Date]])</f>
        <v>19</v>
      </c>
    </row>
    <row r="619" spans="1:15" x14ac:dyDescent="0.25">
      <c r="A619" t="s">
        <v>1210</v>
      </c>
      <c r="B619" s="1">
        <v>40987</v>
      </c>
      <c r="C619" s="1">
        <v>40991</v>
      </c>
      <c r="D619" t="s">
        <v>1211</v>
      </c>
      <c r="E619" t="s">
        <v>14</v>
      </c>
      <c r="F619" t="s">
        <v>1212</v>
      </c>
      <c r="G619" t="s">
        <v>16</v>
      </c>
      <c r="H619" t="s">
        <v>17</v>
      </c>
      <c r="I619" t="s">
        <v>18</v>
      </c>
      <c r="J619">
        <v>14.62</v>
      </c>
      <c r="K619">
        <v>2</v>
      </c>
      <c r="L619">
        <v>6.87</v>
      </c>
      <c r="M619">
        <f>YEAR(Walmart_dataset[[#This Row],[Order Date]])</f>
        <v>2012</v>
      </c>
      <c r="N619">
        <f>MONTH(Walmart_dataset[[#This Row],[Order Date]])</f>
        <v>3</v>
      </c>
      <c r="O619">
        <f>DAY(Walmart_dataset[[#This Row],[Order Date]])</f>
        <v>19</v>
      </c>
    </row>
    <row r="620" spans="1:15" x14ac:dyDescent="0.25">
      <c r="A620" t="s">
        <v>1210</v>
      </c>
      <c r="B620" s="1">
        <v>40987</v>
      </c>
      <c r="C620" s="1">
        <v>40991</v>
      </c>
      <c r="D620" t="s">
        <v>1211</v>
      </c>
      <c r="E620" t="s">
        <v>14</v>
      </c>
      <c r="F620" t="s">
        <v>1212</v>
      </c>
      <c r="G620" t="s">
        <v>16</v>
      </c>
      <c r="H620" t="s">
        <v>122</v>
      </c>
      <c r="I620" t="s">
        <v>1214</v>
      </c>
      <c r="J620">
        <v>33.36</v>
      </c>
      <c r="K620">
        <v>4</v>
      </c>
      <c r="L620">
        <v>8.67</v>
      </c>
      <c r="M620">
        <f>YEAR(Walmart_dataset[[#This Row],[Order Date]])</f>
        <v>2012</v>
      </c>
      <c r="N620">
        <f>MONTH(Walmart_dataset[[#This Row],[Order Date]])</f>
        <v>3</v>
      </c>
      <c r="O620">
        <f>DAY(Walmart_dataset[[#This Row],[Order Date]])</f>
        <v>19</v>
      </c>
    </row>
    <row r="621" spans="1:15" x14ac:dyDescent="0.25">
      <c r="A621" t="s">
        <v>1210</v>
      </c>
      <c r="B621" s="1">
        <v>40987</v>
      </c>
      <c r="C621" s="1">
        <v>40991</v>
      </c>
      <c r="D621" t="s">
        <v>1211</v>
      </c>
      <c r="E621" t="s">
        <v>14</v>
      </c>
      <c r="F621" t="s">
        <v>1212</v>
      </c>
      <c r="G621" t="s">
        <v>16</v>
      </c>
      <c r="H621" t="s">
        <v>67</v>
      </c>
      <c r="I621" t="s">
        <v>1215</v>
      </c>
      <c r="J621">
        <v>40.14</v>
      </c>
      <c r="K621">
        <v>6</v>
      </c>
      <c r="L621">
        <v>19.670000000000002</v>
      </c>
      <c r="M621">
        <f>YEAR(Walmart_dataset[[#This Row],[Order Date]])</f>
        <v>2012</v>
      </c>
      <c r="N621">
        <f>MONTH(Walmart_dataset[[#This Row],[Order Date]])</f>
        <v>3</v>
      </c>
      <c r="O621">
        <f>DAY(Walmart_dataset[[#This Row],[Order Date]])</f>
        <v>19</v>
      </c>
    </row>
    <row r="622" spans="1:15" x14ac:dyDescent="0.25">
      <c r="A622" t="s">
        <v>1216</v>
      </c>
      <c r="B622" s="1">
        <v>41872</v>
      </c>
      <c r="C622" s="1">
        <v>41874</v>
      </c>
      <c r="D622" t="s">
        <v>1217</v>
      </c>
      <c r="E622" t="s">
        <v>14</v>
      </c>
      <c r="F622" t="s">
        <v>785</v>
      </c>
      <c r="G622" t="s">
        <v>16</v>
      </c>
      <c r="H622" t="s">
        <v>27</v>
      </c>
      <c r="I622" t="s">
        <v>1218</v>
      </c>
      <c r="J622">
        <v>239.12</v>
      </c>
      <c r="K622">
        <v>5</v>
      </c>
      <c r="L622">
        <v>77.709999999999994</v>
      </c>
      <c r="M622">
        <f>YEAR(Walmart_dataset[[#This Row],[Order Date]])</f>
        <v>2014</v>
      </c>
      <c r="N622">
        <f>MONTH(Walmart_dataset[[#This Row],[Order Date]])</f>
        <v>8</v>
      </c>
      <c r="O622">
        <f>DAY(Walmart_dataset[[#This Row],[Order Date]])</f>
        <v>21</v>
      </c>
    </row>
    <row r="623" spans="1:15" x14ac:dyDescent="0.25">
      <c r="A623" t="s">
        <v>1219</v>
      </c>
      <c r="B623" s="1">
        <v>40981</v>
      </c>
      <c r="C623" s="1">
        <v>40983</v>
      </c>
      <c r="D623" t="s">
        <v>1220</v>
      </c>
      <c r="E623" t="s">
        <v>14</v>
      </c>
      <c r="F623" t="s">
        <v>36</v>
      </c>
      <c r="G623" t="s">
        <v>37</v>
      </c>
      <c r="H623" t="s">
        <v>296</v>
      </c>
      <c r="I623" t="s">
        <v>1221</v>
      </c>
      <c r="J623">
        <v>141.96</v>
      </c>
      <c r="K623">
        <v>2</v>
      </c>
      <c r="L623">
        <v>39.75</v>
      </c>
      <c r="M623">
        <f>YEAR(Walmart_dataset[[#This Row],[Order Date]])</f>
        <v>2012</v>
      </c>
      <c r="N623">
        <f>MONTH(Walmart_dataset[[#This Row],[Order Date]])</f>
        <v>3</v>
      </c>
      <c r="O623">
        <f>DAY(Walmart_dataset[[#This Row],[Order Date]])</f>
        <v>13</v>
      </c>
    </row>
    <row r="624" spans="1:15" x14ac:dyDescent="0.25">
      <c r="A624" t="s">
        <v>1222</v>
      </c>
      <c r="B624" s="1">
        <v>41526</v>
      </c>
      <c r="C624" s="1">
        <v>41528</v>
      </c>
      <c r="D624" t="s">
        <v>1177</v>
      </c>
      <c r="E624" t="s">
        <v>14</v>
      </c>
      <c r="F624" t="s">
        <v>534</v>
      </c>
      <c r="G624" t="s">
        <v>16</v>
      </c>
      <c r="H624" t="s">
        <v>27</v>
      </c>
      <c r="I624" t="s">
        <v>276</v>
      </c>
      <c r="J624">
        <v>33.020000000000003</v>
      </c>
      <c r="K624">
        <v>2</v>
      </c>
      <c r="L624">
        <v>11.56</v>
      </c>
      <c r="M624">
        <f>YEAR(Walmart_dataset[[#This Row],[Order Date]])</f>
        <v>2013</v>
      </c>
      <c r="N624">
        <f>MONTH(Walmart_dataset[[#This Row],[Order Date]])</f>
        <v>9</v>
      </c>
      <c r="O624">
        <f>DAY(Walmart_dataset[[#This Row],[Order Date]])</f>
        <v>9</v>
      </c>
    </row>
    <row r="625" spans="1:15" x14ac:dyDescent="0.25">
      <c r="A625" t="s">
        <v>1222</v>
      </c>
      <c r="B625" s="1">
        <v>41526</v>
      </c>
      <c r="C625" s="1">
        <v>41528</v>
      </c>
      <c r="D625" t="s">
        <v>1177</v>
      </c>
      <c r="E625" t="s">
        <v>14</v>
      </c>
      <c r="F625" t="s">
        <v>534</v>
      </c>
      <c r="G625" t="s">
        <v>16</v>
      </c>
      <c r="H625" t="s">
        <v>27</v>
      </c>
      <c r="I625" t="s">
        <v>465</v>
      </c>
      <c r="J625">
        <v>67.14</v>
      </c>
      <c r="K625">
        <v>4</v>
      </c>
      <c r="L625">
        <v>23.5</v>
      </c>
      <c r="M625">
        <f>YEAR(Walmart_dataset[[#This Row],[Order Date]])</f>
        <v>2013</v>
      </c>
      <c r="N625">
        <f>MONTH(Walmart_dataset[[#This Row],[Order Date]])</f>
        <v>9</v>
      </c>
      <c r="O625">
        <f>DAY(Walmart_dataset[[#This Row],[Order Date]])</f>
        <v>9</v>
      </c>
    </row>
    <row r="626" spans="1:15" hidden="1" x14ac:dyDescent="0.25">
      <c r="A626" t="s">
        <v>1223</v>
      </c>
      <c r="B626" s="1">
        <v>40931</v>
      </c>
      <c r="C626" s="1">
        <v>40935</v>
      </c>
      <c r="D626" t="s">
        <v>1224</v>
      </c>
      <c r="E626" t="s">
        <v>14</v>
      </c>
      <c r="F626" t="s">
        <v>1225</v>
      </c>
      <c r="G626" t="s">
        <v>375</v>
      </c>
      <c r="H626" t="s">
        <v>67</v>
      </c>
      <c r="I626" t="s">
        <v>293</v>
      </c>
      <c r="J626">
        <v>29.04</v>
      </c>
      <c r="K626">
        <v>3</v>
      </c>
      <c r="L626">
        <v>13.94</v>
      </c>
      <c r="M626">
        <f>YEAR(Walmart_dataset[[#This Row],[Order Date]])</f>
        <v>2012</v>
      </c>
      <c r="N626">
        <f>MONTH(Walmart_dataset[[#This Row],[Order Date]])</f>
        <v>1</v>
      </c>
      <c r="O626">
        <f>DAY(Walmart_dataset[[#This Row],[Order Date]])</f>
        <v>23</v>
      </c>
    </row>
    <row r="627" spans="1:15" hidden="1" x14ac:dyDescent="0.25">
      <c r="A627" t="s">
        <v>1223</v>
      </c>
      <c r="B627" s="1">
        <v>40931</v>
      </c>
      <c r="C627" s="1">
        <v>40935</v>
      </c>
      <c r="D627" t="s">
        <v>1224</v>
      </c>
      <c r="E627" t="s">
        <v>14</v>
      </c>
      <c r="F627" t="s">
        <v>1225</v>
      </c>
      <c r="G627" t="s">
        <v>375</v>
      </c>
      <c r="H627" t="s">
        <v>17</v>
      </c>
      <c r="I627" t="s">
        <v>1074</v>
      </c>
      <c r="J627">
        <v>14.62</v>
      </c>
      <c r="K627">
        <v>2</v>
      </c>
      <c r="L627">
        <v>6.87</v>
      </c>
      <c r="M627">
        <f>YEAR(Walmart_dataset[[#This Row],[Order Date]])</f>
        <v>2012</v>
      </c>
      <c r="N627">
        <f>MONTH(Walmart_dataset[[#This Row],[Order Date]])</f>
        <v>1</v>
      </c>
      <c r="O627">
        <f>DAY(Walmart_dataset[[#This Row],[Order Date]])</f>
        <v>23</v>
      </c>
    </row>
    <row r="628" spans="1:15" hidden="1" x14ac:dyDescent="0.25">
      <c r="A628" t="s">
        <v>1226</v>
      </c>
      <c r="B628" s="1">
        <v>41078</v>
      </c>
      <c r="C628" s="1">
        <v>41083</v>
      </c>
      <c r="D628" t="s">
        <v>689</v>
      </c>
      <c r="E628" t="s">
        <v>14</v>
      </c>
      <c r="F628" t="s">
        <v>1227</v>
      </c>
      <c r="G628" t="s">
        <v>73</v>
      </c>
      <c r="H628" t="s">
        <v>67</v>
      </c>
      <c r="I628" t="s">
        <v>1228</v>
      </c>
      <c r="J628">
        <v>11.95</v>
      </c>
      <c r="K628">
        <v>3</v>
      </c>
      <c r="L628">
        <v>4.33</v>
      </c>
      <c r="M628">
        <f>YEAR(Walmart_dataset[[#This Row],[Order Date]])</f>
        <v>2012</v>
      </c>
      <c r="N628">
        <f>MONTH(Walmart_dataset[[#This Row],[Order Date]])</f>
        <v>6</v>
      </c>
      <c r="O628">
        <f>DAY(Walmart_dataset[[#This Row],[Order Date]])</f>
        <v>18</v>
      </c>
    </row>
    <row r="629" spans="1:15" hidden="1" x14ac:dyDescent="0.25">
      <c r="A629" t="s">
        <v>1226</v>
      </c>
      <c r="B629" s="1">
        <v>41078</v>
      </c>
      <c r="C629" s="1">
        <v>41083</v>
      </c>
      <c r="D629" t="s">
        <v>689</v>
      </c>
      <c r="E629" t="s">
        <v>14</v>
      </c>
      <c r="F629" t="s">
        <v>1227</v>
      </c>
      <c r="G629" t="s">
        <v>73</v>
      </c>
      <c r="H629" t="s">
        <v>27</v>
      </c>
      <c r="I629" t="s">
        <v>757</v>
      </c>
      <c r="J629">
        <v>4.54</v>
      </c>
      <c r="K629">
        <v>7</v>
      </c>
      <c r="L629">
        <v>-3.33</v>
      </c>
      <c r="M629">
        <f>YEAR(Walmart_dataset[[#This Row],[Order Date]])</f>
        <v>2012</v>
      </c>
      <c r="N629">
        <f>MONTH(Walmart_dataset[[#This Row],[Order Date]])</f>
        <v>6</v>
      </c>
      <c r="O629">
        <f>DAY(Walmart_dataset[[#This Row],[Order Date]])</f>
        <v>18</v>
      </c>
    </row>
    <row r="630" spans="1:15" hidden="1" x14ac:dyDescent="0.25">
      <c r="A630" t="s">
        <v>1226</v>
      </c>
      <c r="B630" s="1">
        <v>41078</v>
      </c>
      <c r="C630" s="1">
        <v>41083</v>
      </c>
      <c r="D630" t="s">
        <v>689</v>
      </c>
      <c r="E630" t="s">
        <v>14</v>
      </c>
      <c r="F630" t="s">
        <v>1227</v>
      </c>
      <c r="G630" t="s">
        <v>73</v>
      </c>
      <c r="H630" t="s">
        <v>27</v>
      </c>
      <c r="I630" t="s">
        <v>678</v>
      </c>
      <c r="J630">
        <v>9.16</v>
      </c>
      <c r="K630">
        <v>2</v>
      </c>
      <c r="L630">
        <v>-6.1</v>
      </c>
      <c r="M630">
        <f>YEAR(Walmart_dataset[[#This Row],[Order Date]])</f>
        <v>2012</v>
      </c>
      <c r="N630">
        <f>MONTH(Walmart_dataset[[#This Row],[Order Date]])</f>
        <v>6</v>
      </c>
      <c r="O630">
        <f>DAY(Walmart_dataset[[#This Row],[Order Date]])</f>
        <v>18</v>
      </c>
    </row>
    <row r="631" spans="1:15" hidden="1" x14ac:dyDescent="0.25">
      <c r="A631" t="s">
        <v>1226</v>
      </c>
      <c r="B631" s="1">
        <v>41078</v>
      </c>
      <c r="C631" s="1">
        <v>41083</v>
      </c>
      <c r="D631" t="s">
        <v>689</v>
      </c>
      <c r="E631" t="s">
        <v>14</v>
      </c>
      <c r="F631" t="s">
        <v>1227</v>
      </c>
      <c r="G631" t="s">
        <v>73</v>
      </c>
      <c r="H631" t="s">
        <v>21</v>
      </c>
      <c r="I631" t="s">
        <v>1229</v>
      </c>
      <c r="J631">
        <v>75.36</v>
      </c>
      <c r="K631">
        <v>5</v>
      </c>
      <c r="L631">
        <v>20.72</v>
      </c>
      <c r="M631">
        <f>YEAR(Walmart_dataset[[#This Row],[Order Date]])</f>
        <v>2012</v>
      </c>
      <c r="N631">
        <f>MONTH(Walmart_dataset[[#This Row],[Order Date]])</f>
        <v>6</v>
      </c>
      <c r="O631">
        <f>DAY(Walmart_dataset[[#This Row],[Order Date]])</f>
        <v>18</v>
      </c>
    </row>
    <row r="632" spans="1:15" x14ac:dyDescent="0.25">
      <c r="A632" t="s">
        <v>1230</v>
      </c>
      <c r="B632" s="1">
        <v>41184</v>
      </c>
      <c r="C632" s="1">
        <v>41190</v>
      </c>
      <c r="D632" t="s">
        <v>1231</v>
      </c>
      <c r="E632" t="s">
        <v>14</v>
      </c>
      <c r="F632" t="s">
        <v>197</v>
      </c>
      <c r="G632" t="s">
        <v>16</v>
      </c>
      <c r="H632" t="s">
        <v>27</v>
      </c>
      <c r="I632" t="s">
        <v>1232</v>
      </c>
      <c r="J632">
        <v>57.5</v>
      </c>
      <c r="K632">
        <v>6</v>
      </c>
      <c r="L632">
        <v>20.13</v>
      </c>
      <c r="M632">
        <f>YEAR(Walmart_dataset[[#This Row],[Order Date]])</f>
        <v>2012</v>
      </c>
      <c r="N632">
        <f>MONTH(Walmart_dataset[[#This Row],[Order Date]])</f>
        <v>10</v>
      </c>
      <c r="O632">
        <f>DAY(Walmart_dataset[[#This Row],[Order Date]])</f>
        <v>2</v>
      </c>
    </row>
    <row r="633" spans="1:15" x14ac:dyDescent="0.25">
      <c r="A633" t="s">
        <v>1233</v>
      </c>
      <c r="B633" s="1">
        <v>40847</v>
      </c>
      <c r="C633" s="1">
        <v>40851</v>
      </c>
      <c r="D633" t="s">
        <v>730</v>
      </c>
      <c r="E633" t="s">
        <v>14</v>
      </c>
      <c r="F633" t="s">
        <v>15</v>
      </c>
      <c r="G633" t="s">
        <v>16</v>
      </c>
      <c r="H633" t="s">
        <v>119</v>
      </c>
      <c r="I633" t="s">
        <v>159</v>
      </c>
      <c r="J633">
        <v>11.34</v>
      </c>
      <c r="K633">
        <v>3</v>
      </c>
      <c r="L633">
        <v>5.22</v>
      </c>
      <c r="M633">
        <f>YEAR(Walmart_dataset[[#This Row],[Order Date]])</f>
        <v>2011</v>
      </c>
      <c r="N633">
        <f>MONTH(Walmart_dataset[[#This Row],[Order Date]])</f>
        <v>10</v>
      </c>
      <c r="O633">
        <f>DAY(Walmart_dataset[[#This Row],[Order Date]])</f>
        <v>31</v>
      </c>
    </row>
    <row r="634" spans="1:15" x14ac:dyDescent="0.25">
      <c r="A634" t="s">
        <v>1233</v>
      </c>
      <c r="B634" s="1">
        <v>40847</v>
      </c>
      <c r="C634" s="1">
        <v>40851</v>
      </c>
      <c r="D634" t="s">
        <v>730</v>
      </c>
      <c r="E634" t="s">
        <v>14</v>
      </c>
      <c r="F634" t="s">
        <v>15</v>
      </c>
      <c r="G634" t="s">
        <v>16</v>
      </c>
      <c r="H634" t="s">
        <v>43</v>
      </c>
      <c r="I634" t="s">
        <v>1234</v>
      </c>
      <c r="J634">
        <v>80.3</v>
      </c>
      <c r="K634">
        <v>5</v>
      </c>
      <c r="L634">
        <v>20.88</v>
      </c>
      <c r="M634">
        <f>YEAR(Walmart_dataset[[#This Row],[Order Date]])</f>
        <v>2011</v>
      </c>
      <c r="N634">
        <f>MONTH(Walmart_dataset[[#This Row],[Order Date]])</f>
        <v>10</v>
      </c>
      <c r="O634">
        <f>DAY(Walmart_dataset[[#This Row],[Order Date]])</f>
        <v>31</v>
      </c>
    </row>
    <row r="635" spans="1:15" x14ac:dyDescent="0.25">
      <c r="A635" t="s">
        <v>1233</v>
      </c>
      <c r="B635" s="1">
        <v>40847</v>
      </c>
      <c r="C635" s="1">
        <v>40851</v>
      </c>
      <c r="D635" t="s">
        <v>730</v>
      </c>
      <c r="E635" t="s">
        <v>14</v>
      </c>
      <c r="F635" t="s">
        <v>15</v>
      </c>
      <c r="G635" t="s">
        <v>16</v>
      </c>
      <c r="H635" t="s">
        <v>27</v>
      </c>
      <c r="I635" t="s">
        <v>1235</v>
      </c>
      <c r="J635">
        <v>15.97</v>
      </c>
      <c r="K635">
        <v>2</v>
      </c>
      <c r="L635">
        <v>5.39</v>
      </c>
      <c r="M635">
        <f>YEAR(Walmart_dataset[[#This Row],[Order Date]])</f>
        <v>2011</v>
      </c>
      <c r="N635">
        <f>MONTH(Walmart_dataset[[#This Row],[Order Date]])</f>
        <v>10</v>
      </c>
      <c r="O635">
        <f>DAY(Walmart_dataset[[#This Row],[Order Date]])</f>
        <v>31</v>
      </c>
    </row>
    <row r="636" spans="1:15" x14ac:dyDescent="0.25">
      <c r="A636" t="s">
        <v>1233</v>
      </c>
      <c r="B636" s="1">
        <v>40847</v>
      </c>
      <c r="C636" s="1">
        <v>40851</v>
      </c>
      <c r="D636" t="s">
        <v>730</v>
      </c>
      <c r="E636" t="s">
        <v>14</v>
      </c>
      <c r="F636" t="s">
        <v>15</v>
      </c>
      <c r="G636" t="s">
        <v>16</v>
      </c>
      <c r="H636" t="s">
        <v>67</v>
      </c>
      <c r="I636" t="s">
        <v>1236</v>
      </c>
      <c r="J636">
        <v>64.739999999999995</v>
      </c>
      <c r="K636">
        <v>13</v>
      </c>
      <c r="L636">
        <v>30.43</v>
      </c>
      <c r="M636">
        <f>YEAR(Walmart_dataset[[#This Row],[Order Date]])</f>
        <v>2011</v>
      </c>
      <c r="N636">
        <f>MONTH(Walmart_dataset[[#This Row],[Order Date]])</f>
        <v>10</v>
      </c>
      <c r="O636">
        <f>DAY(Walmart_dataset[[#This Row],[Order Date]])</f>
        <v>31</v>
      </c>
    </row>
    <row r="637" spans="1:15" x14ac:dyDescent="0.25">
      <c r="A637" t="s">
        <v>1233</v>
      </c>
      <c r="B637" s="1">
        <v>40847</v>
      </c>
      <c r="C637" s="1">
        <v>40851</v>
      </c>
      <c r="D637" t="s">
        <v>730</v>
      </c>
      <c r="E637" t="s">
        <v>14</v>
      </c>
      <c r="F637" t="s">
        <v>15</v>
      </c>
      <c r="G637" t="s">
        <v>16</v>
      </c>
      <c r="H637" t="s">
        <v>27</v>
      </c>
      <c r="I637" t="s">
        <v>1237</v>
      </c>
      <c r="J637">
        <v>19.3</v>
      </c>
      <c r="K637">
        <v>3</v>
      </c>
      <c r="L637">
        <v>6.03</v>
      </c>
      <c r="M637">
        <f>YEAR(Walmart_dataset[[#This Row],[Order Date]])</f>
        <v>2011</v>
      </c>
      <c r="N637">
        <f>MONTH(Walmart_dataset[[#This Row],[Order Date]])</f>
        <v>10</v>
      </c>
      <c r="O637">
        <f>DAY(Walmart_dataset[[#This Row],[Order Date]])</f>
        <v>31</v>
      </c>
    </row>
    <row r="638" spans="1:15" x14ac:dyDescent="0.25">
      <c r="A638" t="s">
        <v>1233</v>
      </c>
      <c r="B638" s="1">
        <v>40847</v>
      </c>
      <c r="C638" s="1">
        <v>40851</v>
      </c>
      <c r="D638" t="s">
        <v>730</v>
      </c>
      <c r="E638" t="s">
        <v>14</v>
      </c>
      <c r="F638" t="s">
        <v>15</v>
      </c>
      <c r="G638" t="s">
        <v>16</v>
      </c>
      <c r="H638" t="s">
        <v>43</v>
      </c>
      <c r="I638" t="s">
        <v>460</v>
      </c>
      <c r="J638">
        <v>405.64</v>
      </c>
      <c r="K638">
        <v>4</v>
      </c>
      <c r="L638">
        <v>12.17</v>
      </c>
      <c r="M638">
        <f>YEAR(Walmart_dataset[[#This Row],[Order Date]])</f>
        <v>2011</v>
      </c>
      <c r="N638">
        <f>MONTH(Walmart_dataset[[#This Row],[Order Date]])</f>
        <v>10</v>
      </c>
      <c r="O638">
        <f>DAY(Walmart_dataset[[#This Row],[Order Date]])</f>
        <v>31</v>
      </c>
    </row>
    <row r="639" spans="1:15" x14ac:dyDescent="0.25">
      <c r="A639" t="s">
        <v>1233</v>
      </c>
      <c r="B639" s="1">
        <v>40847</v>
      </c>
      <c r="C639" s="1">
        <v>40851</v>
      </c>
      <c r="D639" t="s">
        <v>730</v>
      </c>
      <c r="E639" t="s">
        <v>14</v>
      </c>
      <c r="F639" t="s">
        <v>15</v>
      </c>
      <c r="G639" t="s">
        <v>16</v>
      </c>
      <c r="H639" t="s">
        <v>110</v>
      </c>
      <c r="I639" t="s">
        <v>1238</v>
      </c>
      <c r="J639">
        <v>146.35</v>
      </c>
      <c r="K639">
        <v>3</v>
      </c>
      <c r="L639">
        <v>-9.15</v>
      </c>
      <c r="M639">
        <f>YEAR(Walmart_dataset[[#This Row],[Order Date]])</f>
        <v>2011</v>
      </c>
      <c r="N639">
        <f>MONTH(Walmart_dataset[[#This Row],[Order Date]])</f>
        <v>10</v>
      </c>
      <c r="O639">
        <f>DAY(Walmart_dataset[[#This Row],[Order Date]])</f>
        <v>31</v>
      </c>
    </row>
    <row r="640" spans="1:15" x14ac:dyDescent="0.25">
      <c r="A640" t="s">
        <v>1233</v>
      </c>
      <c r="B640" s="1">
        <v>40847</v>
      </c>
      <c r="C640" s="1">
        <v>40851</v>
      </c>
      <c r="D640" t="s">
        <v>730</v>
      </c>
      <c r="E640" t="s">
        <v>14</v>
      </c>
      <c r="F640" t="s">
        <v>15</v>
      </c>
      <c r="G640" t="s">
        <v>16</v>
      </c>
      <c r="H640" t="s">
        <v>58</v>
      </c>
      <c r="I640" t="s">
        <v>1239</v>
      </c>
      <c r="J640">
        <v>251.91</v>
      </c>
      <c r="K640">
        <v>9</v>
      </c>
      <c r="L640">
        <v>47.86</v>
      </c>
      <c r="M640">
        <f>YEAR(Walmart_dataset[[#This Row],[Order Date]])</f>
        <v>2011</v>
      </c>
      <c r="N640">
        <f>MONTH(Walmart_dataset[[#This Row],[Order Date]])</f>
        <v>10</v>
      </c>
      <c r="O640">
        <f>DAY(Walmart_dataset[[#This Row],[Order Date]])</f>
        <v>31</v>
      </c>
    </row>
    <row r="641" spans="1:15" x14ac:dyDescent="0.25">
      <c r="A641" t="s">
        <v>1233</v>
      </c>
      <c r="B641" s="1">
        <v>40847</v>
      </c>
      <c r="C641" s="1">
        <v>40851</v>
      </c>
      <c r="D641" t="s">
        <v>730</v>
      </c>
      <c r="E641" t="s">
        <v>14</v>
      </c>
      <c r="F641" t="s">
        <v>15</v>
      </c>
      <c r="G641" t="s">
        <v>16</v>
      </c>
      <c r="H641" t="s">
        <v>23</v>
      </c>
      <c r="I641" t="s">
        <v>1240</v>
      </c>
      <c r="J641">
        <v>12.39</v>
      </c>
      <c r="K641">
        <v>3</v>
      </c>
      <c r="L641">
        <v>3.72</v>
      </c>
      <c r="M641">
        <f>YEAR(Walmart_dataset[[#This Row],[Order Date]])</f>
        <v>2011</v>
      </c>
      <c r="N641">
        <f>MONTH(Walmart_dataset[[#This Row],[Order Date]])</f>
        <v>10</v>
      </c>
      <c r="O641">
        <f>DAY(Walmart_dataset[[#This Row],[Order Date]])</f>
        <v>31</v>
      </c>
    </row>
    <row r="642" spans="1:15" x14ac:dyDescent="0.25">
      <c r="A642" t="s">
        <v>1241</v>
      </c>
      <c r="B642" s="1">
        <v>41012</v>
      </c>
      <c r="C642" s="1">
        <v>41018</v>
      </c>
      <c r="D642" t="s">
        <v>442</v>
      </c>
      <c r="E642" t="s">
        <v>14</v>
      </c>
      <c r="F642" t="s">
        <v>944</v>
      </c>
      <c r="G642" t="s">
        <v>16</v>
      </c>
      <c r="H642" t="s">
        <v>58</v>
      </c>
      <c r="I642" t="s">
        <v>1242</v>
      </c>
      <c r="J642">
        <v>199.96</v>
      </c>
      <c r="K642">
        <v>4</v>
      </c>
      <c r="L642">
        <v>69.989999999999995</v>
      </c>
      <c r="M642">
        <f>YEAR(Walmart_dataset[[#This Row],[Order Date]])</f>
        <v>2012</v>
      </c>
      <c r="N642">
        <f>MONTH(Walmart_dataset[[#This Row],[Order Date]])</f>
        <v>4</v>
      </c>
      <c r="O642">
        <f>DAY(Walmart_dataset[[#This Row],[Order Date]])</f>
        <v>13</v>
      </c>
    </row>
    <row r="643" spans="1:15" x14ac:dyDescent="0.25">
      <c r="A643" t="s">
        <v>1241</v>
      </c>
      <c r="B643" s="1">
        <v>41012</v>
      </c>
      <c r="C643" s="1">
        <v>41018</v>
      </c>
      <c r="D643" t="s">
        <v>442</v>
      </c>
      <c r="E643" t="s">
        <v>14</v>
      </c>
      <c r="F643" t="s">
        <v>944</v>
      </c>
      <c r="G643" t="s">
        <v>16</v>
      </c>
      <c r="H643" t="s">
        <v>31</v>
      </c>
      <c r="I643" t="s">
        <v>1243</v>
      </c>
      <c r="J643">
        <v>710.83</v>
      </c>
      <c r="K643">
        <v>3</v>
      </c>
      <c r="L643">
        <v>-97.74</v>
      </c>
      <c r="M643">
        <f>YEAR(Walmart_dataset[[#This Row],[Order Date]])</f>
        <v>2012</v>
      </c>
      <c r="N643">
        <f>MONTH(Walmart_dataset[[#This Row],[Order Date]])</f>
        <v>4</v>
      </c>
      <c r="O643">
        <f>DAY(Walmart_dataset[[#This Row],[Order Date]])</f>
        <v>13</v>
      </c>
    </row>
    <row r="644" spans="1:15" x14ac:dyDescent="0.25">
      <c r="A644" t="s">
        <v>1244</v>
      </c>
      <c r="B644" s="1">
        <v>41964</v>
      </c>
      <c r="C644" s="1">
        <v>41969</v>
      </c>
      <c r="D644" t="s">
        <v>1245</v>
      </c>
      <c r="E644" t="s">
        <v>14</v>
      </c>
      <c r="F644" t="s">
        <v>1246</v>
      </c>
      <c r="G644" t="s">
        <v>16</v>
      </c>
      <c r="H644" t="s">
        <v>110</v>
      </c>
      <c r="I644" t="s">
        <v>298</v>
      </c>
      <c r="J644">
        <v>283.92</v>
      </c>
      <c r="K644">
        <v>5</v>
      </c>
      <c r="L644">
        <v>-46.14</v>
      </c>
      <c r="M644">
        <f>YEAR(Walmart_dataset[[#This Row],[Order Date]])</f>
        <v>2014</v>
      </c>
      <c r="N644">
        <f>MONTH(Walmart_dataset[[#This Row],[Order Date]])</f>
        <v>11</v>
      </c>
      <c r="O644">
        <f>DAY(Walmart_dataset[[#This Row],[Order Date]])</f>
        <v>21</v>
      </c>
    </row>
    <row r="645" spans="1:15" x14ac:dyDescent="0.25">
      <c r="A645" t="s">
        <v>1247</v>
      </c>
      <c r="B645" s="1">
        <v>41605</v>
      </c>
      <c r="C645" s="1">
        <v>41611</v>
      </c>
      <c r="D645" t="s">
        <v>1248</v>
      </c>
      <c r="E645" t="s">
        <v>14</v>
      </c>
      <c r="F645" t="s">
        <v>36</v>
      </c>
      <c r="G645" t="s">
        <v>37</v>
      </c>
      <c r="H645" t="s">
        <v>27</v>
      </c>
      <c r="I645" t="s">
        <v>1249</v>
      </c>
      <c r="J645">
        <v>7.31</v>
      </c>
      <c r="K645">
        <v>2</v>
      </c>
      <c r="L645">
        <v>2.56</v>
      </c>
      <c r="M645">
        <f>YEAR(Walmart_dataset[[#This Row],[Order Date]])</f>
        <v>2013</v>
      </c>
      <c r="N645">
        <f>MONTH(Walmart_dataset[[#This Row],[Order Date]])</f>
        <v>11</v>
      </c>
      <c r="O645">
        <f>DAY(Walmart_dataset[[#This Row],[Order Date]])</f>
        <v>27</v>
      </c>
    </row>
    <row r="646" spans="1:15" x14ac:dyDescent="0.25">
      <c r="A646" t="s">
        <v>1250</v>
      </c>
      <c r="B646" s="1">
        <v>41951</v>
      </c>
      <c r="C646" s="1">
        <v>41956</v>
      </c>
      <c r="D646" t="s">
        <v>970</v>
      </c>
      <c r="E646" t="s">
        <v>14</v>
      </c>
      <c r="F646" t="s">
        <v>202</v>
      </c>
      <c r="G646" t="s">
        <v>16</v>
      </c>
      <c r="H646" t="s">
        <v>58</v>
      </c>
      <c r="I646" t="s">
        <v>1251</v>
      </c>
      <c r="J646">
        <v>59.97</v>
      </c>
      <c r="K646">
        <v>3</v>
      </c>
      <c r="L646">
        <v>13.79</v>
      </c>
      <c r="M646">
        <f>YEAR(Walmart_dataset[[#This Row],[Order Date]])</f>
        <v>2014</v>
      </c>
      <c r="N646">
        <f>MONTH(Walmart_dataset[[#This Row],[Order Date]])</f>
        <v>11</v>
      </c>
      <c r="O646">
        <f>DAY(Walmart_dataset[[#This Row],[Order Date]])</f>
        <v>8</v>
      </c>
    </row>
    <row r="647" spans="1:15" x14ac:dyDescent="0.25">
      <c r="A647" t="s">
        <v>1250</v>
      </c>
      <c r="B647" s="1">
        <v>41951</v>
      </c>
      <c r="C647" s="1">
        <v>41956</v>
      </c>
      <c r="D647" t="s">
        <v>970</v>
      </c>
      <c r="E647" t="s">
        <v>14</v>
      </c>
      <c r="F647" t="s">
        <v>202</v>
      </c>
      <c r="G647" t="s">
        <v>16</v>
      </c>
      <c r="H647" t="s">
        <v>25</v>
      </c>
      <c r="I647" t="s">
        <v>1252</v>
      </c>
      <c r="J647">
        <v>761.54</v>
      </c>
      <c r="K647">
        <v>7</v>
      </c>
      <c r="L647">
        <v>66.64</v>
      </c>
      <c r="M647">
        <f>YEAR(Walmart_dataset[[#This Row],[Order Date]])</f>
        <v>2014</v>
      </c>
      <c r="N647">
        <f>MONTH(Walmart_dataset[[#This Row],[Order Date]])</f>
        <v>11</v>
      </c>
      <c r="O647">
        <f>DAY(Walmart_dataset[[#This Row],[Order Date]])</f>
        <v>8</v>
      </c>
    </row>
    <row r="648" spans="1:15" x14ac:dyDescent="0.25">
      <c r="A648" t="s">
        <v>1253</v>
      </c>
      <c r="B648" s="1">
        <v>40878</v>
      </c>
      <c r="C648" s="1">
        <v>40882</v>
      </c>
      <c r="D648" t="s">
        <v>1254</v>
      </c>
      <c r="E648" t="s">
        <v>14</v>
      </c>
      <c r="F648" t="s">
        <v>47</v>
      </c>
      <c r="G648" t="s">
        <v>16</v>
      </c>
      <c r="H648" t="s">
        <v>21</v>
      </c>
      <c r="I648" t="s">
        <v>1255</v>
      </c>
      <c r="J648">
        <v>58.2</v>
      </c>
      <c r="K648">
        <v>3</v>
      </c>
      <c r="L648">
        <v>28.52</v>
      </c>
      <c r="M648">
        <f>YEAR(Walmart_dataset[[#This Row],[Order Date]])</f>
        <v>2011</v>
      </c>
      <c r="N648">
        <f>MONTH(Walmart_dataset[[#This Row],[Order Date]])</f>
        <v>12</v>
      </c>
      <c r="O648">
        <f>DAY(Walmart_dataset[[#This Row],[Order Date]])</f>
        <v>1</v>
      </c>
    </row>
    <row r="649" spans="1:15" hidden="1" x14ac:dyDescent="0.25">
      <c r="A649" t="s">
        <v>1256</v>
      </c>
      <c r="B649" s="1">
        <v>41267</v>
      </c>
      <c r="C649" s="1">
        <v>41272</v>
      </c>
      <c r="D649" t="s">
        <v>1257</v>
      </c>
      <c r="E649" t="s">
        <v>14</v>
      </c>
      <c r="F649" t="s">
        <v>105</v>
      </c>
      <c r="G649" t="s">
        <v>73</v>
      </c>
      <c r="H649" t="s">
        <v>67</v>
      </c>
      <c r="I649" t="s">
        <v>1258</v>
      </c>
      <c r="J649">
        <v>106.23</v>
      </c>
      <c r="K649">
        <v>7</v>
      </c>
      <c r="L649">
        <v>37.18</v>
      </c>
      <c r="M649">
        <f>YEAR(Walmart_dataset[[#This Row],[Order Date]])</f>
        <v>2012</v>
      </c>
      <c r="N649">
        <f>MONTH(Walmart_dataset[[#This Row],[Order Date]])</f>
        <v>12</v>
      </c>
      <c r="O649">
        <f>DAY(Walmart_dataset[[#This Row],[Order Date]])</f>
        <v>24</v>
      </c>
    </row>
    <row r="650" spans="1:15" hidden="1" x14ac:dyDescent="0.25">
      <c r="A650" t="s">
        <v>1256</v>
      </c>
      <c r="B650" s="1">
        <v>41267</v>
      </c>
      <c r="C650" s="1">
        <v>41272</v>
      </c>
      <c r="D650" t="s">
        <v>1257</v>
      </c>
      <c r="E650" t="s">
        <v>14</v>
      </c>
      <c r="F650" t="s">
        <v>105</v>
      </c>
      <c r="G650" t="s">
        <v>73</v>
      </c>
      <c r="H650" t="s">
        <v>25</v>
      </c>
      <c r="I650" t="s">
        <v>1259</v>
      </c>
      <c r="J650">
        <v>111.98</v>
      </c>
      <c r="K650">
        <v>2</v>
      </c>
      <c r="L650">
        <v>11.2</v>
      </c>
      <c r="M650">
        <f>YEAR(Walmart_dataset[[#This Row],[Order Date]])</f>
        <v>2012</v>
      </c>
      <c r="N650">
        <f>MONTH(Walmart_dataset[[#This Row],[Order Date]])</f>
        <v>12</v>
      </c>
      <c r="O650">
        <f>DAY(Walmart_dataset[[#This Row],[Order Date]])</f>
        <v>24</v>
      </c>
    </row>
    <row r="651" spans="1:15" hidden="1" x14ac:dyDescent="0.25">
      <c r="A651" t="s">
        <v>1256</v>
      </c>
      <c r="B651" s="1">
        <v>41267</v>
      </c>
      <c r="C651" s="1">
        <v>41272</v>
      </c>
      <c r="D651" t="s">
        <v>1257</v>
      </c>
      <c r="E651" t="s">
        <v>14</v>
      </c>
      <c r="F651" t="s">
        <v>105</v>
      </c>
      <c r="G651" t="s">
        <v>73</v>
      </c>
      <c r="H651" t="s">
        <v>21</v>
      </c>
      <c r="I651" t="s">
        <v>929</v>
      </c>
      <c r="J651">
        <v>7.71</v>
      </c>
      <c r="K651">
        <v>2</v>
      </c>
      <c r="L651">
        <v>1.74</v>
      </c>
      <c r="M651">
        <f>YEAR(Walmart_dataset[[#This Row],[Order Date]])</f>
        <v>2012</v>
      </c>
      <c r="N651">
        <f>MONTH(Walmart_dataset[[#This Row],[Order Date]])</f>
        <v>12</v>
      </c>
      <c r="O651">
        <f>DAY(Walmart_dataset[[#This Row],[Order Date]])</f>
        <v>24</v>
      </c>
    </row>
    <row r="652" spans="1:15" x14ac:dyDescent="0.25">
      <c r="A652" t="s">
        <v>1260</v>
      </c>
      <c r="B652" s="1">
        <v>41694</v>
      </c>
      <c r="C652" s="1">
        <v>41700</v>
      </c>
      <c r="D652" t="s">
        <v>1261</v>
      </c>
      <c r="E652" t="s">
        <v>14</v>
      </c>
      <c r="F652" t="s">
        <v>15</v>
      </c>
      <c r="G652" t="s">
        <v>16</v>
      </c>
      <c r="H652" t="s">
        <v>67</v>
      </c>
      <c r="I652" t="s">
        <v>1262</v>
      </c>
      <c r="J652">
        <v>37.44</v>
      </c>
      <c r="K652">
        <v>6</v>
      </c>
      <c r="L652">
        <v>16.850000000000001</v>
      </c>
      <c r="M652">
        <f>YEAR(Walmart_dataset[[#This Row],[Order Date]])</f>
        <v>2014</v>
      </c>
      <c r="N652">
        <f>MONTH(Walmart_dataset[[#This Row],[Order Date]])</f>
        <v>2</v>
      </c>
      <c r="O652">
        <f>DAY(Walmart_dataset[[#This Row],[Order Date]])</f>
        <v>24</v>
      </c>
    </row>
    <row r="653" spans="1:15" x14ac:dyDescent="0.25">
      <c r="A653" t="s">
        <v>1263</v>
      </c>
      <c r="B653" s="1">
        <v>41208</v>
      </c>
      <c r="C653" s="1">
        <v>41212</v>
      </c>
      <c r="D653" t="s">
        <v>361</v>
      </c>
      <c r="E653" t="s">
        <v>14</v>
      </c>
      <c r="F653" t="s">
        <v>1264</v>
      </c>
      <c r="G653" t="s">
        <v>16</v>
      </c>
      <c r="H653" t="s">
        <v>17</v>
      </c>
      <c r="I653" t="s">
        <v>1265</v>
      </c>
      <c r="J653">
        <v>5.76</v>
      </c>
      <c r="K653">
        <v>2</v>
      </c>
      <c r="L653">
        <v>2.65</v>
      </c>
      <c r="M653">
        <f>YEAR(Walmart_dataset[[#This Row],[Order Date]])</f>
        <v>2012</v>
      </c>
      <c r="N653">
        <f>MONTH(Walmart_dataset[[#This Row],[Order Date]])</f>
        <v>10</v>
      </c>
      <c r="O653">
        <f>DAY(Walmart_dataset[[#This Row],[Order Date]])</f>
        <v>26</v>
      </c>
    </row>
    <row r="654" spans="1:15" hidden="1" x14ac:dyDescent="0.25">
      <c r="A654" t="s">
        <v>1266</v>
      </c>
      <c r="B654" s="1">
        <v>41012</v>
      </c>
      <c r="C654" s="1">
        <v>41014</v>
      </c>
      <c r="D654" t="s">
        <v>1267</v>
      </c>
      <c r="E654" t="s">
        <v>14</v>
      </c>
      <c r="F654" t="s">
        <v>603</v>
      </c>
      <c r="G654" t="s">
        <v>158</v>
      </c>
      <c r="H654" t="s">
        <v>122</v>
      </c>
      <c r="I654" t="s">
        <v>434</v>
      </c>
      <c r="J654">
        <v>12.88</v>
      </c>
      <c r="K654">
        <v>1</v>
      </c>
      <c r="L654">
        <v>0.39</v>
      </c>
      <c r="M654">
        <f>YEAR(Walmart_dataset[[#This Row],[Order Date]])</f>
        <v>2012</v>
      </c>
      <c r="N654">
        <f>MONTH(Walmart_dataset[[#This Row],[Order Date]])</f>
        <v>4</v>
      </c>
      <c r="O654">
        <f>DAY(Walmart_dataset[[#This Row],[Order Date]])</f>
        <v>13</v>
      </c>
    </row>
    <row r="655" spans="1:15" hidden="1" x14ac:dyDescent="0.25">
      <c r="A655" t="s">
        <v>1268</v>
      </c>
      <c r="B655" s="1">
        <v>41890</v>
      </c>
      <c r="C655" s="1">
        <v>41895</v>
      </c>
      <c r="D655" t="s">
        <v>156</v>
      </c>
      <c r="E655" t="s">
        <v>14</v>
      </c>
      <c r="F655" t="s">
        <v>87</v>
      </c>
      <c r="G655" t="s">
        <v>88</v>
      </c>
      <c r="H655" t="s">
        <v>43</v>
      </c>
      <c r="I655" t="s">
        <v>1269</v>
      </c>
      <c r="J655">
        <v>37.68</v>
      </c>
      <c r="K655">
        <v>3</v>
      </c>
      <c r="L655">
        <v>2.36</v>
      </c>
      <c r="M655">
        <f>YEAR(Walmart_dataset[[#This Row],[Order Date]])</f>
        <v>2014</v>
      </c>
      <c r="N655">
        <f>MONTH(Walmart_dataset[[#This Row],[Order Date]])</f>
        <v>9</v>
      </c>
      <c r="O655">
        <f>DAY(Walmart_dataset[[#This Row],[Order Date]])</f>
        <v>8</v>
      </c>
    </row>
    <row r="656" spans="1:15" hidden="1" x14ac:dyDescent="0.25">
      <c r="A656" t="s">
        <v>1268</v>
      </c>
      <c r="B656" s="1">
        <v>41890</v>
      </c>
      <c r="C656" s="1">
        <v>41895</v>
      </c>
      <c r="D656" t="s">
        <v>156</v>
      </c>
      <c r="E656" t="s">
        <v>14</v>
      </c>
      <c r="F656" t="s">
        <v>87</v>
      </c>
      <c r="G656" t="s">
        <v>88</v>
      </c>
      <c r="H656" t="s">
        <v>58</v>
      </c>
      <c r="I656" t="s">
        <v>1270</v>
      </c>
      <c r="J656">
        <v>279.94</v>
      </c>
      <c r="K656">
        <v>7</v>
      </c>
      <c r="L656">
        <v>80.48</v>
      </c>
      <c r="M656">
        <f>YEAR(Walmart_dataset[[#This Row],[Order Date]])</f>
        <v>2014</v>
      </c>
      <c r="N656">
        <f>MONTH(Walmart_dataset[[#This Row],[Order Date]])</f>
        <v>9</v>
      </c>
      <c r="O656">
        <f>DAY(Walmart_dataset[[#This Row],[Order Date]])</f>
        <v>8</v>
      </c>
    </row>
    <row r="657" spans="1:15" hidden="1" x14ac:dyDescent="0.25">
      <c r="A657" t="s">
        <v>1271</v>
      </c>
      <c r="B657" s="1">
        <v>40612</v>
      </c>
      <c r="C657" s="1">
        <v>40619</v>
      </c>
      <c r="D657" t="s">
        <v>1272</v>
      </c>
      <c r="E657" t="s">
        <v>14</v>
      </c>
      <c r="F657" t="s">
        <v>177</v>
      </c>
      <c r="G657" t="s">
        <v>96</v>
      </c>
      <c r="H657" t="s">
        <v>43</v>
      </c>
      <c r="I657" t="s">
        <v>1273</v>
      </c>
      <c r="J657">
        <v>636.41</v>
      </c>
      <c r="K657">
        <v>3</v>
      </c>
      <c r="L657">
        <v>-15.91</v>
      </c>
      <c r="M657">
        <f>YEAR(Walmart_dataset[[#This Row],[Order Date]])</f>
        <v>2011</v>
      </c>
      <c r="N657">
        <f>MONTH(Walmart_dataset[[#This Row],[Order Date]])</f>
        <v>3</v>
      </c>
      <c r="O657">
        <f>DAY(Walmart_dataset[[#This Row],[Order Date]])</f>
        <v>10</v>
      </c>
    </row>
    <row r="658" spans="1:15" hidden="1" x14ac:dyDescent="0.25">
      <c r="A658" t="s">
        <v>1271</v>
      </c>
      <c r="B658" s="1">
        <v>40612</v>
      </c>
      <c r="C658" s="1">
        <v>40619</v>
      </c>
      <c r="D658" t="s">
        <v>1272</v>
      </c>
      <c r="E658" t="s">
        <v>14</v>
      </c>
      <c r="F658" t="s">
        <v>177</v>
      </c>
      <c r="G658" t="s">
        <v>96</v>
      </c>
      <c r="H658" t="s">
        <v>23</v>
      </c>
      <c r="I658" t="s">
        <v>1274</v>
      </c>
      <c r="J658">
        <v>83.17</v>
      </c>
      <c r="K658">
        <v>4</v>
      </c>
      <c r="L658">
        <v>9.36</v>
      </c>
      <c r="M658">
        <f>YEAR(Walmart_dataset[[#This Row],[Order Date]])</f>
        <v>2011</v>
      </c>
      <c r="N658">
        <f>MONTH(Walmart_dataset[[#This Row],[Order Date]])</f>
        <v>3</v>
      </c>
      <c r="O658">
        <f>DAY(Walmart_dataset[[#This Row],[Order Date]])</f>
        <v>10</v>
      </c>
    </row>
    <row r="659" spans="1:15" hidden="1" x14ac:dyDescent="0.25">
      <c r="A659" t="s">
        <v>1275</v>
      </c>
      <c r="B659" s="1">
        <v>40742</v>
      </c>
      <c r="C659" s="1">
        <v>40742</v>
      </c>
      <c r="D659" t="s">
        <v>1276</v>
      </c>
      <c r="E659" t="s">
        <v>14</v>
      </c>
      <c r="F659" t="s">
        <v>268</v>
      </c>
      <c r="G659" t="s">
        <v>73</v>
      </c>
      <c r="H659" t="s">
        <v>110</v>
      </c>
      <c r="I659" t="s">
        <v>1277</v>
      </c>
      <c r="J659">
        <v>259.14</v>
      </c>
      <c r="K659">
        <v>4</v>
      </c>
      <c r="L659">
        <v>-25.91</v>
      </c>
      <c r="M659">
        <f>YEAR(Walmart_dataset[[#This Row],[Order Date]])</f>
        <v>2011</v>
      </c>
      <c r="N659">
        <f>MONTH(Walmart_dataset[[#This Row],[Order Date]])</f>
        <v>7</v>
      </c>
      <c r="O659">
        <f>DAY(Walmart_dataset[[#This Row],[Order Date]])</f>
        <v>18</v>
      </c>
    </row>
    <row r="660" spans="1:15" x14ac:dyDescent="0.25">
      <c r="A660" t="s">
        <v>1278</v>
      </c>
      <c r="B660" s="1">
        <v>41213</v>
      </c>
      <c r="C660" s="1">
        <v>41213</v>
      </c>
      <c r="D660" t="s">
        <v>1279</v>
      </c>
      <c r="E660" t="s">
        <v>14</v>
      </c>
      <c r="F660" t="s">
        <v>173</v>
      </c>
      <c r="G660" t="s">
        <v>16</v>
      </c>
      <c r="H660" t="s">
        <v>67</v>
      </c>
      <c r="I660" t="s">
        <v>301</v>
      </c>
      <c r="J660">
        <v>19.98</v>
      </c>
      <c r="K660">
        <v>1</v>
      </c>
      <c r="L660">
        <v>9.39</v>
      </c>
      <c r="M660">
        <f>YEAR(Walmart_dataset[[#This Row],[Order Date]])</f>
        <v>2012</v>
      </c>
      <c r="N660">
        <f>MONTH(Walmart_dataset[[#This Row],[Order Date]])</f>
        <v>10</v>
      </c>
      <c r="O660">
        <f>DAY(Walmart_dataset[[#This Row],[Order Date]])</f>
        <v>31</v>
      </c>
    </row>
    <row r="661" spans="1:15" x14ac:dyDescent="0.25">
      <c r="A661" t="s">
        <v>1278</v>
      </c>
      <c r="B661" s="1">
        <v>41213</v>
      </c>
      <c r="C661" s="1">
        <v>41213</v>
      </c>
      <c r="D661" t="s">
        <v>1279</v>
      </c>
      <c r="E661" t="s">
        <v>14</v>
      </c>
      <c r="F661" t="s">
        <v>173</v>
      </c>
      <c r="G661" t="s">
        <v>16</v>
      </c>
      <c r="H661" t="s">
        <v>27</v>
      </c>
      <c r="I661" t="s">
        <v>1280</v>
      </c>
      <c r="J661">
        <v>398.35</v>
      </c>
      <c r="K661">
        <v>3</v>
      </c>
      <c r="L661">
        <v>124.49</v>
      </c>
      <c r="M661">
        <f>YEAR(Walmart_dataset[[#This Row],[Order Date]])</f>
        <v>2012</v>
      </c>
      <c r="N661">
        <f>MONTH(Walmart_dataset[[#This Row],[Order Date]])</f>
        <v>10</v>
      </c>
      <c r="O661">
        <f>DAY(Walmart_dataset[[#This Row],[Order Date]])</f>
        <v>31</v>
      </c>
    </row>
    <row r="662" spans="1:15" x14ac:dyDescent="0.25">
      <c r="A662" t="s">
        <v>1278</v>
      </c>
      <c r="B662" s="1">
        <v>41213</v>
      </c>
      <c r="C662" s="1">
        <v>41213</v>
      </c>
      <c r="D662" t="s">
        <v>1279</v>
      </c>
      <c r="E662" t="s">
        <v>14</v>
      </c>
      <c r="F662" t="s">
        <v>173</v>
      </c>
      <c r="G662" t="s">
        <v>16</v>
      </c>
      <c r="H662" t="s">
        <v>23</v>
      </c>
      <c r="I662" t="s">
        <v>1281</v>
      </c>
      <c r="J662">
        <v>5.04</v>
      </c>
      <c r="K662">
        <v>3</v>
      </c>
      <c r="L662">
        <v>1.26</v>
      </c>
      <c r="M662">
        <f>YEAR(Walmart_dataset[[#This Row],[Order Date]])</f>
        <v>2012</v>
      </c>
      <c r="N662">
        <f>MONTH(Walmart_dataset[[#This Row],[Order Date]])</f>
        <v>10</v>
      </c>
      <c r="O662">
        <f>DAY(Walmart_dataset[[#This Row],[Order Date]])</f>
        <v>31</v>
      </c>
    </row>
    <row r="663" spans="1:15" x14ac:dyDescent="0.25">
      <c r="A663" t="s">
        <v>1278</v>
      </c>
      <c r="B663" s="1">
        <v>41213</v>
      </c>
      <c r="C663" s="1">
        <v>41213</v>
      </c>
      <c r="D663" t="s">
        <v>1279</v>
      </c>
      <c r="E663" t="s">
        <v>14</v>
      </c>
      <c r="F663" t="s">
        <v>173</v>
      </c>
      <c r="G663" t="s">
        <v>16</v>
      </c>
      <c r="H663" t="s">
        <v>119</v>
      </c>
      <c r="I663" t="s">
        <v>964</v>
      </c>
      <c r="J663">
        <v>17.45</v>
      </c>
      <c r="K663">
        <v>5</v>
      </c>
      <c r="L663">
        <v>8.0299999999999994</v>
      </c>
      <c r="M663">
        <f>YEAR(Walmart_dataset[[#This Row],[Order Date]])</f>
        <v>2012</v>
      </c>
      <c r="N663">
        <f>MONTH(Walmart_dataset[[#This Row],[Order Date]])</f>
        <v>10</v>
      </c>
      <c r="O663">
        <f>DAY(Walmart_dataset[[#This Row],[Order Date]])</f>
        <v>31</v>
      </c>
    </row>
    <row r="664" spans="1:15" x14ac:dyDescent="0.25">
      <c r="A664" t="s">
        <v>1278</v>
      </c>
      <c r="B664" s="1">
        <v>41213</v>
      </c>
      <c r="C664" s="1">
        <v>41213</v>
      </c>
      <c r="D664" t="s">
        <v>1279</v>
      </c>
      <c r="E664" t="s">
        <v>14</v>
      </c>
      <c r="F664" t="s">
        <v>173</v>
      </c>
      <c r="G664" t="s">
        <v>16</v>
      </c>
      <c r="H664" t="s">
        <v>110</v>
      </c>
      <c r="I664" t="s">
        <v>1282</v>
      </c>
      <c r="J664">
        <v>323.14</v>
      </c>
      <c r="K664">
        <v>4</v>
      </c>
      <c r="L664">
        <v>20.2</v>
      </c>
      <c r="M664">
        <f>YEAR(Walmart_dataset[[#This Row],[Order Date]])</f>
        <v>2012</v>
      </c>
      <c r="N664">
        <f>MONTH(Walmart_dataset[[#This Row],[Order Date]])</f>
        <v>10</v>
      </c>
      <c r="O664">
        <f>DAY(Walmart_dataset[[#This Row],[Order Date]])</f>
        <v>31</v>
      </c>
    </row>
    <row r="665" spans="1:15" x14ac:dyDescent="0.25">
      <c r="A665" t="s">
        <v>1278</v>
      </c>
      <c r="B665" s="1">
        <v>41213</v>
      </c>
      <c r="C665" s="1">
        <v>41213</v>
      </c>
      <c r="D665" t="s">
        <v>1279</v>
      </c>
      <c r="E665" t="s">
        <v>14</v>
      </c>
      <c r="F665" t="s">
        <v>173</v>
      </c>
      <c r="G665" t="s">
        <v>16</v>
      </c>
      <c r="H665" t="s">
        <v>122</v>
      </c>
      <c r="I665" t="s">
        <v>1283</v>
      </c>
      <c r="J665">
        <v>29.7</v>
      </c>
      <c r="K665">
        <v>3</v>
      </c>
      <c r="L665">
        <v>8.02</v>
      </c>
      <c r="M665">
        <f>YEAR(Walmart_dataset[[#This Row],[Order Date]])</f>
        <v>2012</v>
      </c>
      <c r="N665">
        <f>MONTH(Walmart_dataset[[#This Row],[Order Date]])</f>
        <v>10</v>
      </c>
      <c r="O665">
        <f>DAY(Walmart_dataset[[#This Row],[Order Date]])</f>
        <v>31</v>
      </c>
    </row>
    <row r="666" spans="1:15" x14ac:dyDescent="0.25">
      <c r="A666" t="s">
        <v>1278</v>
      </c>
      <c r="B666" s="1">
        <v>41213</v>
      </c>
      <c r="C666" s="1">
        <v>41213</v>
      </c>
      <c r="D666" t="s">
        <v>1279</v>
      </c>
      <c r="E666" t="s">
        <v>14</v>
      </c>
      <c r="F666" t="s">
        <v>173</v>
      </c>
      <c r="G666" t="s">
        <v>16</v>
      </c>
      <c r="H666" t="s">
        <v>25</v>
      </c>
      <c r="I666" t="s">
        <v>1284</v>
      </c>
      <c r="J666">
        <v>1295.8399999999999</v>
      </c>
      <c r="K666">
        <v>4</v>
      </c>
      <c r="L666">
        <v>145.78</v>
      </c>
      <c r="M666">
        <f>YEAR(Walmart_dataset[[#This Row],[Order Date]])</f>
        <v>2012</v>
      </c>
      <c r="N666">
        <f>MONTH(Walmart_dataset[[#This Row],[Order Date]])</f>
        <v>10</v>
      </c>
      <c r="O666">
        <f>DAY(Walmart_dataset[[#This Row],[Order Date]])</f>
        <v>31</v>
      </c>
    </row>
    <row r="667" spans="1:15" x14ac:dyDescent="0.25">
      <c r="A667" t="s">
        <v>1278</v>
      </c>
      <c r="B667" s="1">
        <v>41213</v>
      </c>
      <c r="C667" s="1">
        <v>41213</v>
      </c>
      <c r="D667" t="s">
        <v>1279</v>
      </c>
      <c r="E667" t="s">
        <v>14</v>
      </c>
      <c r="F667" t="s">
        <v>173</v>
      </c>
      <c r="G667" t="s">
        <v>16</v>
      </c>
      <c r="H667" t="s">
        <v>43</v>
      </c>
      <c r="I667" t="s">
        <v>1285</v>
      </c>
      <c r="J667">
        <v>46.84</v>
      </c>
      <c r="K667">
        <v>2</v>
      </c>
      <c r="L667">
        <v>12.65</v>
      </c>
      <c r="M667">
        <f>YEAR(Walmart_dataset[[#This Row],[Order Date]])</f>
        <v>2012</v>
      </c>
      <c r="N667">
        <f>MONTH(Walmart_dataset[[#This Row],[Order Date]])</f>
        <v>10</v>
      </c>
      <c r="O667">
        <f>DAY(Walmart_dataset[[#This Row],[Order Date]])</f>
        <v>31</v>
      </c>
    </row>
    <row r="668" spans="1:15" x14ac:dyDescent="0.25">
      <c r="A668" t="s">
        <v>1278</v>
      </c>
      <c r="B668" s="1">
        <v>41213</v>
      </c>
      <c r="C668" s="1">
        <v>41213</v>
      </c>
      <c r="D668" t="s">
        <v>1279</v>
      </c>
      <c r="E668" t="s">
        <v>14</v>
      </c>
      <c r="F668" t="s">
        <v>173</v>
      </c>
      <c r="G668" t="s">
        <v>16</v>
      </c>
      <c r="H668" t="s">
        <v>296</v>
      </c>
      <c r="I668" t="s">
        <v>1286</v>
      </c>
      <c r="J668">
        <v>425.83</v>
      </c>
      <c r="K668">
        <v>1</v>
      </c>
      <c r="L668">
        <v>20.04</v>
      </c>
      <c r="M668">
        <f>YEAR(Walmart_dataset[[#This Row],[Order Date]])</f>
        <v>2012</v>
      </c>
      <c r="N668">
        <f>MONTH(Walmart_dataset[[#This Row],[Order Date]])</f>
        <v>10</v>
      </c>
      <c r="O668">
        <f>DAY(Walmart_dataset[[#This Row],[Order Date]])</f>
        <v>31</v>
      </c>
    </row>
    <row r="669" spans="1:15" x14ac:dyDescent="0.25">
      <c r="A669" t="s">
        <v>1287</v>
      </c>
      <c r="B669" s="1">
        <v>41537</v>
      </c>
      <c r="C669" s="1">
        <v>41541</v>
      </c>
      <c r="D669" t="s">
        <v>1288</v>
      </c>
      <c r="E669" t="s">
        <v>14</v>
      </c>
      <c r="F669" t="s">
        <v>1289</v>
      </c>
      <c r="G669" t="s">
        <v>16</v>
      </c>
      <c r="H669" t="s">
        <v>67</v>
      </c>
      <c r="I669" t="s">
        <v>1290</v>
      </c>
      <c r="J669">
        <v>159.88</v>
      </c>
      <c r="K669">
        <v>7</v>
      </c>
      <c r="L669">
        <v>73.540000000000006</v>
      </c>
      <c r="M669">
        <f>YEAR(Walmart_dataset[[#This Row],[Order Date]])</f>
        <v>2013</v>
      </c>
      <c r="N669">
        <f>MONTH(Walmart_dataset[[#This Row],[Order Date]])</f>
        <v>9</v>
      </c>
      <c r="O669">
        <f>DAY(Walmart_dataset[[#This Row],[Order Date]])</f>
        <v>20</v>
      </c>
    </row>
    <row r="670" spans="1:15" x14ac:dyDescent="0.25">
      <c r="A670" t="s">
        <v>1291</v>
      </c>
      <c r="B670" s="1">
        <v>41743</v>
      </c>
      <c r="C670" s="1">
        <v>41745</v>
      </c>
      <c r="D670" t="s">
        <v>613</v>
      </c>
      <c r="E670" t="s">
        <v>14</v>
      </c>
      <c r="F670" t="s">
        <v>36</v>
      </c>
      <c r="G670" t="s">
        <v>37</v>
      </c>
      <c r="H670" t="s">
        <v>67</v>
      </c>
      <c r="I670" t="s">
        <v>191</v>
      </c>
      <c r="J670">
        <v>5.28</v>
      </c>
      <c r="K670">
        <v>1</v>
      </c>
      <c r="L670">
        <v>2.38</v>
      </c>
      <c r="M670">
        <f>YEAR(Walmart_dataset[[#This Row],[Order Date]])</f>
        <v>2014</v>
      </c>
      <c r="N670">
        <f>MONTH(Walmart_dataset[[#This Row],[Order Date]])</f>
        <v>4</v>
      </c>
      <c r="O670">
        <f>DAY(Walmart_dataset[[#This Row],[Order Date]])</f>
        <v>14</v>
      </c>
    </row>
    <row r="671" spans="1:15" x14ac:dyDescent="0.25">
      <c r="A671" t="s">
        <v>1291</v>
      </c>
      <c r="B671" s="1">
        <v>41743</v>
      </c>
      <c r="C671" s="1">
        <v>41745</v>
      </c>
      <c r="D671" t="s">
        <v>613</v>
      </c>
      <c r="E671" t="s">
        <v>14</v>
      </c>
      <c r="F671" t="s">
        <v>36</v>
      </c>
      <c r="G671" t="s">
        <v>37</v>
      </c>
      <c r="H671" t="s">
        <v>27</v>
      </c>
      <c r="I671" t="s">
        <v>1292</v>
      </c>
      <c r="J671">
        <v>895.92</v>
      </c>
      <c r="K671">
        <v>5</v>
      </c>
      <c r="L671">
        <v>302.37</v>
      </c>
      <c r="M671">
        <f>YEAR(Walmart_dataset[[#This Row],[Order Date]])</f>
        <v>2014</v>
      </c>
      <c r="N671">
        <f>MONTH(Walmart_dataset[[#This Row],[Order Date]])</f>
        <v>4</v>
      </c>
      <c r="O671">
        <f>DAY(Walmart_dataset[[#This Row],[Order Date]])</f>
        <v>14</v>
      </c>
    </row>
    <row r="672" spans="1:15" x14ac:dyDescent="0.25">
      <c r="A672" t="s">
        <v>1293</v>
      </c>
      <c r="B672" s="1">
        <v>41953</v>
      </c>
      <c r="C672" s="1">
        <v>41955</v>
      </c>
      <c r="D672" t="s">
        <v>898</v>
      </c>
      <c r="E672" t="s">
        <v>14</v>
      </c>
      <c r="F672" t="s">
        <v>1294</v>
      </c>
      <c r="G672" t="s">
        <v>16</v>
      </c>
      <c r="H672" t="s">
        <v>110</v>
      </c>
      <c r="I672" t="s">
        <v>1077</v>
      </c>
      <c r="J672">
        <v>215.98</v>
      </c>
      <c r="K672">
        <v>3</v>
      </c>
      <c r="L672">
        <v>-2.7</v>
      </c>
      <c r="M672">
        <f>YEAR(Walmart_dataset[[#This Row],[Order Date]])</f>
        <v>2014</v>
      </c>
      <c r="N672">
        <f>MONTH(Walmart_dataset[[#This Row],[Order Date]])</f>
        <v>11</v>
      </c>
      <c r="O672">
        <f>DAY(Walmart_dataset[[#This Row],[Order Date]])</f>
        <v>10</v>
      </c>
    </row>
    <row r="673" spans="1:15" x14ac:dyDescent="0.25">
      <c r="A673" t="s">
        <v>1295</v>
      </c>
      <c r="B673" s="1">
        <v>40889</v>
      </c>
      <c r="C673" s="1">
        <v>40894</v>
      </c>
      <c r="D673" t="s">
        <v>1296</v>
      </c>
      <c r="E673" t="s">
        <v>14</v>
      </c>
      <c r="F673" t="s">
        <v>319</v>
      </c>
      <c r="G673" t="s">
        <v>16</v>
      </c>
      <c r="H673" t="s">
        <v>21</v>
      </c>
      <c r="I673" t="s">
        <v>1297</v>
      </c>
      <c r="J673">
        <v>43.31</v>
      </c>
      <c r="K673">
        <v>1</v>
      </c>
      <c r="L673">
        <v>4.33</v>
      </c>
      <c r="M673">
        <f>YEAR(Walmart_dataset[[#This Row],[Order Date]])</f>
        <v>2011</v>
      </c>
      <c r="N673">
        <f>MONTH(Walmart_dataset[[#This Row],[Order Date]])</f>
        <v>12</v>
      </c>
      <c r="O673">
        <f>DAY(Walmart_dataset[[#This Row],[Order Date]])</f>
        <v>12</v>
      </c>
    </row>
    <row r="674" spans="1:15" x14ac:dyDescent="0.25">
      <c r="A674" t="s">
        <v>1298</v>
      </c>
      <c r="B674" s="1">
        <v>41481</v>
      </c>
      <c r="C674" s="1">
        <v>41483</v>
      </c>
      <c r="D674" t="s">
        <v>1299</v>
      </c>
      <c r="E674" t="s">
        <v>14</v>
      </c>
      <c r="F674" t="s">
        <v>15</v>
      </c>
      <c r="G674" t="s">
        <v>16</v>
      </c>
      <c r="H674" t="s">
        <v>119</v>
      </c>
      <c r="I674" t="s">
        <v>241</v>
      </c>
      <c r="J674">
        <v>21.48</v>
      </c>
      <c r="K674">
        <v>6</v>
      </c>
      <c r="L674">
        <v>10.74</v>
      </c>
      <c r="M674">
        <f>YEAR(Walmart_dataset[[#This Row],[Order Date]])</f>
        <v>2013</v>
      </c>
      <c r="N674">
        <f>MONTH(Walmart_dataset[[#This Row],[Order Date]])</f>
        <v>7</v>
      </c>
      <c r="O674">
        <f>DAY(Walmart_dataset[[#This Row],[Order Date]])</f>
        <v>26</v>
      </c>
    </row>
    <row r="675" spans="1:15" x14ac:dyDescent="0.25">
      <c r="A675" t="s">
        <v>1300</v>
      </c>
      <c r="B675" s="1">
        <v>41281</v>
      </c>
      <c r="C675" s="1">
        <v>41286</v>
      </c>
      <c r="D675" t="s">
        <v>1301</v>
      </c>
      <c r="E675" t="s">
        <v>14</v>
      </c>
      <c r="F675" t="s">
        <v>705</v>
      </c>
      <c r="G675" t="s">
        <v>16</v>
      </c>
      <c r="H675" t="s">
        <v>23</v>
      </c>
      <c r="I675" t="s">
        <v>1302</v>
      </c>
      <c r="J675">
        <v>34.58</v>
      </c>
      <c r="K675">
        <v>1</v>
      </c>
      <c r="L675">
        <v>10.029999999999999</v>
      </c>
      <c r="M675">
        <f>YEAR(Walmart_dataset[[#This Row],[Order Date]])</f>
        <v>2013</v>
      </c>
      <c r="N675">
        <f>MONTH(Walmart_dataset[[#This Row],[Order Date]])</f>
        <v>1</v>
      </c>
      <c r="O675">
        <f>DAY(Walmart_dataset[[#This Row],[Order Date]])</f>
        <v>7</v>
      </c>
    </row>
    <row r="676" spans="1:15" x14ac:dyDescent="0.25">
      <c r="A676" t="s">
        <v>1303</v>
      </c>
      <c r="B676" s="1">
        <v>41712</v>
      </c>
      <c r="C676" s="1">
        <v>41718</v>
      </c>
      <c r="D676" t="s">
        <v>1304</v>
      </c>
      <c r="E676" t="s">
        <v>14</v>
      </c>
      <c r="F676" t="s">
        <v>1305</v>
      </c>
      <c r="G676" t="s">
        <v>16</v>
      </c>
      <c r="H676" t="s">
        <v>67</v>
      </c>
      <c r="I676" t="s">
        <v>1034</v>
      </c>
      <c r="J676">
        <v>314.55</v>
      </c>
      <c r="K676">
        <v>3</v>
      </c>
      <c r="L676">
        <v>150.97999999999999</v>
      </c>
      <c r="M676">
        <f>YEAR(Walmart_dataset[[#This Row],[Order Date]])</f>
        <v>2014</v>
      </c>
      <c r="N676">
        <f>MONTH(Walmart_dataset[[#This Row],[Order Date]])</f>
        <v>3</v>
      </c>
      <c r="O676">
        <f>DAY(Walmart_dataset[[#This Row],[Order Date]])</f>
        <v>14</v>
      </c>
    </row>
    <row r="677" spans="1:15" x14ac:dyDescent="0.25">
      <c r="A677" t="s">
        <v>1306</v>
      </c>
      <c r="B677" s="1">
        <v>40756</v>
      </c>
      <c r="C677" s="1">
        <v>40758</v>
      </c>
      <c r="D677" t="s">
        <v>1307</v>
      </c>
      <c r="E677" t="s">
        <v>14</v>
      </c>
      <c r="F677" t="s">
        <v>47</v>
      </c>
      <c r="G677" t="s">
        <v>16</v>
      </c>
      <c r="H677" t="s">
        <v>27</v>
      </c>
      <c r="I677" t="s">
        <v>1308</v>
      </c>
      <c r="J677">
        <v>19.75</v>
      </c>
      <c r="K677">
        <v>3</v>
      </c>
      <c r="L677">
        <v>6.91</v>
      </c>
      <c r="M677">
        <f>YEAR(Walmart_dataset[[#This Row],[Order Date]])</f>
        <v>2011</v>
      </c>
      <c r="N677">
        <f>MONTH(Walmart_dataset[[#This Row],[Order Date]])</f>
        <v>8</v>
      </c>
      <c r="O677">
        <f>DAY(Walmart_dataset[[#This Row],[Order Date]])</f>
        <v>1</v>
      </c>
    </row>
    <row r="678" spans="1:15" hidden="1" x14ac:dyDescent="0.25">
      <c r="A678" t="s">
        <v>1309</v>
      </c>
      <c r="B678" s="1">
        <v>41563</v>
      </c>
      <c r="C678" s="1">
        <v>41569</v>
      </c>
      <c r="D678" t="s">
        <v>1310</v>
      </c>
      <c r="E678" t="s">
        <v>14</v>
      </c>
      <c r="F678" t="s">
        <v>1311</v>
      </c>
      <c r="G678" t="s">
        <v>42</v>
      </c>
      <c r="H678" t="s">
        <v>67</v>
      </c>
      <c r="I678" t="s">
        <v>1312</v>
      </c>
      <c r="J678">
        <v>45.68</v>
      </c>
      <c r="K678">
        <v>2</v>
      </c>
      <c r="L678">
        <v>21.01</v>
      </c>
      <c r="M678">
        <f>YEAR(Walmart_dataset[[#This Row],[Order Date]])</f>
        <v>2013</v>
      </c>
      <c r="N678">
        <f>MONTH(Walmart_dataset[[#This Row],[Order Date]])</f>
        <v>10</v>
      </c>
      <c r="O678">
        <f>DAY(Walmart_dataset[[#This Row],[Order Date]])</f>
        <v>16</v>
      </c>
    </row>
    <row r="679" spans="1:15" hidden="1" x14ac:dyDescent="0.25">
      <c r="A679" t="s">
        <v>1309</v>
      </c>
      <c r="B679" s="1">
        <v>41563</v>
      </c>
      <c r="C679" s="1">
        <v>41569</v>
      </c>
      <c r="D679" t="s">
        <v>1310</v>
      </c>
      <c r="E679" t="s">
        <v>14</v>
      </c>
      <c r="F679" t="s">
        <v>1311</v>
      </c>
      <c r="G679" t="s">
        <v>42</v>
      </c>
      <c r="H679" t="s">
        <v>67</v>
      </c>
      <c r="I679" t="s">
        <v>1038</v>
      </c>
      <c r="J679">
        <v>60.12</v>
      </c>
      <c r="K679">
        <v>9</v>
      </c>
      <c r="L679">
        <v>28.86</v>
      </c>
      <c r="M679">
        <f>YEAR(Walmart_dataset[[#This Row],[Order Date]])</f>
        <v>2013</v>
      </c>
      <c r="N679">
        <f>MONTH(Walmart_dataset[[#This Row],[Order Date]])</f>
        <v>10</v>
      </c>
      <c r="O679">
        <f>DAY(Walmart_dataset[[#This Row],[Order Date]])</f>
        <v>16</v>
      </c>
    </row>
    <row r="680" spans="1:15" hidden="1" x14ac:dyDescent="0.25">
      <c r="A680" t="s">
        <v>1309</v>
      </c>
      <c r="B680" s="1">
        <v>41563</v>
      </c>
      <c r="C680" s="1">
        <v>41569</v>
      </c>
      <c r="D680" t="s">
        <v>1310</v>
      </c>
      <c r="E680" t="s">
        <v>14</v>
      </c>
      <c r="F680" t="s">
        <v>1311</v>
      </c>
      <c r="G680" t="s">
        <v>42</v>
      </c>
      <c r="H680" t="s">
        <v>27</v>
      </c>
      <c r="I680" t="s">
        <v>1313</v>
      </c>
      <c r="J680">
        <v>41.72</v>
      </c>
      <c r="K680">
        <v>5</v>
      </c>
      <c r="L680">
        <v>13.04</v>
      </c>
      <c r="M680">
        <f>YEAR(Walmart_dataset[[#This Row],[Order Date]])</f>
        <v>2013</v>
      </c>
      <c r="N680">
        <f>MONTH(Walmart_dataset[[#This Row],[Order Date]])</f>
        <v>10</v>
      </c>
      <c r="O680">
        <f>DAY(Walmart_dataset[[#This Row],[Order Date]])</f>
        <v>16</v>
      </c>
    </row>
    <row r="681" spans="1:15" hidden="1" x14ac:dyDescent="0.25">
      <c r="A681" t="s">
        <v>1309</v>
      </c>
      <c r="B681" s="1">
        <v>41563</v>
      </c>
      <c r="C681" s="1">
        <v>41569</v>
      </c>
      <c r="D681" t="s">
        <v>1310</v>
      </c>
      <c r="E681" t="s">
        <v>14</v>
      </c>
      <c r="F681" t="s">
        <v>1311</v>
      </c>
      <c r="G681" t="s">
        <v>42</v>
      </c>
      <c r="H681" t="s">
        <v>67</v>
      </c>
      <c r="I681" t="s">
        <v>339</v>
      </c>
      <c r="J681">
        <v>71.599999999999994</v>
      </c>
      <c r="K681">
        <v>8</v>
      </c>
      <c r="L681">
        <v>32.94</v>
      </c>
      <c r="M681">
        <f>YEAR(Walmart_dataset[[#This Row],[Order Date]])</f>
        <v>2013</v>
      </c>
      <c r="N681">
        <f>MONTH(Walmart_dataset[[#This Row],[Order Date]])</f>
        <v>10</v>
      </c>
      <c r="O681">
        <f>DAY(Walmart_dataset[[#This Row],[Order Date]])</f>
        <v>16</v>
      </c>
    </row>
    <row r="682" spans="1:15" x14ac:dyDescent="0.25">
      <c r="A682" t="s">
        <v>1314</v>
      </c>
      <c r="B682" s="1">
        <v>41853</v>
      </c>
      <c r="C682" s="1">
        <v>41856</v>
      </c>
      <c r="D682" t="s">
        <v>1315</v>
      </c>
      <c r="E682" t="s">
        <v>14</v>
      </c>
      <c r="F682" t="s">
        <v>578</v>
      </c>
      <c r="G682" t="s">
        <v>16</v>
      </c>
      <c r="H682" t="s">
        <v>27</v>
      </c>
      <c r="I682" t="s">
        <v>1316</v>
      </c>
      <c r="J682">
        <v>54.9</v>
      </c>
      <c r="K682">
        <v>2</v>
      </c>
      <c r="L682">
        <v>18.53</v>
      </c>
      <c r="M682">
        <f>YEAR(Walmart_dataset[[#This Row],[Order Date]])</f>
        <v>2014</v>
      </c>
      <c r="N682">
        <f>MONTH(Walmart_dataset[[#This Row],[Order Date]])</f>
        <v>8</v>
      </c>
      <c r="O682">
        <f>DAY(Walmart_dataset[[#This Row],[Order Date]])</f>
        <v>2</v>
      </c>
    </row>
    <row r="683" spans="1:15" x14ac:dyDescent="0.25">
      <c r="A683" t="s">
        <v>1317</v>
      </c>
      <c r="B683" s="1">
        <v>41451</v>
      </c>
      <c r="C683" s="1">
        <v>41455</v>
      </c>
      <c r="D683" t="s">
        <v>1318</v>
      </c>
      <c r="E683" t="s">
        <v>14</v>
      </c>
      <c r="F683" t="s">
        <v>15</v>
      </c>
      <c r="G683" t="s">
        <v>16</v>
      </c>
      <c r="H683" t="s">
        <v>29</v>
      </c>
      <c r="I683" t="s">
        <v>1319</v>
      </c>
      <c r="J683">
        <v>60.81</v>
      </c>
      <c r="K683">
        <v>3</v>
      </c>
      <c r="L683">
        <v>17.03</v>
      </c>
      <c r="M683">
        <f>YEAR(Walmart_dataset[[#This Row],[Order Date]])</f>
        <v>2013</v>
      </c>
      <c r="N683">
        <f>MONTH(Walmart_dataset[[#This Row],[Order Date]])</f>
        <v>6</v>
      </c>
      <c r="O683">
        <f>DAY(Walmart_dataset[[#This Row],[Order Date]])</f>
        <v>26</v>
      </c>
    </row>
    <row r="684" spans="1:15" x14ac:dyDescent="0.25">
      <c r="A684" t="s">
        <v>1320</v>
      </c>
      <c r="B684" s="1">
        <v>41619</v>
      </c>
      <c r="C684" s="1">
        <v>41626</v>
      </c>
      <c r="D684" t="s">
        <v>733</v>
      </c>
      <c r="E684" t="s">
        <v>14</v>
      </c>
      <c r="F684" t="s">
        <v>36</v>
      </c>
      <c r="G684" t="s">
        <v>37</v>
      </c>
      <c r="H684" t="s">
        <v>27</v>
      </c>
      <c r="I684" t="s">
        <v>1321</v>
      </c>
      <c r="J684">
        <v>153.55000000000001</v>
      </c>
      <c r="K684">
        <v>3</v>
      </c>
      <c r="L684">
        <v>51.82</v>
      </c>
      <c r="M684">
        <f>YEAR(Walmart_dataset[[#This Row],[Order Date]])</f>
        <v>2013</v>
      </c>
      <c r="N684">
        <f>MONTH(Walmart_dataset[[#This Row],[Order Date]])</f>
        <v>12</v>
      </c>
      <c r="O684">
        <f>DAY(Walmart_dataset[[#This Row],[Order Date]])</f>
        <v>11</v>
      </c>
    </row>
    <row r="685" spans="1:15" x14ac:dyDescent="0.25">
      <c r="A685" t="s">
        <v>1320</v>
      </c>
      <c r="B685" s="1">
        <v>41619</v>
      </c>
      <c r="C685" s="1">
        <v>41626</v>
      </c>
      <c r="D685" t="s">
        <v>733</v>
      </c>
      <c r="E685" t="s">
        <v>14</v>
      </c>
      <c r="F685" t="s">
        <v>36</v>
      </c>
      <c r="G685" t="s">
        <v>37</v>
      </c>
      <c r="H685" t="s">
        <v>29</v>
      </c>
      <c r="I685" t="s">
        <v>1322</v>
      </c>
      <c r="J685">
        <v>65.34</v>
      </c>
      <c r="K685">
        <v>3</v>
      </c>
      <c r="L685">
        <v>22.87</v>
      </c>
      <c r="M685">
        <f>YEAR(Walmart_dataset[[#This Row],[Order Date]])</f>
        <v>2013</v>
      </c>
      <c r="N685">
        <f>MONTH(Walmart_dataset[[#This Row],[Order Date]])</f>
        <v>12</v>
      </c>
      <c r="O685">
        <f>DAY(Walmart_dataset[[#This Row],[Order Date]])</f>
        <v>11</v>
      </c>
    </row>
    <row r="686" spans="1:15" x14ac:dyDescent="0.25">
      <c r="A686" t="s">
        <v>1320</v>
      </c>
      <c r="B686" s="1">
        <v>41619</v>
      </c>
      <c r="C686" s="1">
        <v>41626</v>
      </c>
      <c r="D686" t="s">
        <v>733</v>
      </c>
      <c r="E686" t="s">
        <v>14</v>
      </c>
      <c r="F686" t="s">
        <v>36</v>
      </c>
      <c r="G686" t="s">
        <v>37</v>
      </c>
      <c r="H686" t="s">
        <v>67</v>
      </c>
      <c r="I686" t="s">
        <v>1323</v>
      </c>
      <c r="J686">
        <v>123.92</v>
      </c>
      <c r="K686">
        <v>4</v>
      </c>
      <c r="L686">
        <v>55.76</v>
      </c>
      <c r="M686">
        <f>YEAR(Walmart_dataset[[#This Row],[Order Date]])</f>
        <v>2013</v>
      </c>
      <c r="N686">
        <f>MONTH(Walmart_dataset[[#This Row],[Order Date]])</f>
        <v>12</v>
      </c>
      <c r="O686">
        <f>DAY(Walmart_dataset[[#This Row],[Order Date]])</f>
        <v>11</v>
      </c>
    </row>
    <row r="687" spans="1:15" x14ac:dyDescent="0.25">
      <c r="A687" t="s">
        <v>1320</v>
      </c>
      <c r="B687" s="1">
        <v>41619</v>
      </c>
      <c r="C687" s="1">
        <v>41626</v>
      </c>
      <c r="D687" t="s">
        <v>733</v>
      </c>
      <c r="E687" t="s">
        <v>14</v>
      </c>
      <c r="F687" t="s">
        <v>36</v>
      </c>
      <c r="G687" t="s">
        <v>37</v>
      </c>
      <c r="H687" t="s">
        <v>29</v>
      </c>
      <c r="I687" t="s">
        <v>1324</v>
      </c>
      <c r="J687">
        <v>35.1</v>
      </c>
      <c r="K687">
        <v>3</v>
      </c>
      <c r="L687">
        <v>12.29</v>
      </c>
      <c r="M687">
        <f>YEAR(Walmart_dataset[[#This Row],[Order Date]])</f>
        <v>2013</v>
      </c>
      <c r="N687">
        <f>MONTH(Walmart_dataset[[#This Row],[Order Date]])</f>
        <v>12</v>
      </c>
      <c r="O687">
        <f>DAY(Walmart_dataset[[#This Row],[Order Date]])</f>
        <v>11</v>
      </c>
    </row>
    <row r="688" spans="1:15" x14ac:dyDescent="0.25">
      <c r="A688" t="s">
        <v>1320</v>
      </c>
      <c r="B688" s="1">
        <v>41619</v>
      </c>
      <c r="C688" s="1">
        <v>41626</v>
      </c>
      <c r="D688" t="s">
        <v>733</v>
      </c>
      <c r="E688" t="s">
        <v>14</v>
      </c>
      <c r="F688" t="s">
        <v>36</v>
      </c>
      <c r="G688" t="s">
        <v>37</v>
      </c>
      <c r="H688" t="s">
        <v>58</v>
      </c>
      <c r="I688" t="s">
        <v>1083</v>
      </c>
      <c r="J688">
        <v>44.75</v>
      </c>
      <c r="K688">
        <v>5</v>
      </c>
      <c r="L688">
        <v>8.5</v>
      </c>
      <c r="M688">
        <f>YEAR(Walmart_dataset[[#This Row],[Order Date]])</f>
        <v>2013</v>
      </c>
      <c r="N688">
        <f>MONTH(Walmart_dataset[[#This Row],[Order Date]])</f>
        <v>12</v>
      </c>
      <c r="O688">
        <f>DAY(Walmart_dataset[[#This Row],[Order Date]])</f>
        <v>11</v>
      </c>
    </row>
    <row r="689" spans="1:15" x14ac:dyDescent="0.25">
      <c r="A689" t="s">
        <v>1325</v>
      </c>
      <c r="B689" s="1">
        <v>41158</v>
      </c>
      <c r="C689" s="1">
        <v>41164</v>
      </c>
      <c r="D689" t="s">
        <v>875</v>
      </c>
      <c r="E689" t="s">
        <v>14</v>
      </c>
      <c r="F689" t="s">
        <v>36</v>
      </c>
      <c r="G689" t="s">
        <v>37</v>
      </c>
      <c r="H689" t="s">
        <v>27</v>
      </c>
      <c r="I689" t="s">
        <v>1326</v>
      </c>
      <c r="J689">
        <v>6.1</v>
      </c>
      <c r="K689">
        <v>2</v>
      </c>
      <c r="L689">
        <v>2.13</v>
      </c>
      <c r="M689">
        <f>YEAR(Walmart_dataset[[#This Row],[Order Date]])</f>
        <v>2012</v>
      </c>
      <c r="N689">
        <f>MONTH(Walmart_dataset[[#This Row],[Order Date]])</f>
        <v>9</v>
      </c>
      <c r="O689">
        <f>DAY(Walmart_dataset[[#This Row],[Order Date]])</f>
        <v>6</v>
      </c>
    </row>
    <row r="690" spans="1:15" x14ac:dyDescent="0.25">
      <c r="A690" t="s">
        <v>1325</v>
      </c>
      <c r="B690" s="1">
        <v>41158</v>
      </c>
      <c r="C690" s="1">
        <v>41164</v>
      </c>
      <c r="D690" t="s">
        <v>875</v>
      </c>
      <c r="E690" t="s">
        <v>14</v>
      </c>
      <c r="F690" t="s">
        <v>36</v>
      </c>
      <c r="G690" t="s">
        <v>37</v>
      </c>
      <c r="H690" t="s">
        <v>21</v>
      </c>
      <c r="I690" t="s">
        <v>1327</v>
      </c>
      <c r="J690">
        <v>191.82</v>
      </c>
      <c r="K690">
        <v>3</v>
      </c>
      <c r="L690">
        <v>74.81</v>
      </c>
      <c r="M690">
        <f>YEAR(Walmart_dataset[[#This Row],[Order Date]])</f>
        <v>2012</v>
      </c>
      <c r="N690">
        <f>MONTH(Walmart_dataset[[#This Row],[Order Date]])</f>
        <v>9</v>
      </c>
      <c r="O690">
        <f>DAY(Walmart_dataset[[#This Row],[Order Date]])</f>
        <v>6</v>
      </c>
    </row>
    <row r="691" spans="1:15" x14ac:dyDescent="0.25">
      <c r="A691" t="s">
        <v>1328</v>
      </c>
      <c r="B691" s="1">
        <v>41914</v>
      </c>
      <c r="C691" s="1">
        <v>41915</v>
      </c>
      <c r="D691" t="s">
        <v>1329</v>
      </c>
      <c r="E691" t="s">
        <v>14</v>
      </c>
      <c r="F691" t="s">
        <v>142</v>
      </c>
      <c r="G691" t="s">
        <v>16</v>
      </c>
      <c r="H691" t="s">
        <v>27</v>
      </c>
      <c r="I691" t="s">
        <v>639</v>
      </c>
      <c r="J691">
        <v>1.44</v>
      </c>
      <c r="K691">
        <v>1</v>
      </c>
      <c r="L691">
        <v>0.5</v>
      </c>
      <c r="M691">
        <f>YEAR(Walmart_dataset[[#This Row],[Order Date]])</f>
        <v>2014</v>
      </c>
      <c r="N691">
        <f>MONTH(Walmart_dataset[[#This Row],[Order Date]])</f>
        <v>10</v>
      </c>
      <c r="O691">
        <f>DAY(Walmart_dataset[[#This Row],[Order Date]])</f>
        <v>2</v>
      </c>
    </row>
    <row r="692" spans="1:15" x14ac:dyDescent="0.25">
      <c r="A692" t="s">
        <v>1328</v>
      </c>
      <c r="B692" s="1">
        <v>41914</v>
      </c>
      <c r="C692" s="1">
        <v>41915</v>
      </c>
      <c r="D692" t="s">
        <v>1329</v>
      </c>
      <c r="E692" t="s">
        <v>14</v>
      </c>
      <c r="F692" t="s">
        <v>142</v>
      </c>
      <c r="G692" t="s">
        <v>16</v>
      </c>
      <c r="H692" t="s">
        <v>27</v>
      </c>
      <c r="I692" t="s">
        <v>248</v>
      </c>
      <c r="J692">
        <v>61.78</v>
      </c>
      <c r="K692">
        <v>13</v>
      </c>
      <c r="L692">
        <v>20.85</v>
      </c>
      <c r="M692">
        <f>YEAR(Walmart_dataset[[#This Row],[Order Date]])</f>
        <v>2014</v>
      </c>
      <c r="N692">
        <f>MONTH(Walmart_dataset[[#This Row],[Order Date]])</f>
        <v>10</v>
      </c>
      <c r="O692">
        <f>DAY(Walmart_dataset[[#This Row],[Order Date]])</f>
        <v>2</v>
      </c>
    </row>
    <row r="693" spans="1:15" x14ac:dyDescent="0.25">
      <c r="A693" t="s">
        <v>1328</v>
      </c>
      <c r="B693" s="1">
        <v>41914</v>
      </c>
      <c r="C693" s="1">
        <v>41915</v>
      </c>
      <c r="D693" t="s">
        <v>1329</v>
      </c>
      <c r="E693" t="s">
        <v>14</v>
      </c>
      <c r="F693" t="s">
        <v>142</v>
      </c>
      <c r="G693" t="s">
        <v>16</v>
      </c>
      <c r="H693" t="s">
        <v>29</v>
      </c>
      <c r="I693" t="s">
        <v>1330</v>
      </c>
      <c r="J693">
        <v>241.96</v>
      </c>
      <c r="K693">
        <v>2</v>
      </c>
      <c r="L693">
        <v>60.49</v>
      </c>
      <c r="M693">
        <f>YEAR(Walmart_dataset[[#This Row],[Order Date]])</f>
        <v>2014</v>
      </c>
      <c r="N693">
        <f>MONTH(Walmart_dataset[[#This Row],[Order Date]])</f>
        <v>10</v>
      </c>
      <c r="O693">
        <f>DAY(Walmart_dataset[[#This Row],[Order Date]])</f>
        <v>2</v>
      </c>
    </row>
    <row r="694" spans="1:15" x14ac:dyDescent="0.25">
      <c r="A694" t="s">
        <v>1328</v>
      </c>
      <c r="B694" s="1">
        <v>41914</v>
      </c>
      <c r="C694" s="1">
        <v>41915</v>
      </c>
      <c r="D694" t="s">
        <v>1329</v>
      </c>
      <c r="E694" t="s">
        <v>14</v>
      </c>
      <c r="F694" t="s">
        <v>142</v>
      </c>
      <c r="G694" t="s">
        <v>16</v>
      </c>
      <c r="H694" t="s">
        <v>110</v>
      </c>
      <c r="I694" t="s">
        <v>1331</v>
      </c>
      <c r="J694">
        <v>108.61</v>
      </c>
      <c r="K694">
        <v>4</v>
      </c>
      <c r="L694">
        <v>9.5</v>
      </c>
      <c r="M694">
        <f>YEAR(Walmart_dataset[[#This Row],[Order Date]])</f>
        <v>2014</v>
      </c>
      <c r="N694">
        <f>MONTH(Walmart_dataset[[#This Row],[Order Date]])</f>
        <v>10</v>
      </c>
      <c r="O694">
        <f>DAY(Walmart_dataset[[#This Row],[Order Date]])</f>
        <v>2</v>
      </c>
    </row>
    <row r="695" spans="1:15" x14ac:dyDescent="0.25">
      <c r="A695" t="s">
        <v>1332</v>
      </c>
      <c r="B695" s="1">
        <v>41849</v>
      </c>
      <c r="C695" s="1">
        <v>41853</v>
      </c>
      <c r="D695" t="s">
        <v>1333</v>
      </c>
      <c r="E695" t="s">
        <v>14</v>
      </c>
      <c r="F695" t="s">
        <v>47</v>
      </c>
      <c r="G695" t="s">
        <v>16</v>
      </c>
      <c r="H695" t="s">
        <v>27</v>
      </c>
      <c r="I695" t="s">
        <v>1334</v>
      </c>
      <c r="J695">
        <v>9.98</v>
      </c>
      <c r="K695">
        <v>4</v>
      </c>
      <c r="L695">
        <v>3.62</v>
      </c>
      <c r="M695">
        <f>YEAR(Walmart_dataset[[#This Row],[Order Date]])</f>
        <v>2014</v>
      </c>
      <c r="N695">
        <f>MONTH(Walmart_dataset[[#This Row],[Order Date]])</f>
        <v>7</v>
      </c>
      <c r="O695">
        <f>DAY(Walmart_dataset[[#This Row],[Order Date]])</f>
        <v>29</v>
      </c>
    </row>
    <row r="696" spans="1:15" x14ac:dyDescent="0.25">
      <c r="A696" t="s">
        <v>1332</v>
      </c>
      <c r="B696" s="1">
        <v>41849</v>
      </c>
      <c r="C696" s="1">
        <v>41853</v>
      </c>
      <c r="D696" t="s">
        <v>1333</v>
      </c>
      <c r="E696" t="s">
        <v>14</v>
      </c>
      <c r="F696" t="s">
        <v>47</v>
      </c>
      <c r="G696" t="s">
        <v>16</v>
      </c>
      <c r="H696" t="s">
        <v>43</v>
      </c>
      <c r="I696" t="s">
        <v>1335</v>
      </c>
      <c r="J696">
        <v>14.98</v>
      </c>
      <c r="K696">
        <v>1</v>
      </c>
      <c r="L696">
        <v>4.1900000000000004</v>
      </c>
      <c r="M696">
        <f>YEAR(Walmart_dataset[[#This Row],[Order Date]])</f>
        <v>2014</v>
      </c>
      <c r="N696">
        <f>MONTH(Walmart_dataset[[#This Row],[Order Date]])</f>
        <v>7</v>
      </c>
      <c r="O696">
        <f>DAY(Walmart_dataset[[#This Row],[Order Date]])</f>
        <v>29</v>
      </c>
    </row>
    <row r="697" spans="1:15" x14ac:dyDescent="0.25">
      <c r="A697" t="s">
        <v>1332</v>
      </c>
      <c r="B697" s="1">
        <v>41849</v>
      </c>
      <c r="C697" s="1">
        <v>41853</v>
      </c>
      <c r="D697" t="s">
        <v>1333</v>
      </c>
      <c r="E697" t="s">
        <v>14</v>
      </c>
      <c r="F697" t="s">
        <v>47</v>
      </c>
      <c r="G697" t="s">
        <v>16</v>
      </c>
      <c r="H697" t="s">
        <v>25</v>
      </c>
      <c r="I697" t="s">
        <v>1336</v>
      </c>
      <c r="J697">
        <v>1145.5999999999999</v>
      </c>
      <c r="K697">
        <v>4</v>
      </c>
      <c r="L697">
        <v>100.24</v>
      </c>
      <c r="M697">
        <f>YEAR(Walmart_dataset[[#This Row],[Order Date]])</f>
        <v>2014</v>
      </c>
      <c r="N697">
        <f>MONTH(Walmart_dataset[[#This Row],[Order Date]])</f>
        <v>7</v>
      </c>
      <c r="O697">
        <f>DAY(Walmart_dataset[[#This Row],[Order Date]])</f>
        <v>29</v>
      </c>
    </row>
    <row r="698" spans="1:15" hidden="1" x14ac:dyDescent="0.25">
      <c r="A698" t="s">
        <v>1337</v>
      </c>
      <c r="B698" s="1">
        <v>41353</v>
      </c>
      <c r="C698" s="1">
        <v>41355</v>
      </c>
      <c r="D698" t="s">
        <v>1338</v>
      </c>
      <c r="E698" t="s">
        <v>14</v>
      </c>
      <c r="F698" t="s">
        <v>1339</v>
      </c>
      <c r="G698" t="s">
        <v>96</v>
      </c>
      <c r="H698" t="s">
        <v>296</v>
      </c>
      <c r="I698" t="s">
        <v>1340</v>
      </c>
      <c r="J698">
        <v>72.290000000000006</v>
      </c>
      <c r="K698">
        <v>1</v>
      </c>
      <c r="L698">
        <v>-98.8</v>
      </c>
      <c r="M698">
        <f>YEAR(Walmart_dataset[[#This Row],[Order Date]])</f>
        <v>2013</v>
      </c>
      <c r="N698">
        <f>MONTH(Walmart_dataset[[#This Row],[Order Date]])</f>
        <v>3</v>
      </c>
      <c r="O698">
        <f>DAY(Walmart_dataset[[#This Row],[Order Date]])</f>
        <v>20</v>
      </c>
    </row>
    <row r="699" spans="1:15" x14ac:dyDescent="0.25">
      <c r="A699" t="s">
        <v>1341</v>
      </c>
      <c r="B699" s="1">
        <v>40633</v>
      </c>
      <c r="C699" s="1">
        <v>40638</v>
      </c>
      <c r="D699" t="s">
        <v>814</v>
      </c>
      <c r="E699" t="s">
        <v>14</v>
      </c>
      <c r="F699" t="s">
        <v>47</v>
      </c>
      <c r="G699" t="s">
        <v>16</v>
      </c>
      <c r="H699" t="s">
        <v>27</v>
      </c>
      <c r="I699" t="s">
        <v>1342</v>
      </c>
      <c r="J699">
        <v>673.57</v>
      </c>
      <c r="K699">
        <v>2</v>
      </c>
      <c r="L699">
        <v>252.59</v>
      </c>
      <c r="M699">
        <f>YEAR(Walmart_dataset[[#This Row],[Order Date]])</f>
        <v>2011</v>
      </c>
      <c r="N699">
        <f>MONTH(Walmart_dataset[[#This Row],[Order Date]])</f>
        <v>3</v>
      </c>
      <c r="O699">
        <f>DAY(Walmart_dataset[[#This Row],[Order Date]])</f>
        <v>31</v>
      </c>
    </row>
    <row r="700" spans="1:15" x14ac:dyDescent="0.25">
      <c r="A700" t="s">
        <v>1341</v>
      </c>
      <c r="B700" s="1">
        <v>40633</v>
      </c>
      <c r="C700" s="1">
        <v>40638</v>
      </c>
      <c r="D700" t="s">
        <v>814</v>
      </c>
      <c r="E700" t="s">
        <v>14</v>
      </c>
      <c r="F700" t="s">
        <v>47</v>
      </c>
      <c r="G700" t="s">
        <v>16</v>
      </c>
      <c r="H700" t="s">
        <v>29</v>
      </c>
      <c r="I700" t="s">
        <v>1343</v>
      </c>
      <c r="J700">
        <v>52.98</v>
      </c>
      <c r="K700">
        <v>2</v>
      </c>
      <c r="L700">
        <v>14.83</v>
      </c>
      <c r="M700">
        <f>YEAR(Walmart_dataset[[#This Row],[Order Date]])</f>
        <v>2011</v>
      </c>
      <c r="N700">
        <f>MONTH(Walmart_dataset[[#This Row],[Order Date]])</f>
        <v>3</v>
      </c>
      <c r="O700">
        <f>DAY(Walmart_dataset[[#This Row],[Order Date]])</f>
        <v>31</v>
      </c>
    </row>
    <row r="701" spans="1:15" hidden="1" x14ac:dyDescent="0.25">
      <c r="A701" t="s">
        <v>1344</v>
      </c>
      <c r="B701" s="1">
        <v>41257</v>
      </c>
      <c r="C701" s="1">
        <v>41259</v>
      </c>
      <c r="D701" t="s">
        <v>1345</v>
      </c>
      <c r="E701" t="s">
        <v>14</v>
      </c>
      <c r="F701" t="s">
        <v>87</v>
      </c>
      <c r="G701" t="s">
        <v>88</v>
      </c>
      <c r="H701" t="s">
        <v>25</v>
      </c>
      <c r="I701" t="s">
        <v>1346</v>
      </c>
      <c r="J701">
        <v>319.97000000000003</v>
      </c>
      <c r="K701">
        <v>4</v>
      </c>
      <c r="L701">
        <v>36</v>
      </c>
      <c r="M701">
        <f>YEAR(Walmart_dataset[[#This Row],[Order Date]])</f>
        <v>2012</v>
      </c>
      <c r="N701">
        <f>MONTH(Walmart_dataset[[#This Row],[Order Date]])</f>
        <v>12</v>
      </c>
      <c r="O701">
        <f>DAY(Walmart_dataset[[#This Row],[Order Date]])</f>
        <v>14</v>
      </c>
    </row>
    <row r="702" spans="1:15" hidden="1" x14ac:dyDescent="0.25">
      <c r="A702" t="s">
        <v>1347</v>
      </c>
      <c r="B702" s="1">
        <v>41471</v>
      </c>
      <c r="C702" s="1">
        <v>41477</v>
      </c>
      <c r="D702" t="s">
        <v>1348</v>
      </c>
      <c r="E702" t="s">
        <v>14</v>
      </c>
      <c r="F702" t="s">
        <v>861</v>
      </c>
      <c r="G702" t="s">
        <v>42</v>
      </c>
      <c r="H702" t="s">
        <v>122</v>
      </c>
      <c r="I702" t="s">
        <v>1349</v>
      </c>
      <c r="J702">
        <v>44.4</v>
      </c>
      <c r="K702">
        <v>5</v>
      </c>
      <c r="L702">
        <v>12.43</v>
      </c>
      <c r="M702">
        <f>YEAR(Walmart_dataset[[#This Row],[Order Date]])</f>
        <v>2013</v>
      </c>
      <c r="N702">
        <f>MONTH(Walmart_dataset[[#This Row],[Order Date]])</f>
        <v>7</v>
      </c>
      <c r="O702">
        <f>DAY(Walmart_dataset[[#This Row],[Order Date]])</f>
        <v>16</v>
      </c>
    </row>
    <row r="703" spans="1:15" x14ac:dyDescent="0.25">
      <c r="A703" t="s">
        <v>1350</v>
      </c>
      <c r="B703" s="1">
        <v>41594</v>
      </c>
      <c r="C703" s="1">
        <v>41596</v>
      </c>
      <c r="D703" t="s">
        <v>1351</v>
      </c>
      <c r="E703" t="s">
        <v>14</v>
      </c>
      <c r="F703" t="s">
        <v>15</v>
      </c>
      <c r="G703" t="s">
        <v>16</v>
      </c>
      <c r="H703" t="s">
        <v>27</v>
      </c>
      <c r="I703" t="s">
        <v>1352</v>
      </c>
      <c r="J703">
        <v>1016.79</v>
      </c>
      <c r="K703">
        <v>1</v>
      </c>
      <c r="L703">
        <v>381.3</v>
      </c>
      <c r="M703">
        <f>YEAR(Walmart_dataset[[#This Row],[Order Date]])</f>
        <v>2013</v>
      </c>
      <c r="N703">
        <f>MONTH(Walmart_dataset[[#This Row],[Order Date]])</f>
        <v>11</v>
      </c>
      <c r="O703">
        <f>DAY(Walmart_dataset[[#This Row],[Order Date]])</f>
        <v>16</v>
      </c>
    </row>
    <row r="704" spans="1:15" x14ac:dyDescent="0.25">
      <c r="A704" t="s">
        <v>1350</v>
      </c>
      <c r="B704" s="1">
        <v>41594</v>
      </c>
      <c r="C704" s="1">
        <v>41596</v>
      </c>
      <c r="D704" t="s">
        <v>1351</v>
      </c>
      <c r="E704" t="s">
        <v>14</v>
      </c>
      <c r="F704" t="s">
        <v>15</v>
      </c>
      <c r="G704" t="s">
        <v>16</v>
      </c>
      <c r="H704" t="s">
        <v>27</v>
      </c>
      <c r="I704" t="s">
        <v>1353</v>
      </c>
      <c r="J704">
        <v>38.14</v>
      </c>
      <c r="K704">
        <v>7</v>
      </c>
      <c r="L704">
        <v>13.35</v>
      </c>
      <c r="M704">
        <f>YEAR(Walmart_dataset[[#This Row],[Order Date]])</f>
        <v>2013</v>
      </c>
      <c r="N704">
        <f>MONTH(Walmart_dataset[[#This Row],[Order Date]])</f>
        <v>11</v>
      </c>
      <c r="O704">
        <f>DAY(Walmart_dataset[[#This Row],[Order Date]])</f>
        <v>16</v>
      </c>
    </row>
    <row r="705" spans="1:15" x14ac:dyDescent="0.25">
      <c r="A705" t="s">
        <v>1354</v>
      </c>
      <c r="B705" s="1">
        <v>41965</v>
      </c>
      <c r="C705" s="1">
        <v>41969</v>
      </c>
      <c r="D705" t="s">
        <v>1355</v>
      </c>
      <c r="E705" t="s">
        <v>14</v>
      </c>
      <c r="F705" t="s">
        <v>133</v>
      </c>
      <c r="G705" t="s">
        <v>16</v>
      </c>
      <c r="H705" t="s">
        <v>43</v>
      </c>
      <c r="I705" t="s">
        <v>1041</v>
      </c>
      <c r="J705">
        <v>56.56</v>
      </c>
      <c r="K705">
        <v>2</v>
      </c>
      <c r="L705">
        <v>15.27</v>
      </c>
      <c r="M705">
        <f>YEAR(Walmart_dataset[[#This Row],[Order Date]])</f>
        <v>2014</v>
      </c>
      <c r="N705">
        <f>MONTH(Walmart_dataset[[#This Row],[Order Date]])</f>
        <v>11</v>
      </c>
      <c r="O705">
        <f>DAY(Walmart_dataset[[#This Row],[Order Date]])</f>
        <v>22</v>
      </c>
    </row>
    <row r="706" spans="1:15" x14ac:dyDescent="0.25">
      <c r="A706" t="s">
        <v>1354</v>
      </c>
      <c r="B706" s="1">
        <v>41965</v>
      </c>
      <c r="C706" s="1">
        <v>41969</v>
      </c>
      <c r="D706" t="s">
        <v>1355</v>
      </c>
      <c r="E706" t="s">
        <v>14</v>
      </c>
      <c r="F706" t="s">
        <v>133</v>
      </c>
      <c r="G706" t="s">
        <v>16</v>
      </c>
      <c r="H706" t="s">
        <v>23</v>
      </c>
      <c r="I706" t="s">
        <v>1356</v>
      </c>
      <c r="J706">
        <v>5.56</v>
      </c>
      <c r="K706">
        <v>2</v>
      </c>
      <c r="L706">
        <v>1.45</v>
      </c>
      <c r="M706">
        <f>YEAR(Walmart_dataset[[#This Row],[Order Date]])</f>
        <v>2014</v>
      </c>
      <c r="N706">
        <f>MONTH(Walmart_dataset[[#This Row],[Order Date]])</f>
        <v>11</v>
      </c>
      <c r="O706">
        <f>DAY(Walmart_dataset[[#This Row],[Order Date]])</f>
        <v>22</v>
      </c>
    </row>
    <row r="707" spans="1:15" x14ac:dyDescent="0.25">
      <c r="A707" t="s">
        <v>1354</v>
      </c>
      <c r="B707" s="1">
        <v>41965</v>
      </c>
      <c r="C707" s="1">
        <v>41969</v>
      </c>
      <c r="D707" t="s">
        <v>1355</v>
      </c>
      <c r="E707" t="s">
        <v>14</v>
      </c>
      <c r="F707" t="s">
        <v>133</v>
      </c>
      <c r="G707" t="s">
        <v>16</v>
      </c>
      <c r="H707" t="s">
        <v>119</v>
      </c>
      <c r="I707" t="s">
        <v>1357</v>
      </c>
      <c r="J707">
        <v>9.02</v>
      </c>
      <c r="K707">
        <v>2</v>
      </c>
      <c r="L707">
        <v>3.52</v>
      </c>
      <c r="M707">
        <f>YEAR(Walmart_dataset[[#This Row],[Order Date]])</f>
        <v>2014</v>
      </c>
      <c r="N707">
        <f>MONTH(Walmart_dataset[[#This Row],[Order Date]])</f>
        <v>11</v>
      </c>
      <c r="O707">
        <f>DAY(Walmart_dataset[[#This Row],[Order Date]])</f>
        <v>22</v>
      </c>
    </row>
    <row r="708" spans="1:15" x14ac:dyDescent="0.25">
      <c r="A708" t="s">
        <v>1354</v>
      </c>
      <c r="B708" s="1">
        <v>41965</v>
      </c>
      <c r="C708" s="1">
        <v>41969</v>
      </c>
      <c r="D708" t="s">
        <v>1355</v>
      </c>
      <c r="E708" t="s">
        <v>14</v>
      </c>
      <c r="F708" t="s">
        <v>133</v>
      </c>
      <c r="G708" t="s">
        <v>16</v>
      </c>
      <c r="H708" t="s">
        <v>29</v>
      </c>
      <c r="I708" t="s">
        <v>1358</v>
      </c>
      <c r="J708">
        <v>8.6199999999999992</v>
      </c>
      <c r="K708">
        <v>1</v>
      </c>
      <c r="L708">
        <v>2.2400000000000002</v>
      </c>
      <c r="M708">
        <f>YEAR(Walmart_dataset[[#This Row],[Order Date]])</f>
        <v>2014</v>
      </c>
      <c r="N708">
        <f>MONTH(Walmart_dataset[[#This Row],[Order Date]])</f>
        <v>11</v>
      </c>
      <c r="O708">
        <f>DAY(Walmart_dataset[[#This Row],[Order Date]])</f>
        <v>22</v>
      </c>
    </row>
    <row r="709" spans="1:15" x14ac:dyDescent="0.25">
      <c r="A709" t="s">
        <v>1354</v>
      </c>
      <c r="B709" s="1">
        <v>41965</v>
      </c>
      <c r="C709" s="1">
        <v>41969</v>
      </c>
      <c r="D709" t="s">
        <v>1355</v>
      </c>
      <c r="E709" t="s">
        <v>14</v>
      </c>
      <c r="F709" t="s">
        <v>133</v>
      </c>
      <c r="G709" t="s">
        <v>16</v>
      </c>
      <c r="H709" t="s">
        <v>25</v>
      </c>
      <c r="I709" t="s">
        <v>1180</v>
      </c>
      <c r="J709">
        <v>659.98</v>
      </c>
      <c r="K709">
        <v>3</v>
      </c>
      <c r="L709">
        <v>49.5</v>
      </c>
      <c r="M709">
        <f>YEAR(Walmart_dataset[[#This Row],[Order Date]])</f>
        <v>2014</v>
      </c>
      <c r="N709">
        <f>MONTH(Walmart_dataset[[#This Row],[Order Date]])</f>
        <v>11</v>
      </c>
      <c r="O709">
        <f>DAY(Walmart_dataset[[#This Row],[Order Date]])</f>
        <v>22</v>
      </c>
    </row>
    <row r="710" spans="1:15" x14ac:dyDescent="0.25">
      <c r="A710" t="s">
        <v>1359</v>
      </c>
      <c r="B710" s="1">
        <v>40954</v>
      </c>
      <c r="C710" s="1">
        <v>40957</v>
      </c>
      <c r="D710" t="s">
        <v>1360</v>
      </c>
      <c r="E710" t="s">
        <v>14</v>
      </c>
      <c r="F710" t="s">
        <v>15</v>
      </c>
      <c r="G710" t="s">
        <v>16</v>
      </c>
      <c r="H710" t="s">
        <v>67</v>
      </c>
      <c r="I710" t="s">
        <v>1361</v>
      </c>
      <c r="J710">
        <v>13.36</v>
      </c>
      <c r="K710">
        <v>2</v>
      </c>
      <c r="L710">
        <v>6.41</v>
      </c>
      <c r="M710">
        <f>YEAR(Walmart_dataset[[#This Row],[Order Date]])</f>
        <v>2012</v>
      </c>
      <c r="N710">
        <f>MONTH(Walmart_dataset[[#This Row],[Order Date]])</f>
        <v>2</v>
      </c>
      <c r="O710">
        <f>DAY(Walmart_dataset[[#This Row],[Order Date]])</f>
        <v>15</v>
      </c>
    </row>
    <row r="711" spans="1:15" x14ac:dyDescent="0.25">
      <c r="A711" t="s">
        <v>1359</v>
      </c>
      <c r="B711" s="1">
        <v>40954</v>
      </c>
      <c r="C711" s="1">
        <v>40957</v>
      </c>
      <c r="D711" t="s">
        <v>1360</v>
      </c>
      <c r="E711" t="s">
        <v>14</v>
      </c>
      <c r="F711" t="s">
        <v>15</v>
      </c>
      <c r="G711" t="s">
        <v>16</v>
      </c>
      <c r="H711" t="s">
        <v>27</v>
      </c>
      <c r="I711" t="s">
        <v>1313</v>
      </c>
      <c r="J711">
        <v>41.72</v>
      </c>
      <c r="K711">
        <v>5</v>
      </c>
      <c r="L711">
        <v>13.04</v>
      </c>
      <c r="M711">
        <f>YEAR(Walmart_dataset[[#This Row],[Order Date]])</f>
        <v>2012</v>
      </c>
      <c r="N711">
        <f>MONTH(Walmart_dataset[[#This Row],[Order Date]])</f>
        <v>2</v>
      </c>
      <c r="O711">
        <f>DAY(Walmart_dataset[[#This Row],[Order Date]])</f>
        <v>15</v>
      </c>
    </row>
    <row r="712" spans="1:15" x14ac:dyDescent="0.25">
      <c r="A712" t="s">
        <v>1359</v>
      </c>
      <c r="B712" s="1">
        <v>40954</v>
      </c>
      <c r="C712" s="1">
        <v>40957</v>
      </c>
      <c r="D712" t="s">
        <v>1360</v>
      </c>
      <c r="E712" t="s">
        <v>14</v>
      </c>
      <c r="F712" t="s">
        <v>15</v>
      </c>
      <c r="G712" t="s">
        <v>16</v>
      </c>
      <c r="H712" t="s">
        <v>27</v>
      </c>
      <c r="I712" t="s">
        <v>1362</v>
      </c>
      <c r="J712">
        <v>11.52</v>
      </c>
      <c r="K712">
        <v>5</v>
      </c>
      <c r="L712">
        <v>4.18</v>
      </c>
      <c r="M712">
        <f>YEAR(Walmart_dataset[[#This Row],[Order Date]])</f>
        <v>2012</v>
      </c>
      <c r="N712">
        <f>MONTH(Walmart_dataset[[#This Row],[Order Date]])</f>
        <v>2</v>
      </c>
      <c r="O712">
        <f>DAY(Walmart_dataset[[#This Row],[Order Date]])</f>
        <v>15</v>
      </c>
    </row>
    <row r="713" spans="1:15" x14ac:dyDescent="0.25">
      <c r="A713" t="s">
        <v>1359</v>
      </c>
      <c r="B713" s="1">
        <v>40954</v>
      </c>
      <c r="C713" s="1">
        <v>40957</v>
      </c>
      <c r="D713" t="s">
        <v>1360</v>
      </c>
      <c r="E713" t="s">
        <v>14</v>
      </c>
      <c r="F713" t="s">
        <v>15</v>
      </c>
      <c r="G713" t="s">
        <v>16</v>
      </c>
      <c r="H713" t="s">
        <v>29</v>
      </c>
      <c r="I713" t="s">
        <v>1363</v>
      </c>
      <c r="J713">
        <v>541.44000000000005</v>
      </c>
      <c r="K713">
        <v>6</v>
      </c>
      <c r="L713">
        <v>157.02000000000001</v>
      </c>
      <c r="M713">
        <f>YEAR(Walmart_dataset[[#This Row],[Order Date]])</f>
        <v>2012</v>
      </c>
      <c r="N713">
        <f>MONTH(Walmart_dataset[[#This Row],[Order Date]])</f>
        <v>2</v>
      </c>
      <c r="O713">
        <f>DAY(Walmart_dataset[[#This Row],[Order Date]])</f>
        <v>15</v>
      </c>
    </row>
    <row r="714" spans="1:15" x14ac:dyDescent="0.25">
      <c r="A714" t="s">
        <v>1359</v>
      </c>
      <c r="B714" s="1">
        <v>40954</v>
      </c>
      <c r="C714" s="1">
        <v>40957</v>
      </c>
      <c r="D714" t="s">
        <v>1360</v>
      </c>
      <c r="E714" t="s">
        <v>14</v>
      </c>
      <c r="F714" t="s">
        <v>15</v>
      </c>
      <c r="G714" t="s">
        <v>16</v>
      </c>
      <c r="H714" t="s">
        <v>67</v>
      </c>
      <c r="I714" t="s">
        <v>1364</v>
      </c>
      <c r="J714">
        <v>19.440000000000001</v>
      </c>
      <c r="K714">
        <v>3</v>
      </c>
      <c r="L714">
        <v>9.33</v>
      </c>
      <c r="M714">
        <f>YEAR(Walmart_dataset[[#This Row],[Order Date]])</f>
        <v>2012</v>
      </c>
      <c r="N714">
        <f>MONTH(Walmart_dataset[[#This Row],[Order Date]])</f>
        <v>2</v>
      </c>
      <c r="O714">
        <f>DAY(Walmart_dataset[[#This Row],[Order Date]])</f>
        <v>15</v>
      </c>
    </row>
    <row r="715" spans="1:15" x14ac:dyDescent="0.25">
      <c r="A715" t="s">
        <v>1365</v>
      </c>
      <c r="B715" s="1">
        <v>41380</v>
      </c>
      <c r="C715" s="1">
        <v>41382</v>
      </c>
      <c r="D715" t="s">
        <v>1366</v>
      </c>
      <c r="E715" t="s">
        <v>14</v>
      </c>
      <c r="F715" t="s">
        <v>197</v>
      </c>
      <c r="G715" t="s">
        <v>16</v>
      </c>
      <c r="H715" t="s">
        <v>67</v>
      </c>
      <c r="I715" t="s">
        <v>130</v>
      </c>
      <c r="J715">
        <v>143.69999999999999</v>
      </c>
      <c r="K715">
        <v>3</v>
      </c>
      <c r="L715">
        <v>68.98</v>
      </c>
      <c r="M715">
        <f>YEAR(Walmart_dataset[[#This Row],[Order Date]])</f>
        <v>2013</v>
      </c>
      <c r="N715">
        <f>MONTH(Walmart_dataset[[#This Row],[Order Date]])</f>
        <v>4</v>
      </c>
      <c r="O715">
        <f>DAY(Walmart_dataset[[#This Row],[Order Date]])</f>
        <v>16</v>
      </c>
    </row>
    <row r="716" spans="1:15" x14ac:dyDescent="0.25">
      <c r="A716" t="s">
        <v>1367</v>
      </c>
      <c r="B716" s="1">
        <v>41180</v>
      </c>
      <c r="C716" s="1">
        <v>41183</v>
      </c>
      <c r="D716" t="s">
        <v>822</v>
      </c>
      <c r="E716" t="s">
        <v>14</v>
      </c>
      <c r="F716" t="s">
        <v>47</v>
      </c>
      <c r="G716" t="s">
        <v>16</v>
      </c>
      <c r="H716" t="s">
        <v>29</v>
      </c>
      <c r="I716" t="s">
        <v>1368</v>
      </c>
      <c r="J716">
        <v>43.26</v>
      </c>
      <c r="K716">
        <v>3</v>
      </c>
      <c r="L716">
        <v>14.28</v>
      </c>
      <c r="M716">
        <f>YEAR(Walmart_dataset[[#This Row],[Order Date]])</f>
        <v>2012</v>
      </c>
      <c r="N716">
        <f>MONTH(Walmart_dataset[[#This Row],[Order Date]])</f>
        <v>9</v>
      </c>
      <c r="O716">
        <f>DAY(Walmart_dataset[[#This Row],[Order Date]])</f>
        <v>28</v>
      </c>
    </row>
    <row r="717" spans="1:15" x14ac:dyDescent="0.25">
      <c r="A717" t="s">
        <v>1367</v>
      </c>
      <c r="B717" s="1">
        <v>41180</v>
      </c>
      <c r="C717" s="1">
        <v>41183</v>
      </c>
      <c r="D717" t="s">
        <v>822</v>
      </c>
      <c r="E717" t="s">
        <v>14</v>
      </c>
      <c r="F717" t="s">
        <v>47</v>
      </c>
      <c r="G717" t="s">
        <v>16</v>
      </c>
      <c r="H717" t="s">
        <v>29</v>
      </c>
      <c r="I717" t="s">
        <v>1322</v>
      </c>
      <c r="J717">
        <v>43.56</v>
      </c>
      <c r="K717">
        <v>2</v>
      </c>
      <c r="L717">
        <v>15.25</v>
      </c>
      <c r="M717">
        <f>YEAR(Walmart_dataset[[#This Row],[Order Date]])</f>
        <v>2012</v>
      </c>
      <c r="N717">
        <f>MONTH(Walmart_dataset[[#This Row],[Order Date]])</f>
        <v>9</v>
      </c>
      <c r="O717">
        <f>DAY(Walmart_dataset[[#This Row],[Order Date]])</f>
        <v>28</v>
      </c>
    </row>
    <row r="718" spans="1:15" x14ac:dyDescent="0.25">
      <c r="A718" t="s">
        <v>1369</v>
      </c>
      <c r="B718" s="1">
        <v>41807</v>
      </c>
      <c r="C718" s="1">
        <v>41810</v>
      </c>
      <c r="D718" t="s">
        <v>104</v>
      </c>
      <c r="E718" t="s">
        <v>14</v>
      </c>
      <c r="F718" t="s">
        <v>47</v>
      </c>
      <c r="G718" t="s">
        <v>16</v>
      </c>
      <c r="H718" t="s">
        <v>110</v>
      </c>
      <c r="I718" t="s">
        <v>1370</v>
      </c>
      <c r="J718">
        <v>1212.96</v>
      </c>
      <c r="K718">
        <v>7</v>
      </c>
      <c r="L718">
        <v>90.97</v>
      </c>
      <c r="M718">
        <f>YEAR(Walmart_dataset[[#This Row],[Order Date]])</f>
        <v>2014</v>
      </c>
      <c r="N718">
        <f>MONTH(Walmart_dataset[[#This Row],[Order Date]])</f>
        <v>6</v>
      </c>
      <c r="O718">
        <f>DAY(Walmart_dataset[[#This Row],[Order Date]])</f>
        <v>17</v>
      </c>
    </row>
    <row r="719" spans="1:15" x14ac:dyDescent="0.25">
      <c r="A719" t="s">
        <v>1369</v>
      </c>
      <c r="B719" s="1">
        <v>41807</v>
      </c>
      <c r="C719" s="1">
        <v>41810</v>
      </c>
      <c r="D719" t="s">
        <v>104</v>
      </c>
      <c r="E719" t="s">
        <v>14</v>
      </c>
      <c r="F719" t="s">
        <v>47</v>
      </c>
      <c r="G719" t="s">
        <v>16</v>
      </c>
      <c r="H719" t="s">
        <v>67</v>
      </c>
      <c r="I719" t="s">
        <v>1371</v>
      </c>
      <c r="J719">
        <v>18.54</v>
      </c>
      <c r="K719">
        <v>2</v>
      </c>
      <c r="L719">
        <v>8.7100000000000009</v>
      </c>
      <c r="M719">
        <f>YEAR(Walmart_dataset[[#This Row],[Order Date]])</f>
        <v>2014</v>
      </c>
      <c r="N719">
        <f>MONTH(Walmart_dataset[[#This Row],[Order Date]])</f>
        <v>6</v>
      </c>
      <c r="O719">
        <f>DAY(Walmart_dataset[[#This Row],[Order Date]])</f>
        <v>17</v>
      </c>
    </row>
    <row r="720" spans="1:15" x14ac:dyDescent="0.25">
      <c r="A720" t="s">
        <v>1372</v>
      </c>
      <c r="B720" s="1">
        <v>41221</v>
      </c>
      <c r="C720" s="1">
        <v>41223</v>
      </c>
      <c r="D720" t="s">
        <v>1373</v>
      </c>
      <c r="E720" t="s">
        <v>14</v>
      </c>
      <c r="F720" t="s">
        <v>197</v>
      </c>
      <c r="G720" t="s">
        <v>16</v>
      </c>
      <c r="H720" t="s">
        <v>119</v>
      </c>
      <c r="I720" t="s">
        <v>1374</v>
      </c>
      <c r="J720">
        <v>5</v>
      </c>
      <c r="K720">
        <v>1</v>
      </c>
      <c r="L720">
        <v>2.4</v>
      </c>
      <c r="M720">
        <f>YEAR(Walmart_dataset[[#This Row],[Order Date]])</f>
        <v>2012</v>
      </c>
      <c r="N720">
        <f>MONTH(Walmart_dataset[[#This Row],[Order Date]])</f>
        <v>11</v>
      </c>
      <c r="O720">
        <f>DAY(Walmart_dataset[[#This Row],[Order Date]])</f>
        <v>8</v>
      </c>
    </row>
    <row r="721" spans="1:15" x14ac:dyDescent="0.25">
      <c r="A721" t="s">
        <v>1372</v>
      </c>
      <c r="B721" s="1">
        <v>41221</v>
      </c>
      <c r="C721" s="1">
        <v>41223</v>
      </c>
      <c r="D721" t="s">
        <v>1373</v>
      </c>
      <c r="E721" t="s">
        <v>14</v>
      </c>
      <c r="F721" t="s">
        <v>197</v>
      </c>
      <c r="G721" t="s">
        <v>16</v>
      </c>
      <c r="H721" t="s">
        <v>58</v>
      </c>
      <c r="I721" t="s">
        <v>1375</v>
      </c>
      <c r="J721">
        <v>371.97</v>
      </c>
      <c r="K721">
        <v>3</v>
      </c>
      <c r="L721">
        <v>66.95</v>
      </c>
      <c r="M721">
        <f>YEAR(Walmart_dataset[[#This Row],[Order Date]])</f>
        <v>2012</v>
      </c>
      <c r="N721">
        <f>MONTH(Walmart_dataset[[#This Row],[Order Date]])</f>
        <v>11</v>
      </c>
      <c r="O721">
        <f>DAY(Walmart_dataset[[#This Row],[Order Date]])</f>
        <v>8</v>
      </c>
    </row>
    <row r="722" spans="1:15" x14ac:dyDescent="0.25">
      <c r="A722" t="s">
        <v>1376</v>
      </c>
      <c r="B722" s="1">
        <v>41900</v>
      </c>
      <c r="C722" s="1">
        <v>41900</v>
      </c>
      <c r="D722" t="s">
        <v>1377</v>
      </c>
      <c r="E722" t="s">
        <v>14</v>
      </c>
      <c r="F722" t="s">
        <v>36</v>
      </c>
      <c r="G722" t="s">
        <v>37</v>
      </c>
      <c r="H722" t="s">
        <v>67</v>
      </c>
      <c r="I722" t="s">
        <v>1378</v>
      </c>
      <c r="J722">
        <v>12.96</v>
      </c>
      <c r="K722">
        <v>2</v>
      </c>
      <c r="L722">
        <v>6.35</v>
      </c>
      <c r="M722">
        <f>YEAR(Walmart_dataset[[#This Row],[Order Date]])</f>
        <v>2014</v>
      </c>
      <c r="N722">
        <f>MONTH(Walmart_dataset[[#This Row],[Order Date]])</f>
        <v>9</v>
      </c>
      <c r="O722">
        <f>DAY(Walmart_dataset[[#This Row],[Order Date]])</f>
        <v>18</v>
      </c>
    </row>
    <row r="723" spans="1:15" x14ac:dyDescent="0.25">
      <c r="A723" t="s">
        <v>1379</v>
      </c>
      <c r="B723" s="1">
        <v>41173</v>
      </c>
      <c r="C723" s="1">
        <v>41179</v>
      </c>
      <c r="D723" t="s">
        <v>164</v>
      </c>
      <c r="E723" t="s">
        <v>14</v>
      </c>
      <c r="F723" t="s">
        <v>36</v>
      </c>
      <c r="G723" t="s">
        <v>37</v>
      </c>
      <c r="H723" t="s">
        <v>43</v>
      </c>
      <c r="I723" t="s">
        <v>1380</v>
      </c>
      <c r="J723">
        <v>199.74</v>
      </c>
      <c r="K723">
        <v>6</v>
      </c>
      <c r="L723">
        <v>47.94</v>
      </c>
      <c r="M723">
        <f>YEAR(Walmart_dataset[[#This Row],[Order Date]])</f>
        <v>2012</v>
      </c>
      <c r="N723">
        <f>MONTH(Walmart_dataset[[#This Row],[Order Date]])</f>
        <v>9</v>
      </c>
      <c r="O723">
        <f>DAY(Walmart_dataset[[#This Row],[Order Date]])</f>
        <v>21</v>
      </c>
    </row>
    <row r="724" spans="1:15" x14ac:dyDescent="0.25">
      <c r="A724" t="s">
        <v>1381</v>
      </c>
      <c r="B724" s="1">
        <v>40974</v>
      </c>
      <c r="C724" s="1">
        <v>40979</v>
      </c>
      <c r="D724" t="s">
        <v>617</v>
      </c>
      <c r="E724" t="s">
        <v>14</v>
      </c>
      <c r="F724" t="s">
        <v>47</v>
      </c>
      <c r="G724" t="s">
        <v>16</v>
      </c>
      <c r="H724" t="s">
        <v>21</v>
      </c>
      <c r="I724" t="s">
        <v>1382</v>
      </c>
      <c r="J724">
        <v>435.26</v>
      </c>
      <c r="K724">
        <v>7</v>
      </c>
      <c r="L724">
        <v>95.76</v>
      </c>
      <c r="M724">
        <f>YEAR(Walmart_dataset[[#This Row],[Order Date]])</f>
        <v>2012</v>
      </c>
      <c r="N724">
        <f>MONTH(Walmart_dataset[[#This Row],[Order Date]])</f>
        <v>3</v>
      </c>
      <c r="O724">
        <f>DAY(Walmart_dataset[[#This Row],[Order Date]])</f>
        <v>6</v>
      </c>
    </row>
    <row r="725" spans="1:15" x14ac:dyDescent="0.25">
      <c r="A725" t="s">
        <v>1381</v>
      </c>
      <c r="B725" s="1">
        <v>40974</v>
      </c>
      <c r="C725" s="1">
        <v>40979</v>
      </c>
      <c r="D725" t="s">
        <v>617</v>
      </c>
      <c r="E725" t="s">
        <v>14</v>
      </c>
      <c r="F725" t="s">
        <v>47</v>
      </c>
      <c r="G725" t="s">
        <v>16</v>
      </c>
      <c r="H725" t="s">
        <v>249</v>
      </c>
      <c r="I725" t="s">
        <v>1383</v>
      </c>
      <c r="J725">
        <v>1119.98</v>
      </c>
      <c r="K725">
        <v>2</v>
      </c>
      <c r="L725">
        <v>377.99</v>
      </c>
      <c r="M725">
        <f>YEAR(Walmart_dataset[[#This Row],[Order Date]])</f>
        <v>2012</v>
      </c>
      <c r="N725">
        <f>MONTH(Walmart_dataset[[#This Row],[Order Date]])</f>
        <v>3</v>
      </c>
      <c r="O725">
        <f>DAY(Walmart_dataset[[#This Row],[Order Date]])</f>
        <v>6</v>
      </c>
    </row>
    <row r="726" spans="1:15" x14ac:dyDescent="0.25">
      <c r="A726" t="s">
        <v>1384</v>
      </c>
      <c r="B726" s="1">
        <v>40819</v>
      </c>
      <c r="C726" s="1">
        <v>40824</v>
      </c>
      <c r="D726" t="s">
        <v>1385</v>
      </c>
      <c r="E726" t="s">
        <v>14</v>
      </c>
      <c r="F726" t="s">
        <v>15</v>
      </c>
      <c r="G726" t="s">
        <v>16</v>
      </c>
      <c r="H726" t="s">
        <v>31</v>
      </c>
      <c r="I726" t="s">
        <v>1386</v>
      </c>
      <c r="J726">
        <v>143.43</v>
      </c>
      <c r="K726">
        <v>1</v>
      </c>
      <c r="L726">
        <v>3.59</v>
      </c>
      <c r="M726">
        <f>YEAR(Walmart_dataset[[#This Row],[Order Date]])</f>
        <v>2011</v>
      </c>
      <c r="N726">
        <f>MONTH(Walmart_dataset[[#This Row],[Order Date]])</f>
        <v>10</v>
      </c>
      <c r="O726">
        <f>DAY(Walmart_dataset[[#This Row],[Order Date]])</f>
        <v>3</v>
      </c>
    </row>
    <row r="727" spans="1:15" x14ac:dyDescent="0.25">
      <c r="A727" t="s">
        <v>1384</v>
      </c>
      <c r="B727" s="1">
        <v>40819</v>
      </c>
      <c r="C727" s="1">
        <v>40824</v>
      </c>
      <c r="D727" t="s">
        <v>1385</v>
      </c>
      <c r="E727" t="s">
        <v>14</v>
      </c>
      <c r="F727" t="s">
        <v>15</v>
      </c>
      <c r="G727" t="s">
        <v>16</v>
      </c>
      <c r="H727" t="s">
        <v>110</v>
      </c>
      <c r="I727" t="s">
        <v>1387</v>
      </c>
      <c r="J727">
        <v>122.35</v>
      </c>
      <c r="K727">
        <v>3</v>
      </c>
      <c r="L727">
        <v>13.76</v>
      </c>
      <c r="M727">
        <f>YEAR(Walmart_dataset[[#This Row],[Order Date]])</f>
        <v>2011</v>
      </c>
      <c r="N727">
        <f>MONTH(Walmart_dataset[[#This Row],[Order Date]])</f>
        <v>10</v>
      </c>
      <c r="O727">
        <f>DAY(Walmart_dataset[[#This Row],[Order Date]])</f>
        <v>3</v>
      </c>
    </row>
    <row r="728" spans="1:15" x14ac:dyDescent="0.25">
      <c r="A728" t="s">
        <v>1388</v>
      </c>
      <c r="B728" s="1">
        <v>41943</v>
      </c>
      <c r="C728" s="1">
        <v>41946</v>
      </c>
      <c r="D728" t="s">
        <v>1389</v>
      </c>
      <c r="E728" t="s">
        <v>14</v>
      </c>
      <c r="F728" t="s">
        <v>36</v>
      </c>
      <c r="G728" t="s">
        <v>37</v>
      </c>
      <c r="H728" t="s">
        <v>110</v>
      </c>
      <c r="I728" t="s">
        <v>1238</v>
      </c>
      <c r="J728">
        <v>97.57</v>
      </c>
      <c r="K728">
        <v>2</v>
      </c>
      <c r="L728">
        <v>-6.1</v>
      </c>
      <c r="M728">
        <f>YEAR(Walmart_dataset[[#This Row],[Order Date]])</f>
        <v>2014</v>
      </c>
      <c r="N728">
        <f>MONTH(Walmart_dataset[[#This Row],[Order Date]])</f>
        <v>10</v>
      </c>
      <c r="O728">
        <f>DAY(Walmart_dataset[[#This Row],[Order Date]])</f>
        <v>31</v>
      </c>
    </row>
    <row r="729" spans="1:15" x14ac:dyDescent="0.25">
      <c r="A729" t="s">
        <v>1388</v>
      </c>
      <c r="B729" s="1">
        <v>41943</v>
      </c>
      <c r="C729" s="1">
        <v>41946</v>
      </c>
      <c r="D729" t="s">
        <v>1389</v>
      </c>
      <c r="E729" t="s">
        <v>14</v>
      </c>
      <c r="F729" t="s">
        <v>36</v>
      </c>
      <c r="G729" t="s">
        <v>37</v>
      </c>
      <c r="H729" t="s">
        <v>110</v>
      </c>
      <c r="I729" t="s">
        <v>1390</v>
      </c>
      <c r="J729">
        <v>614.27</v>
      </c>
      <c r="K729">
        <v>8</v>
      </c>
      <c r="L729">
        <v>-23.04</v>
      </c>
      <c r="M729">
        <f>YEAR(Walmart_dataset[[#This Row],[Order Date]])</f>
        <v>2014</v>
      </c>
      <c r="N729">
        <f>MONTH(Walmart_dataset[[#This Row],[Order Date]])</f>
        <v>10</v>
      </c>
      <c r="O729">
        <f>DAY(Walmart_dataset[[#This Row],[Order Date]])</f>
        <v>31</v>
      </c>
    </row>
    <row r="730" spans="1:15" x14ac:dyDescent="0.25">
      <c r="A730" t="s">
        <v>1388</v>
      </c>
      <c r="B730" s="1">
        <v>41943</v>
      </c>
      <c r="C730" s="1">
        <v>41946</v>
      </c>
      <c r="D730" t="s">
        <v>1389</v>
      </c>
      <c r="E730" t="s">
        <v>14</v>
      </c>
      <c r="F730" t="s">
        <v>36</v>
      </c>
      <c r="G730" t="s">
        <v>37</v>
      </c>
      <c r="H730" t="s">
        <v>296</v>
      </c>
      <c r="I730" t="s">
        <v>788</v>
      </c>
      <c r="J730">
        <v>199.98</v>
      </c>
      <c r="K730">
        <v>2</v>
      </c>
      <c r="L730">
        <v>38</v>
      </c>
      <c r="M730">
        <f>YEAR(Walmart_dataset[[#This Row],[Order Date]])</f>
        <v>2014</v>
      </c>
      <c r="N730">
        <f>MONTH(Walmart_dataset[[#This Row],[Order Date]])</f>
        <v>10</v>
      </c>
      <c r="O730">
        <f>DAY(Walmart_dataset[[#This Row],[Order Date]])</f>
        <v>31</v>
      </c>
    </row>
    <row r="731" spans="1:15" x14ac:dyDescent="0.25">
      <c r="A731" t="s">
        <v>1391</v>
      </c>
      <c r="B731" s="1">
        <v>41801</v>
      </c>
      <c r="C731" s="1">
        <v>41804</v>
      </c>
      <c r="D731" t="s">
        <v>1392</v>
      </c>
      <c r="E731" t="s">
        <v>14</v>
      </c>
      <c r="F731" t="s">
        <v>15</v>
      </c>
      <c r="G731" t="s">
        <v>16</v>
      </c>
      <c r="H731" t="s">
        <v>23</v>
      </c>
      <c r="I731" t="s">
        <v>1393</v>
      </c>
      <c r="J731">
        <v>16.399999999999999</v>
      </c>
      <c r="K731">
        <v>5</v>
      </c>
      <c r="L731">
        <v>4.76</v>
      </c>
      <c r="M731">
        <f>YEAR(Walmart_dataset[[#This Row],[Order Date]])</f>
        <v>2014</v>
      </c>
      <c r="N731">
        <f>MONTH(Walmart_dataset[[#This Row],[Order Date]])</f>
        <v>6</v>
      </c>
      <c r="O731">
        <f>DAY(Walmart_dataset[[#This Row],[Order Date]])</f>
        <v>11</v>
      </c>
    </row>
    <row r="732" spans="1:15" x14ac:dyDescent="0.25">
      <c r="A732" t="s">
        <v>1394</v>
      </c>
      <c r="B732" s="1">
        <v>41648</v>
      </c>
      <c r="C732" s="1">
        <v>41651</v>
      </c>
      <c r="D732" t="s">
        <v>1395</v>
      </c>
      <c r="E732" t="s">
        <v>14</v>
      </c>
      <c r="F732" t="s">
        <v>36</v>
      </c>
      <c r="G732" t="s">
        <v>37</v>
      </c>
      <c r="H732" t="s">
        <v>31</v>
      </c>
      <c r="I732" t="s">
        <v>1396</v>
      </c>
      <c r="J732">
        <v>892.98</v>
      </c>
      <c r="K732">
        <v>2</v>
      </c>
      <c r="L732">
        <v>80.37</v>
      </c>
      <c r="M732">
        <f>YEAR(Walmart_dataset[[#This Row],[Order Date]])</f>
        <v>2014</v>
      </c>
      <c r="N732">
        <f>MONTH(Walmart_dataset[[#This Row],[Order Date]])</f>
        <v>1</v>
      </c>
      <c r="O732">
        <f>DAY(Walmart_dataset[[#This Row],[Order Date]])</f>
        <v>9</v>
      </c>
    </row>
    <row r="733" spans="1:15" hidden="1" x14ac:dyDescent="0.25">
      <c r="A733" t="s">
        <v>1397</v>
      </c>
      <c r="B733" s="1">
        <v>41802</v>
      </c>
      <c r="C733" s="1">
        <v>41803</v>
      </c>
      <c r="D733" t="s">
        <v>1398</v>
      </c>
      <c r="E733" t="s">
        <v>14</v>
      </c>
      <c r="F733" t="s">
        <v>1227</v>
      </c>
      <c r="G733" t="s">
        <v>73</v>
      </c>
      <c r="H733" t="s">
        <v>110</v>
      </c>
      <c r="I733" t="s">
        <v>1399</v>
      </c>
      <c r="J733">
        <v>280.79000000000002</v>
      </c>
      <c r="K733">
        <v>1</v>
      </c>
      <c r="L733">
        <v>35.1</v>
      </c>
      <c r="M733">
        <f>YEAR(Walmart_dataset[[#This Row],[Order Date]])</f>
        <v>2014</v>
      </c>
      <c r="N733">
        <f>MONTH(Walmart_dataset[[#This Row],[Order Date]])</f>
        <v>6</v>
      </c>
      <c r="O733">
        <f>DAY(Walmart_dataset[[#This Row],[Order Date]])</f>
        <v>12</v>
      </c>
    </row>
    <row r="734" spans="1:15" hidden="1" x14ac:dyDescent="0.25">
      <c r="A734" t="s">
        <v>1397</v>
      </c>
      <c r="B734" s="1">
        <v>41802</v>
      </c>
      <c r="C734" s="1">
        <v>41803</v>
      </c>
      <c r="D734" t="s">
        <v>1398</v>
      </c>
      <c r="E734" t="s">
        <v>14</v>
      </c>
      <c r="F734" t="s">
        <v>1227</v>
      </c>
      <c r="G734" t="s">
        <v>73</v>
      </c>
      <c r="H734" t="s">
        <v>43</v>
      </c>
      <c r="I734" t="s">
        <v>79</v>
      </c>
      <c r="J734">
        <v>68.45</v>
      </c>
      <c r="K734">
        <v>4</v>
      </c>
      <c r="L734">
        <v>7.7</v>
      </c>
      <c r="M734">
        <f>YEAR(Walmart_dataset[[#This Row],[Order Date]])</f>
        <v>2014</v>
      </c>
      <c r="N734">
        <f>MONTH(Walmart_dataset[[#This Row],[Order Date]])</f>
        <v>6</v>
      </c>
      <c r="O734">
        <f>DAY(Walmart_dataset[[#This Row],[Order Date]])</f>
        <v>12</v>
      </c>
    </row>
    <row r="735" spans="1:15" hidden="1" x14ac:dyDescent="0.25">
      <c r="A735" t="s">
        <v>1397</v>
      </c>
      <c r="B735" s="1">
        <v>41802</v>
      </c>
      <c r="C735" s="1">
        <v>41803</v>
      </c>
      <c r="D735" t="s">
        <v>1398</v>
      </c>
      <c r="E735" t="s">
        <v>14</v>
      </c>
      <c r="F735" t="s">
        <v>1227</v>
      </c>
      <c r="G735" t="s">
        <v>73</v>
      </c>
      <c r="H735" t="s">
        <v>23</v>
      </c>
      <c r="I735" t="s">
        <v>650</v>
      </c>
      <c r="J735">
        <v>88.04</v>
      </c>
      <c r="K735">
        <v>5</v>
      </c>
      <c r="L735">
        <v>6.6</v>
      </c>
      <c r="M735">
        <f>YEAR(Walmart_dataset[[#This Row],[Order Date]])</f>
        <v>2014</v>
      </c>
      <c r="N735">
        <f>MONTH(Walmart_dataset[[#This Row],[Order Date]])</f>
        <v>6</v>
      </c>
      <c r="O735">
        <f>DAY(Walmart_dataset[[#This Row],[Order Date]])</f>
        <v>12</v>
      </c>
    </row>
    <row r="736" spans="1:15" hidden="1" x14ac:dyDescent="0.25">
      <c r="A736" t="s">
        <v>1397</v>
      </c>
      <c r="B736" s="1">
        <v>41802</v>
      </c>
      <c r="C736" s="1">
        <v>41803</v>
      </c>
      <c r="D736" t="s">
        <v>1398</v>
      </c>
      <c r="E736" t="s">
        <v>14</v>
      </c>
      <c r="F736" t="s">
        <v>1227</v>
      </c>
      <c r="G736" t="s">
        <v>73</v>
      </c>
      <c r="H736" t="s">
        <v>23</v>
      </c>
      <c r="I736" t="s">
        <v>1400</v>
      </c>
      <c r="J736">
        <v>15.87</v>
      </c>
      <c r="K736">
        <v>1</v>
      </c>
      <c r="L736">
        <v>1.98</v>
      </c>
      <c r="M736">
        <f>YEAR(Walmart_dataset[[#This Row],[Order Date]])</f>
        <v>2014</v>
      </c>
      <c r="N736">
        <f>MONTH(Walmart_dataset[[#This Row],[Order Date]])</f>
        <v>6</v>
      </c>
      <c r="O736">
        <f>DAY(Walmart_dataset[[#This Row],[Order Date]])</f>
        <v>12</v>
      </c>
    </row>
    <row r="737" spans="1:15" hidden="1" x14ac:dyDescent="0.25">
      <c r="A737" t="s">
        <v>1397</v>
      </c>
      <c r="B737" s="1">
        <v>41802</v>
      </c>
      <c r="C737" s="1">
        <v>41803</v>
      </c>
      <c r="D737" t="s">
        <v>1398</v>
      </c>
      <c r="E737" t="s">
        <v>14</v>
      </c>
      <c r="F737" t="s">
        <v>1227</v>
      </c>
      <c r="G737" t="s">
        <v>73</v>
      </c>
      <c r="H737" t="s">
        <v>43</v>
      </c>
      <c r="I737" t="s">
        <v>518</v>
      </c>
      <c r="J737">
        <v>215.59</v>
      </c>
      <c r="K737">
        <v>3</v>
      </c>
      <c r="L737">
        <v>-48.51</v>
      </c>
      <c r="M737">
        <f>YEAR(Walmart_dataset[[#This Row],[Order Date]])</f>
        <v>2014</v>
      </c>
      <c r="N737">
        <f>MONTH(Walmart_dataset[[#This Row],[Order Date]])</f>
        <v>6</v>
      </c>
      <c r="O737">
        <f>DAY(Walmart_dataset[[#This Row],[Order Date]])</f>
        <v>12</v>
      </c>
    </row>
    <row r="738" spans="1:15" x14ac:dyDescent="0.25">
      <c r="A738" t="s">
        <v>1401</v>
      </c>
      <c r="B738" s="1">
        <v>41719</v>
      </c>
      <c r="C738" s="1">
        <v>41723</v>
      </c>
      <c r="D738" t="s">
        <v>547</v>
      </c>
      <c r="E738" t="s">
        <v>14</v>
      </c>
      <c r="F738" t="s">
        <v>36</v>
      </c>
      <c r="G738" t="s">
        <v>37</v>
      </c>
      <c r="H738" t="s">
        <v>58</v>
      </c>
      <c r="I738" t="s">
        <v>1402</v>
      </c>
      <c r="J738">
        <v>265.93</v>
      </c>
      <c r="K738">
        <v>7</v>
      </c>
      <c r="L738">
        <v>63.82</v>
      </c>
      <c r="M738">
        <f>YEAR(Walmart_dataset[[#This Row],[Order Date]])</f>
        <v>2014</v>
      </c>
      <c r="N738">
        <f>MONTH(Walmart_dataset[[#This Row],[Order Date]])</f>
        <v>3</v>
      </c>
      <c r="O738">
        <f>DAY(Walmart_dataset[[#This Row],[Order Date]])</f>
        <v>21</v>
      </c>
    </row>
    <row r="739" spans="1:15" hidden="1" x14ac:dyDescent="0.25">
      <c r="A739" t="s">
        <v>1403</v>
      </c>
      <c r="B739" s="1">
        <v>41906</v>
      </c>
      <c r="C739" s="1">
        <v>41909</v>
      </c>
      <c r="D739" t="s">
        <v>1404</v>
      </c>
      <c r="E739" t="s">
        <v>14</v>
      </c>
      <c r="F739" t="s">
        <v>1405</v>
      </c>
      <c r="G739" t="s">
        <v>96</v>
      </c>
      <c r="H739" t="s">
        <v>128</v>
      </c>
      <c r="I739" t="s">
        <v>1406</v>
      </c>
      <c r="J739">
        <v>14.35</v>
      </c>
      <c r="K739">
        <v>3</v>
      </c>
      <c r="L739">
        <v>5.2</v>
      </c>
      <c r="M739">
        <f>YEAR(Walmart_dataset[[#This Row],[Order Date]])</f>
        <v>2014</v>
      </c>
      <c r="N739">
        <f>MONTH(Walmart_dataset[[#This Row],[Order Date]])</f>
        <v>9</v>
      </c>
      <c r="O739">
        <f>DAY(Walmart_dataset[[#This Row],[Order Date]])</f>
        <v>24</v>
      </c>
    </row>
    <row r="740" spans="1:15" x14ac:dyDescent="0.25">
      <c r="A740" t="s">
        <v>1407</v>
      </c>
      <c r="B740" s="1">
        <v>41542</v>
      </c>
      <c r="C740" s="1">
        <v>41544</v>
      </c>
      <c r="D740" t="s">
        <v>1408</v>
      </c>
      <c r="E740" t="s">
        <v>14</v>
      </c>
      <c r="F740" t="s">
        <v>15</v>
      </c>
      <c r="G740" t="s">
        <v>16</v>
      </c>
      <c r="H740" t="s">
        <v>43</v>
      </c>
      <c r="I740" t="s">
        <v>1409</v>
      </c>
      <c r="J740">
        <v>41.96</v>
      </c>
      <c r="K740">
        <v>2</v>
      </c>
      <c r="L740">
        <v>2.94</v>
      </c>
      <c r="M740">
        <f>YEAR(Walmart_dataset[[#This Row],[Order Date]])</f>
        <v>2013</v>
      </c>
      <c r="N740">
        <f>MONTH(Walmart_dataset[[#This Row],[Order Date]])</f>
        <v>9</v>
      </c>
      <c r="O740">
        <f>DAY(Walmart_dataset[[#This Row],[Order Date]])</f>
        <v>25</v>
      </c>
    </row>
    <row r="741" spans="1:15" x14ac:dyDescent="0.25">
      <c r="A741" t="s">
        <v>1407</v>
      </c>
      <c r="B741" s="1">
        <v>41542</v>
      </c>
      <c r="C741" s="1">
        <v>41544</v>
      </c>
      <c r="D741" t="s">
        <v>1408</v>
      </c>
      <c r="E741" t="s">
        <v>14</v>
      </c>
      <c r="F741" t="s">
        <v>15</v>
      </c>
      <c r="G741" t="s">
        <v>16</v>
      </c>
      <c r="H741" t="s">
        <v>67</v>
      </c>
      <c r="I741" t="s">
        <v>1410</v>
      </c>
      <c r="J741">
        <v>41.7</v>
      </c>
      <c r="K741">
        <v>5</v>
      </c>
      <c r="L741">
        <v>20.85</v>
      </c>
      <c r="M741">
        <f>YEAR(Walmart_dataset[[#This Row],[Order Date]])</f>
        <v>2013</v>
      </c>
      <c r="N741">
        <f>MONTH(Walmart_dataset[[#This Row],[Order Date]])</f>
        <v>9</v>
      </c>
      <c r="O741">
        <f>DAY(Walmart_dataset[[#This Row],[Order Date]])</f>
        <v>25</v>
      </c>
    </row>
    <row r="742" spans="1:15" x14ac:dyDescent="0.25">
      <c r="A742" t="s">
        <v>1411</v>
      </c>
      <c r="B742" s="1">
        <v>41976</v>
      </c>
      <c r="C742" s="1">
        <v>41977</v>
      </c>
      <c r="D742" t="s">
        <v>1412</v>
      </c>
      <c r="E742" t="s">
        <v>14</v>
      </c>
      <c r="F742" t="s">
        <v>15</v>
      </c>
      <c r="G742" t="s">
        <v>16</v>
      </c>
      <c r="H742" t="s">
        <v>27</v>
      </c>
      <c r="I742" t="s">
        <v>159</v>
      </c>
      <c r="J742">
        <v>9.02</v>
      </c>
      <c r="K742">
        <v>6</v>
      </c>
      <c r="L742">
        <v>3.16</v>
      </c>
      <c r="M742">
        <f>YEAR(Walmart_dataset[[#This Row],[Order Date]])</f>
        <v>2014</v>
      </c>
      <c r="N742">
        <f>MONTH(Walmart_dataset[[#This Row],[Order Date]])</f>
        <v>12</v>
      </c>
      <c r="O742">
        <f>DAY(Walmart_dataset[[#This Row],[Order Date]])</f>
        <v>3</v>
      </c>
    </row>
    <row r="743" spans="1:15" x14ac:dyDescent="0.25">
      <c r="A743" t="s">
        <v>1411</v>
      </c>
      <c r="B743" s="1">
        <v>41976</v>
      </c>
      <c r="C743" s="1">
        <v>41977</v>
      </c>
      <c r="D743" t="s">
        <v>1412</v>
      </c>
      <c r="E743" t="s">
        <v>14</v>
      </c>
      <c r="F743" t="s">
        <v>15</v>
      </c>
      <c r="G743" t="s">
        <v>16</v>
      </c>
      <c r="H743" t="s">
        <v>27</v>
      </c>
      <c r="I743" t="s">
        <v>1413</v>
      </c>
      <c r="J743">
        <v>69.459999999999994</v>
      </c>
      <c r="K743">
        <v>2</v>
      </c>
      <c r="L743">
        <v>22.57</v>
      </c>
      <c r="M743">
        <f>YEAR(Walmart_dataset[[#This Row],[Order Date]])</f>
        <v>2014</v>
      </c>
      <c r="N743">
        <f>MONTH(Walmart_dataset[[#This Row],[Order Date]])</f>
        <v>12</v>
      </c>
      <c r="O743">
        <f>DAY(Walmart_dataset[[#This Row],[Order Date]])</f>
        <v>3</v>
      </c>
    </row>
    <row r="744" spans="1:15" x14ac:dyDescent="0.25">
      <c r="A744" t="s">
        <v>1411</v>
      </c>
      <c r="B744" s="1">
        <v>41976</v>
      </c>
      <c r="C744" s="1">
        <v>41977</v>
      </c>
      <c r="D744" t="s">
        <v>1412</v>
      </c>
      <c r="E744" t="s">
        <v>14</v>
      </c>
      <c r="F744" t="s">
        <v>15</v>
      </c>
      <c r="G744" t="s">
        <v>16</v>
      </c>
      <c r="H744" t="s">
        <v>67</v>
      </c>
      <c r="I744" t="s">
        <v>291</v>
      </c>
      <c r="J744">
        <v>10.86</v>
      </c>
      <c r="K744">
        <v>2</v>
      </c>
      <c r="L744">
        <v>5.32</v>
      </c>
      <c r="M744">
        <f>YEAR(Walmart_dataset[[#This Row],[Order Date]])</f>
        <v>2014</v>
      </c>
      <c r="N744">
        <f>MONTH(Walmart_dataset[[#This Row],[Order Date]])</f>
        <v>12</v>
      </c>
      <c r="O744">
        <f>DAY(Walmart_dataset[[#This Row],[Order Date]])</f>
        <v>3</v>
      </c>
    </row>
    <row r="745" spans="1:15" x14ac:dyDescent="0.25">
      <c r="A745" t="s">
        <v>1411</v>
      </c>
      <c r="B745" s="1">
        <v>41976</v>
      </c>
      <c r="C745" s="1">
        <v>41977</v>
      </c>
      <c r="D745" t="s">
        <v>1412</v>
      </c>
      <c r="E745" t="s">
        <v>14</v>
      </c>
      <c r="F745" t="s">
        <v>15</v>
      </c>
      <c r="G745" t="s">
        <v>16</v>
      </c>
      <c r="H745" t="s">
        <v>29</v>
      </c>
      <c r="I745" t="s">
        <v>1343</v>
      </c>
      <c r="J745">
        <v>79.47</v>
      </c>
      <c r="K745">
        <v>3</v>
      </c>
      <c r="L745">
        <v>22.25</v>
      </c>
      <c r="M745">
        <f>YEAR(Walmart_dataset[[#This Row],[Order Date]])</f>
        <v>2014</v>
      </c>
      <c r="N745">
        <f>MONTH(Walmart_dataset[[#This Row],[Order Date]])</f>
        <v>12</v>
      </c>
      <c r="O745">
        <f>DAY(Walmart_dataset[[#This Row],[Order Date]])</f>
        <v>3</v>
      </c>
    </row>
    <row r="746" spans="1:15" x14ac:dyDescent="0.25">
      <c r="A746" t="s">
        <v>1411</v>
      </c>
      <c r="B746" s="1">
        <v>41976</v>
      </c>
      <c r="C746" s="1">
        <v>41977</v>
      </c>
      <c r="D746" t="s">
        <v>1412</v>
      </c>
      <c r="E746" t="s">
        <v>14</v>
      </c>
      <c r="F746" t="s">
        <v>15</v>
      </c>
      <c r="G746" t="s">
        <v>16</v>
      </c>
      <c r="H746" t="s">
        <v>23</v>
      </c>
      <c r="I746" t="s">
        <v>937</v>
      </c>
      <c r="J746">
        <v>10.08</v>
      </c>
      <c r="K746">
        <v>6</v>
      </c>
      <c r="L746">
        <v>5.04</v>
      </c>
      <c r="M746">
        <f>YEAR(Walmart_dataset[[#This Row],[Order Date]])</f>
        <v>2014</v>
      </c>
      <c r="N746">
        <f>MONTH(Walmart_dataset[[#This Row],[Order Date]])</f>
        <v>12</v>
      </c>
      <c r="O746">
        <f>DAY(Walmart_dataset[[#This Row],[Order Date]])</f>
        <v>3</v>
      </c>
    </row>
    <row r="747" spans="1:15" x14ac:dyDescent="0.25">
      <c r="A747" t="s">
        <v>1414</v>
      </c>
      <c r="B747" s="1">
        <v>41152</v>
      </c>
      <c r="C747" s="1">
        <v>41154</v>
      </c>
      <c r="D747" t="s">
        <v>1415</v>
      </c>
      <c r="E747" t="s">
        <v>14</v>
      </c>
      <c r="F747" t="s">
        <v>47</v>
      </c>
      <c r="G747" t="s">
        <v>16</v>
      </c>
      <c r="H747" t="s">
        <v>296</v>
      </c>
      <c r="I747" t="s">
        <v>1416</v>
      </c>
      <c r="J747">
        <v>1552.83</v>
      </c>
      <c r="K747">
        <v>7</v>
      </c>
      <c r="L747">
        <v>200.95</v>
      </c>
      <c r="M747">
        <f>YEAR(Walmart_dataset[[#This Row],[Order Date]])</f>
        <v>2012</v>
      </c>
      <c r="N747">
        <f>MONTH(Walmart_dataset[[#This Row],[Order Date]])</f>
        <v>8</v>
      </c>
      <c r="O747">
        <f>DAY(Walmart_dataset[[#This Row],[Order Date]])</f>
        <v>31</v>
      </c>
    </row>
    <row r="748" spans="1:15" x14ac:dyDescent="0.25">
      <c r="A748" t="s">
        <v>1414</v>
      </c>
      <c r="B748" s="1">
        <v>41152</v>
      </c>
      <c r="C748" s="1">
        <v>41154</v>
      </c>
      <c r="D748" t="s">
        <v>1415</v>
      </c>
      <c r="E748" t="s">
        <v>14</v>
      </c>
      <c r="F748" t="s">
        <v>47</v>
      </c>
      <c r="G748" t="s">
        <v>16</v>
      </c>
      <c r="H748" t="s">
        <v>27</v>
      </c>
      <c r="I748" t="s">
        <v>1316</v>
      </c>
      <c r="J748">
        <v>137.24</v>
      </c>
      <c r="K748">
        <v>5</v>
      </c>
      <c r="L748">
        <v>46.32</v>
      </c>
      <c r="M748">
        <f>YEAR(Walmart_dataset[[#This Row],[Order Date]])</f>
        <v>2012</v>
      </c>
      <c r="N748">
        <f>MONTH(Walmart_dataset[[#This Row],[Order Date]])</f>
        <v>8</v>
      </c>
      <c r="O748">
        <f>DAY(Walmart_dataset[[#This Row],[Order Date]])</f>
        <v>31</v>
      </c>
    </row>
    <row r="749" spans="1:15" x14ac:dyDescent="0.25">
      <c r="A749" t="s">
        <v>1414</v>
      </c>
      <c r="B749" s="1">
        <v>41152</v>
      </c>
      <c r="C749" s="1">
        <v>41154</v>
      </c>
      <c r="D749" t="s">
        <v>1415</v>
      </c>
      <c r="E749" t="s">
        <v>14</v>
      </c>
      <c r="F749" t="s">
        <v>47</v>
      </c>
      <c r="G749" t="s">
        <v>16</v>
      </c>
      <c r="H749" t="s">
        <v>58</v>
      </c>
      <c r="I749" t="s">
        <v>1417</v>
      </c>
      <c r="J749">
        <v>36.51</v>
      </c>
      <c r="K749">
        <v>1</v>
      </c>
      <c r="L749">
        <v>15.7</v>
      </c>
      <c r="M749">
        <f>YEAR(Walmart_dataset[[#This Row],[Order Date]])</f>
        <v>2012</v>
      </c>
      <c r="N749">
        <f>MONTH(Walmart_dataset[[#This Row],[Order Date]])</f>
        <v>8</v>
      </c>
      <c r="O749">
        <f>DAY(Walmart_dataset[[#This Row],[Order Date]])</f>
        <v>31</v>
      </c>
    </row>
    <row r="750" spans="1:15" x14ac:dyDescent="0.25">
      <c r="A750" t="s">
        <v>1414</v>
      </c>
      <c r="B750" s="1">
        <v>41152</v>
      </c>
      <c r="C750" s="1">
        <v>41154</v>
      </c>
      <c r="D750" t="s">
        <v>1415</v>
      </c>
      <c r="E750" t="s">
        <v>14</v>
      </c>
      <c r="F750" t="s">
        <v>47</v>
      </c>
      <c r="G750" t="s">
        <v>16</v>
      </c>
      <c r="H750" t="s">
        <v>736</v>
      </c>
      <c r="I750" t="s">
        <v>1418</v>
      </c>
      <c r="J750">
        <v>239.98</v>
      </c>
      <c r="K750">
        <v>3</v>
      </c>
      <c r="L750">
        <v>80.989999999999995</v>
      </c>
      <c r="M750">
        <f>YEAR(Walmart_dataset[[#This Row],[Order Date]])</f>
        <v>2012</v>
      </c>
      <c r="N750">
        <f>MONTH(Walmart_dataset[[#This Row],[Order Date]])</f>
        <v>8</v>
      </c>
      <c r="O750">
        <f>DAY(Walmart_dataset[[#This Row],[Order Date]])</f>
        <v>31</v>
      </c>
    </row>
    <row r="751" spans="1:15" x14ac:dyDescent="0.25">
      <c r="A751" t="s">
        <v>1419</v>
      </c>
      <c r="B751" s="1">
        <v>40871</v>
      </c>
      <c r="C751" s="1">
        <v>40873</v>
      </c>
      <c r="D751" t="s">
        <v>1420</v>
      </c>
      <c r="E751" t="s">
        <v>14</v>
      </c>
      <c r="F751" t="s">
        <v>1421</v>
      </c>
      <c r="G751" t="s">
        <v>16</v>
      </c>
      <c r="H751" t="s">
        <v>110</v>
      </c>
      <c r="I751" t="s">
        <v>1422</v>
      </c>
      <c r="J751">
        <v>120.71</v>
      </c>
      <c r="K751">
        <v>1</v>
      </c>
      <c r="L751">
        <v>-18.11</v>
      </c>
      <c r="M751">
        <f>YEAR(Walmart_dataset[[#This Row],[Order Date]])</f>
        <v>2011</v>
      </c>
      <c r="N751">
        <f>MONTH(Walmart_dataset[[#This Row],[Order Date]])</f>
        <v>11</v>
      </c>
      <c r="O751">
        <f>DAY(Walmart_dataset[[#This Row],[Order Date]])</f>
        <v>24</v>
      </c>
    </row>
    <row r="752" spans="1:15" x14ac:dyDescent="0.25">
      <c r="A752" t="s">
        <v>1423</v>
      </c>
      <c r="B752" s="1">
        <v>41249</v>
      </c>
      <c r="C752" s="1">
        <v>41254</v>
      </c>
      <c r="D752" t="s">
        <v>1424</v>
      </c>
      <c r="E752" t="s">
        <v>14</v>
      </c>
      <c r="F752" t="s">
        <v>1425</v>
      </c>
      <c r="G752" t="s">
        <v>16</v>
      </c>
      <c r="H752" t="s">
        <v>67</v>
      </c>
      <c r="I752" t="s">
        <v>1426</v>
      </c>
      <c r="J752">
        <v>32.75</v>
      </c>
      <c r="K752">
        <v>5</v>
      </c>
      <c r="L752">
        <v>15.07</v>
      </c>
      <c r="M752">
        <f>YEAR(Walmart_dataset[[#This Row],[Order Date]])</f>
        <v>2012</v>
      </c>
      <c r="N752">
        <f>MONTH(Walmart_dataset[[#This Row],[Order Date]])</f>
        <v>12</v>
      </c>
      <c r="O752">
        <f>DAY(Walmart_dataset[[#This Row],[Order Date]])</f>
        <v>6</v>
      </c>
    </row>
    <row r="753" spans="1:15" x14ac:dyDescent="0.25">
      <c r="A753" t="s">
        <v>1427</v>
      </c>
      <c r="B753" s="1">
        <v>41724</v>
      </c>
      <c r="C753" s="1">
        <v>41725</v>
      </c>
      <c r="D753" t="s">
        <v>1428</v>
      </c>
      <c r="E753" t="s">
        <v>14</v>
      </c>
      <c r="F753" t="s">
        <v>785</v>
      </c>
      <c r="G753" t="s">
        <v>16</v>
      </c>
      <c r="H753" t="s">
        <v>29</v>
      </c>
      <c r="I753" t="s">
        <v>1429</v>
      </c>
      <c r="J753">
        <v>176.04</v>
      </c>
      <c r="K753">
        <v>4</v>
      </c>
      <c r="L753">
        <v>45.77</v>
      </c>
      <c r="M753">
        <f>YEAR(Walmart_dataset[[#This Row],[Order Date]])</f>
        <v>2014</v>
      </c>
      <c r="N753">
        <f>MONTH(Walmart_dataset[[#This Row],[Order Date]])</f>
        <v>3</v>
      </c>
      <c r="O753">
        <f>DAY(Walmart_dataset[[#This Row],[Order Date]])</f>
        <v>26</v>
      </c>
    </row>
    <row r="754" spans="1:15" x14ac:dyDescent="0.25">
      <c r="A754" t="s">
        <v>1427</v>
      </c>
      <c r="B754" s="1">
        <v>41724</v>
      </c>
      <c r="C754" s="1">
        <v>41725</v>
      </c>
      <c r="D754" t="s">
        <v>1428</v>
      </c>
      <c r="E754" t="s">
        <v>14</v>
      </c>
      <c r="F754" t="s">
        <v>785</v>
      </c>
      <c r="G754" t="s">
        <v>16</v>
      </c>
      <c r="H754" t="s">
        <v>23</v>
      </c>
      <c r="I754" t="s">
        <v>159</v>
      </c>
      <c r="J754">
        <v>16.02</v>
      </c>
      <c r="K754">
        <v>9</v>
      </c>
      <c r="L754">
        <v>4.49</v>
      </c>
      <c r="M754">
        <f>YEAR(Walmart_dataset[[#This Row],[Order Date]])</f>
        <v>2014</v>
      </c>
      <c r="N754">
        <f>MONTH(Walmart_dataset[[#This Row],[Order Date]])</f>
        <v>3</v>
      </c>
      <c r="O754">
        <f>DAY(Walmart_dataset[[#This Row],[Order Date]])</f>
        <v>26</v>
      </c>
    </row>
    <row r="755" spans="1:15" x14ac:dyDescent="0.25">
      <c r="A755" t="s">
        <v>1427</v>
      </c>
      <c r="B755" s="1">
        <v>41724</v>
      </c>
      <c r="C755" s="1">
        <v>41725</v>
      </c>
      <c r="D755" t="s">
        <v>1428</v>
      </c>
      <c r="E755" t="s">
        <v>14</v>
      </c>
      <c r="F755" t="s">
        <v>785</v>
      </c>
      <c r="G755" t="s">
        <v>16</v>
      </c>
      <c r="H755" t="s">
        <v>27</v>
      </c>
      <c r="I755" t="s">
        <v>1430</v>
      </c>
      <c r="J755">
        <v>185.92</v>
      </c>
      <c r="K755">
        <v>4</v>
      </c>
      <c r="L755">
        <v>62.75</v>
      </c>
      <c r="M755">
        <f>YEAR(Walmart_dataset[[#This Row],[Order Date]])</f>
        <v>2014</v>
      </c>
      <c r="N755">
        <f>MONTH(Walmart_dataset[[#This Row],[Order Date]])</f>
        <v>3</v>
      </c>
      <c r="O755">
        <f>DAY(Walmart_dataset[[#This Row],[Order Date]])</f>
        <v>26</v>
      </c>
    </row>
    <row r="756" spans="1:15" x14ac:dyDescent="0.25">
      <c r="A756" t="s">
        <v>1427</v>
      </c>
      <c r="B756" s="1">
        <v>41724</v>
      </c>
      <c r="C756" s="1">
        <v>41725</v>
      </c>
      <c r="D756" t="s">
        <v>1428</v>
      </c>
      <c r="E756" t="s">
        <v>14</v>
      </c>
      <c r="F756" t="s">
        <v>785</v>
      </c>
      <c r="G756" t="s">
        <v>16</v>
      </c>
      <c r="H756" t="s">
        <v>25</v>
      </c>
      <c r="I756" t="s">
        <v>1431</v>
      </c>
      <c r="J756">
        <v>211.17</v>
      </c>
      <c r="K756">
        <v>4</v>
      </c>
      <c r="L756">
        <v>15.84</v>
      </c>
      <c r="M756">
        <f>YEAR(Walmart_dataset[[#This Row],[Order Date]])</f>
        <v>2014</v>
      </c>
      <c r="N756">
        <f>MONTH(Walmart_dataset[[#This Row],[Order Date]])</f>
        <v>3</v>
      </c>
      <c r="O756">
        <f>DAY(Walmart_dataset[[#This Row],[Order Date]])</f>
        <v>26</v>
      </c>
    </row>
    <row r="757" spans="1:15" x14ac:dyDescent="0.25">
      <c r="A757" t="s">
        <v>1427</v>
      </c>
      <c r="B757" s="1">
        <v>41724</v>
      </c>
      <c r="C757" s="1">
        <v>41725</v>
      </c>
      <c r="D757" t="s">
        <v>1428</v>
      </c>
      <c r="E757" t="s">
        <v>14</v>
      </c>
      <c r="F757" t="s">
        <v>785</v>
      </c>
      <c r="G757" t="s">
        <v>16</v>
      </c>
      <c r="H757" t="s">
        <v>249</v>
      </c>
      <c r="I757" t="s">
        <v>1432</v>
      </c>
      <c r="J757">
        <v>479.98</v>
      </c>
      <c r="K757">
        <v>2</v>
      </c>
      <c r="L757">
        <v>60</v>
      </c>
      <c r="M757">
        <f>YEAR(Walmart_dataset[[#This Row],[Order Date]])</f>
        <v>2014</v>
      </c>
      <c r="N757">
        <f>MONTH(Walmart_dataset[[#This Row],[Order Date]])</f>
        <v>3</v>
      </c>
      <c r="O757">
        <f>DAY(Walmart_dataset[[#This Row],[Order Date]])</f>
        <v>26</v>
      </c>
    </row>
    <row r="758" spans="1:15" x14ac:dyDescent="0.25">
      <c r="A758" t="s">
        <v>1433</v>
      </c>
      <c r="B758" s="1">
        <v>41255</v>
      </c>
      <c r="C758" s="1">
        <v>41258</v>
      </c>
      <c r="D758" t="s">
        <v>1434</v>
      </c>
      <c r="E758" t="s">
        <v>14</v>
      </c>
      <c r="F758" t="s">
        <v>197</v>
      </c>
      <c r="G758" t="s">
        <v>16</v>
      </c>
      <c r="H758" t="s">
        <v>119</v>
      </c>
      <c r="I758" t="s">
        <v>159</v>
      </c>
      <c r="J758">
        <v>7.86</v>
      </c>
      <c r="K758">
        <v>2</v>
      </c>
      <c r="L758">
        <v>3.62</v>
      </c>
      <c r="M758">
        <f>YEAR(Walmart_dataset[[#This Row],[Order Date]])</f>
        <v>2012</v>
      </c>
      <c r="N758">
        <f>MONTH(Walmart_dataset[[#This Row],[Order Date]])</f>
        <v>12</v>
      </c>
      <c r="O758">
        <f>DAY(Walmart_dataset[[#This Row],[Order Date]])</f>
        <v>12</v>
      </c>
    </row>
    <row r="759" spans="1:15" x14ac:dyDescent="0.25">
      <c r="A759" t="s">
        <v>1433</v>
      </c>
      <c r="B759" s="1">
        <v>41255</v>
      </c>
      <c r="C759" s="1">
        <v>41258</v>
      </c>
      <c r="D759" t="s">
        <v>1434</v>
      </c>
      <c r="E759" t="s">
        <v>14</v>
      </c>
      <c r="F759" t="s">
        <v>197</v>
      </c>
      <c r="G759" t="s">
        <v>16</v>
      </c>
      <c r="H759" t="s">
        <v>27</v>
      </c>
      <c r="I759" t="s">
        <v>1435</v>
      </c>
      <c r="J759">
        <v>24.45</v>
      </c>
      <c r="K759">
        <v>2</v>
      </c>
      <c r="L759">
        <v>8.86</v>
      </c>
      <c r="M759">
        <f>YEAR(Walmart_dataset[[#This Row],[Order Date]])</f>
        <v>2012</v>
      </c>
      <c r="N759">
        <f>MONTH(Walmart_dataset[[#This Row],[Order Date]])</f>
        <v>12</v>
      </c>
      <c r="O759">
        <f>DAY(Walmart_dataset[[#This Row],[Order Date]])</f>
        <v>12</v>
      </c>
    </row>
    <row r="760" spans="1:15" x14ac:dyDescent="0.25">
      <c r="A760" t="s">
        <v>1436</v>
      </c>
      <c r="B760" s="1">
        <v>41866</v>
      </c>
      <c r="C760" s="1">
        <v>41868</v>
      </c>
      <c r="D760" t="s">
        <v>784</v>
      </c>
      <c r="E760" t="s">
        <v>14</v>
      </c>
      <c r="F760" t="s">
        <v>47</v>
      </c>
      <c r="G760" t="s">
        <v>16</v>
      </c>
      <c r="H760" t="s">
        <v>17</v>
      </c>
      <c r="I760" t="s">
        <v>1437</v>
      </c>
      <c r="J760">
        <v>5.76</v>
      </c>
      <c r="K760">
        <v>2</v>
      </c>
      <c r="L760">
        <v>2.82</v>
      </c>
      <c r="M760">
        <f>YEAR(Walmart_dataset[[#This Row],[Order Date]])</f>
        <v>2014</v>
      </c>
      <c r="N760">
        <f>MONTH(Walmart_dataset[[#This Row],[Order Date]])</f>
        <v>8</v>
      </c>
      <c r="O760">
        <f>DAY(Walmart_dataset[[#This Row],[Order Date]])</f>
        <v>15</v>
      </c>
    </row>
    <row r="761" spans="1:15" x14ac:dyDescent="0.25">
      <c r="A761" t="s">
        <v>1436</v>
      </c>
      <c r="B761" s="1">
        <v>41866</v>
      </c>
      <c r="C761" s="1">
        <v>41868</v>
      </c>
      <c r="D761" t="s">
        <v>784</v>
      </c>
      <c r="E761" t="s">
        <v>14</v>
      </c>
      <c r="F761" t="s">
        <v>47</v>
      </c>
      <c r="G761" t="s">
        <v>16</v>
      </c>
      <c r="H761" t="s">
        <v>23</v>
      </c>
      <c r="I761" t="s">
        <v>1438</v>
      </c>
      <c r="J761">
        <v>16.68</v>
      </c>
      <c r="K761">
        <v>6</v>
      </c>
      <c r="L761">
        <v>4.34</v>
      </c>
      <c r="M761">
        <f>YEAR(Walmart_dataset[[#This Row],[Order Date]])</f>
        <v>2014</v>
      </c>
      <c r="N761">
        <f>MONTH(Walmart_dataset[[#This Row],[Order Date]])</f>
        <v>8</v>
      </c>
      <c r="O761">
        <f>DAY(Walmart_dataset[[#This Row],[Order Date]])</f>
        <v>15</v>
      </c>
    </row>
    <row r="762" spans="1:15" x14ac:dyDescent="0.25">
      <c r="A762" t="s">
        <v>1439</v>
      </c>
      <c r="B762" s="1">
        <v>41920</v>
      </c>
      <c r="C762" s="1">
        <v>41924</v>
      </c>
      <c r="D762" t="s">
        <v>1440</v>
      </c>
      <c r="E762" t="s">
        <v>14</v>
      </c>
      <c r="F762" t="s">
        <v>15</v>
      </c>
      <c r="G762" t="s">
        <v>16</v>
      </c>
      <c r="H762" t="s">
        <v>58</v>
      </c>
      <c r="I762" t="s">
        <v>1375</v>
      </c>
      <c r="J762">
        <v>1115.9100000000001</v>
      </c>
      <c r="K762">
        <v>9</v>
      </c>
      <c r="L762">
        <v>200.86</v>
      </c>
      <c r="M762">
        <f>YEAR(Walmart_dataset[[#This Row],[Order Date]])</f>
        <v>2014</v>
      </c>
      <c r="N762">
        <f>MONTH(Walmart_dataset[[#This Row],[Order Date]])</f>
        <v>10</v>
      </c>
      <c r="O762">
        <f>DAY(Walmart_dataset[[#This Row],[Order Date]])</f>
        <v>8</v>
      </c>
    </row>
    <row r="763" spans="1:15" x14ac:dyDescent="0.25">
      <c r="A763" t="s">
        <v>1439</v>
      </c>
      <c r="B763" s="1">
        <v>41920</v>
      </c>
      <c r="C763" s="1">
        <v>41924</v>
      </c>
      <c r="D763" t="s">
        <v>1440</v>
      </c>
      <c r="E763" t="s">
        <v>14</v>
      </c>
      <c r="F763" t="s">
        <v>15</v>
      </c>
      <c r="G763" t="s">
        <v>16</v>
      </c>
      <c r="H763" t="s">
        <v>25</v>
      </c>
      <c r="I763" t="s">
        <v>381</v>
      </c>
      <c r="J763">
        <v>128.74</v>
      </c>
      <c r="K763">
        <v>7</v>
      </c>
      <c r="L763">
        <v>-28.97</v>
      </c>
      <c r="M763">
        <f>YEAR(Walmart_dataset[[#This Row],[Order Date]])</f>
        <v>2014</v>
      </c>
      <c r="N763">
        <f>MONTH(Walmart_dataset[[#This Row],[Order Date]])</f>
        <v>10</v>
      </c>
      <c r="O763">
        <f>DAY(Walmart_dataset[[#This Row],[Order Date]])</f>
        <v>8</v>
      </c>
    </row>
    <row r="764" spans="1:15" x14ac:dyDescent="0.25">
      <c r="A764" t="s">
        <v>1439</v>
      </c>
      <c r="B764" s="1">
        <v>41920</v>
      </c>
      <c r="C764" s="1">
        <v>41924</v>
      </c>
      <c r="D764" t="s">
        <v>1440</v>
      </c>
      <c r="E764" t="s">
        <v>14</v>
      </c>
      <c r="F764" t="s">
        <v>15</v>
      </c>
      <c r="G764" t="s">
        <v>16</v>
      </c>
      <c r="H764" t="s">
        <v>25</v>
      </c>
      <c r="I764" t="s">
        <v>1441</v>
      </c>
      <c r="J764">
        <v>79.92</v>
      </c>
      <c r="K764">
        <v>10</v>
      </c>
      <c r="L764">
        <v>26.97</v>
      </c>
      <c r="M764">
        <f>YEAR(Walmart_dataset[[#This Row],[Order Date]])</f>
        <v>2014</v>
      </c>
      <c r="N764">
        <f>MONTH(Walmart_dataset[[#This Row],[Order Date]])</f>
        <v>10</v>
      </c>
      <c r="O764">
        <f>DAY(Walmart_dataset[[#This Row],[Order Date]])</f>
        <v>8</v>
      </c>
    </row>
    <row r="765" spans="1:15" x14ac:dyDescent="0.25">
      <c r="A765" t="s">
        <v>1442</v>
      </c>
      <c r="B765" s="1">
        <v>41660</v>
      </c>
      <c r="C765" s="1">
        <v>41665</v>
      </c>
      <c r="D765" t="s">
        <v>1443</v>
      </c>
      <c r="E765" t="s">
        <v>14</v>
      </c>
      <c r="F765" t="s">
        <v>47</v>
      </c>
      <c r="G765" t="s">
        <v>16</v>
      </c>
      <c r="H765" t="s">
        <v>23</v>
      </c>
      <c r="I765" t="s">
        <v>159</v>
      </c>
      <c r="J765">
        <v>24.2</v>
      </c>
      <c r="K765">
        <v>5</v>
      </c>
      <c r="L765">
        <v>7.99</v>
      </c>
      <c r="M765">
        <f>YEAR(Walmart_dataset[[#This Row],[Order Date]])</f>
        <v>2014</v>
      </c>
      <c r="N765">
        <f>MONTH(Walmart_dataset[[#This Row],[Order Date]])</f>
        <v>1</v>
      </c>
      <c r="O765">
        <f>DAY(Walmart_dataset[[#This Row],[Order Date]])</f>
        <v>21</v>
      </c>
    </row>
    <row r="766" spans="1:15" x14ac:dyDescent="0.25">
      <c r="A766" t="s">
        <v>1442</v>
      </c>
      <c r="B766" s="1">
        <v>41660</v>
      </c>
      <c r="C766" s="1">
        <v>41665</v>
      </c>
      <c r="D766" t="s">
        <v>1443</v>
      </c>
      <c r="E766" t="s">
        <v>14</v>
      </c>
      <c r="F766" t="s">
        <v>47</v>
      </c>
      <c r="G766" t="s">
        <v>16</v>
      </c>
      <c r="H766" t="s">
        <v>25</v>
      </c>
      <c r="I766" t="s">
        <v>1444</v>
      </c>
      <c r="J766">
        <v>359.98</v>
      </c>
      <c r="K766">
        <v>3</v>
      </c>
      <c r="L766">
        <v>130.49</v>
      </c>
      <c r="M766">
        <f>YEAR(Walmart_dataset[[#This Row],[Order Date]])</f>
        <v>2014</v>
      </c>
      <c r="N766">
        <f>MONTH(Walmart_dataset[[#This Row],[Order Date]])</f>
        <v>1</v>
      </c>
      <c r="O766">
        <f>DAY(Walmart_dataset[[#This Row],[Order Date]])</f>
        <v>21</v>
      </c>
    </row>
    <row r="767" spans="1:15" x14ac:dyDescent="0.25">
      <c r="A767" t="s">
        <v>1445</v>
      </c>
      <c r="B767" s="1">
        <v>41722</v>
      </c>
      <c r="C767" s="1">
        <v>41724</v>
      </c>
      <c r="D767" t="s">
        <v>1446</v>
      </c>
      <c r="E767" t="s">
        <v>14</v>
      </c>
      <c r="F767" t="s">
        <v>47</v>
      </c>
      <c r="G767" t="s">
        <v>16</v>
      </c>
      <c r="H767" t="s">
        <v>21</v>
      </c>
      <c r="I767" t="s">
        <v>1447</v>
      </c>
      <c r="J767">
        <v>211.84</v>
      </c>
      <c r="K767">
        <v>8</v>
      </c>
      <c r="L767">
        <v>76.260000000000005</v>
      </c>
      <c r="M767">
        <f>YEAR(Walmart_dataset[[#This Row],[Order Date]])</f>
        <v>2014</v>
      </c>
      <c r="N767">
        <f>MONTH(Walmart_dataset[[#This Row],[Order Date]])</f>
        <v>3</v>
      </c>
      <c r="O767">
        <f>DAY(Walmart_dataset[[#This Row],[Order Date]])</f>
        <v>24</v>
      </c>
    </row>
    <row r="768" spans="1:15" x14ac:dyDescent="0.25">
      <c r="A768" t="s">
        <v>1448</v>
      </c>
      <c r="B768" s="1">
        <v>41067</v>
      </c>
      <c r="C768" s="1">
        <v>41069</v>
      </c>
      <c r="D768" t="s">
        <v>1449</v>
      </c>
      <c r="E768" t="s">
        <v>14</v>
      </c>
      <c r="F768" t="s">
        <v>15</v>
      </c>
      <c r="G768" t="s">
        <v>16</v>
      </c>
      <c r="H768" t="s">
        <v>27</v>
      </c>
      <c r="I768" t="s">
        <v>159</v>
      </c>
      <c r="J768">
        <v>7.52</v>
      </c>
      <c r="K768">
        <v>5</v>
      </c>
      <c r="L768">
        <v>2.63</v>
      </c>
      <c r="M768">
        <f>YEAR(Walmart_dataset[[#This Row],[Order Date]])</f>
        <v>2012</v>
      </c>
      <c r="N768">
        <f>MONTH(Walmart_dataset[[#This Row],[Order Date]])</f>
        <v>6</v>
      </c>
      <c r="O768">
        <f>DAY(Walmart_dataset[[#This Row],[Order Date]])</f>
        <v>7</v>
      </c>
    </row>
    <row r="769" spans="1:15" x14ac:dyDescent="0.25">
      <c r="A769" t="s">
        <v>1450</v>
      </c>
      <c r="B769" s="1">
        <v>40859</v>
      </c>
      <c r="C769" s="1">
        <v>40863</v>
      </c>
      <c r="D769" t="s">
        <v>624</v>
      </c>
      <c r="E769" t="s">
        <v>14</v>
      </c>
      <c r="F769" t="s">
        <v>15</v>
      </c>
      <c r="G769" t="s">
        <v>16</v>
      </c>
      <c r="H769" t="s">
        <v>67</v>
      </c>
      <c r="I769" t="s">
        <v>530</v>
      </c>
      <c r="J769">
        <v>11.96</v>
      </c>
      <c r="K769">
        <v>2</v>
      </c>
      <c r="L769">
        <v>5.86</v>
      </c>
      <c r="M769">
        <f>YEAR(Walmart_dataset[[#This Row],[Order Date]])</f>
        <v>2011</v>
      </c>
      <c r="N769">
        <f>MONTH(Walmart_dataset[[#This Row],[Order Date]])</f>
        <v>11</v>
      </c>
      <c r="O769">
        <f>DAY(Walmart_dataset[[#This Row],[Order Date]])</f>
        <v>12</v>
      </c>
    </row>
    <row r="770" spans="1:15" x14ac:dyDescent="0.25">
      <c r="A770" t="s">
        <v>1450</v>
      </c>
      <c r="B770" s="1">
        <v>40859</v>
      </c>
      <c r="C770" s="1">
        <v>40863</v>
      </c>
      <c r="D770" t="s">
        <v>624</v>
      </c>
      <c r="E770" t="s">
        <v>14</v>
      </c>
      <c r="F770" t="s">
        <v>15</v>
      </c>
      <c r="G770" t="s">
        <v>16</v>
      </c>
      <c r="H770" t="s">
        <v>31</v>
      </c>
      <c r="I770" t="s">
        <v>622</v>
      </c>
      <c r="J770">
        <v>629.05999999999995</v>
      </c>
      <c r="K770">
        <v>3</v>
      </c>
      <c r="L770">
        <v>31.45</v>
      </c>
      <c r="M770">
        <f>YEAR(Walmart_dataset[[#This Row],[Order Date]])</f>
        <v>2011</v>
      </c>
      <c r="N770">
        <f>MONTH(Walmart_dataset[[#This Row],[Order Date]])</f>
        <v>11</v>
      </c>
      <c r="O770">
        <f>DAY(Walmart_dataset[[#This Row],[Order Date]])</f>
        <v>12</v>
      </c>
    </row>
    <row r="771" spans="1:15" hidden="1" x14ac:dyDescent="0.25">
      <c r="A771" t="s">
        <v>1451</v>
      </c>
      <c r="B771" s="1">
        <v>41925</v>
      </c>
      <c r="C771" s="1">
        <v>41931</v>
      </c>
      <c r="D771" t="s">
        <v>1452</v>
      </c>
      <c r="E771" t="s">
        <v>14</v>
      </c>
      <c r="F771" t="s">
        <v>1453</v>
      </c>
      <c r="G771" t="s">
        <v>158</v>
      </c>
      <c r="H771" t="s">
        <v>58</v>
      </c>
      <c r="I771" t="s">
        <v>1454</v>
      </c>
      <c r="J771">
        <v>595</v>
      </c>
      <c r="K771">
        <v>5</v>
      </c>
      <c r="L771">
        <v>95.2</v>
      </c>
      <c r="M771">
        <f>YEAR(Walmart_dataset[[#This Row],[Order Date]])</f>
        <v>2014</v>
      </c>
      <c r="N771">
        <f>MONTH(Walmart_dataset[[#This Row],[Order Date]])</f>
        <v>10</v>
      </c>
      <c r="O771">
        <f>DAY(Walmart_dataset[[#This Row],[Order Date]])</f>
        <v>13</v>
      </c>
    </row>
    <row r="772" spans="1:15" hidden="1" x14ac:dyDescent="0.25">
      <c r="A772" t="s">
        <v>1451</v>
      </c>
      <c r="B772" s="1">
        <v>41925</v>
      </c>
      <c r="C772" s="1">
        <v>41931</v>
      </c>
      <c r="D772" t="s">
        <v>1452</v>
      </c>
      <c r="E772" t="s">
        <v>14</v>
      </c>
      <c r="F772" t="s">
        <v>1453</v>
      </c>
      <c r="G772" t="s">
        <v>158</v>
      </c>
      <c r="H772" t="s">
        <v>27</v>
      </c>
      <c r="I772" t="s">
        <v>1193</v>
      </c>
      <c r="J772">
        <v>79.87</v>
      </c>
      <c r="K772">
        <v>3</v>
      </c>
      <c r="L772">
        <v>29.95</v>
      </c>
      <c r="M772">
        <f>YEAR(Walmart_dataset[[#This Row],[Order Date]])</f>
        <v>2014</v>
      </c>
      <c r="N772">
        <f>MONTH(Walmart_dataset[[#This Row],[Order Date]])</f>
        <v>10</v>
      </c>
      <c r="O772">
        <f>DAY(Walmart_dataset[[#This Row],[Order Date]])</f>
        <v>13</v>
      </c>
    </row>
    <row r="773" spans="1:15" hidden="1" x14ac:dyDescent="0.25">
      <c r="A773" t="s">
        <v>1455</v>
      </c>
      <c r="B773" s="1">
        <v>41416</v>
      </c>
      <c r="C773" s="1">
        <v>41423</v>
      </c>
      <c r="D773" t="s">
        <v>1456</v>
      </c>
      <c r="E773" t="s">
        <v>14</v>
      </c>
      <c r="F773" t="s">
        <v>1457</v>
      </c>
      <c r="G773" t="s">
        <v>285</v>
      </c>
      <c r="H773" t="s">
        <v>736</v>
      </c>
      <c r="I773" t="s">
        <v>1458</v>
      </c>
      <c r="J773">
        <v>2396.4</v>
      </c>
      <c r="K773">
        <v>10</v>
      </c>
      <c r="L773">
        <v>179.73</v>
      </c>
      <c r="M773">
        <f>YEAR(Walmart_dataset[[#This Row],[Order Date]])</f>
        <v>2013</v>
      </c>
      <c r="N773">
        <f>MONTH(Walmart_dataset[[#This Row],[Order Date]])</f>
        <v>5</v>
      </c>
      <c r="O773">
        <f>DAY(Walmart_dataset[[#This Row],[Order Date]])</f>
        <v>22</v>
      </c>
    </row>
    <row r="774" spans="1:15" x14ac:dyDescent="0.25">
      <c r="A774" t="s">
        <v>1459</v>
      </c>
      <c r="B774" s="1">
        <v>41953</v>
      </c>
      <c r="C774" s="1">
        <v>41958</v>
      </c>
      <c r="D774" t="s">
        <v>1460</v>
      </c>
      <c r="E774" t="s">
        <v>14</v>
      </c>
      <c r="F774" t="s">
        <v>1461</v>
      </c>
      <c r="G774" t="s">
        <v>16</v>
      </c>
      <c r="H774" t="s">
        <v>43</v>
      </c>
      <c r="I774" t="s">
        <v>870</v>
      </c>
      <c r="J774">
        <v>63.56</v>
      </c>
      <c r="K774">
        <v>2</v>
      </c>
      <c r="L774">
        <v>3.18</v>
      </c>
      <c r="M774">
        <f>YEAR(Walmart_dataset[[#This Row],[Order Date]])</f>
        <v>2014</v>
      </c>
      <c r="N774">
        <f>MONTH(Walmart_dataset[[#This Row],[Order Date]])</f>
        <v>11</v>
      </c>
      <c r="O774">
        <f>DAY(Walmart_dataset[[#This Row],[Order Date]])</f>
        <v>10</v>
      </c>
    </row>
    <row r="775" spans="1:15" x14ac:dyDescent="0.25">
      <c r="A775" t="s">
        <v>1459</v>
      </c>
      <c r="B775" s="1">
        <v>41953</v>
      </c>
      <c r="C775" s="1">
        <v>41958</v>
      </c>
      <c r="D775" t="s">
        <v>1460</v>
      </c>
      <c r="E775" t="s">
        <v>14</v>
      </c>
      <c r="F775" t="s">
        <v>1461</v>
      </c>
      <c r="G775" t="s">
        <v>16</v>
      </c>
      <c r="H775" t="s">
        <v>58</v>
      </c>
      <c r="I775" t="s">
        <v>1462</v>
      </c>
      <c r="J775">
        <v>99.99</v>
      </c>
      <c r="K775">
        <v>1</v>
      </c>
      <c r="L775">
        <v>44</v>
      </c>
      <c r="M775">
        <f>YEAR(Walmart_dataset[[#This Row],[Order Date]])</f>
        <v>2014</v>
      </c>
      <c r="N775">
        <f>MONTH(Walmart_dataset[[#This Row],[Order Date]])</f>
        <v>11</v>
      </c>
      <c r="O775">
        <f>DAY(Walmart_dataset[[#This Row],[Order Date]])</f>
        <v>10</v>
      </c>
    </row>
    <row r="776" spans="1:15" x14ac:dyDescent="0.25">
      <c r="A776" t="s">
        <v>1463</v>
      </c>
      <c r="B776" s="1">
        <v>41773</v>
      </c>
      <c r="C776" s="1">
        <v>41780</v>
      </c>
      <c r="D776" t="s">
        <v>1464</v>
      </c>
      <c r="E776" t="s">
        <v>14</v>
      </c>
      <c r="F776" t="s">
        <v>47</v>
      </c>
      <c r="G776" t="s">
        <v>16</v>
      </c>
      <c r="H776" t="s">
        <v>17</v>
      </c>
      <c r="I776" t="s">
        <v>18</v>
      </c>
      <c r="J776">
        <v>58.48</v>
      </c>
      <c r="K776">
        <v>8</v>
      </c>
      <c r="L776">
        <v>27.49</v>
      </c>
      <c r="M776">
        <f>YEAR(Walmart_dataset[[#This Row],[Order Date]])</f>
        <v>2014</v>
      </c>
      <c r="N776">
        <f>MONTH(Walmart_dataset[[#This Row],[Order Date]])</f>
        <v>5</v>
      </c>
      <c r="O776">
        <f>DAY(Walmart_dataset[[#This Row],[Order Date]])</f>
        <v>14</v>
      </c>
    </row>
    <row r="777" spans="1:15" x14ac:dyDescent="0.25">
      <c r="A777" t="s">
        <v>1465</v>
      </c>
      <c r="B777" s="1">
        <v>42002</v>
      </c>
      <c r="C777" s="1">
        <v>42007</v>
      </c>
      <c r="D777" t="s">
        <v>1466</v>
      </c>
      <c r="E777" t="s">
        <v>14</v>
      </c>
      <c r="F777" t="s">
        <v>36</v>
      </c>
      <c r="G777" t="s">
        <v>37</v>
      </c>
      <c r="H777" t="s">
        <v>21</v>
      </c>
      <c r="I777" t="s">
        <v>483</v>
      </c>
      <c r="J777">
        <v>7.4</v>
      </c>
      <c r="K777">
        <v>2</v>
      </c>
      <c r="L777">
        <v>3.03</v>
      </c>
      <c r="M777">
        <f>YEAR(Walmart_dataset[[#This Row],[Order Date]])</f>
        <v>2014</v>
      </c>
      <c r="N777">
        <f>MONTH(Walmart_dataset[[#This Row],[Order Date]])</f>
        <v>12</v>
      </c>
      <c r="O777">
        <f>DAY(Walmart_dataset[[#This Row],[Order Date]])</f>
        <v>29</v>
      </c>
    </row>
    <row r="778" spans="1:15" hidden="1" x14ac:dyDescent="0.25">
      <c r="A778" t="s">
        <v>1467</v>
      </c>
      <c r="B778" s="1">
        <v>41824</v>
      </c>
      <c r="C778" s="1">
        <v>41831</v>
      </c>
      <c r="D778" t="s">
        <v>860</v>
      </c>
      <c r="E778" t="s">
        <v>14</v>
      </c>
      <c r="F778" t="s">
        <v>603</v>
      </c>
      <c r="G778" t="s">
        <v>158</v>
      </c>
      <c r="H778" t="s">
        <v>21</v>
      </c>
      <c r="I778" t="s">
        <v>1468</v>
      </c>
      <c r="J778">
        <v>545.85</v>
      </c>
      <c r="K778">
        <v>9</v>
      </c>
      <c r="L778">
        <v>114.63</v>
      </c>
      <c r="M778">
        <f>YEAR(Walmart_dataset[[#This Row],[Order Date]])</f>
        <v>2014</v>
      </c>
      <c r="N778">
        <f>MONTH(Walmart_dataset[[#This Row],[Order Date]])</f>
        <v>7</v>
      </c>
      <c r="O778">
        <f>DAY(Walmart_dataset[[#This Row],[Order Date]])</f>
        <v>4</v>
      </c>
    </row>
    <row r="779" spans="1:15" hidden="1" x14ac:dyDescent="0.25">
      <c r="A779" t="s">
        <v>1469</v>
      </c>
      <c r="B779" s="1">
        <v>40865</v>
      </c>
      <c r="C779" s="1">
        <v>40867</v>
      </c>
      <c r="D779" t="s">
        <v>1470</v>
      </c>
      <c r="E779" t="s">
        <v>14</v>
      </c>
      <c r="F779" t="s">
        <v>315</v>
      </c>
      <c r="G779" t="s">
        <v>96</v>
      </c>
      <c r="H779" t="s">
        <v>31</v>
      </c>
      <c r="I779" t="s">
        <v>1471</v>
      </c>
      <c r="J779">
        <v>145.97999999999999</v>
      </c>
      <c r="K779">
        <v>2</v>
      </c>
      <c r="L779">
        <v>-99.27</v>
      </c>
      <c r="M779">
        <f>YEAR(Walmart_dataset[[#This Row],[Order Date]])</f>
        <v>2011</v>
      </c>
      <c r="N779">
        <f>MONTH(Walmart_dataset[[#This Row],[Order Date]])</f>
        <v>11</v>
      </c>
      <c r="O779">
        <f>DAY(Walmart_dataset[[#This Row],[Order Date]])</f>
        <v>18</v>
      </c>
    </row>
    <row r="780" spans="1:15" hidden="1" x14ac:dyDescent="0.25">
      <c r="A780" t="s">
        <v>1469</v>
      </c>
      <c r="B780" s="1">
        <v>40865</v>
      </c>
      <c r="C780" s="1">
        <v>40867</v>
      </c>
      <c r="D780" t="s">
        <v>1470</v>
      </c>
      <c r="E780" t="s">
        <v>14</v>
      </c>
      <c r="F780" t="s">
        <v>315</v>
      </c>
      <c r="G780" t="s">
        <v>96</v>
      </c>
      <c r="H780" t="s">
        <v>67</v>
      </c>
      <c r="I780" t="s">
        <v>1472</v>
      </c>
      <c r="J780">
        <v>35.81</v>
      </c>
      <c r="K780">
        <v>4</v>
      </c>
      <c r="L780">
        <v>12.53</v>
      </c>
      <c r="M780">
        <f>YEAR(Walmart_dataset[[#This Row],[Order Date]])</f>
        <v>2011</v>
      </c>
      <c r="N780">
        <f>MONTH(Walmart_dataset[[#This Row],[Order Date]])</f>
        <v>11</v>
      </c>
      <c r="O780">
        <f>DAY(Walmart_dataset[[#This Row],[Order Date]])</f>
        <v>18</v>
      </c>
    </row>
    <row r="781" spans="1:15" x14ac:dyDescent="0.25">
      <c r="A781" t="s">
        <v>1473</v>
      </c>
      <c r="B781" s="1">
        <v>41177</v>
      </c>
      <c r="C781" s="1">
        <v>41183</v>
      </c>
      <c r="D781" t="s">
        <v>1474</v>
      </c>
      <c r="E781" t="s">
        <v>14</v>
      </c>
      <c r="F781" t="s">
        <v>15</v>
      </c>
      <c r="G781" t="s">
        <v>16</v>
      </c>
      <c r="H781" t="s">
        <v>128</v>
      </c>
      <c r="I781" t="s">
        <v>1475</v>
      </c>
      <c r="J781">
        <v>17.48</v>
      </c>
      <c r="K781">
        <v>2</v>
      </c>
      <c r="L781">
        <v>8.2200000000000006</v>
      </c>
      <c r="M781">
        <f>YEAR(Walmart_dataset[[#This Row],[Order Date]])</f>
        <v>2012</v>
      </c>
      <c r="N781">
        <f>MONTH(Walmart_dataset[[#This Row],[Order Date]])</f>
        <v>9</v>
      </c>
      <c r="O781">
        <f>DAY(Walmart_dataset[[#This Row],[Order Date]])</f>
        <v>25</v>
      </c>
    </row>
    <row r="782" spans="1:15" x14ac:dyDescent="0.25">
      <c r="A782" t="s">
        <v>1476</v>
      </c>
      <c r="B782" s="1">
        <v>41584</v>
      </c>
      <c r="C782" s="1">
        <v>41589</v>
      </c>
      <c r="D782" t="s">
        <v>987</v>
      </c>
      <c r="E782" t="s">
        <v>14</v>
      </c>
      <c r="F782" t="s">
        <v>142</v>
      </c>
      <c r="G782" t="s">
        <v>16</v>
      </c>
      <c r="H782" t="s">
        <v>27</v>
      </c>
      <c r="I782" t="s">
        <v>1477</v>
      </c>
      <c r="J782">
        <v>29.12</v>
      </c>
      <c r="K782">
        <v>5</v>
      </c>
      <c r="L782">
        <v>9.83</v>
      </c>
      <c r="M782">
        <f>YEAR(Walmart_dataset[[#This Row],[Order Date]])</f>
        <v>2013</v>
      </c>
      <c r="N782">
        <f>MONTH(Walmart_dataset[[#This Row],[Order Date]])</f>
        <v>11</v>
      </c>
      <c r="O782">
        <f>DAY(Walmart_dataset[[#This Row],[Order Date]])</f>
        <v>6</v>
      </c>
    </row>
    <row r="783" spans="1:15" x14ac:dyDescent="0.25">
      <c r="A783" t="s">
        <v>1478</v>
      </c>
      <c r="B783" s="1">
        <v>41101</v>
      </c>
      <c r="C783" s="1">
        <v>41103</v>
      </c>
      <c r="D783" t="s">
        <v>1479</v>
      </c>
      <c r="E783" t="s">
        <v>14</v>
      </c>
      <c r="F783" t="s">
        <v>36</v>
      </c>
      <c r="G783" t="s">
        <v>37</v>
      </c>
      <c r="H783" t="s">
        <v>67</v>
      </c>
      <c r="I783" t="s">
        <v>1480</v>
      </c>
      <c r="J783">
        <v>29.97</v>
      </c>
      <c r="K783">
        <v>3</v>
      </c>
      <c r="L783">
        <v>13.49</v>
      </c>
      <c r="M783">
        <f>YEAR(Walmart_dataset[[#This Row],[Order Date]])</f>
        <v>2012</v>
      </c>
      <c r="N783">
        <f>MONTH(Walmart_dataset[[#This Row],[Order Date]])</f>
        <v>7</v>
      </c>
      <c r="O783">
        <f>DAY(Walmart_dataset[[#This Row],[Order Date]])</f>
        <v>11</v>
      </c>
    </row>
    <row r="784" spans="1:15" x14ac:dyDescent="0.25">
      <c r="A784" t="s">
        <v>1478</v>
      </c>
      <c r="B784" s="1">
        <v>41101</v>
      </c>
      <c r="C784" s="1">
        <v>41103</v>
      </c>
      <c r="D784" t="s">
        <v>1479</v>
      </c>
      <c r="E784" t="s">
        <v>14</v>
      </c>
      <c r="F784" t="s">
        <v>36</v>
      </c>
      <c r="G784" t="s">
        <v>37</v>
      </c>
      <c r="H784" t="s">
        <v>27</v>
      </c>
      <c r="I784" t="s">
        <v>684</v>
      </c>
      <c r="J784">
        <v>98.35</v>
      </c>
      <c r="K784">
        <v>3</v>
      </c>
      <c r="L784">
        <v>34.42</v>
      </c>
      <c r="M784">
        <f>YEAR(Walmart_dataset[[#This Row],[Order Date]])</f>
        <v>2012</v>
      </c>
      <c r="N784">
        <f>MONTH(Walmart_dataset[[#This Row],[Order Date]])</f>
        <v>7</v>
      </c>
      <c r="O784">
        <f>DAY(Walmart_dataset[[#This Row],[Order Date]])</f>
        <v>11</v>
      </c>
    </row>
    <row r="785" spans="1:15" x14ac:dyDescent="0.25">
      <c r="A785" t="s">
        <v>1481</v>
      </c>
      <c r="B785" s="1">
        <v>41582</v>
      </c>
      <c r="C785" s="1">
        <v>41585</v>
      </c>
      <c r="D785" t="s">
        <v>790</v>
      </c>
      <c r="E785" t="s">
        <v>14</v>
      </c>
      <c r="F785" t="s">
        <v>15</v>
      </c>
      <c r="G785" t="s">
        <v>16</v>
      </c>
      <c r="H785" t="s">
        <v>110</v>
      </c>
      <c r="I785" t="s">
        <v>1482</v>
      </c>
      <c r="J785">
        <v>217.58</v>
      </c>
      <c r="K785">
        <v>2</v>
      </c>
      <c r="L785">
        <v>-29.92</v>
      </c>
      <c r="M785">
        <f>YEAR(Walmart_dataset[[#This Row],[Order Date]])</f>
        <v>2013</v>
      </c>
      <c r="N785">
        <f>MONTH(Walmart_dataset[[#This Row],[Order Date]])</f>
        <v>11</v>
      </c>
      <c r="O785">
        <f>DAY(Walmart_dataset[[#This Row],[Order Date]])</f>
        <v>4</v>
      </c>
    </row>
    <row r="786" spans="1:15" x14ac:dyDescent="0.25">
      <c r="A786" t="s">
        <v>1481</v>
      </c>
      <c r="B786" s="1">
        <v>41582</v>
      </c>
      <c r="C786" s="1">
        <v>41585</v>
      </c>
      <c r="D786" t="s">
        <v>790</v>
      </c>
      <c r="E786" t="s">
        <v>14</v>
      </c>
      <c r="F786" t="s">
        <v>15</v>
      </c>
      <c r="G786" t="s">
        <v>16</v>
      </c>
      <c r="H786" t="s">
        <v>58</v>
      </c>
      <c r="I786" t="s">
        <v>1483</v>
      </c>
      <c r="J786">
        <v>82.95</v>
      </c>
      <c r="K786">
        <v>5</v>
      </c>
      <c r="L786">
        <v>29.03</v>
      </c>
      <c r="M786">
        <f>YEAR(Walmart_dataset[[#This Row],[Order Date]])</f>
        <v>2013</v>
      </c>
      <c r="N786">
        <f>MONTH(Walmart_dataset[[#This Row],[Order Date]])</f>
        <v>11</v>
      </c>
      <c r="O786">
        <f>DAY(Walmart_dataset[[#This Row],[Order Date]])</f>
        <v>4</v>
      </c>
    </row>
    <row r="787" spans="1:15" x14ac:dyDescent="0.25">
      <c r="A787" t="s">
        <v>1481</v>
      </c>
      <c r="B787" s="1">
        <v>41582</v>
      </c>
      <c r="C787" s="1">
        <v>41585</v>
      </c>
      <c r="D787" t="s">
        <v>790</v>
      </c>
      <c r="E787" t="s">
        <v>14</v>
      </c>
      <c r="F787" t="s">
        <v>15</v>
      </c>
      <c r="G787" t="s">
        <v>16</v>
      </c>
      <c r="H787" t="s">
        <v>17</v>
      </c>
      <c r="I787" t="s">
        <v>1484</v>
      </c>
      <c r="J787">
        <v>87.71</v>
      </c>
      <c r="K787">
        <v>7</v>
      </c>
      <c r="L787">
        <v>41.22</v>
      </c>
      <c r="M787">
        <f>YEAR(Walmart_dataset[[#This Row],[Order Date]])</f>
        <v>2013</v>
      </c>
      <c r="N787">
        <f>MONTH(Walmart_dataset[[#This Row],[Order Date]])</f>
        <v>11</v>
      </c>
      <c r="O787">
        <f>DAY(Walmart_dataset[[#This Row],[Order Date]])</f>
        <v>4</v>
      </c>
    </row>
    <row r="788" spans="1:15" x14ac:dyDescent="0.25">
      <c r="A788" t="s">
        <v>1481</v>
      </c>
      <c r="B788" s="1">
        <v>41582</v>
      </c>
      <c r="C788" s="1">
        <v>41585</v>
      </c>
      <c r="D788" t="s">
        <v>790</v>
      </c>
      <c r="E788" t="s">
        <v>14</v>
      </c>
      <c r="F788" t="s">
        <v>15</v>
      </c>
      <c r="G788" t="s">
        <v>16</v>
      </c>
      <c r="H788" t="s">
        <v>29</v>
      </c>
      <c r="I788" t="s">
        <v>1485</v>
      </c>
      <c r="J788">
        <v>1101.48</v>
      </c>
      <c r="K788">
        <v>4</v>
      </c>
      <c r="L788">
        <v>429.58</v>
      </c>
      <c r="M788">
        <f>YEAR(Walmart_dataset[[#This Row],[Order Date]])</f>
        <v>2013</v>
      </c>
      <c r="N788">
        <f>MONTH(Walmart_dataset[[#This Row],[Order Date]])</f>
        <v>11</v>
      </c>
      <c r="O788">
        <f>DAY(Walmart_dataset[[#This Row],[Order Date]])</f>
        <v>4</v>
      </c>
    </row>
    <row r="789" spans="1:15" x14ac:dyDescent="0.25">
      <c r="A789" t="s">
        <v>1486</v>
      </c>
      <c r="B789" s="1">
        <v>41887</v>
      </c>
      <c r="C789" s="1">
        <v>41891</v>
      </c>
      <c r="D789" t="s">
        <v>1487</v>
      </c>
      <c r="E789" t="s">
        <v>14</v>
      </c>
      <c r="F789" t="s">
        <v>15</v>
      </c>
      <c r="G789" t="s">
        <v>16</v>
      </c>
      <c r="H789" t="s">
        <v>31</v>
      </c>
      <c r="I789" t="s">
        <v>1488</v>
      </c>
      <c r="J789">
        <v>1322.35</v>
      </c>
      <c r="K789">
        <v>3</v>
      </c>
      <c r="L789">
        <v>-99.18</v>
      </c>
      <c r="M789">
        <f>YEAR(Walmart_dataset[[#This Row],[Order Date]])</f>
        <v>2014</v>
      </c>
      <c r="N789">
        <f>MONTH(Walmart_dataset[[#This Row],[Order Date]])</f>
        <v>9</v>
      </c>
      <c r="O789">
        <f>DAY(Walmart_dataset[[#This Row],[Order Date]])</f>
        <v>5</v>
      </c>
    </row>
    <row r="790" spans="1:15" x14ac:dyDescent="0.25">
      <c r="A790" t="s">
        <v>1489</v>
      </c>
      <c r="B790" s="1">
        <v>41998</v>
      </c>
      <c r="C790" s="1">
        <v>42005</v>
      </c>
      <c r="D790" t="s">
        <v>201</v>
      </c>
      <c r="E790" t="s">
        <v>14</v>
      </c>
      <c r="F790" t="s">
        <v>36</v>
      </c>
      <c r="G790" t="s">
        <v>37</v>
      </c>
      <c r="H790" t="s">
        <v>43</v>
      </c>
      <c r="I790" t="s">
        <v>1028</v>
      </c>
      <c r="J790">
        <v>1003.62</v>
      </c>
      <c r="K790">
        <v>6</v>
      </c>
      <c r="L790">
        <v>0</v>
      </c>
      <c r="M790">
        <f>YEAR(Walmart_dataset[[#This Row],[Order Date]])</f>
        <v>2014</v>
      </c>
      <c r="N790">
        <f>MONTH(Walmart_dataset[[#This Row],[Order Date]])</f>
        <v>12</v>
      </c>
      <c r="O790">
        <f>DAY(Walmart_dataset[[#This Row],[Order Date]])</f>
        <v>25</v>
      </c>
    </row>
    <row r="791" spans="1:15" x14ac:dyDescent="0.25">
      <c r="A791" t="s">
        <v>1490</v>
      </c>
      <c r="B791" s="1">
        <v>41880</v>
      </c>
      <c r="C791" s="1">
        <v>41886</v>
      </c>
      <c r="D791" t="s">
        <v>1404</v>
      </c>
      <c r="E791" t="s">
        <v>14</v>
      </c>
      <c r="F791" t="s">
        <v>36</v>
      </c>
      <c r="G791" t="s">
        <v>37</v>
      </c>
      <c r="H791" t="s">
        <v>25</v>
      </c>
      <c r="I791" t="s">
        <v>1491</v>
      </c>
      <c r="J791">
        <v>35.17</v>
      </c>
      <c r="K791">
        <v>4</v>
      </c>
      <c r="L791">
        <v>11.43</v>
      </c>
      <c r="M791">
        <f>YEAR(Walmart_dataset[[#This Row],[Order Date]])</f>
        <v>2014</v>
      </c>
      <c r="N791">
        <f>MONTH(Walmart_dataset[[#This Row],[Order Date]])</f>
        <v>8</v>
      </c>
      <c r="O791">
        <f>DAY(Walmart_dataset[[#This Row],[Order Date]])</f>
        <v>29</v>
      </c>
    </row>
    <row r="792" spans="1:15" x14ac:dyDescent="0.25">
      <c r="A792" t="s">
        <v>1490</v>
      </c>
      <c r="B792" s="1">
        <v>41880</v>
      </c>
      <c r="C792" s="1">
        <v>41886</v>
      </c>
      <c r="D792" t="s">
        <v>1404</v>
      </c>
      <c r="E792" t="s">
        <v>14</v>
      </c>
      <c r="F792" t="s">
        <v>36</v>
      </c>
      <c r="G792" t="s">
        <v>37</v>
      </c>
      <c r="H792" t="s">
        <v>31</v>
      </c>
      <c r="I792" t="s">
        <v>1492</v>
      </c>
      <c r="J792">
        <v>1137.75</v>
      </c>
      <c r="K792">
        <v>5</v>
      </c>
      <c r="L792">
        <v>250.31</v>
      </c>
      <c r="M792">
        <f>YEAR(Walmart_dataset[[#This Row],[Order Date]])</f>
        <v>2014</v>
      </c>
      <c r="N792">
        <f>MONTH(Walmart_dataset[[#This Row],[Order Date]])</f>
        <v>8</v>
      </c>
      <c r="O792">
        <f>DAY(Walmart_dataset[[#This Row],[Order Date]])</f>
        <v>29</v>
      </c>
    </row>
    <row r="793" spans="1:15" x14ac:dyDescent="0.25">
      <c r="A793" t="s">
        <v>1490</v>
      </c>
      <c r="B793" s="1">
        <v>41880</v>
      </c>
      <c r="C793" s="1">
        <v>41886</v>
      </c>
      <c r="D793" t="s">
        <v>1404</v>
      </c>
      <c r="E793" t="s">
        <v>14</v>
      </c>
      <c r="F793" t="s">
        <v>36</v>
      </c>
      <c r="G793" t="s">
        <v>37</v>
      </c>
      <c r="H793" t="s">
        <v>27</v>
      </c>
      <c r="I793" t="s">
        <v>364</v>
      </c>
      <c r="J793">
        <v>99.68</v>
      </c>
      <c r="K793">
        <v>5</v>
      </c>
      <c r="L793">
        <v>32.4</v>
      </c>
      <c r="M793">
        <f>YEAR(Walmart_dataset[[#This Row],[Order Date]])</f>
        <v>2014</v>
      </c>
      <c r="N793">
        <f>MONTH(Walmart_dataset[[#This Row],[Order Date]])</f>
        <v>8</v>
      </c>
      <c r="O793">
        <f>DAY(Walmart_dataset[[#This Row],[Order Date]])</f>
        <v>29</v>
      </c>
    </row>
    <row r="794" spans="1:15" x14ac:dyDescent="0.25">
      <c r="A794" t="s">
        <v>1490</v>
      </c>
      <c r="B794" s="1">
        <v>41880</v>
      </c>
      <c r="C794" s="1">
        <v>41886</v>
      </c>
      <c r="D794" t="s">
        <v>1404</v>
      </c>
      <c r="E794" t="s">
        <v>14</v>
      </c>
      <c r="F794" t="s">
        <v>36</v>
      </c>
      <c r="G794" t="s">
        <v>37</v>
      </c>
      <c r="H794" t="s">
        <v>23</v>
      </c>
      <c r="I794" t="s">
        <v>1356</v>
      </c>
      <c r="J794">
        <v>5.56</v>
      </c>
      <c r="K794">
        <v>2</v>
      </c>
      <c r="L794">
        <v>1.45</v>
      </c>
      <c r="M794">
        <f>YEAR(Walmart_dataset[[#This Row],[Order Date]])</f>
        <v>2014</v>
      </c>
      <c r="N794">
        <f>MONTH(Walmart_dataset[[#This Row],[Order Date]])</f>
        <v>8</v>
      </c>
      <c r="O794">
        <f>DAY(Walmart_dataset[[#This Row],[Order Date]])</f>
        <v>29</v>
      </c>
    </row>
    <row r="795" spans="1:15" x14ac:dyDescent="0.25">
      <c r="A795" t="s">
        <v>1493</v>
      </c>
      <c r="B795" s="1">
        <v>40890</v>
      </c>
      <c r="C795" s="1">
        <v>40892</v>
      </c>
      <c r="D795" t="s">
        <v>91</v>
      </c>
      <c r="E795" t="s">
        <v>14</v>
      </c>
      <c r="F795" t="s">
        <v>15</v>
      </c>
      <c r="G795" t="s">
        <v>16</v>
      </c>
      <c r="H795" t="s">
        <v>67</v>
      </c>
      <c r="I795" t="s">
        <v>1494</v>
      </c>
      <c r="J795">
        <v>90.24</v>
      </c>
      <c r="K795">
        <v>6</v>
      </c>
      <c r="L795">
        <v>41.51</v>
      </c>
      <c r="M795">
        <f>YEAR(Walmart_dataset[[#This Row],[Order Date]])</f>
        <v>2011</v>
      </c>
      <c r="N795">
        <f>MONTH(Walmart_dataset[[#This Row],[Order Date]])</f>
        <v>12</v>
      </c>
      <c r="O795">
        <f>DAY(Walmart_dataset[[#This Row],[Order Date]])</f>
        <v>13</v>
      </c>
    </row>
    <row r="796" spans="1:15" x14ac:dyDescent="0.25">
      <c r="A796" t="s">
        <v>1495</v>
      </c>
      <c r="B796" s="1">
        <v>41178</v>
      </c>
      <c r="C796" s="1">
        <v>41183</v>
      </c>
      <c r="D796" t="s">
        <v>1496</v>
      </c>
      <c r="E796" t="s">
        <v>14</v>
      </c>
      <c r="F796" t="s">
        <v>197</v>
      </c>
      <c r="G796" t="s">
        <v>16</v>
      </c>
      <c r="H796" t="s">
        <v>43</v>
      </c>
      <c r="I796" t="s">
        <v>79</v>
      </c>
      <c r="J796">
        <v>64.17</v>
      </c>
      <c r="K796">
        <v>3</v>
      </c>
      <c r="L796">
        <v>18.61</v>
      </c>
      <c r="M796">
        <f>YEAR(Walmart_dataset[[#This Row],[Order Date]])</f>
        <v>2012</v>
      </c>
      <c r="N796">
        <f>MONTH(Walmart_dataset[[#This Row],[Order Date]])</f>
        <v>9</v>
      </c>
      <c r="O796">
        <f>DAY(Walmart_dataset[[#This Row],[Order Date]])</f>
        <v>26</v>
      </c>
    </row>
    <row r="797" spans="1:15" x14ac:dyDescent="0.25">
      <c r="A797" t="s">
        <v>1495</v>
      </c>
      <c r="B797" s="1">
        <v>41178</v>
      </c>
      <c r="C797" s="1">
        <v>41183</v>
      </c>
      <c r="D797" t="s">
        <v>1496</v>
      </c>
      <c r="E797" t="s">
        <v>14</v>
      </c>
      <c r="F797" t="s">
        <v>197</v>
      </c>
      <c r="G797" t="s">
        <v>16</v>
      </c>
      <c r="H797" t="s">
        <v>128</v>
      </c>
      <c r="I797" t="s">
        <v>1497</v>
      </c>
      <c r="J797">
        <v>124.46</v>
      </c>
      <c r="K797">
        <v>2</v>
      </c>
      <c r="L797">
        <v>58.5</v>
      </c>
      <c r="M797">
        <f>YEAR(Walmart_dataset[[#This Row],[Order Date]])</f>
        <v>2012</v>
      </c>
      <c r="N797">
        <f>MONTH(Walmart_dataset[[#This Row],[Order Date]])</f>
        <v>9</v>
      </c>
      <c r="O797">
        <f>DAY(Walmart_dataset[[#This Row],[Order Date]])</f>
        <v>26</v>
      </c>
    </row>
    <row r="798" spans="1:15" x14ac:dyDescent="0.25">
      <c r="A798" t="s">
        <v>1498</v>
      </c>
      <c r="B798" s="1">
        <v>41414</v>
      </c>
      <c r="C798" s="1">
        <v>41419</v>
      </c>
      <c r="D798" t="s">
        <v>1499</v>
      </c>
      <c r="E798" t="s">
        <v>14</v>
      </c>
      <c r="F798" t="s">
        <v>47</v>
      </c>
      <c r="G798" t="s">
        <v>16</v>
      </c>
      <c r="H798" t="s">
        <v>27</v>
      </c>
      <c r="I798" t="s">
        <v>1232</v>
      </c>
      <c r="J798">
        <v>9.58</v>
      </c>
      <c r="K798">
        <v>1</v>
      </c>
      <c r="L798">
        <v>3.35</v>
      </c>
      <c r="M798">
        <f>YEAR(Walmart_dataset[[#This Row],[Order Date]])</f>
        <v>2013</v>
      </c>
      <c r="N798">
        <f>MONTH(Walmart_dataset[[#This Row],[Order Date]])</f>
        <v>5</v>
      </c>
      <c r="O798">
        <f>DAY(Walmart_dataset[[#This Row],[Order Date]])</f>
        <v>20</v>
      </c>
    </row>
    <row r="799" spans="1:15" x14ac:dyDescent="0.25">
      <c r="A799" t="s">
        <v>1500</v>
      </c>
      <c r="B799" s="1">
        <v>41593</v>
      </c>
      <c r="C799" s="1">
        <v>41598</v>
      </c>
      <c r="D799" t="s">
        <v>1501</v>
      </c>
      <c r="E799" t="s">
        <v>14</v>
      </c>
      <c r="F799" t="s">
        <v>47</v>
      </c>
      <c r="G799" t="s">
        <v>16</v>
      </c>
      <c r="H799" t="s">
        <v>17</v>
      </c>
      <c r="I799" t="s">
        <v>1502</v>
      </c>
      <c r="J799">
        <v>7.38</v>
      </c>
      <c r="K799">
        <v>2</v>
      </c>
      <c r="L799">
        <v>3.47</v>
      </c>
      <c r="M799">
        <f>YEAR(Walmart_dataset[[#This Row],[Order Date]])</f>
        <v>2013</v>
      </c>
      <c r="N799">
        <f>MONTH(Walmart_dataset[[#This Row],[Order Date]])</f>
        <v>11</v>
      </c>
      <c r="O799">
        <f>DAY(Walmart_dataset[[#This Row],[Order Date]])</f>
        <v>15</v>
      </c>
    </row>
    <row r="800" spans="1:15" x14ac:dyDescent="0.25">
      <c r="A800" t="s">
        <v>1503</v>
      </c>
      <c r="B800" s="1">
        <v>40749</v>
      </c>
      <c r="C800" s="1">
        <v>40751</v>
      </c>
      <c r="D800" t="s">
        <v>257</v>
      </c>
      <c r="E800" t="s">
        <v>14</v>
      </c>
      <c r="F800" t="s">
        <v>47</v>
      </c>
      <c r="G800" t="s">
        <v>16</v>
      </c>
      <c r="H800" t="s">
        <v>43</v>
      </c>
      <c r="I800" t="s">
        <v>1199</v>
      </c>
      <c r="J800">
        <v>53.72</v>
      </c>
      <c r="K800">
        <v>4</v>
      </c>
      <c r="L800">
        <v>15.04</v>
      </c>
      <c r="M800">
        <f>YEAR(Walmart_dataset[[#This Row],[Order Date]])</f>
        <v>2011</v>
      </c>
      <c r="N800">
        <f>MONTH(Walmart_dataset[[#This Row],[Order Date]])</f>
        <v>7</v>
      </c>
      <c r="O800">
        <f>DAY(Walmart_dataset[[#This Row],[Order Date]])</f>
        <v>25</v>
      </c>
    </row>
    <row r="801" spans="1:15" x14ac:dyDescent="0.25">
      <c r="A801" t="s">
        <v>1503</v>
      </c>
      <c r="B801" s="1">
        <v>40749</v>
      </c>
      <c r="C801" s="1">
        <v>40751</v>
      </c>
      <c r="D801" t="s">
        <v>257</v>
      </c>
      <c r="E801" t="s">
        <v>14</v>
      </c>
      <c r="F801" t="s">
        <v>47</v>
      </c>
      <c r="G801" t="s">
        <v>16</v>
      </c>
      <c r="H801" t="s">
        <v>122</v>
      </c>
      <c r="I801" t="s">
        <v>1504</v>
      </c>
      <c r="J801">
        <v>8187.65</v>
      </c>
      <c r="K801">
        <v>5</v>
      </c>
      <c r="L801">
        <v>327.51</v>
      </c>
      <c r="M801">
        <f>YEAR(Walmart_dataset[[#This Row],[Order Date]])</f>
        <v>2011</v>
      </c>
      <c r="N801">
        <f>MONTH(Walmart_dataset[[#This Row],[Order Date]])</f>
        <v>7</v>
      </c>
      <c r="O801">
        <f>DAY(Walmart_dataset[[#This Row],[Order Date]])</f>
        <v>25</v>
      </c>
    </row>
    <row r="802" spans="1:15" x14ac:dyDescent="0.25">
      <c r="A802" t="s">
        <v>1503</v>
      </c>
      <c r="B802" s="1">
        <v>40749</v>
      </c>
      <c r="C802" s="1">
        <v>40751</v>
      </c>
      <c r="D802" t="s">
        <v>257</v>
      </c>
      <c r="E802" t="s">
        <v>14</v>
      </c>
      <c r="F802" t="s">
        <v>47</v>
      </c>
      <c r="G802" t="s">
        <v>16</v>
      </c>
      <c r="H802" t="s">
        <v>21</v>
      </c>
      <c r="I802" t="s">
        <v>159</v>
      </c>
      <c r="J802">
        <v>77.92</v>
      </c>
      <c r="K802">
        <v>8</v>
      </c>
      <c r="L802">
        <v>34.28</v>
      </c>
      <c r="M802">
        <f>YEAR(Walmart_dataset[[#This Row],[Order Date]])</f>
        <v>2011</v>
      </c>
      <c r="N802">
        <f>MONTH(Walmart_dataset[[#This Row],[Order Date]])</f>
        <v>7</v>
      </c>
      <c r="O802">
        <f>DAY(Walmart_dataset[[#This Row],[Order Date]])</f>
        <v>25</v>
      </c>
    </row>
    <row r="803" spans="1:15" x14ac:dyDescent="0.25">
      <c r="A803" t="s">
        <v>1505</v>
      </c>
      <c r="B803" s="1">
        <v>41701</v>
      </c>
      <c r="C803" s="1">
        <v>41707</v>
      </c>
      <c r="D803" t="s">
        <v>361</v>
      </c>
      <c r="E803" t="s">
        <v>14</v>
      </c>
      <c r="F803" t="s">
        <v>15</v>
      </c>
      <c r="G803" t="s">
        <v>16</v>
      </c>
      <c r="H803" t="s">
        <v>25</v>
      </c>
      <c r="I803" t="s">
        <v>1506</v>
      </c>
      <c r="J803">
        <v>196.78</v>
      </c>
      <c r="K803">
        <v>3</v>
      </c>
      <c r="L803">
        <v>14.76</v>
      </c>
      <c r="M803">
        <f>YEAR(Walmart_dataset[[#This Row],[Order Date]])</f>
        <v>2014</v>
      </c>
      <c r="N803">
        <f>MONTH(Walmart_dataset[[#This Row],[Order Date]])</f>
        <v>3</v>
      </c>
      <c r="O803">
        <f>DAY(Walmart_dataset[[#This Row],[Order Date]])</f>
        <v>3</v>
      </c>
    </row>
    <row r="804" spans="1:15" x14ac:dyDescent="0.25">
      <c r="A804" t="s">
        <v>1505</v>
      </c>
      <c r="B804" s="1">
        <v>41701</v>
      </c>
      <c r="C804" s="1">
        <v>41707</v>
      </c>
      <c r="D804" t="s">
        <v>361</v>
      </c>
      <c r="E804" t="s">
        <v>14</v>
      </c>
      <c r="F804" t="s">
        <v>15</v>
      </c>
      <c r="G804" t="s">
        <v>16</v>
      </c>
      <c r="H804" t="s">
        <v>58</v>
      </c>
      <c r="I804" t="s">
        <v>876</v>
      </c>
      <c r="J804">
        <v>479.94</v>
      </c>
      <c r="K804">
        <v>6</v>
      </c>
      <c r="L804">
        <v>52.79</v>
      </c>
      <c r="M804">
        <f>YEAR(Walmart_dataset[[#This Row],[Order Date]])</f>
        <v>2014</v>
      </c>
      <c r="N804">
        <f>MONTH(Walmart_dataset[[#This Row],[Order Date]])</f>
        <v>3</v>
      </c>
      <c r="O804">
        <f>DAY(Walmart_dataset[[#This Row],[Order Date]])</f>
        <v>3</v>
      </c>
    </row>
    <row r="805" spans="1:15" x14ac:dyDescent="0.25">
      <c r="A805" t="s">
        <v>1507</v>
      </c>
      <c r="B805" s="1">
        <v>41158</v>
      </c>
      <c r="C805" s="1">
        <v>41160</v>
      </c>
      <c r="D805" t="s">
        <v>1508</v>
      </c>
      <c r="E805" t="s">
        <v>14</v>
      </c>
      <c r="F805" t="s">
        <v>1509</v>
      </c>
      <c r="G805" t="s">
        <v>16</v>
      </c>
      <c r="H805" t="s">
        <v>58</v>
      </c>
      <c r="I805" t="s">
        <v>1510</v>
      </c>
      <c r="J805">
        <v>46.32</v>
      </c>
      <c r="K805">
        <v>4</v>
      </c>
      <c r="L805">
        <v>18.059999999999999</v>
      </c>
      <c r="M805">
        <f>YEAR(Walmart_dataset[[#This Row],[Order Date]])</f>
        <v>2012</v>
      </c>
      <c r="N805">
        <f>MONTH(Walmart_dataset[[#This Row],[Order Date]])</f>
        <v>9</v>
      </c>
      <c r="O805">
        <f>DAY(Walmart_dataset[[#This Row],[Order Date]])</f>
        <v>6</v>
      </c>
    </row>
    <row r="806" spans="1:15" x14ac:dyDescent="0.25">
      <c r="A806" t="s">
        <v>1511</v>
      </c>
      <c r="B806" s="1">
        <v>41106</v>
      </c>
      <c r="C806" s="1">
        <v>41106</v>
      </c>
      <c r="D806" t="s">
        <v>1449</v>
      </c>
      <c r="E806" t="s">
        <v>14</v>
      </c>
      <c r="F806" t="s">
        <v>47</v>
      </c>
      <c r="G806" t="s">
        <v>16</v>
      </c>
      <c r="H806" t="s">
        <v>110</v>
      </c>
      <c r="I806" t="s">
        <v>847</v>
      </c>
      <c r="J806">
        <v>1348.7</v>
      </c>
      <c r="K806">
        <v>6</v>
      </c>
      <c r="L806">
        <v>-219.16</v>
      </c>
      <c r="M806">
        <f>YEAR(Walmart_dataset[[#This Row],[Order Date]])</f>
        <v>2012</v>
      </c>
      <c r="N806">
        <f>MONTH(Walmart_dataset[[#This Row],[Order Date]])</f>
        <v>7</v>
      </c>
      <c r="O806">
        <f>DAY(Walmart_dataset[[#This Row],[Order Date]])</f>
        <v>16</v>
      </c>
    </row>
    <row r="807" spans="1:15" x14ac:dyDescent="0.25">
      <c r="A807" t="s">
        <v>1511</v>
      </c>
      <c r="B807" s="1">
        <v>41106</v>
      </c>
      <c r="C807" s="1">
        <v>41106</v>
      </c>
      <c r="D807" t="s">
        <v>1449</v>
      </c>
      <c r="E807" t="s">
        <v>14</v>
      </c>
      <c r="F807" t="s">
        <v>47</v>
      </c>
      <c r="G807" t="s">
        <v>16</v>
      </c>
      <c r="H807" t="s">
        <v>110</v>
      </c>
      <c r="I807" t="s">
        <v>235</v>
      </c>
      <c r="J807">
        <v>700.15</v>
      </c>
      <c r="K807">
        <v>3</v>
      </c>
      <c r="L807">
        <v>78.77</v>
      </c>
      <c r="M807">
        <f>YEAR(Walmart_dataset[[#This Row],[Order Date]])</f>
        <v>2012</v>
      </c>
      <c r="N807">
        <f>MONTH(Walmart_dataset[[#This Row],[Order Date]])</f>
        <v>7</v>
      </c>
      <c r="O807">
        <f>DAY(Walmart_dataset[[#This Row],[Order Date]])</f>
        <v>16</v>
      </c>
    </row>
    <row r="808" spans="1:15" hidden="1" x14ac:dyDescent="0.25">
      <c r="A808" t="s">
        <v>1512</v>
      </c>
      <c r="B808" s="1">
        <v>41395</v>
      </c>
      <c r="C808" s="1">
        <v>41399</v>
      </c>
      <c r="D808" t="s">
        <v>1513</v>
      </c>
      <c r="E808" t="s">
        <v>14</v>
      </c>
      <c r="F808" t="s">
        <v>137</v>
      </c>
      <c r="G808" t="s">
        <v>73</v>
      </c>
      <c r="H808" t="s">
        <v>21</v>
      </c>
      <c r="I808" t="s">
        <v>524</v>
      </c>
      <c r="J808">
        <v>111.89</v>
      </c>
      <c r="K808">
        <v>7</v>
      </c>
      <c r="L808">
        <v>22.38</v>
      </c>
      <c r="M808">
        <f>YEAR(Walmart_dataset[[#This Row],[Order Date]])</f>
        <v>2013</v>
      </c>
      <c r="N808">
        <f>MONTH(Walmart_dataset[[#This Row],[Order Date]])</f>
        <v>5</v>
      </c>
      <c r="O808">
        <f>DAY(Walmart_dataset[[#This Row],[Order Date]])</f>
        <v>1</v>
      </c>
    </row>
    <row r="809" spans="1:15" x14ac:dyDescent="0.25">
      <c r="A809" t="s">
        <v>1514</v>
      </c>
      <c r="B809" s="1">
        <v>41746</v>
      </c>
      <c r="C809" s="1">
        <v>41750</v>
      </c>
      <c r="D809" t="s">
        <v>314</v>
      </c>
      <c r="E809" t="s">
        <v>14</v>
      </c>
      <c r="F809" t="s">
        <v>142</v>
      </c>
      <c r="G809" t="s">
        <v>16</v>
      </c>
      <c r="H809" t="s">
        <v>43</v>
      </c>
      <c r="I809" t="s">
        <v>960</v>
      </c>
      <c r="J809">
        <v>205.92</v>
      </c>
      <c r="K809">
        <v>4</v>
      </c>
      <c r="L809">
        <v>2.06</v>
      </c>
      <c r="M809">
        <f>YEAR(Walmart_dataset[[#This Row],[Order Date]])</f>
        <v>2014</v>
      </c>
      <c r="N809">
        <f>MONTH(Walmart_dataset[[#This Row],[Order Date]])</f>
        <v>4</v>
      </c>
      <c r="O809">
        <f>DAY(Walmart_dataset[[#This Row],[Order Date]])</f>
        <v>17</v>
      </c>
    </row>
    <row r="810" spans="1:15" x14ac:dyDescent="0.25">
      <c r="A810" t="s">
        <v>1514</v>
      </c>
      <c r="B810" s="1">
        <v>41746</v>
      </c>
      <c r="C810" s="1">
        <v>41750</v>
      </c>
      <c r="D810" t="s">
        <v>314</v>
      </c>
      <c r="E810" t="s">
        <v>14</v>
      </c>
      <c r="F810" t="s">
        <v>142</v>
      </c>
      <c r="G810" t="s">
        <v>16</v>
      </c>
      <c r="H810" t="s">
        <v>296</v>
      </c>
      <c r="I810" t="s">
        <v>349</v>
      </c>
      <c r="J810">
        <v>102.83</v>
      </c>
      <c r="K810">
        <v>1</v>
      </c>
      <c r="L810">
        <v>-6.05</v>
      </c>
      <c r="M810">
        <f>YEAR(Walmart_dataset[[#This Row],[Order Date]])</f>
        <v>2014</v>
      </c>
      <c r="N810">
        <f>MONTH(Walmart_dataset[[#This Row],[Order Date]])</f>
        <v>4</v>
      </c>
      <c r="O810">
        <f>DAY(Walmart_dataset[[#This Row],[Order Date]])</f>
        <v>17</v>
      </c>
    </row>
    <row r="811" spans="1:15" hidden="1" x14ac:dyDescent="0.25">
      <c r="A811" t="s">
        <v>1515</v>
      </c>
      <c r="B811" s="1">
        <v>41137</v>
      </c>
      <c r="C811" s="1">
        <v>41143</v>
      </c>
      <c r="D811" t="s">
        <v>1516</v>
      </c>
      <c r="E811" t="s">
        <v>14</v>
      </c>
      <c r="F811" t="s">
        <v>105</v>
      </c>
      <c r="G811" t="s">
        <v>73</v>
      </c>
      <c r="H811" t="s">
        <v>23</v>
      </c>
      <c r="I811" t="s">
        <v>720</v>
      </c>
      <c r="J811">
        <v>2.2999999999999998</v>
      </c>
      <c r="K811">
        <v>1</v>
      </c>
      <c r="L811">
        <v>0.26</v>
      </c>
      <c r="M811">
        <f>YEAR(Walmart_dataset[[#This Row],[Order Date]])</f>
        <v>2012</v>
      </c>
      <c r="N811">
        <f>MONTH(Walmart_dataset[[#This Row],[Order Date]])</f>
        <v>8</v>
      </c>
      <c r="O811">
        <f>DAY(Walmart_dataset[[#This Row],[Order Date]])</f>
        <v>16</v>
      </c>
    </row>
    <row r="812" spans="1:15" hidden="1" x14ac:dyDescent="0.25">
      <c r="A812" t="s">
        <v>1515</v>
      </c>
      <c r="B812" s="1">
        <v>41137</v>
      </c>
      <c r="C812" s="1">
        <v>41143</v>
      </c>
      <c r="D812" t="s">
        <v>1516</v>
      </c>
      <c r="E812" t="s">
        <v>14</v>
      </c>
      <c r="F812" t="s">
        <v>105</v>
      </c>
      <c r="G812" t="s">
        <v>73</v>
      </c>
      <c r="H812" t="s">
        <v>25</v>
      </c>
      <c r="I812" t="s">
        <v>1517</v>
      </c>
      <c r="J812">
        <v>1879.96</v>
      </c>
      <c r="K812">
        <v>5</v>
      </c>
      <c r="L812">
        <v>211.5</v>
      </c>
      <c r="M812">
        <f>YEAR(Walmart_dataset[[#This Row],[Order Date]])</f>
        <v>2012</v>
      </c>
      <c r="N812">
        <f>MONTH(Walmart_dataset[[#This Row],[Order Date]])</f>
        <v>8</v>
      </c>
      <c r="O812">
        <f>DAY(Walmart_dataset[[#This Row],[Order Date]])</f>
        <v>16</v>
      </c>
    </row>
    <row r="813" spans="1:15" hidden="1" x14ac:dyDescent="0.25">
      <c r="A813" t="s">
        <v>1515</v>
      </c>
      <c r="B813" s="1">
        <v>41137</v>
      </c>
      <c r="C813" s="1">
        <v>41143</v>
      </c>
      <c r="D813" t="s">
        <v>1516</v>
      </c>
      <c r="E813" t="s">
        <v>14</v>
      </c>
      <c r="F813" t="s">
        <v>105</v>
      </c>
      <c r="G813" t="s">
        <v>73</v>
      </c>
      <c r="H813" t="s">
        <v>67</v>
      </c>
      <c r="I813" t="s">
        <v>1518</v>
      </c>
      <c r="J813">
        <v>313.02</v>
      </c>
      <c r="K813">
        <v>8</v>
      </c>
      <c r="L813">
        <v>105.65</v>
      </c>
      <c r="M813">
        <f>YEAR(Walmart_dataset[[#This Row],[Order Date]])</f>
        <v>2012</v>
      </c>
      <c r="N813">
        <f>MONTH(Walmart_dataset[[#This Row],[Order Date]])</f>
        <v>8</v>
      </c>
      <c r="O813">
        <f>DAY(Walmart_dataset[[#This Row],[Order Date]])</f>
        <v>16</v>
      </c>
    </row>
    <row r="814" spans="1:15" hidden="1" x14ac:dyDescent="0.25">
      <c r="A814" t="s">
        <v>1515</v>
      </c>
      <c r="B814" s="1">
        <v>41137</v>
      </c>
      <c r="C814" s="1">
        <v>41143</v>
      </c>
      <c r="D814" t="s">
        <v>1516</v>
      </c>
      <c r="E814" t="s">
        <v>14</v>
      </c>
      <c r="F814" t="s">
        <v>105</v>
      </c>
      <c r="G814" t="s">
        <v>73</v>
      </c>
      <c r="H814" t="s">
        <v>17</v>
      </c>
      <c r="I814" t="s">
        <v>707</v>
      </c>
      <c r="J814">
        <v>5.04</v>
      </c>
      <c r="K814">
        <v>2</v>
      </c>
      <c r="L814">
        <v>1.76</v>
      </c>
      <c r="M814">
        <f>YEAR(Walmart_dataset[[#This Row],[Order Date]])</f>
        <v>2012</v>
      </c>
      <c r="N814">
        <f>MONTH(Walmart_dataset[[#This Row],[Order Date]])</f>
        <v>8</v>
      </c>
      <c r="O814">
        <f>DAY(Walmart_dataset[[#This Row],[Order Date]])</f>
        <v>16</v>
      </c>
    </row>
    <row r="815" spans="1:15" hidden="1" x14ac:dyDescent="0.25">
      <c r="A815" t="s">
        <v>1519</v>
      </c>
      <c r="B815" s="1">
        <v>41060</v>
      </c>
      <c r="C815" s="1">
        <v>41064</v>
      </c>
      <c r="D815" t="s">
        <v>1443</v>
      </c>
      <c r="E815" t="s">
        <v>14</v>
      </c>
      <c r="F815" t="s">
        <v>53</v>
      </c>
      <c r="G815" t="s">
        <v>42</v>
      </c>
      <c r="H815" t="s">
        <v>296</v>
      </c>
      <c r="I815" t="s">
        <v>1520</v>
      </c>
      <c r="J815">
        <v>1406.86</v>
      </c>
      <c r="K815">
        <v>7</v>
      </c>
      <c r="L815">
        <v>140.69</v>
      </c>
      <c r="M815">
        <f>YEAR(Walmart_dataset[[#This Row],[Order Date]])</f>
        <v>2012</v>
      </c>
      <c r="N815">
        <f>MONTH(Walmart_dataset[[#This Row],[Order Date]])</f>
        <v>5</v>
      </c>
      <c r="O815">
        <f>DAY(Walmart_dataset[[#This Row],[Order Date]])</f>
        <v>31</v>
      </c>
    </row>
    <row r="816" spans="1:15" hidden="1" x14ac:dyDescent="0.25">
      <c r="A816" t="s">
        <v>1519</v>
      </c>
      <c r="B816" s="1">
        <v>41060</v>
      </c>
      <c r="C816" s="1">
        <v>41064</v>
      </c>
      <c r="D816" t="s">
        <v>1443</v>
      </c>
      <c r="E816" t="s">
        <v>14</v>
      </c>
      <c r="F816" t="s">
        <v>53</v>
      </c>
      <c r="G816" t="s">
        <v>42</v>
      </c>
      <c r="H816" t="s">
        <v>17</v>
      </c>
      <c r="I816" t="s">
        <v>294</v>
      </c>
      <c r="J816">
        <v>15.75</v>
      </c>
      <c r="K816">
        <v>5</v>
      </c>
      <c r="L816">
        <v>7.56</v>
      </c>
      <c r="M816">
        <f>YEAR(Walmart_dataset[[#This Row],[Order Date]])</f>
        <v>2012</v>
      </c>
      <c r="N816">
        <f>MONTH(Walmart_dataset[[#This Row],[Order Date]])</f>
        <v>5</v>
      </c>
      <c r="O816">
        <f>DAY(Walmart_dataset[[#This Row],[Order Date]])</f>
        <v>31</v>
      </c>
    </row>
    <row r="817" spans="1:15" hidden="1" x14ac:dyDescent="0.25">
      <c r="A817" t="s">
        <v>1519</v>
      </c>
      <c r="B817" s="1">
        <v>41060</v>
      </c>
      <c r="C817" s="1">
        <v>41064</v>
      </c>
      <c r="D817" t="s">
        <v>1443</v>
      </c>
      <c r="E817" t="s">
        <v>14</v>
      </c>
      <c r="F817" t="s">
        <v>53</v>
      </c>
      <c r="G817" t="s">
        <v>42</v>
      </c>
      <c r="H817" t="s">
        <v>43</v>
      </c>
      <c r="I817" t="s">
        <v>654</v>
      </c>
      <c r="J817">
        <v>323.10000000000002</v>
      </c>
      <c r="K817">
        <v>2</v>
      </c>
      <c r="L817">
        <v>61.39</v>
      </c>
      <c r="M817">
        <f>YEAR(Walmart_dataset[[#This Row],[Order Date]])</f>
        <v>2012</v>
      </c>
      <c r="N817">
        <f>MONTH(Walmart_dataset[[#This Row],[Order Date]])</f>
        <v>5</v>
      </c>
      <c r="O817">
        <f>DAY(Walmart_dataset[[#This Row],[Order Date]])</f>
        <v>31</v>
      </c>
    </row>
    <row r="818" spans="1:15" x14ac:dyDescent="0.25">
      <c r="A818" t="s">
        <v>1521</v>
      </c>
      <c r="B818" s="1">
        <v>41945</v>
      </c>
      <c r="C818" s="1">
        <v>41947</v>
      </c>
      <c r="D818" t="s">
        <v>425</v>
      </c>
      <c r="E818" t="s">
        <v>14</v>
      </c>
      <c r="F818" t="s">
        <v>1522</v>
      </c>
      <c r="G818" t="s">
        <v>37</v>
      </c>
      <c r="H818" t="s">
        <v>27</v>
      </c>
      <c r="I818" t="s">
        <v>1523</v>
      </c>
      <c r="J818">
        <v>25.12</v>
      </c>
      <c r="K818">
        <v>5</v>
      </c>
      <c r="L818">
        <v>7.85</v>
      </c>
      <c r="M818">
        <f>YEAR(Walmart_dataset[[#This Row],[Order Date]])</f>
        <v>2014</v>
      </c>
      <c r="N818">
        <f>MONTH(Walmart_dataset[[#This Row],[Order Date]])</f>
        <v>11</v>
      </c>
      <c r="O818">
        <f>DAY(Walmart_dataset[[#This Row],[Order Date]])</f>
        <v>2</v>
      </c>
    </row>
    <row r="819" spans="1:15" x14ac:dyDescent="0.25">
      <c r="A819" t="s">
        <v>1521</v>
      </c>
      <c r="B819" s="1">
        <v>41945</v>
      </c>
      <c r="C819" s="1">
        <v>41947</v>
      </c>
      <c r="D819" t="s">
        <v>425</v>
      </c>
      <c r="E819" t="s">
        <v>14</v>
      </c>
      <c r="F819" t="s">
        <v>1522</v>
      </c>
      <c r="G819" t="s">
        <v>37</v>
      </c>
      <c r="H819" t="s">
        <v>31</v>
      </c>
      <c r="I819" t="s">
        <v>1243</v>
      </c>
      <c r="J819">
        <v>2665.62</v>
      </c>
      <c r="K819">
        <v>9</v>
      </c>
      <c r="L819">
        <v>239.91</v>
      </c>
      <c r="M819">
        <f>YEAR(Walmart_dataset[[#This Row],[Order Date]])</f>
        <v>2014</v>
      </c>
      <c r="N819">
        <f>MONTH(Walmart_dataset[[#This Row],[Order Date]])</f>
        <v>11</v>
      </c>
      <c r="O819">
        <f>DAY(Walmart_dataset[[#This Row],[Order Date]])</f>
        <v>2</v>
      </c>
    </row>
    <row r="820" spans="1:15" x14ac:dyDescent="0.25">
      <c r="A820" t="s">
        <v>1524</v>
      </c>
      <c r="B820" s="1">
        <v>41400</v>
      </c>
      <c r="C820" s="1">
        <v>41404</v>
      </c>
      <c r="D820" t="s">
        <v>1355</v>
      </c>
      <c r="E820" t="s">
        <v>14</v>
      </c>
      <c r="F820" t="s">
        <v>15</v>
      </c>
      <c r="G820" t="s">
        <v>16</v>
      </c>
      <c r="H820" t="s">
        <v>43</v>
      </c>
      <c r="I820" t="s">
        <v>1194</v>
      </c>
      <c r="J820">
        <v>5.98</v>
      </c>
      <c r="K820">
        <v>1</v>
      </c>
      <c r="L820">
        <v>1.02</v>
      </c>
      <c r="M820">
        <f>YEAR(Walmart_dataset[[#This Row],[Order Date]])</f>
        <v>2013</v>
      </c>
      <c r="N820">
        <f>MONTH(Walmart_dataset[[#This Row],[Order Date]])</f>
        <v>5</v>
      </c>
      <c r="O820">
        <f>DAY(Walmart_dataset[[#This Row],[Order Date]])</f>
        <v>6</v>
      </c>
    </row>
    <row r="821" spans="1:15" x14ac:dyDescent="0.25">
      <c r="A821" t="s">
        <v>1524</v>
      </c>
      <c r="B821" s="1">
        <v>41400</v>
      </c>
      <c r="C821" s="1">
        <v>41404</v>
      </c>
      <c r="D821" t="s">
        <v>1355</v>
      </c>
      <c r="E821" t="s">
        <v>14</v>
      </c>
      <c r="F821" t="s">
        <v>15</v>
      </c>
      <c r="G821" t="s">
        <v>16</v>
      </c>
      <c r="H821" t="s">
        <v>25</v>
      </c>
      <c r="I821" t="s">
        <v>1525</v>
      </c>
      <c r="J821">
        <v>246.17</v>
      </c>
      <c r="K821">
        <v>3</v>
      </c>
      <c r="L821">
        <v>21.54</v>
      </c>
      <c r="M821">
        <f>YEAR(Walmart_dataset[[#This Row],[Order Date]])</f>
        <v>2013</v>
      </c>
      <c r="N821">
        <f>MONTH(Walmart_dataset[[#This Row],[Order Date]])</f>
        <v>5</v>
      </c>
      <c r="O821">
        <f>DAY(Walmart_dataset[[#This Row],[Order Date]])</f>
        <v>6</v>
      </c>
    </row>
    <row r="822" spans="1:15" x14ac:dyDescent="0.25">
      <c r="A822" t="s">
        <v>1526</v>
      </c>
      <c r="B822" s="1">
        <v>41338</v>
      </c>
      <c r="C822" s="1">
        <v>41344</v>
      </c>
      <c r="D822" t="s">
        <v>1527</v>
      </c>
      <c r="E822" t="s">
        <v>14</v>
      </c>
      <c r="F822" t="s">
        <v>197</v>
      </c>
      <c r="G822" t="s">
        <v>16</v>
      </c>
      <c r="H822" t="s">
        <v>23</v>
      </c>
      <c r="I822" t="s">
        <v>1528</v>
      </c>
      <c r="J822">
        <v>16.989999999999998</v>
      </c>
      <c r="K822">
        <v>1</v>
      </c>
      <c r="L822">
        <v>4.93</v>
      </c>
      <c r="M822">
        <f>YEAR(Walmart_dataset[[#This Row],[Order Date]])</f>
        <v>2013</v>
      </c>
      <c r="N822">
        <f>MONTH(Walmart_dataset[[#This Row],[Order Date]])</f>
        <v>3</v>
      </c>
      <c r="O822">
        <f>DAY(Walmart_dataset[[#This Row],[Order Date]])</f>
        <v>5</v>
      </c>
    </row>
    <row r="823" spans="1:15" x14ac:dyDescent="0.25">
      <c r="A823" t="s">
        <v>1529</v>
      </c>
      <c r="B823" s="1">
        <v>41393</v>
      </c>
      <c r="C823" s="1">
        <v>41400</v>
      </c>
      <c r="D823" t="s">
        <v>1530</v>
      </c>
      <c r="E823" t="s">
        <v>14</v>
      </c>
      <c r="F823" t="s">
        <v>15</v>
      </c>
      <c r="G823" t="s">
        <v>16</v>
      </c>
      <c r="H823" t="s">
        <v>110</v>
      </c>
      <c r="I823" t="s">
        <v>1531</v>
      </c>
      <c r="J823">
        <v>41.57</v>
      </c>
      <c r="K823">
        <v>2</v>
      </c>
      <c r="L823">
        <v>2.6</v>
      </c>
      <c r="M823">
        <f>YEAR(Walmart_dataset[[#This Row],[Order Date]])</f>
        <v>2013</v>
      </c>
      <c r="N823">
        <f>MONTH(Walmart_dataset[[#This Row],[Order Date]])</f>
        <v>4</v>
      </c>
      <c r="O823">
        <f>DAY(Walmart_dataset[[#This Row],[Order Date]])</f>
        <v>29</v>
      </c>
    </row>
    <row r="824" spans="1:15" x14ac:dyDescent="0.25">
      <c r="A824" t="s">
        <v>1532</v>
      </c>
      <c r="B824" s="1">
        <v>40659</v>
      </c>
      <c r="C824" s="1">
        <v>40666</v>
      </c>
      <c r="D824" t="s">
        <v>1533</v>
      </c>
      <c r="E824" t="s">
        <v>14</v>
      </c>
      <c r="F824" t="s">
        <v>15</v>
      </c>
      <c r="G824" t="s">
        <v>16</v>
      </c>
      <c r="H824" t="s">
        <v>110</v>
      </c>
      <c r="I824" t="s">
        <v>308</v>
      </c>
      <c r="J824">
        <v>230.28</v>
      </c>
      <c r="K824">
        <v>3</v>
      </c>
      <c r="L824">
        <v>23.03</v>
      </c>
      <c r="M824">
        <f>YEAR(Walmart_dataset[[#This Row],[Order Date]])</f>
        <v>2011</v>
      </c>
      <c r="N824">
        <f>MONTH(Walmart_dataset[[#This Row],[Order Date]])</f>
        <v>4</v>
      </c>
      <c r="O824">
        <f>DAY(Walmart_dataset[[#This Row],[Order Date]])</f>
        <v>26</v>
      </c>
    </row>
    <row r="825" spans="1:15" x14ac:dyDescent="0.25">
      <c r="A825" t="s">
        <v>1532</v>
      </c>
      <c r="B825" s="1">
        <v>40659</v>
      </c>
      <c r="C825" s="1">
        <v>40666</v>
      </c>
      <c r="D825" t="s">
        <v>1533</v>
      </c>
      <c r="E825" t="s">
        <v>14</v>
      </c>
      <c r="F825" t="s">
        <v>15</v>
      </c>
      <c r="G825" t="s">
        <v>16</v>
      </c>
      <c r="H825" t="s">
        <v>27</v>
      </c>
      <c r="I825" t="s">
        <v>1534</v>
      </c>
      <c r="J825">
        <v>18.29</v>
      </c>
      <c r="K825">
        <v>6</v>
      </c>
      <c r="L825">
        <v>5.72</v>
      </c>
      <c r="M825">
        <f>YEAR(Walmart_dataset[[#This Row],[Order Date]])</f>
        <v>2011</v>
      </c>
      <c r="N825">
        <f>MONTH(Walmart_dataset[[#This Row],[Order Date]])</f>
        <v>4</v>
      </c>
      <c r="O825">
        <f>DAY(Walmart_dataset[[#This Row],[Order Date]])</f>
        <v>26</v>
      </c>
    </row>
    <row r="826" spans="1:15" x14ac:dyDescent="0.25">
      <c r="A826" t="s">
        <v>1535</v>
      </c>
      <c r="B826" s="1">
        <v>41731</v>
      </c>
      <c r="C826" s="1">
        <v>41735</v>
      </c>
      <c r="D826" t="s">
        <v>1257</v>
      </c>
      <c r="E826" t="s">
        <v>14</v>
      </c>
      <c r="F826" t="s">
        <v>47</v>
      </c>
      <c r="G826" t="s">
        <v>16</v>
      </c>
      <c r="H826" t="s">
        <v>17</v>
      </c>
      <c r="I826" t="s">
        <v>1536</v>
      </c>
      <c r="J826">
        <v>5.78</v>
      </c>
      <c r="K826">
        <v>2</v>
      </c>
      <c r="L826">
        <v>2.72</v>
      </c>
      <c r="M826">
        <f>YEAR(Walmart_dataset[[#This Row],[Order Date]])</f>
        <v>2014</v>
      </c>
      <c r="N826">
        <f>MONTH(Walmart_dataset[[#This Row],[Order Date]])</f>
        <v>4</v>
      </c>
      <c r="O826">
        <f>DAY(Walmart_dataset[[#This Row],[Order Date]])</f>
        <v>2</v>
      </c>
    </row>
    <row r="827" spans="1:15" x14ac:dyDescent="0.25">
      <c r="A827" t="s">
        <v>1535</v>
      </c>
      <c r="B827" s="1">
        <v>41731</v>
      </c>
      <c r="C827" s="1">
        <v>41735</v>
      </c>
      <c r="D827" t="s">
        <v>1257</v>
      </c>
      <c r="E827" t="s">
        <v>14</v>
      </c>
      <c r="F827" t="s">
        <v>47</v>
      </c>
      <c r="G827" t="s">
        <v>16</v>
      </c>
      <c r="H827" t="s">
        <v>27</v>
      </c>
      <c r="I827" t="s">
        <v>572</v>
      </c>
      <c r="J827">
        <v>121.68</v>
      </c>
      <c r="K827">
        <v>13</v>
      </c>
      <c r="L827">
        <v>38.03</v>
      </c>
      <c r="M827">
        <f>YEAR(Walmart_dataset[[#This Row],[Order Date]])</f>
        <v>2014</v>
      </c>
      <c r="N827">
        <f>MONTH(Walmart_dataset[[#This Row],[Order Date]])</f>
        <v>4</v>
      </c>
      <c r="O827">
        <f>DAY(Walmart_dataset[[#This Row],[Order Date]])</f>
        <v>2</v>
      </c>
    </row>
    <row r="828" spans="1:15" hidden="1" x14ac:dyDescent="0.25">
      <c r="A828" t="s">
        <v>1537</v>
      </c>
      <c r="B828" s="1">
        <v>41996</v>
      </c>
      <c r="C828" s="1">
        <v>42000</v>
      </c>
      <c r="D828" t="s">
        <v>1538</v>
      </c>
      <c r="E828" t="s">
        <v>14</v>
      </c>
      <c r="F828" t="s">
        <v>157</v>
      </c>
      <c r="G828" t="s">
        <v>158</v>
      </c>
      <c r="H828" t="s">
        <v>23</v>
      </c>
      <c r="I828" t="s">
        <v>1539</v>
      </c>
      <c r="J828">
        <v>4.17</v>
      </c>
      <c r="K828">
        <v>3</v>
      </c>
      <c r="L828">
        <v>1.08</v>
      </c>
      <c r="M828">
        <f>YEAR(Walmart_dataset[[#This Row],[Order Date]])</f>
        <v>2014</v>
      </c>
      <c r="N828">
        <f>MONTH(Walmart_dataset[[#This Row],[Order Date]])</f>
        <v>12</v>
      </c>
      <c r="O828">
        <f>DAY(Walmart_dataset[[#This Row],[Order Date]])</f>
        <v>23</v>
      </c>
    </row>
    <row r="829" spans="1:15" hidden="1" x14ac:dyDescent="0.25">
      <c r="A829" t="s">
        <v>1537</v>
      </c>
      <c r="B829" s="1">
        <v>41996</v>
      </c>
      <c r="C829" s="1">
        <v>42000</v>
      </c>
      <c r="D829" t="s">
        <v>1538</v>
      </c>
      <c r="E829" t="s">
        <v>14</v>
      </c>
      <c r="F829" t="s">
        <v>157</v>
      </c>
      <c r="G829" t="s">
        <v>158</v>
      </c>
      <c r="H829" t="s">
        <v>25</v>
      </c>
      <c r="I829" t="s">
        <v>933</v>
      </c>
      <c r="J829">
        <v>67.040000000000006</v>
      </c>
      <c r="K829">
        <v>4</v>
      </c>
      <c r="L829">
        <v>6.7</v>
      </c>
      <c r="M829">
        <f>YEAR(Walmart_dataset[[#This Row],[Order Date]])</f>
        <v>2014</v>
      </c>
      <c r="N829">
        <f>MONTH(Walmart_dataset[[#This Row],[Order Date]])</f>
        <v>12</v>
      </c>
      <c r="O829">
        <f>DAY(Walmart_dataset[[#This Row],[Order Date]])</f>
        <v>23</v>
      </c>
    </row>
    <row r="830" spans="1:15" hidden="1" x14ac:dyDescent="0.25">
      <c r="A830" t="s">
        <v>1537</v>
      </c>
      <c r="B830" s="1">
        <v>41996</v>
      </c>
      <c r="C830" s="1">
        <v>42000</v>
      </c>
      <c r="D830" t="s">
        <v>1538</v>
      </c>
      <c r="E830" t="s">
        <v>14</v>
      </c>
      <c r="F830" t="s">
        <v>157</v>
      </c>
      <c r="G830" t="s">
        <v>158</v>
      </c>
      <c r="H830" t="s">
        <v>43</v>
      </c>
      <c r="I830" t="s">
        <v>1540</v>
      </c>
      <c r="J830">
        <v>37.32</v>
      </c>
      <c r="K830">
        <v>3</v>
      </c>
      <c r="L830">
        <v>10.45</v>
      </c>
      <c r="M830">
        <f>YEAR(Walmart_dataset[[#This Row],[Order Date]])</f>
        <v>2014</v>
      </c>
      <c r="N830">
        <f>MONTH(Walmart_dataset[[#This Row],[Order Date]])</f>
        <v>12</v>
      </c>
      <c r="O830">
        <f>DAY(Walmart_dataset[[#This Row],[Order Date]])</f>
        <v>23</v>
      </c>
    </row>
    <row r="831" spans="1:15" hidden="1" x14ac:dyDescent="0.25">
      <c r="A831" t="s">
        <v>1537</v>
      </c>
      <c r="B831" s="1">
        <v>41996</v>
      </c>
      <c r="C831" s="1">
        <v>42000</v>
      </c>
      <c r="D831" t="s">
        <v>1538</v>
      </c>
      <c r="E831" t="s">
        <v>14</v>
      </c>
      <c r="F831" t="s">
        <v>157</v>
      </c>
      <c r="G831" t="s">
        <v>158</v>
      </c>
      <c r="H831" t="s">
        <v>17</v>
      </c>
      <c r="I831" t="s">
        <v>1541</v>
      </c>
      <c r="J831">
        <v>18.45</v>
      </c>
      <c r="K831">
        <v>5</v>
      </c>
      <c r="L831">
        <v>8.67</v>
      </c>
      <c r="M831">
        <f>YEAR(Walmart_dataset[[#This Row],[Order Date]])</f>
        <v>2014</v>
      </c>
      <c r="N831">
        <f>MONTH(Walmart_dataset[[#This Row],[Order Date]])</f>
        <v>12</v>
      </c>
      <c r="O831">
        <f>DAY(Walmart_dataset[[#This Row],[Order Date]])</f>
        <v>23</v>
      </c>
    </row>
    <row r="832" spans="1:15" x14ac:dyDescent="0.25">
      <c r="A832" t="s">
        <v>1542</v>
      </c>
      <c r="B832" s="1">
        <v>41775</v>
      </c>
      <c r="C832" s="1">
        <v>41780</v>
      </c>
      <c r="D832" t="s">
        <v>1543</v>
      </c>
      <c r="E832" t="s">
        <v>14</v>
      </c>
      <c r="F832" t="s">
        <v>36</v>
      </c>
      <c r="G832" t="s">
        <v>37</v>
      </c>
      <c r="H832" t="s">
        <v>21</v>
      </c>
      <c r="I832" t="s">
        <v>1544</v>
      </c>
      <c r="J832">
        <v>39.96</v>
      </c>
      <c r="K832">
        <v>2</v>
      </c>
      <c r="L832">
        <v>17.18</v>
      </c>
      <c r="M832">
        <f>YEAR(Walmart_dataset[[#This Row],[Order Date]])</f>
        <v>2014</v>
      </c>
      <c r="N832">
        <f>MONTH(Walmart_dataset[[#This Row],[Order Date]])</f>
        <v>5</v>
      </c>
      <c r="O832">
        <f>DAY(Walmart_dataset[[#This Row],[Order Date]])</f>
        <v>16</v>
      </c>
    </row>
    <row r="833" spans="1:15" x14ac:dyDescent="0.25">
      <c r="A833" t="s">
        <v>1542</v>
      </c>
      <c r="B833" s="1">
        <v>41775</v>
      </c>
      <c r="C833" s="1">
        <v>41780</v>
      </c>
      <c r="D833" t="s">
        <v>1543</v>
      </c>
      <c r="E833" t="s">
        <v>14</v>
      </c>
      <c r="F833" t="s">
        <v>36</v>
      </c>
      <c r="G833" t="s">
        <v>37</v>
      </c>
      <c r="H833" t="s">
        <v>110</v>
      </c>
      <c r="I833" t="s">
        <v>1545</v>
      </c>
      <c r="J833">
        <v>42.62</v>
      </c>
      <c r="K833">
        <v>2</v>
      </c>
      <c r="L833">
        <v>4.26</v>
      </c>
      <c r="M833">
        <f>YEAR(Walmart_dataset[[#This Row],[Order Date]])</f>
        <v>2014</v>
      </c>
      <c r="N833">
        <f>MONTH(Walmart_dataset[[#This Row],[Order Date]])</f>
        <v>5</v>
      </c>
      <c r="O833">
        <f>DAY(Walmart_dataset[[#This Row],[Order Date]])</f>
        <v>16</v>
      </c>
    </row>
    <row r="834" spans="1:15" x14ac:dyDescent="0.25">
      <c r="A834" t="s">
        <v>1542</v>
      </c>
      <c r="B834" s="1">
        <v>41775</v>
      </c>
      <c r="C834" s="1">
        <v>41780</v>
      </c>
      <c r="D834" t="s">
        <v>1543</v>
      </c>
      <c r="E834" t="s">
        <v>14</v>
      </c>
      <c r="F834" t="s">
        <v>36</v>
      </c>
      <c r="G834" t="s">
        <v>37</v>
      </c>
      <c r="H834" t="s">
        <v>110</v>
      </c>
      <c r="I834" t="s">
        <v>1195</v>
      </c>
      <c r="J834">
        <v>220.96</v>
      </c>
      <c r="K834">
        <v>1</v>
      </c>
      <c r="L834">
        <v>24.86</v>
      </c>
      <c r="M834">
        <f>YEAR(Walmart_dataset[[#This Row],[Order Date]])</f>
        <v>2014</v>
      </c>
      <c r="N834">
        <f>MONTH(Walmart_dataset[[#This Row],[Order Date]])</f>
        <v>5</v>
      </c>
      <c r="O834">
        <f>DAY(Walmart_dataset[[#This Row],[Order Date]])</f>
        <v>16</v>
      </c>
    </row>
    <row r="835" spans="1:15" x14ac:dyDescent="0.25">
      <c r="A835" t="s">
        <v>1546</v>
      </c>
      <c r="B835" s="1">
        <v>41136</v>
      </c>
      <c r="C835" s="1">
        <v>41140</v>
      </c>
      <c r="D835" t="s">
        <v>1547</v>
      </c>
      <c r="E835" t="s">
        <v>14</v>
      </c>
      <c r="F835" t="s">
        <v>15</v>
      </c>
      <c r="G835" t="s">
        <v>16</v>
      </c>
      <c r="H835" t="s">
        <v>43</v>
      </c>
      <c r="I835" t="s">
        <v>654</v>
      </c>
      <c r="J835">
        <v>323.10000000000002</v>
      </c>
      <c r="K835">
        <v>2</v>
      </c>
      <c r="L835">
        <v>61.39</v>
      </c>
      <c r="M835">
        <f>YEAR(Walmart_dataset[[#This Row],[Order Date]])</f>
        <v>2012</v>
      </c>
      <c r="N835">
        <f>MONTH(Walmart_dataset[[#This Row],[Order Date]])</f>
        <v>8</v>
      </c>
      <c r="O835">
        <f>DAY(Walmart_dataset[[#This Row],[Order Date]])</f>
        <v>15</v>
      </c>
    </row>
    <row r="836" spans="1:15" x14ac:dyDescent="0.25">
      <c r="A836" t="s">
        <v>1548</v>
      </c>
      <c r="B836" s="1">
        <v>41544</v>
      </c>
      <c r="C836" s="1">
        <v>41549</v>
      </c>
      <c r="D836" t="s">
        <v>126</v>
      </c>
      <c r="E836" t="s">
        <v>14</v>
      </c>
      <c r="F836" t="s">
        <v>244</v>
      </c>
      <c r="G836" t="s">
        <v>16</v>
      </c>
      <c r="H836" t="s">
        <v>296</v>
      </c>
      <c r="I836" t="s">
        <v>788</v>
      </c>
      <c r="J836">
        <v>424.96</v>
      </c>
      <c r="K836">
        <v>5</v>
      </c>
      <c r="L836">
        <v>20</v>
      </c>
      <c r="M836">
        <f>YEAR(Walmart_dataset[[#This Row],[Order Date]])</f>
        <v>2013</v>
      </c>
      <c r="N836">
        <f>MONTH(Walmart_dataset[[#This Row],[Order Date]])</f>
        <v>9</v>
      </c>
      <c r="O836">
        <f>DAY(Walmart_dataset[[#This Row],[Order Date]])</f>
        <v>27</v>
      </c>
    </row>
    <row r="837" spans="1:15" hidden="1" x14ac:dyDescent="0.25">
      <c r="A837" t="s">
        <v>1549</v>
      </c>
      <c r="B837" s="1">
        <v>41900</v>
      </c>
      <c r="C837" s="1">
        <v>41904</v>
      </c>
      <c r="D837" t="s">
        <v>1550</v>
      </c>
      <c r="E837" t="s">
        <v>14</v>
      </c>
      <c r="F837" t="s">
        <v>861</v>
      </c>
      <c r="G837" t="s">
        <v>42</v>
      </c>
      <c r="H837" t="s">
        <v>27</v>
      </c>
      <c r="I837" t="s">
        <v>251</v>
      </c>
      <c r="J837">
        <v>10.78</v>
      </c>
      <c r="K837">
        <v>3</v>
      </c>
      <c r="L837">
        <v>3.5</v>
      </c>
      <c r="M837">
        <f>YEAR(Walmart_dataset[[#This Row],[Order Date]])</f>
        <v>2014</v>
      </c>
      <c r="N837">
        <f>MONTH(Walmart_dataset[[#This Row],[Order Date]])</f>
        <v>9</v>
      </c>
      <c r="O837">
        <f>DAY(Walmart_dataset[[#This Row],[Order Date]])</f>
        <v>18</v>
      </c>
    </row>
    <row r="838" spans="1:15" hidden="1" x14ac:dyDescent="0.25">
      <c r="A838" t="s">
        <v>1549</v>
      </c>
      <c r="B838" s="1">
        <v>41900</v>
      </c>
      <c r="C838" s="1">
        <v>41904</v>
      </c>
      <c r="D838" t="s">
        <v>1550</v>
      </c>
      <c r="E838" t="s">
        <v>14</v>
      </c>
      <c r="F838" t="s">
        <v>861</v>
      </c>
      <c r="G838" t="s">
        <v>42</v>
      </c>
      <c r="H838" t="s">
        <v>27</v>
      </c>
      <c r="I838" t="s">
        <v>982</v>
      </c>
      <c r="J838">
        <v>11.78</v>
      </c>
      <c r="K838">
        <v>3</v>
      </c>
      <c r="L838">
        <v>4.2699999999999996</v>
      </c>
      <c r="M838">
        <f>YEAR(Walmart_dataset[[#This Row],[Order Date]])</f>
        <v>2014</v>
      </c>
      <c r="N838">
        <f>MONTH(Walmart_dataset[[#This Row],[Order Date]])</f>
        <v>9</v>
      </c>
      <c r="O838">
        <f>DAY(Walmart_dataset[[#This Row],[Order Date]])</f>
        <v>18</v>
      </c>
    </row>
    <row r="839" spans="1:15" hidden="1" x14ac:dyDescent="0.25">
      <c r="A839" t="s">
        <v>1549</v>
      </c>
      <c r="B839" s="1">
        <v>41900</v>
      </c>
      <c r="C839" s="1">
        <v>41904</v>
      </c>
      <c r="D839" t="s">
        <v>1550</v>
      </c>
      <c r="E839" t="s">
        <v>14</v>
      </c>
      <c r="F839" t="s">
        <v>861</v>
      </c>
      <c r="G839" t="s">
        <v>42</v>
      </c>
      <c r="H839" t="s">
        <v>67</v>
      </c>
      <c r="I839" t="s">
        <v>1551</v>
      </c>
      <c r="J839">
        <v>164.88</v>
      </c>
      <c r="K839">
        <v>3</v>
      </c>
      <c r="L839">
        <v>80.790000000000006</v>
      </c>
      <c r="M839">
        <f>YEAR(Walmart_dataset[[#This Row],[Order Date]])</f>
        <v>2014</v>
      </c>
      <c r="N839">
        <f>MONTH(Walmart_dataset[[#This Row],[Order Date]])</f>
        <v>9</v>
      </c>
      <c r="O839">
        <f>DAY(Walmart_dataset[[#This Row],[Order Date]])</f>
        <v>18</v>
      </c>
    </row>
    <row r="840" spans="1:15" hidden="1" x14ac:dyDescent="0.25">
      <c r="A840" t="s">
        <v>1549</v>
      </c>
      <c r="B840" s="1">
        <v>41900</v>
      </c>
      <c r="C840" s="1">
        <v>41904</v>
      </c>
      <c r="D840" t="s">
        <v>1550</v>
      </c>
      <c r="E840" t="s">
        <v>14</v>
      </c>
      <c r="F840" t="s">
        <v>861</v>
      </c>
      <c r="G840" t="s">
        <v>42</v>
      </c>
      <c r="H840" t="s">
        <v>296</v>
      </c>
      <c r="I840" t="s">
        <v>1552</v>
      </c>
      <c r="J840">
        <v>1292.94</v>
      </c>
      <c r="K840">
        <v>3</v>
      </c>
      <c r="L840">
        <v>77.58</v>
      </c>
      <c r="M840">
        <f>YEAR(Walmart_dataset[[#This Row],[Order Date]])</f>
        <v>2014</v>
      </c>
      <c r="N840">
        <f>MONTH(Walmart_dataset[[#This Row],[Order Date]])</f>
        <v>9</v>
      </c>
      <c r="O840">
        <f>DAY(Walmart_dataset[[#This Row],[Order Date]])</f>
        <v>18</v>
      </c>
    </row>
    <row r="841" spans="1:15" hidden="1" x14ac:dyDescent="0.25">
      <c r="A841" t="s">
        <v>1549</v>
      </c>
      <c r="B841" s="1">
        <v>41900</v>
      </c>
      <c r="C841" s="1">
        <v>41904</v>
      </c>
      <c r="D841" t="s">
        <v>1550</v>
      </c>
      <c r="E841" t="s">
        <v>14</v>
      </c>
      <c r="F841" t="s">
        <v>861</v>
      </c>
      <c r="G841" t="s">
        <v>42</v>
      </c>
      <c r="H841" t="s">
        <v>27</v>
      </c>
      <c r="I841" t="s">
        <v>1553</v>
      </c>
      <c r="J841">
        <v>25.58</v>
      </c>
      <c r="K841">
        <v>2</v>
      </c>
      <c r="L841">
        <v>8.9499999999999993</v>
      </c>
      <c r="M841">
        <f>YEAR(Walmart_dataset[[#This Row],[Order Date]])</f>
        <v>2014</v>
      </c>
      <c r="N841">
        <f>MONTH(Walmart_dataset[[#This Row],[Order Date]])</f>
        <v>9</v>
      </c>
      <c r="O841">
        <f>DAY(Walmart_dataset[[#This Row],[Order Date]])</f>
        <v>18</v>
      </c>
    </row>
    <row r="842" spans="1:15" hidden="1" x14ac:dyDescent="0.25">
      <c r="A842" t="s">
        <v>1549</v>
      </c>
      <c r="B842" s="1">
        <v>41900</v>
      </c>
      <c r="C842" s="1">
        <v>41904</v>
      </c>
      <c r="D842" t="s">
        <v>1550</v>
      </c>
      <c r="E842" t="s">
        <v>14</v>
      </c>
      <c r="F842" t="s">
        <v>861</v>
      </c>
      <c r="G842" t="s">
        <v>42</v>
      </c>
      <c r="H842" t="s">
        <v>43</v>
      </c>
      <c r="I842" t="s">
        <v>1554</v>
      </c>
      <c r="J842">
        <v>261.74</v>
      </c>
      <c r="K842">
        <v>2</v>
      </c>
      <c r="L842">
        <v>65.44</v>
      </c>
      <c r="M842">
        <f>YEAR(Walmart_dataset[[#This Row],[Order Date]])</f>
        <v>2014</v>
      </c>
      <c r="N842">
        <f>MONTH(Walmart_dataset[[#This Row],[Order Date]])</f>
        <v>9</v>
      </c>
      <c r="O842">
        <f>DAY(Walmart_dataset[[#This Row],[Order Date]])</f>
        <v>18</v>
      </c>
    </row>
    <row r="843" spans="1:15" hidden="1" x14ac:dyDescent="0.25">
      <c r="A843" t="s">
        <v>1549</v>
      </c>
      <c r="B843" s="1">
        <v>41900</v>
      </c>
      <c r="C843" s="1">
        <v>41904</v>
      </c>
      <c r="D843" t="s">
        <v>1550</v>
      </c>
      <c r="E843" t="s">
        <v>14</v>
      </c>
      <c r="F843" t="s">
        <v>861</v>
      </c>
      <c r="G843" t="s">
        <v>42</v>
      </c>
      <c r="H843" t="s">
        <v>17</v>
      </c>
      <c r="I843" t="s">
        <v>1555</v>
      </c>
      <c r="J843">
        <v>14.4</v>
      </c>
      <c r="K843">
        <v>5</v>
      </c>
      <c r="L843">
        <v>7.06</v>
      </c>
      <c r="M843">
        <f>YEAR(Walmart_dataset[[#This Row],[Order Date]])</f>
        <v>2014</v>
      </c>
      <c r="N843">
        <f>MONTH(Walmart_dataset[[#This Row],[Order Date]])</f>
        <v>9</v>
      </c>
      <c r="O843">
        <f>DAY(Walmart_dataset[[#This Row],[Order Date]])</f>
        <v>18</v>
      </c>
    </row>
    <row r="844" spans="1:15" x14ac:dyDescent="0.25">
      <c r="A844" t="s">
        <v>1556</v>
      </c>
      <c r="B844" s="1">
        <v>41503</v>
      </c>
      <c r="C844" s="1">
        <v>41507</v>
      </c>
      <c r="D844" t="s">
        <v>1557</v>
      </c>
      <c r="E844" t="s">
        <v>14</v>
      </c>
      <c r="F844" t="s">
        <v>47</v>
      </c>
      <c r="G844" t="s">
        <v>16</v>
      </c>
      <c r="H844" t="s">
        <v>128</v>
      </c>
      <c r="I844" t="s">
        <v>129</v>
      </c>
      <c r="J844">
        <v>10.86</v>
      </c>
      <c r="K844">
        <v>3</v>
      </c>
      <c r="L844">
        <v>5.0999999999999996</v>
      </c>
      <c r="M844">
        <f>YEAR(Walmart_dataset[[#This Row],[Order Date]])</f>
        <v>2013</v>
      </c>
      <c r="N844">
        <f>MONTH(Walmart_dataset[[#This Row],[Order Date]])</f>
        <v>8</v>
      </c>
      <c r="O844">
        <f>DAY(Walmart_dataset[[#This Row],[Order Date]])</f>
        <v>17</v>
      </c>
    </row>
    <row r="845" spans="1:15" hidden="1" x14ac:dyDescent="0.25">
      <c r="A845" t="s">
        <v>1558</v>
      </c>
      <c r="B845" s="1">
        <v>41267</v>
      </c>
      <c r="C845" s="1">
        <v>41271</v>
      </c>
      <c r="D845" t="s">
        <v>756</v>
      </c>
      <c r="E845" t="s">
        <v>14</v>
      </c>
      <c r="F845" t="s">
        <v>72</v>
      </c>
      <c r="G845" t="s">
        <v>73</v>
      </c>
      <c r="H845" t="s">
        <v>110</v>
      </c>
      <c r="I845" t="s">
        <v>1195</v>
      </c>
      <c r="J845">
        <v>883.84</v>
      </c>
      <c r="K845">
        <v>4</v>
      </c>
      <c r="L845">
        <v>99.43</v>
      </c>
      <c r="M845">
        <f>YEAR(Walmart_dataset[[#This Row],[Order Date]])</f>
        <v>2012</v>
      </c>
      <c r="N845">
        <f>MONTH(Walmart_dataset[[#This Row],[Order Date]])</f>
        <v>12</v>
      </c>
      <c r="O845">
        <f>DAY(Walmart_dataset[[#This Row],[Order Date]])</f>
        <v>24</v>
      </c>
    </row>
    <row r="846" spans="1:15" x14ac:dyDescent="0.25">
      <c r="A846" t="s">
        <v>1559</v>
      </c>
      <c r="B846" s="1">
        <v>41146</v>
      </c>
      <c r="C846" s="1">
        <v>41151</v>
      </c>
      <c r="D846" t="s">
        <v>1560</v>
      </c>
      <c r="E846" t="s">
        <v>14</v>
      </c>
      <c r="F846" t="s">
        <v>15</v>
      </c>
      <c r="G846" t="s">
        <v>16</v>
      </c>
      <c r="H846" t="s">
        <v>110</v>
      </c>
      <c r="I846" t="s">
        <v>1387</v>
      </c>
      <c r="J846">
        <v>40.78</v>
      </c>
      <c r="K846">
        <v>1</v>
      </c>
      <c r="L846">
        <v>4.59</v>
      </c>
      <c r="M846">
        <f>YEAR(Walmart_dataset[[#This Row],[Order Date]])</f>
        <v>2012</v>
      </c>
      <c r="N846">
        <f>MONTH(Walmart_dataset[[#This Row],[Order Date]])</f>
        <v>8</v>
      </c>
      <c r="O846">
        <f>DAY(Walmart_dataset[[#This Row],[Order Date]])</f>
        <v>25</v>
      </c>
    </row>
    <row r="847" spans="1:15" x14ac:dyDescent="0.25">
      <c r="A847" t="s">
        <v>1559</v>
      </c>
      <c r="B847" s="1">
        <v>41146</v>
      </c>
      <c r="C847" s="1">
        <v>41151</v>
      </c>
      <c r="D847" t="s">
        <v>1560</v>
      </c>
      <c r="E847" t="s">
        <v>14</v>
      </c>
      <c r="F847" t="s">
        <v>15</v>
      </c>
      <c r="G847" t="s">
        <v>16</v>
      </c>
      <c r="H847" t="s">
        <v>29</v>
      </c>
      <c r="I847" t="s">
        <v>1343</v>
      </c>
      <c r="J847">
        <v>105.96</v>
      </c>
      <c r="K847">
        <v>4</v>
      </c>
      <c r="L847">
        <v>29.67</v>
      </c>
      <c r="M847">
        <f>YEAR(Walmart_dataset[[#This Row],[Order Date]])</f>
        <v>2012</v>
      </c>
      <c r="N847">
        <f>MONTH(Walmart_dataset[[#This Row],[Order Date]])</f>
        <v>8</v>
      </c>
      <c r="O847">
        <f>DAY(Walmart_dataset[[#This Row],[Order Date]])</f>
        <v>25</v>
      </c>
    </row>
    <row r="848" spans="1:15" x14ac:dyDescent="0.25">
      <c r="A848" t="s">
        <v>1561</v>
      </c>
      <c r="B848" s="1">
        <v>41977</v>
      </c>
      <c r="C848" s="1">
        <v>41977</v>
      </c>
      <c r="D848" t="s">
        <v>1562</v>
      </c>
      <c r="E848" t="s">
        <v>14</v>
      </c>
      <c r="F848" t="s">
        <v>197</v>
      </c>
      <c r="G848" t="s">
        <v>16</v>
      </c>
      <c r="H848" t="s">
        <v>67</v>
      </c>
      <c r="I848" t="s">
        <v>1563</v>
      </c>
      <c r="J848">
        <v>166.44</v>
      </c>
      <c r="K848">
        <v>3</v>
      </c>
      <c r="L848">
        <v>79.89</v>
      </c>
      <c r="M848">
        <f>YEAR(Walmart_dataset[[#This Row],[Order Date]])</f>
        <v>2014</v>
      </c>
      <c r="N848">
        <f>MONTH(Walmart_dataset[[#This Row],[Order Date]])</f>
        <v>12</v>
      </c>
      <c r="O848">
        <f>DAY(Walmart_dataset[[#This Row],[Order Date]])</f>
        <v>4</v>
      </c>
    </row>
    <row r="849" spans="1:15" hidden="1" x14ac:dyDescent="0.25">
      <c r="A849" t="s">
        <v>1564</v>
      </c>
      <c r="B849" s="1">
        <v>40715</v>
      </c>
      <c r="C849" s="1">
        <v>40715</v>
      </c>
      <c r="D849" t="s">
        <v>1565</v>
      </c>
      <c r="E849" t="s">
        <v>14</v>
      </c>
      <c r="F849" t="s">
        <v>806</v>
      </c>
      <c r="G849" t="s">
        <v>96</v>
      </c>
      <c r="H849" t="s">
        <v>27</v>
      </c>
      <c r="I849" t="s">
        <v>1043</v>
      </c>
      <c r="J849">
        <v>11.09</v>
      </c>
      <c r="K849">
        <v>7</v>
      </c>
      <c r="L849">
        <v>-8.1300000000000008</v>
      </c>
      <c r="M849">
        <f>YEAR(Walmart_dataset[[#This Row],[Order Date]])</f>
        <v>2011</v>
      </c>
      <c r="N849">
        <f>MONTH(Walmart_dataset[[#This Row],[Order Date]])</f>
        <v>6</v>
      </c>
      <c r="O849">
        <f>DAY(Walmart_dataset[[#This Row],[Order Date]])</f>
        <v>21</v>
      </c>
    </row>
    <row r="850" spans="1:15" hidden="1" x14ac:dyDescent="0.25">
      <c r="A850" t="s">
        <v>1564</v>
      </c>
      <c r="B850" s="1">
        <v>40715</v>
      </c>
      <c r="C850" s="1">
        <v>40715</v>
      </c>
      <c r="D850" t="s">
        <v>1565</v>
      </c>
      <c r="E850" t="s">
        <v>14</v>
      </c>
      <c r="F850" t="s">
        <v>806</v>
      </c>
      <c r="G850" t="s">
        <v>96</v>
      </c>
      <c r="H850" t="s">
        <v>27</v>
      </c>
      <c r="I850" t="s">
        <v>619</v>
      </c>
      <c r="J850">
        <v>25.16</v>
      </c>
      <c r="K850">
        <v>2</v>
      </c>
      <c r="L850">
        <v>-16.78</v>
      </c>
      <c r="M850">
        <f>YEAR(Walmart_dataset[[#This Row],[Order Date]])</f>
        <v>2011</v>
      </c>
      <c r="N850">
        <f>MONTH(Walmart_dataset[[#This Row],[Order Date]])</f>
        <v>6</v>
      </c>
      <c r="O850">
        <f>DAY(Walmart_dataset[[#This Row],[Order Date]])</f>
        <v>21</v>
      </c>
    </row>
    <row r="851" spans="1:15" x14ac:dyDescent="0.25">
      <c r="A851" t="s">
        <v>1566</v>
      </c>
      <c r="B851" s="1">
        <v>41820</v>
      </c>
      <c r="C851" s="1">
        <v>41827</v>
      </c>
      <c r="D851" t="s">
        <v>1567</v>
      </c>
      <c r="E851" t="s">
        <v>14</v>
      </c>
      <c r="F851" t="s">
        <v>15</v>
      </c>
      <c r="G851" t="s">
        <v>16</v>
      </c>
      <c r="H851" t="s">
        <v>27</v>
      </c>
      <c r="I851" t="s">
        <v>1413</v>
      </c>
      <c r="J851">
        <v>312.55</v>
      </c>
      <c r="K851">
        <v>9</v>
      </c>
      <c r="L851">
        <v>101.58</v>
      </c>
      <c r="M851">
        <f>YEAR(Walmart_dataset[[#This Row],[Order Date]])</f>
        <v>2014</v>
      </c>
      <c r="N851">
        <f>MONTH(Walmart_dataset[[#This Row],[Order Date]])</f>
        <v>6</v>
      </c>
      <c r="O851">
        <f>DAY(Walmart_dataset[[#This Row],[Order Date]])</f>
        <v>30</v>
      </c>
    </row>
    <row r="852" spans="1:15" x14ac:dyDescent="0.25">
      <c r="A852" t="s">
        <v>1568</v>
      </c>
      <c r="B852" s="1">
        <v>41225</v>
      </c>
      <c r="C852" s="1">
        <v>41227</v>
      </c>
      <c r="D852" t="s">
        <v>520</v>
      </c>
      <c r="E852" t="s">
        <v>14</v>
      </c>
      <c r="F852" t="s">
        <v>15</v>
      </c>
      <c r="G852" t="s">
        <v>16</v>
      </c>
      <c r="H852" t="s">
        <v>67</v>
      </c>
      <c r="I852" t="s">
        <v>1569</v>
      </c>
      <c r="J852">
        <v>15.7</v>
      </c>
      <c r="K852">
        <v>5</v>
      </c>
      <c r="L852">
        <v>7.07</v>
      </c>
      <c r="M852">
        <f>YEAR(Walmart_dataset[[#This Row],[Order Date]])</f>
        <v>2012</v>
      </c>
      <c r="N852">
        <f>MONTH(Walmart_dataset[[#This Row],[Order Date]])</f>
        <v>11</v>
      </c>
      <c r="O852">
        <f>DAY(Walmart_dataset[[#This Row],[Order Date]])</f>
        <v>12</v>
      </c>
    </row>
    <row r="853" spans="1:15" hidden="1" x14ac:dyDescent="0.25">
      <c r="A853" t="s">
        <v>1570</v>
      </c>
      <c r="B853" s="1">
        <v>41515</v>
      </c>
      <c r="C853" s="1">
        <v>41520</v>
      </c>
      <c r="D853" t="s">
        <v>164</v>
      </c>
      <c r="E853" t="s">
        <v>14</v>
      </c>
      <c r="F853" t="s">
        <v>1571</v>
      </c>
      <c r="G853" t="s">
        <v>96</v>
      </c>
      <c r="H853" t="s">
        <v>67</v>
      </c>
      <c r="I853" t="s">
        <v>1572</v>
      </c>
      <c r="J853">
        <v>15.48</v>
      </c>
      <c r="K853">
        <v>3</v>
      </c>
      <c r="L853">
        <v>5.61</v>
      </c>
      <c r="M853">
        <f>YEAR(Walmart_dataset[[#This Row],[Order Date]])</f>
        <v>2013</v>
      </c>
      <c r="N853">
        <f>MONTH(Walmart_dataset[[#This Row],[Order Date]])</f>
        <v>8</v>
      </c>
      <c r="O853">
        <f>DAY(Walmart_dataset[[#This Row],[Order Date]])</f>
        <v>29</v>
      </c>
    </row>
    <row r="854" spans="1:15" hidden="1" x14ac:dyDescent="0.25">
      <c r="A854" t="s">
        <v>1570</v>
      </c>
      <c r="B854" s="1">
        <v>41515</v>
      </c>
      <c r="C854" s="1">
        <v>41520</v>
      </c>
      <c r="D854" t="s">
        <v>164</v>
      </c>
      <c r="E854" t="s">
        <v>14</v>
      </c>
      <c r="F854" t="s">
        <v>1571</v>
      </c>
      <c r="G854" t="s">
        <v>96</v>
      </c>
      <c r="H854" t="s">
        <v>25</v>
      </c>
      <c r="I854" t="s">
        <v>1573</v>
      </c>
      <c r="J854">
        <v>108.58</v>
      </c>
      <c r="K854">
        <v>3</v>
      </c>
      <c r="L854">
        <v>8.14</v>
      </c>
      <c r="M854">
        <f>YEAR(Walmart_dataset[[#This Row],[Order Date]])</f>
        <v>2013</v>
      </c>
      <c r="N854">
        <f>MONTH(Walmart_dataset[[#This Row],[Order Date]])</f>
        <v>8</v>
      </c>
      <c r="O854">
        <f>DAY(Walmart_dataset[[#This Row],[Order Date]])</f>
        <v>29</v>
      </c>
    </row>
    <row r="855" spans="1:15" x14ac:dyDescent="0.25">
      <c r="A855" t="s">
        <v>1574</v>
      </c>
      <c r="B855" s="1">
        <v>41296</v>
      </c>
      <c r="C855" s="1">
        <v>41302</v>
      </c>
      <c r="D855" t="s">
        <v>1575</v>
      </c>
      <c r="E855" t="s">
        <v>14</v>
      </c>
      <c r="F855" t="s">
        <v>36</v>
      </c>
      <c r="G855" t="s">
        <v>37</v>
      </c>
      <c r="H855" t="s">
        <v>21</v>
      </c>
      <c r="I855" t="s">
        <v>1576</v>
      </c>
      <c r="J855">
        <v>109.9</v>
      </c>
      <c r="K855">
        <v>5</v>
      </c>
      <c r="L855">
        <v>37.369999999999997</v>
      </c>
      <c r="M855">
        <f>YEAR(Walmart_dataset[[#This Row],[Order Date]])</f>
        <v>2013</v>
      </c>
      <c r="N855">
        <f>MONTH(Walmart_dataset[[#This Row],[Order Date]])</f>
        <v>1</v>
      </c>
      <c r="O855">
        <f>DAY(Walmart_dataset[[#This Row],[Order Date]])</f>
        <v>22</v>
      </c>
    </row>
    <row r="856" spans="1:15" hidden="1" x14ac:dyDescent="0.25">
      <c r="A856" t="s">
        <v>1577</v>
      </c>
      <c r="B856" s="1">
        <v>41807</v>
      </c>
      <c r="C856" s="1">
        <v>41812</v>
      </c>
      <c r="D856" t="s">
        <v>1578</v>
      </c>
      <c r="E856" t="s">
        <v>14</v>
      </c>
      <c r="F856" t="s">
        <v>157</v>
      </c>
      <c r="G856" t="s">
        <v>158</v>
      </c>
      <c r="H856" t="s">
        <v>122</v>
      </c>
      <c r="I856" t="s">
        <v>1214</v>
      </c>
      <c r="J856">
        <v>16.68</v>
      </c>
      <c r="K856">
        <v>2</v>
      </c>
      <c r="L856">
        <v>4.34</v>
      </c>
      <c r="M856">
        <f>YEAR(Walmart_dataset[[#This Row],[Order Date]])</f>
        <v>2014</v>
      </c>
      <c r="N856">
        <f>MONTH(Walmart_dataset[[#This Row],[Order Date]])</f>
        <v>6</v>
      </c>
      <c r="O856">
        <f>DAY(Walmart_dataset[[#This Row],[Order Date]])</f>
        <v>17</v>
      </c>
    </row>
    <row r="857" spans="1:15" hidden="1" x14ac:dyDescent="0.25">
      <c r="A857" t="s">
        <v>1577</v>
      </c>
      <c r="B857" s="1">
        <v>41807</v>
      </c>
      <c r="C857" s="1">
        <v>41812</v>
      </c>
      <c r="D857" t="s">
        <v>1578</v>
      </c>
      <c r="E857" t="s">
        <v>14</v>
      </c>
      <c r="F857" t="s">
        <v>157</v>
      </c>
      <c r="G857" t="s">
        <v>158</v>
      </c>
      <c r="H857" t="s">
        <v>67</v>
      </c>
      <c r="I857" t="s">
        <v>1579</v>
      </c>
      <c r="J857">
        <v>19.440000000000001</v>
      </c>
      <c r="K857">
        <v>3</v>
      </c>
      <c r="L857">
        <v>9.33</v>
      </c>
      <c r="M857">
        <f>YEAR(Walmart_dataset[[#This Row],[Order Date]])</f>
        <v>2014</v>
      </c>
      <c r="N857">
        <f>MONTH(Walmart_dataset[[#This Row],[Order Date]])</f>
        <v>6</v>
      </c>
      <c r="O857">
        <f>DAY(Walmart_dataset[[#This Row],[Order Date]])</f>
        <v>17</v>
      </c>
    </row>
    <row r="858" spans="1:15" hidden="1" x14ac:dyDescent="0.25">
      <c r="A858" t="s">
        <v>1577</v>
      </c>
      <c r="B858" s="1">
        <v>41807</v>
      </c>
      <c r="C858" s="1">
        <v>41812</v>
      </c>
      <c r="D858" t="s">
        <v>1578</v>
      </c>
      <c r="E858" t="s">
        <v>14</v>
      </c>
      <c r="F858" t="s">
        <v>157</v>
      </c>
      <c r="G858" t="s">
        <v>158</v>
      </c>
      <c r="H858" t="s">
        <v>67</v>
      </c>
      <c r="I858" t="s">
        <v>1580</v>
      </c>
      <c r="J858">
        <v>192.16</v>
      </c>
      <c r="K858">
        <v>4</v>
      </c>
      <c r="L858">
        <v>92.24</v>
      </c>
      <c r="M858">
        <f>YEAR(Walmart_dataset[[#This Row],[Order Date]])</f>
        <v>2014</v>
      </c>
      <c r="N858">
        <f>MONTH(Walmart_dataset[[#This Row],[Order Date]])</f>
        <v>6</v>
      </c>
      <c r="O858">
        <f>DAY(Walmart_dataset[[#This Row],[Order Date]])</f>
        <v>17</v>
      </c>
    </row>
    <row r="859" spans="1:15" x14ac:dyDescent="0.25">
      <c r="A859" t="s">
        <v>1581</v>
      </c>
      <c r="B859" s="1">
        <v>40938</v>
      </c>
      <c r="C859" s="1">
        <v>40945</v>
      </c>
      <c r="D859" t="s">
        <v>433</v>
      </c>
      <c r="E859" t="s">
        <v>14</v>
      </c>
      <c r="F859" t="s">
        <v>15</v>
      </c>
      <c r="G859" t="s">
        <v>16</v>
      </c>
      <c r="H859" t="s">
        <v>21</v>
      </c>
      <c r="I859" t="s">
        <v>1582</v>
      </c>
      <c r="J859">
        <v>227.36</v>
      </c>
      <c r="K859">
        <v>7</v>
      </c>
      <c r="L859">
        <v>81.849999999999994</v>
      </c>
      <c r="M859">
        <f>YEAR(Walmart_dataset[[#This Row],[Order Date]])</f>
        <v>2012</v>
      </c>
      <c r="N859">
        <f>MONTH(Walmart_dataset[[#This Row],[Order Date]])</f>
        <v>1</v>
      </c>
      <c r="O859">
        <f>DAY(Walmart_dataset[[#This Row],[Order Date]])</f>
        <v>30</v>
      </c>
    </row>
    <row r="860" spans="1:15" x14ac:dyDescent="0.25">
      <c r="A860" t="s">
        <v>1581</v>
      </c>
      <c r="B860" s="1">
        <v>40938</v>
      </c>
      <c r="C860" s="1">
        <v>40945</v>
      </c>
      <c r="D860" t="s">
        <v>433</v>
      </c>
      <c r="E860" t="s">
        <v>14</v>
      </c>
      <c r="F860" t="s">
        <v>15</v>
      </c>
      <c r="G860" t="s">
        <v>16</v>
      </c>
      <c r="H860" t="s">
        <v>736</v>
      </c>
      <c r="I860" t="s">
        <v>1583</v>
      </c>
      <c r="J860">
        <v>1919.98</v>
      </c>
      <c r="K860">
        <v>3</v>
      </c>
      <c r="L860">
        <v>216</v>
      </c>
      <c r="M860">
        <f>YEAR(Walmart_dataset[[#This Row],[Order Date]])</f>
        <v>2012</v>
      </c>
      <c r="N860">
        <f>MONTH(Walmart_dataset[[#This Row],[Order Date]])</f>
        <v>1</v>
      </c>
      <c r="O860">
        <f>DAY(Walmart_dataset[[#This Row],[Order Date]])</f>
        <v>30</v>
      </c>
    </row>
    <row r="861" spans="1:15" x14ac:dyDescent="0.25">
      <c r="A861" t="s">
        <v>1584</v>
      </c>
      <c r="B861" s="1">
        <v>41244</v>
      </c>
      <c r="C861" s="1">
        <v>41249</v>
      </c>
      <c r="D861" t="s">
        <v>875</v>
      </c>
      <c r="E861" t="s">
        <v>14</v>
      </c>
      <c r="F861" t="s">
        <v>36</v>
      </c>
      <c r="G861" t="s">
        <v>37</v>
      </c>
      <c r="H861" t="s">
        <v>23</v>
      </c>
      <c r="I861" t="s">
        <v>1585</v>
      </c>
      <c r="J861">
        <v>13.9</v>
      </c>
      <c r="K861">
        <v>5</v>
      </c>
      <c r="L861">
        <v>5.56</v>
      </c>
      <c r="M861">
        <f>YEAR(Walmart_dataset[[#This Row],[Order Date]])</f>
        <v>2012</v>
      </c>
      <c r="N861">
        <f>MONTH(Walmart_dataset[[#This Row],[Order Date]])</f>
        <v>12</v>
      </c>
      <c r="O861">
        <f>DAY(Walmart_dataset[[#This Row],[Order Date]])</f>
        <v>1</v>
      </c>
    </row>
    <row r="862" spans="1:15" x14ac:dyDescent="0.25">
      <c r="A862" t="s">
        <v>1586</v>
      </c>
      <c r="B862" s="1">
        <v>41995</v>
      </c>
      <c r="C862" s="1">
        <v>42001</v>
      </c>
      <c r="D862" t="s">
        <v>1587</v>
      </c>
      <c r="E862" t="s">
        <v>14</v>
      </c>
      <c r="F862" t="s">
        <v>355</v>
      </c>
      <c r="G862" t="s">
        <v>16</v>
      </c>
      <c r="H862" t="s">
        <v>43</v>
      </c>
      <c r="I862" t="s">
        <v>738</v>
      </c>
      <c r="J862">
        <v>124.36</v>
      </c>
      <c r="K862">
        <v>2</v>
      </c>
      <c r="L862">
        <v>33.58</v>
      </c>
      <c r="M862">
        <f>YEAR(Walmart_dataset[[#This Row],[Order Date]])</f>
        <v>2014</v>
      </c>
      <c r="N862">
        <f>MONTH(Walmart_dataset[[#This Row],[Order Date]])</f>
        <v>12</v>
      </c>
      <c r="O862">
        <f>DAY(Walmart_dataset[[#This Row],[Order Date]])</f>
        <v>22</v>
      </c>
    </row>
    <row r="863" spans="1:15" x14ac:dyDescent="0.25">
      <c r="A863" t="s">
        <v>1588</v>
      </c>
      <c r="B863" s="1">
        <v>40820</v>
      </c>
      <c r="C863" s="1">
        <v>40824</v>
      </c>
      <c r="D863" t="s">
        <v>1589</v>
      </c>
      <c r="E863" t="s">
        <v>14</v>
      </c>
      <c r="F863" t="s">
        <v>469</v>
      </c>
      <c r="G863" t="s">
        <v>16</v>
      </c>
      <c r="H863" t="s">
        <v>17</v>
      </c>
      <c r="I863" t="s">
        <v>1590</v>
      </c>
      <c r="J863">
        <v>14.45</v>
      </c>
      <c r="K863">
        <v>5</v>
      </c>
      <c r="L863">
        <v>6.79</v>
      </c>
      <c r="M863">
        <f>YEAR(Walmart_dataset[[#This Row],[Order Date]])</f>
        <v>2011</v>
      </c>
      <c r="N863">
        <f>MONTH(Walmart_dataset[[#This Row],[Order Date]])</f>
        <v>10</v>
      </c>
      <c r="O863">
        <f>DAY(Walmart_dataset[[#This Row],[Order Date]])</f>
        <v>4</v>
      </c>
    </row>
    <row r="864" spans="1:15" x14ac:dyDescent="0.25">
      <c r="A864" t="s">
        <v>1588</v>
      </c>
      <c r="B864" s="1">
        <v>40820</v>
      </c>
      <c r="C864" s="1">
        <v>40824</v>
      </c>
      <c r="D864" t="s">
        <v>1589</v>
      </c>
      <c r="E864" t="s">
        <v>14</v>
      </c>
      <c r="F864" t="s">
        <v>469</v>
      </c>
      <c r="G864" t="s">
        <v>16</v>
      </c>
      <c r="H864" t="s">
        <v>27</v>
      </c>
      <c r="I864" t="s">
        <v>1218</v>
      </c>
      <c r="J864">
        <v>95.65</v>
      </c>
      <c r="K864">
        <v>2</v>
      </c>
      <c r="L864">
        <v>31.09</v>
      </c>
      <c r="M864">
        <f>YEAR(Walmart_dataset[[#This Row],[Order Date]])</f>
        <v>2011</v>
      </c>
      <c r="N864">
        <f>MONTH(Walmart_dataset[[#This Row],[Order Date]])</f>
        <v>10</v>
      </c>
      <c r="O864">
        <f>DAY(Walmart_dataset[[#This Row],[Order Date]])</f>
        <v>4</v>
      </c>
    </row>
    <row r="865" spans="1:15" x14ac:dyDescent="0.25">
      <c r="A865" t="s">
        <v>1591</v>
      </c>
      <c r="B865" s="1">
        <v>41684</v>
      </c>
      <c r="C865" s="1">
        <v>41690</v>
      </c>
      <c r="D865" t="s">
        <v>1592</v>
      </c>
      <c r="E865" t="s">
        <v>14</v>
      </c>
      <c r="F865" t="s">
        <v>36</v>
      </c>
      <c r="G865" t="s">
        <v>37</v>
      </c>
      <c r="H865" t="s">
        <v>23</v>
      </c>
      <c r="I865" t="s">
        <v>148</v>
      </c>
      <c r="J865">
        <v>6.63</v>
      </c>
      <c r="K865">
        <v>3</v>
      </c>
      <c r="L865">
        <v>1.79</v>
      </c>
      <c r="M865">
        <f>YEAR(Walmart_dataset[[#This Row],[Order Date]])</f>
        <v>2014</v>
      </c>
      <c r="N865">
        <f>MONTH(Walmart_dataset[[#This Row],[Order Date]])</f>
        <v>2</v>
      </c>
      <c r="O865">
        <f>DAY(Walmart_dataset[[#This Row],[Order Date]])</f>
        <v>14</v>
      </c>
    </row>
    <row r="866" spans="1:15" x14ac:dyDescent="0.25">
      <c r="A866" t="s">
        <v>1591</v>
      </c>
      <c r="B866" s="1">
        <v>41684</v>
      </c>
      <c r="C866" s="1">
        <v>41690</v>
      </c>
      <c r="D866" t="s">
        <v>1592</v>
      </c>
      <c r="E866" t="s">
        <v>14</v>
      </c>
      <c r="F866" t="s">
        <v>36</v>
      </c>
      <c r="G866" t="s">
        <v>37</v>
      </c>
      <c r="H866" t="s">
        <v>58</v>
      </c>
      <c r="I866" t="s">
        <v>565</v>
      </c>
      <c r="J866">
        <v>799.96</v>
      </c>
      <c r="K866">
        <v>4</v>
      </c>
      <c r="L866">
        <v>343.98</v>
      </c>
      <c r="M866">
        <f>YEAR(Walmart_dataset[[#This Row],[Order Date]])</f>
        <v>2014</v>
      </c>
      <c r="N866">
        <f>MONTH(Walmart_dataset[[#This Row],[Order Date]])</f>
        <v>2</v>
      </c>
      <c r="O866">
        <f>DAY(Walmart_dataset[[#This Row],[Order Date]])</f>
        <v>14</v>
      </c>
    </row>
    <row r="867" spans="1:15" x14ac:dyDescent="0.25">
      <c r="A867" t="s">
        <v>1591</v>
      </c>
      <c r="B867" s="1">
        <v>41684</v>
      </c>
      <c r="C867" s="1">
        <v>41690</v>
      </c>
      <c r="D867" t="s">
        <v>1592</v>
      </c>
      <c r="E867" t="s">
        <v>14</v>
      </c>
      <c r="F867" t="s">
        <v>36</v>
      </c>
      <c r="G867" t="s">
        <v>37</v>
      </c>
      <c r="H867" t="s">
        <v>21</v>
      </c>
      <c r="I867" t="s">
        <v>1593</v>
      </c>
      <c r="J867">
        <v>107.53</v>
      </c>
      <c r="K867">
        <v>1</v>
      </c>
      <c r="L867">
        <v>21.51</v>
      </c>
      <c r="M867">
        <f>YEAR(Walmart_dataset[[#This Row],[Order Date]])</f>
        <v>2014</v>
      </c>
      <c r="N867">
        <f>MONTH(Walmart_dataset[[#This Row],[Order Date]])</f>
        <v>2</v>
      </c>
      <c r="O867">
        <f>DAY(Walmart_dataset[[#This Row],[Order Date]])</f>
        <v>14</v>
      </c>
    </row>
    <row r="868" spans="1:15" hidden="1" x14ac:dyDescent="0.25">
      <c r="A868" t="s">
        <v>1594</v>
      </c>
      <c r="B868" s="1">
        <v>40960</v>
      </c>
      <c r="C868" s="1">
        <v>40962</v>
      </c>
      <c r="D868" t="s">
        <v>1191</v>
      </c>
      <c r="E868" t="s">
        <v>14</v>
      </c>
      <c r="F868" t="s">
        <v>1595</v>
      </c>
      <c r="G868" t="s">
        <v>158</v>
      </c>
      <c r="H868" t="s">
        <v>67</v>
      </c>
      <c r="I868" t="s">
        <v>159</v>
      </c>
      <c r="J868">
        <v>49.12</v>
      </c>
      <c r="K868">
        <v>4</v>
      </c>
      <c r="L868">
        <v>23.09</v>
      </c>
      <c r="M868">
        <f>YEAR(Walmart_dataset[[#This Row],[Order Date]])</f>
        <v>2012</v>
      </c>
      <c r="N868">
        <f>MONTH(Walmart_dataset[[#This Row],[Order Date]])</f>
        <v>2</v>
      </c>
      <c r="O868">
        <f>DAY(Walmart_dataset[[#This Row],[Order Date]])</f>
        <v>21</v>
      </c>
    </row>
    <row r="869" spans="1:15" x14ac:dyDescent="0.25">
      <c r="A869" t="s">
        <v>1596</v>
      </c>
      <c r="B869" s="1">
        <v>40851</v>
      </c>
      <c r="C869" s="1">
        <v>40855</v>
      </c>
      <c r="D869" t="s">
        <v>1597</v>
      </c>
      <c r="E869" t="s">
        <v>14</v>
      </c>
      <c r="F869" t="s">
        <v>197</v>
      </c>
      <c r="G869" t="s">
        <v>16</v>
      </c>
      <c r="H869" t="s">
        <v>21</v>
      </c>
      <c r="I869" t="s">
        <v>1598</v>
      </c>
      <c r="J869">
        <v>35.340000000000003</v>
      </c>
      <c r="K869">
        <v>2</v>
      </c>
      <c r="L869">
        <v>13.43</v>
      </c>
      <c r="M869">
        <f>YEAR(Walmart_dataset[[#This Row],[Order Date]])</f>
        <v>2011</v>
      </c>
      <c r="N869">
        <f>MONTH(Walmart_dataset[[#This Row],[Order Date]])</f>
        <v>11</v>
      </c>
      <c r="O869">
        <f>DAY(Walmart_dataset[[#This Row],[Order Date]])</f>
        <v>4</v>
      </c>
    </row>
    <row r="870" spans="1:15" x14ac:dyDescent="0.25">
      <c r="A870" t="s">
        <v>1599</v>
      </c>
      <c r="B870" s="1">
        <v>41080</v>
      </c>
      <c r="C870" s="1">
        <v>41085</v>
      </c>
      <c r="D870" t="s">
        <v>1168</v>
      </c>
      <c r="E870" t="s">
        <v>14</v>
      </c>
      <c r="F870" t="s">
        <v>47</v>
      </c>
      <c r="G870" t="s">
        <v>16</v>
      </c>
      <c r="H870" t="s">
        <v>21</v>
      </c>
      <c r="I870" t="s">
        <v>957</v>
      </c>
      <c r="J870">
        <v>257.64</v>
      </c>
      <c r="K870">
        <v>6</v>
      </c>
      <c r="L870">
        <v>100.48</v>
      </c>
      <c r="M870">
        <f>YEAR(Walmart_dataset[[#This Row],[Order Date]])</f>
        <v>2012</v>
      </c>
      <c r="N870">
        <f>MONTH(Walmart_dataset[[#This Row],[Order Date]])</f>
        <v>6</v>
      </c>
      <c r="O870">
        <f>DAY(Walmart_dataset[[#This Row],[Order Date]])</f>
        <v>20</v>
      </c>
    </row>
    <row r="871" spans="1:15" x14ac:dyDescent="0.25">
      <c r="A871" t="s">
        <v>1599</v>
      </c>
      <c r="B871" s="1">
        <v>41080</v>
      </c>
      <c r="C871" s="1">
        <v>41085</v>
      </c>
      <c r="D871" t="s">
        <v>1168</v>
      </c>
      <c r="E871" t="s">
        <v>14</v>
      </c>
      <c r="F871" t="s">
        <v>47</v>
      </c>
      <c r="G871" t="s">
        <v>16</v>
      </c>
      <c r="H871" t="s">
        <v>25</v>
      </c>
      <c r="I871" t="s">
        <v>75</v>
      </c>
      <c r="J871">
        <v>125.98</v>
      </c>
      <c r="K871">
        <v>3</v>
      </c>
      <c r="L871">
        <v>47.24</v>
      </c>
      <c r="M871">
        <f>YEAR(Walmart_dataset[[#This Row],[Order Date]])</f>
        <v>2012</v>
      </c>
      <c r="N871">
        <f>MONTH(Walmart_dataset[[#This Row],[Order Date]])</f>
        <v>6</v>
      </c>
      <c r="O871">
        <f>DAY(Walmart_dataset[[#This Row],[Order Date]])</f>
        <v>20</v>
      </c>
    </row>
    <row r="872" spans="1:15" x14ac:dyDescent="0.25">
      <c r="A872" t="s">
        <v>1600</v>
      </c>
      <c r="B872" s="1">
        <v>40702</v>
      </c>
      <c r="C872" s="1">
        <v>40708</v>
      </c>
      <c r="D872" t="s">
        <v>1601</v>
      </c>
      <c r="E872" t="s">
        <v>14</v>
      </c>
      <c r="F872" t="s">
        <v>36</v>
      </c>
      <c r="G872" t="s">
        <v>37</v>
      </c>
      <c r="H872" t="s">
        <v>110</v>
      </c>
      <c r="I872" t="s">
        <v>1602</v>
      </c>
      <c r="J872">
        <v>585.54999999999995</v>
      </c>
      <c r="K872">
        <v>3</v>
      </c>
      <c r="L872">
        <v>73.19</v>
      </c>
      <c r="M872">
        <f>YEAR(Walmart_dataset[[#This Row],[Order Date]])</f>
        <v>2011</v>
      </c>
      <c r="N872">
        <f>MONTH(Walmart_dataset[[#This Row],[Order Date]])</f>
        <v>6</v>
      </c>
      <c r="O872">
        <f>DAY(Walmart_dataset[[#This Row],[Order Date]])</f>
        <v>8</v>
      </c>
    </row>
    <row r="873" spans="1:15" x14ac:dyDescent="0.25">
      <c r="A873" t="s">
        <v>1603</v>
      </c>
      <c r="B873" s="1">
        <v>40763</v>
      </c>
      <c r="C873" s="1">
        <v>40766</v>
      </c>
      <c r="D873" t="s">
        <v>1443</v>
      </c>
      <c r="E873" t="s">
        <v>14</v>
      </c>
      <c r="F873" t="s">
        <v>1604</v>
      </c>
      <c r="G873" t="s">
        <v>16</v>
      </c>
      <c r="H873" t="s">
        <v>43</v>
      </c>
      <c r="I873" t="s">
        <v>1605</v>
      </c>
      <c r="J873">
        <v>423.28</v>
      </c>
      <c r="K873">
        <v>11</v>
      </c>
      <c r="L873">
        <v>110.05</v>
      </c>
      <c r="M873">
        <f>YEAR(Walmart_dataset[[#This Row],[Order Date]])</f>
        <v>2011</v>
      </c>
      <c r="N873">
        <f>MONTH(Walmart_dataset[[#This Row],[Order Date]])</f>
        <v>8</v>
      </c>
      <c r="O873">
        <f>DAY(Walmart_dataset[[#This Row],[Order Date]])</f>
        <v>8</v>
      </c>
    </row>
    <row r="874" spans="1:15" x14ac:dyDescent="0.25">
      <c r="A874" t="s">
        <v>1606</v>
      </c>
      <c r="B874" s="1">
        <v>40689</v>
      </c>
      <c r="C874" s="1">
        <v>40693</v>
      </c>
      <c r="D874" t="s">
        <v>1607</v>
      </c>
      <c r="E874" t="s">
        <v>14</v>
      </c>
      <c r="F874" t="s">
        <v>15</v>
      </c>
      <c r="G874" t="s">
        <v>16</v>
      </c>
      <c r="H874" t="s">
        <v>110</v>
      </c>
      <c r="I874" t="s">
        <v>1608</v>
      </c>
      <c r="J874">
        <v>225.3</v>
      </c>
      <c r="K874">
        <v>2</v>
      </c>
      <c r="L874">
        <v>22.53</v>
      </c>
      <c r="M874">
        <f>YEAR(Walmart_dataset[[#This Row],[Order Date]])</f>
        <v>2011</v>
      </c>
      <c r="N874">
        <f>MONTH(Walmart_dataset[[#This Row],[Order Date]])</f>
        <v>5</v>
      </c>
      <c r="O874">
        <f>DAY(Walmart_dataset[[#This Row],[Order Date]])</f>
        <v>26</v>
      </c>
    </row>
    <row r="875" spans="1:15" x14ac:dyDescent="0.25">
      <c r="A875" t="s">
        <v>1609</v>
      </c>
      <c r="B875" s="1">
        <v>41016</v>
      </c>
      <c r="C875" s="1">
        <v>41020</v>
      </c>
      <c r="D875" t="s">
        <v>1610</v>
      </c>
      <c r="E875" t="s">
        <v>14</v>
      </c>
      <c r="F875" t="s">
        <v>47</v>
      </c>
      <c r="G875" t="s">
        <v>16</v>
      </c>
      <c r="H875" t="s">
        <v>23</v>
      </c>
      <c r="I875" t="s">
        <v>1585</v>
      </c>
      <c r="J875">
        <v>5.56</v>
      </c>
      <c r="K875">
        <v>2</v>
      </c>
      <c r="L875">
        <v>2.2200000000000002</v>
      </c>
      <c r="M875">
        <f>YEAR(Walmart_dataset[[#This Row],[Order Date]])</f>
        <v>2012</v>
      </c>
      <c r="N875">
        <f>MONTH(Walmart_dataset[[#This Row],[Order Date]])</f>
        <v>4</v>
      </c>
      <c r="O875">
        <f>DAY(Walmart_dataset[[#This Row],[Order Date]])</f>
        <v>17</v>
      </c>
    </row>
    <row r="876" spans="1:15" x14ac:dyDescent="0.25">
      <c r="A876" t="s">
        <v>1609</v>
      </c>
      <c r="B876" s="1">
        <v>41016</v>
      </c>
      <c r="C876" s="1">
        <v>41020</v>
      </c>
      <c r="D876" t="s">
        <v>1610</v>
      </c>
      <c r="E876" t="s">
        <v>14</v>
      </c>
      <c r="F876" t="s">
        <v>47</v>
      </c>
      <c r="G876" t="s">
        <v>16</v>
      </c>
      <c r="H876" t="s">
        <v>58</v>
      </c>
      <c r="I876" t="s">
        <v>1611</v>
      </c>
      <c r="J876">
        <v>323.37</v>
      </c>
      <c r="K876">
        <v>3</v>
      </c>
      <c r="L876">
        <v>129.35</v>
      </c>
      <c r="M876">
        <f>YEAR(Walmart_dataset[[#This Row],[Order Date]])</f>
        <v>2012</v>
      </c>
      <c r="N876">
        <f>MONTH(Walmart_dataset[[#This Row],[Order Date]])</f>
        <v>4</v>
      </c>
      <c r="O876">
        <f>DAY(Walmart_dataset[[#This Row],[Order Date]])</f>
        <v>17</v>
      </c>
    </row>
    <row r="877" spans="1:15" x14ac:dyDescent="0.25">
      <c r="A877" t="s">
        <v>1609</v>
      </c>
      <c r="B877" s="1">
        <v>41016</v>
      </c>
      <c r="C877" s="1">
        <v>41020</v>
      </c>
      <c r="D877" t="s">
        <v>1610</v>
      </c>
      <c r="E877" t="s">
        <v>14</v>
      </c>
      <c r="F877" t="s">
        <v>47</v>
      </c>
      <c r="G877" t="s">
        <v>16</v>
      </c>
      <c r="H877" t="s">
        <v>25</v>
      </c>
      <c r="I877" t="s">
        <v>1612</v>
      </c>
      <c r="J877">
        <v>783.96</v>
      </c>
      <c r="K877">
        <v>5</v>
      </c>
      <c r="L877">
        <v>68.599999999999994</v>
      </c>
      <c r="M877">
        <f>YEAR(Walmart_dataset[[#This Row],[Order Date]])</f>
        <v>2012</v>
      </c>
      <c r="N877">
        <f>MONTH(Walmart_dataset[[#This Row],[Order Date]])</f>
        <v>4</v>
      </c>
      <c r="O877">
        <f>DAY(Walmart_dataset[[#This Row],[Order Date]])</f>
        <v>17</v>
      </c>
    </row>
    <row r="878" spans="1:15" x14ac:dyDescent="0.25">
      <c r="A878" t="s">
        <v>1609</v>
      </c>
      <c r="B878" s="1">
        <v>41016</v>
      </c>
      <c r="C878" s="1">
        <v>41020</v>
      </c>
      <c r="D878" t="s">
        <v>1610</v>
      </c>
      <c r="E878" t="s">
        <v>14</v>
      </c>
      <c r="F878" t="s">
        <v>47</v>
      </c>
      <c r="G878" t="s">
        <v>16</v>
      </c>
      <c r="H878" t="s">
        <v>29</v>
      </c>
      <c r="I878" t="s">
        <v>1613</v>
      </c>
      <c r="J878">
        <v>1447.65</v>
      </c>
      <c r="K878">
        <v>5</v>
      </c>
      <c r="L878">
        <v>419.82</v>
      </c>
      <c r="M878">
        <f>YEAR(Walmart_dataset[[#This Row],[Order Date]])</f>
        <v>2012</v>
      </c>
      <c r="N878">
        <f>MONTH(Walmart_dataset[[#This Row],[Order Date]])</f>
        <v>4</v>
      </c>
      <c r="O878">
        <f>DAY(Walmart_dataset[[#This Row],[Order Date]])</f>
        <v>17</v>
      </c>
    </row>
    <row r="879" spans="1:15" x14ac:dyDescent="0.25">
      <c r="A879" t="s">
        <v>1609</v>
      </c>
      <c r="B879" s="1">
        <v>41016</v>
      </c>
      <c r="C879" s="1">
        <v>41020</v>
      </c>
      <c r="D879" t="s">
        <v>1610</v>
      </c>
      <c r="E879" t="s">
        <v>14</v>
      </c>
      <c r="F879" t="s">
        <v>47</v>
      </c>
      <c r="G879" t="s">
        <v>16</v>
      </c>
      <c r="H879" t="s">
        <v>67</v>
      </c>
      <c r="I879" t="s">
        <v>1614</v>
      </c>
      <c r="J879">
        <v>11.96</v>
      </c>
      <c r="K879">
        <v>2</v>
      </c>
      <c r="L879">
        <v>5.86</v>
      </c>
      <c r="M879">
        <f>YEAR(Walmart_dataset[[#This Row],[Order Date]])</f>
        <v>2012</v>
      </c>
      <c r="N879">
        <f>MONTH(Walmart_dataset[[#This Row],[Order Date]])</f>
        <v>4</v>
      </c>
      <c r="O879">
        <f>DAY(Walmart_dataset[[#This Row],[Order Date]])</f>
        <v>17</v>
      </c>
    </row>
    <row r="880" spans="1:15" hidden="1" x14ac:dyDescent="0.25">
      <c r="A880" t="s">
        <v>1615</v>
      </c>
      <c r="B880" s="1">
        <v>40689</v>
      </c>
      <c r="C880" s="1">
        <v>40692</v>
      </c>
      <c r="D880" t="s">
        <v>1616</v>
      </c>
      <c r="E880" t="s">
        <v>14</v>
      </c>
      <c r="F880" t="s">
        <v>1617</v>
      </c>
      <c r="G880" t="s">
        <v>42</v>
      </c>
      <c r="H880" t="s">
        <v>67</v>
      </c>
      <c r="I880" t="s">
        <v>293</v>
      </c>
      <c r="J880">
        <v>48.4</v>
      </c>
      <c r="K880">
        <v>5</v>
      </c>
      <c r="L880">
        <v>23.23</v>
      </c>
      <c r="M880">
        <f>YEAR(Walmart_dataset[[#This Row],[Order Date]])</f>
        <v>2011</v>
      </c>
      <c r="N880">
        <f>MONTH(Walmart_dataset[[#This Row],[Order Date]])</f>
        <v>5</v>
      </c>
      <c r="O880">
        <f>DAY(Walmart_dataset[[#This Row],[Order Date]])</f>
        <v>26</v>
      </c>
    </row>
    <row r="881" spans="1:15" x14ac:dyDescent="0.25">
      <c r="A881" t="s">
        <v>1618</v>
      </c>
      <c r="B881" s="1">
        <v>41925</v>
      </c>
      <c r="C881" s="1">
        <v>41927</v>
      </c>
      <c r="D881" t="s">
        <v>147</v>
      </c>
      <c r="E881" t="s">
        <v>14</v>
      </c>
      <c r="F881" t="s">
        <v>47</v>
      </c>
      <c r="G881" t="s">
        <v>16</v>
      </c>
      <c r="H881" t="s">
        <v>58</v>
      </c>
      <c r="I881" t="s">
        <v>1619</v>
      </c>
      <c r="J881">
        <v>0.99</v>
      </c>
      <c r="K881">
        <v>1</v>
      </c>
      <c r="L881">
        <v>0.44</v>
      </c>
      <c r="M881">
        <f>YEAR(Walmart_dataset[[#This Row],[Order Date]])</f>
        <v>2014</v>
      </c>
      <c r="N881">
        <f>MONTH(Walmart_dataset[[#This Row],[Order Date]])</f>
        <v>10</v>
      </c>
      <c r="O881">
        <f>DAY(Walmart_dataset[[#This Row],[Order Date]])</f>
        <v>13</v>
      </c>
    </row>
    <row r="882" spans="1:15" x14ac:dyDescent="0.25">
      <c r="A882" t="s">
        <v>1618</v>
      </c>
      <c r="B882" s="1">
        <v>41925</v>
      </c>
      <c r="C882" s="1">
        <v>41927</v>
      </c>
      <c r="D882" t="s">
        <v>147</v>
      </c>
      <c r="E882" t="s">
        <v>14</v>
      </c>
      <c r="F882" t="s">
        <v>47</v>
      </c>
      <c r="G882" t="s">
        <v>16</v>
      </c>
      <c r="H882" t="s">
        <v>27</v>
      </c>
      <c r="I882" t="s">
        <v>1620</v>
      </c>
      <c r="J882">
        <v>101.84</v>
      </c>
      <c r="K882">
        <v>5</v>
      </c>
      <c r="L882">
        <v>36.92</v>
      </c>
      <c r="M882">
        <f>YEAR(Walmart_dataset[[#This Row],[Order Date]])</f>
        <v>2014</v>
      </c>
      <c r="N882">
        <f>MONTH(Walmart_dataset[[#This Row],[Order Date]])</f>
        <v>10</v>
      </c>
      <c r="O882">
        <f>DAY(Walmart_dataset[[#This Row],[Order Date]])</f>
        <v>13</v>
      </c>
    </row>
    <row r="883" spans="1:15" x14ac:dyDescent="0.25">
      <c r="A883" t="s">
        <v>1621</v>
      </c>
      <c r="B883" s="1">
        <v>41569</v>
      </c>
      <c r="C883" s="1">
        <v>41573</v>
      </c>
      <c r="D883" t="s">
        <v>314</v>
      </c>
      <c r="E883" t="s">
        <v>14</v>
      </c>
      <c r="F883" t="s">
        <v>197</v>
      </c>
      <c r="G883" t="s">
        <v>16</v>
      </c>
      <c r="H883" t="s">
        <v>43</v>
      </c>
      <c r="I883" t="s">
        <v>960</v>
      </c>
      <c r="J883">
        <v>154.44</v>
      </c>
      <c r="K883">
        <v>3</v>
      </c>
      <c r="L883">
        <v>1.54</v>
      </c>
      <c r="M883">
        <f>YEAR(Walmart_dataset[[#This Row],[Order Date]])</f>
        <v>2013</v>
      </c>
      <c r="N883">
        <f>MONTH(Walmart_dataset[[#This Row],[Order Date]])</f>
        <v>10</v>
      </c>
      <c r="O883">
        <f>DAY(Walmart_dataset[[#This Row],[Order Date]])</f>
        <v>22</v>
      </c>
    </row>
    <row r="884" spans="1:15" hidden="1" x14ac:dyDescent="0.25">
      <c r="A884" t="s">
        <v>1622</v>
      </c>
      <c r="B884" s="1">
        <v>41264</v>
      </c>
      <c r="C884" s="1">
        <v>41268</v>
      </c>
      <c r="D884" t="s">
        <v>1623</v>
      </c>
      <c r="E884" t="s">
        <v>14</v>
      </c>
      <c r="F884" t="s">
        <v>225</v>
      </c>
      <c r="G884" t="s">
        <v>96</v>
      </c>
      <c r="H884" t="s">
        <v>29</v>
      </c>
      <c r="I884" t="s">
        <v>818</v>
      </c>
      <c r="J884">
        <v>60.98</v>
      </c>
      <c r="K884">
        <v>7</v>
      </c>
      <c r="L884">
        <v>4.57</v>
      </c>
      <c r="M884">
        <f>YEAR(Walmart_dataset[[#This Row],[Order Date]])</f>
        <v>2012</v>
      </c>
      <c r="N884">
        <f>MONTH(Walmart_dataset[[#This Row],[Order Date]])</f>
        <v>12</v>
      </c>
      <c r="O884">
        <f>DAY(Walmart_dataset[[#This Row],[Order Date]])</f>
        <v>21</v>
      </c>
    </row>
    <row r="885" spans="1:15" x14ac:dyDescent="0.25">
      <c r="A885" t="s">
        <v>1624</v>
      </c>
      <c r="B885" s="1">
        <v>41107</v>
      </c>
      <c r="C885" s="1">
        <v>41109</v>
      </c>
      <c r="D885" t="s">
        <v>940</v>
      </c>
      <c r="E885" t="s">
        <v>14</v>
      </c>
      <c r="F885" t="s">
        <v>1625</v>
      </c>
      <c r="G885" t="s">
        <v>16</v>
      </c>
      <c r="H885" t="s">
        <v>296</v>
      </c>
      <c r="I885" t="s">
        <v>1095</v>
      </c>
      <c r="J885">
        <v>195.47</v>
      </c>
      <c r="K885">
        <v>2</v>
      </c>
      <c r="L885">
        <v>-13.8</v>
      </c>
      <c r="M885">
        <f>YEAR(Walmart_dataset[[#This Row],[Order Date]])</f>
        <v>2012</v>
      </c>
      <c r="N885">
        <f>MONTH(Walmart_dataset[[#This Row],[Order Date]])</f>
        <v>7</v>
      </c>
      <c r="O885">
        <f>DAY(Walmart_dataset[[#This Row],[Order Date]])</f>
        <v>17</v>
      </c>
    </row>
    <row r="886" spans="1:15" x14ac:dyDescent="0.25">
      <c r="A886" t="s">
        <v>1626</v>
      </c>
      <c r="B886" s="1">
        <v>41173</v>
      </c>
      <c r="C886" s="1">
        <v>41175</v>
      </c>
      <c r="D886" t="s">
        <v>1069</v>
      </c>
      <c r="E886" t="s">
        <v>14</v>
      </c>
      <c r="F886" t="s">
        <v>15</v>
      </c>
      <c r="G886" t="s">
        <v>16</v>
      </c>
      <c r="H886" t="s">
        <v>110</v>
      </c>
      <c r="I886" t="s">
        <v>423</v>
      </c>
      <c r="J886">
        <v>601.54</v>
      </c>
      <c r="K886">
        <v>4</v>
      </c>
      <c r="L886">
        <v>0</v>
      </c>
      <c r="M886">
        <f>YEAR(Walmart_dataset[[#This Row],[Order Date]])</f>
        <v>2012</v>
      </c>
      <c r="N886">
        <f>MONTH(Walmart_dataset[[#This Row],[Order Date]])</f>
        <v>9</v>
      </c>
      <c r="O886">
        <f>DAY(Walmart_dataset[[#This Row],[Order Date]])</f>
        <v>21</v>
      </c>
    </row>
    <row r="887" spans="1:15" x14ac:dyDescent="0.25">
      <c r="A887" t="s">
        <v>1626</v>
      </c>
      <c r="B887" s="1">
        <v>41173</v>
      </c>
      <c r="C887" s="1">
        <v>41175</v>
      </c>
      <c r="D887" t="s">
        <v>1069</v>
      </c>
      <c r="E887" t="s">
        <v>14</v>
      </c>
      <c r="F887" t="s">
        <v>15</v>
      </c>
      <c r="G887" t="s">
        <v>16</v>
      </c>
      <c r="H887" t="s">
        <v>119</v>
      </c>
      <c r="I887" t="s">
        <v>1627</v>
      </c>
      <c r="J887">
        <v>7.9</v>
      </c>
      <c r="K887">
        <v>2</v>
      </c>
      <c r="L887">
        <v>2.5299999999999998</v>
      </c>
      <c r="M887">
        <f>YEAR(Walmart_dataset[[#This Row],[Order Date]])</f>
        <v>2012</v>
      </c>
      <c r="N887">
        <f>MONTH(Walmart_dataset[[#This Row],[Order Date]])</f>
        <v>9</v>
      </c>
      <c r="O887">
        <f>DAY(Walmart_dataset[[#This Row],[Order Date]])</f>
        <v>21</v>
      </c>
    </row>
    <row r="888" spans="1:15" x14ac:dyDescent="0.25">
      <c r="A888" t="s">
        <v>1628</v>
      </c>
      <c r="B888" s="1">
        <v>40645</v>
      </c>
      <c r="C888" s="1">
        <v>40650</v>
      </c>
      <c r="D888" t="s">
        <v>1629</v>
      </c>
      <c r="E888" t="s">
        <v>14</v>
      </c>
      <c r="F888" t="s">
        <v>1630</v>
      </c>
      <c r="G888" t="s">
        <v>16</v>
      </c>
      <c r="H888" t="s">
        <v>25</v>
      </c>
      <c r="I888" t="s">
        <v>1631</v>
      </c>
      <c r="J888">
        <v>1075.0899999999999</v>
      </c>
      <c r="K888">
        <v>14</v>
      </c>
      <c r="L888">
        <v>94.07</v>
      </c>
      <c r="M888">
        <f>YEAR(Walmart_dataset[[#This Row],[Order Date]])</f>
        <v>2011</v>
      </c>
      <c r="N888">
        <f>MONTH(Walmart_dataset[[#This Row],[Order Date]])</f>
        <v>4</v>
      </c>
      <c r="O888">
        <f>DAY(Walmart_dataset[[#This Row],[Order Date]])</f>
        <v>12</v>
      </c>
    </row>
    <row r="889" spans="1:15" x14ac:dyDescent="0.25">
      <c r="A889" t="s">
        <v>1628</v>
      </c>
      <c r="B889" s="1">
        <v>40645</v>
      </c>
      <c r="C889" s="1">
        <v>40650</v>
      </c>
      <c r="D889" t="s">
        <v>1629</v>
      </c>
      <c r="E889" t="s">
        <v>14</v>
      </c>
      <c r="F889" t="s">
        <v>1630</v>
      </c>
      <c r="G889" t="s">
        <v>16</v>
      </c>
      <c r="H889" t="s">
        <v>25</v>
      </c>
      <c r="I889" t="s">
        <v>711</v>
      </c>
      <c r="J889">
        <v>438.37</v>
      </c>
      <c r="K889">
        <v>4</v>
      </c>
      <c r="L889">
        <v>38.36</v>
      </c>
      <c r="M889">
        <f>YEAR(Walmart_dataset[[#This Row],[Order Date]])</f>
        <v>2011</v>
      </c>
      <c r="N889">
        <f>MONTH(Walmart_dataset[[#This Row],[Order Date]])</f>
        <v>4</v>
      </c>
      <c r="O889">
        <f>DAY(Walmart_dataset[[#This Row],[Order Date]])</f>
        <v>12</v>
      </c>
    </row>
    <row r="890" spans="1:15" x14ac:dyDescent="0.25">
      <c r="A890" t="s">
        <v>1628</v>
      </c>
      <c r="B890" s="1">
        <v>40645</v>
      </c>
      <c r="C890" s="1">
        <v>40650</v>
      </c>
      <c r="D890" t="s">
        <v>1629</v>
      </c>
      <c r="E890" t="s">
        <v>14</v>
      </c>
      <c r="F890" t="s">
        <v>1630</v>
      </c>
      <c r="G890" t="s">
        <v>16</v>
      </c>
      <c r="H890" t="s">
        <v>27</v>
      </c>
      <c r="I890" t="s">
        <v>440</v>
      </c>
      <c r="J890">
        <v>18.09</v>
      </c>
      <c r="K890">
        <v>7</v>
      </c>
      <c r="L890">
        <v>6.56</v>
      </c>
      <c r="M890">
        <f>YEAR(Walmart_dataset[[#This Row],[Order Date]])</f>
        <v>2011</v>
      </c>
      <c r="N890">
        <f>MONTH(Walmart_dataset[[#This Row],[Order Date]])</f>
        <v>4</v>
      </c>
      <c r="O890">
        <f>DAY(Walmart_dataset[[#This Row],[Order Date]])</f>
        <v>12</v>
      </c>
    </row>
    <row r="891" spans="1:15" x14ac:dyDescent="0.25">
      <c r="A891" t="s">
        <v>1628</v>
      </c>
      <c r="B891" s="1">
        <v>40645</v>
      </c>
      <c r="C891" s="1">
        <v>40650</v>
      </c>
      <c r="D891" t="s">
        <v>1629</v>
      </c>
      <c r="E891" t="s">
        <v>14</v>
      </c>
      <c r="F891" t="s">
        <v>1630</v>
      </c>
      <c r="G891" t="s">
        <v>16</v>
      </c>
      <c r="H891" t="s">
        <v>296</v>
      </c>
      <c r="I891" t="s">
        <v>349</v>
      </c>
      <c r="J891">
        <v>308.5</v>
      </c>
      <c r="K891">
        <v>3</v>
      </c>
      <c r="L891">
        <v>-18.149999999999999</v>
      </c>
      <c r="M891">
        <f>YEAR(Walmart_dataset[[#This Row],[Order Date]])</f>
        <v>2011</v>
      </c>
      <c r="N891">
        <f>MONTH(Walmart_dataset[[#This Row],[Order Date]])</f>
        <v>4</v>
      </c>
      <c r="O891">
        <f>DAY(Walmart_dataset[[#This Row],[Order Date]])</f>
        <v>12</v>
      </c>
    </row>
    <row r="892" spans="1:15" hidden="1" x14ac:dyDescent="0.25">
      <c r="A892" t="s">
        <v>1632</v>
      </c>
      <c r="B892" s="1">
        <v>41214</v>
      </c>
      <c r="C892" s="1">
        <v>41217</v>
      </c>
      <c r="D892" t="s">
        <v>1633</v>
      </c>
      <c r="E892" t="s">
        <v>14</v>
      </c>
      <c r="F892" t="s">
        <v>443</v>
      </c>
      <c r="G892" t="s">
        <v>88</v>
      </c>
      <c r="H892" t="s">
        <v>23</v>
      </c>
      <c r="I892" t="s">
        <v>1634</v>
      </c>
      <c r="J892">
        <v>7.88</v>
      </c>
      <c r="K892">
        <v>1</v>
      </c>
      <c r="L892">
        <v>1.77</v>
      </c>
      <c r="M892">
        <f>YEAR(Walmart_dataset[[#This Row],[Order Date]])</f>
        <v>2012</v>
      </c>
      <c r="N892">
        <f>MONTH(Walmart_dataset[[#This Row],[Order Date]])</f>
        <v>11</v>
      </c>
      <c r="O892">
        <f>DAY(Walmart_dataset[[#This Row],[Order Date]])</f>
        <v>1</v>
      </c>
    </row>
    <row r="893" spans="1:15" hidden="1" x14ac:dyDescent="0.25">
      <c r="A893" t="s">
        <v>1635</v>
      </c>
      <c r="B893" s="1">
        <v>41947</v>
      </c>
      <c r="C893" s="1">
        <v>41952</v>
      </c>
      <c r="D893" t="s">
        <v>1636</v>
      </c>
      <c r="E893" t="s">
        <v>14</v>
      </c>
      <c r="F893" t="s">
        <v>1595</v>
      </c>
      <c r="G893" t="s">
        <v>158</v>
      </c>
      <c r="H893" t="s">
        <v>21</v>
      </c>
      <c r="I893" t="s">
        <v>1637</v>
      </c>
      <c r="J893">
        <v>41.37</v>
      </c>
      <c r="K893">
        <v>3</v>
      </c>
      <c r="L893">
        <v>17.38</v>
      </c>
      <c r="M893">
        <f>YEAR(Walmart_dataset[[#This Row],[Order Date]])</f>
        <v>2014</v>
      </c>
      <c r="N893">
        <f>MONTH(Walmart_dataset[[#This Row],[Order Date]])</f>
        <v>11</v>
      </c>
      <c r="O893">
        <f>DAY(Walmart_dataset[[#This Row],[Order Date]])</f>
        <v>4</v>
      </c>
    </row>
    <row r="894" spans="1:15" x14ac:dyDescent="0.25">
      <c r="A894" t="s">
        <v>1638</v>
      </c>
      <c r="B894" s="1">
        <v>41041</v>
      </c>
      <c r="C894" s="1">
        <v>41045</v>
      </c>
      <c r="D894" t="s">
        <v>1639</v>
      </c>
      <c r="E894" t="s">
        <v>14</v>
      </c>
      <c r="F894" t="s">
        <v>47</v>
      </c>
      <c r="G894" t="s">
        <v>16</v>
      </c>
      <c r="H894" t="s">
        <v>67</v>
      </c>
      <c r="I894" t="s">
        <v>1091</v>
      </c>
      <c r="J894">
        <v>12.84</v>
      </c>
      <c r="K894">
        <v>3</v>
      </c>
      <c r="L894">
        <v>5.78</v>
      </c>
      <c r="M894">
        <f>YEAR(Walmart_dataset[[#This Row],[Order Date]])</f>
        <v>2012</v>
      </c>
      <c r="N894">
        <f>MONTH(Walmart_dataset[[#This Row],[Order Date]])</f>
        <v>5</v>
      </c>
      <c r="O894">
        <f>DAY(Walmart_dataset[[#This Row],[Order Date]])</f>
        <v>12</v>
      </c>
    </row>
    <row r="895" spans="1:15" x14ac:dyDescent="0.25">
      <c r="A895" t="s">
        <v>1638</v>
      </c>
      <c r="B895" s="1">
        <v>41041</v>
      </c>
      <c r="C895" s="1">
        <v>41045</v>
      </c>
      <c r="D895" t="s">
        <v>1639</v>
      </c>
      <c r="E895" t="s">
        <v>14</v>
      </c>
      <c r="F895" t="s">
        <v>47</v>
      </c>
      <c r="G895" t="s">
        <v>16</v>
      </c>
      <c r="H895" t="s">
        <v>67</v>
      </c>
      <c r="I895" t="s">
        <v>1640</v>
      </c>
      <c r="J895">
        <v>25.68</v>
      </c>
      <c r="K895">
        <v>6</v>
      </c>
      <c r="L895">
        <v>11.56</v>
      </c>
      <c r="M895">
        <f>YEAR(Walmart_dataset[[#This Row],[Order Date]])</f>
        <v>2012</v>
      </c>
      <c r="N895">
        <f>MONTH(Walmart_dataset[[#This Row],[Order Date]])</f>
        <v>5</v>
      </c>
      <c r="O895">
        <f>DAY(Walmart_dataset[[#This Row],[Order Date]])</f>
        <v>12</v>
      </c>
    </row>
    <row r="896" spans="1:15" x14ac:dyDescent="0.25">
      <c r="A896" t="s">
        <v>1641</v>
      </c>
      <c r="B896" s="1">
        <v>41115</v>
      </c>
      <c r="C896" s="1">
        <v>41117</v>
      </c>
      <c r="D896" t="s">
        <v>1642</v>
      </c>
      <c r="E896" t="s">
        <v>14</v>
      </c>
      <c r="F896" t="s">
        <v>36</v>
      </c>
      <c r="G896" t="s">
        <v>37</v>
      </c>
      <c r="H896" t="s">
        <v>119</v>
      </c>
      <c r="I896" t="s">
        <v>1206</v>
      </c>
      <c r="J896">
        <v>9.42</v>
      </c>
      <c r="K896">
        <v>2</v>
      </c>
      <c r="L896">
        <v>0.47</v>
      </c>
      <c r="M896">
        <f>YEAR(Walmart_dataset[[#This Row],[Order Date]])</f>
        <v>2012</v>
      </c>
      <c r="N896">
        <f>MONTH(Walmart_dataset[[#This Row],[Order Date]])</f>
        <v>7</v>
      </c>
      <c r="O896">
        <f>DAY(Walmart_dataset[[#This Row],[Order Date]])</f>
        <v>25</v>
      </c>
    </row>
    <row r="897" spans="1:15" x14ac:dyDescent="0.25">
      <c r="A897" t="s">
        <v>1641</v>
      </c>
      <c r="B897" s="1">
        <v>41115</v>
      </c>
      <c r="C897" s="1">
        <v>41117</v>
      </c>
      <c r="D897" t="s">
        <v>1642</v>
      </c>
      <c r="E897" t="s">
        <v>14</v>
      </c>
      <c r="F897" t="s">
        <v>36</v>
      </c>
      <c r="G897" t="s">
        <v>37</v>
      </c>
      <c r="H897" t="s">
        <v>67</v>
      </c>
      <c r="I897" t="s">
        <v>1643</v>
      </c>
      <c r="J897">
        <v>12.96</v>
      </c>
      <c r="K897">
        <v>2</v>
      </c>
      <c r="L897">
        <v>6.22</v>
      </c>
      <c r="M897">
        <f>YEAR(Walmart_dataset[[#This Row],[Order Date]])</f>
        <v>2012</v>
      </c>
      <c r="N897">
        <f>MONTH(Walmart_dataset[[#This Row],[Order Date]])</f>
        <v>7</v>
      </c>
      <c r="O897">
        <f>DAY(Walmart_dataset[[#This Row],[Order Date]])</f>
        <v>25</v>
      </c>
    </row>
    <row r="898" spans="1:15" x14ac:dyDescent="0.25">
      <c r="A898" t="s">
        <v>1641</v>
      </c>
      <c r="B898" s="1">
        <v>41115</v>
      </c>
      <c r="C898" s="1">
        <v>41117</v>
      </c>
      <c r="D898" t="s">
        <v>1642</v>
      </c>
      <c r="E898" t="s">
        <v>14</v>
      </c>
      <c r="F898" t="s">
        <v>36</v>
      </c>
      <c r="G898" t="s">
        <v>37</v>
      </c>
      <c r="H898" t="s">
        <v>296</v>
      </c>
      <c r="I898" t="s">
        <v>1644</v>
      </c>
      <c r="J898">
        <v>704.9</v>
      </c>
      <c r="K898">
        <v>5</v>
      </c>
      <c r="L898">
        <v>56.39</v>
      </c>
      <c r="M898">
        <f>YEAR(Walmart_dataset[[#This Row],[Order Date]])</f>
        <v>2012</v>
      </c>
      <c r="N898">
        <f>MONTH(Walmart_dataset[[#This Row],[Order Date]])</f>
        <v>7</v>
      </c>
      <c r="O898">
        <f>DAY(Walmart_dataset[[#This Row],[Order Date]])</f>
        <v>25</v>
      </c>
    </row>
    <row r="899" spans="1:15" x14ac:dyDescent="0.25">
      <c r="A899" t="s">
        <v>1641</v>
      </c>
      <c r="B899" s="1">
        <v>41115</v>
      </c>
      <c r="C899" s="1">
        <v>41117</v>
      </c>
      <c r="D899" t="s">
        <v>1642</v>
      </c>
      <c r="E899" t="s">
        <v>14</v>
      </c>
      <c r="F899" t="s">
        <v>36</v>
      </c>
      <c r="G899" t="s">
        <v>37</v>
      </c>
      <c r="H899" t="s">
        <v>110</v>
      </c>
      <c r="I899" t="s">
        <v>1645</v>
      </c>
      <c r="J899">
        <v>561.57000000000005</v>
      </c>
      <c r="K899">
        <v>2</v>
      </c>
      <c r="L899">
        <v>28.08</v>
      </c>
      <c r="M899">
        <f>YEAR(Walmart_dataset[[#This Row],[Order Date]])</f>
        <v>2012</v>
      </c>
      <c r="N899">
        <f>MONTH(Walmart_dataset[[#This Row],[Order Date]])</f>
        <v>7</v>
      </c>
      <c r="O899">
        <f>DAY(Walmart_dataset[[#This Row],[Order Date]])</f>
        <v>25</v>
      </c>
    </row>
    <row r="900" spans="1:15" x14ac:dyDescent="0.25">
      <c r="A900" t="s">
        <v>1646</v>
      </c>
      <c r="B900" s="1">
        <v>41400</v>
      </c>
      <c r="C900" s="1">
        <v>41403</v>
      </c>
      <c r="D900" t="s">
        <v>1647</v>
      </c>
      <c r="E900" t="s">
        <v>14</v>
      </c>
      <c r="F900" t="s">
        <v>725</v>
      </c>
      <c r="G900" t="s">
        <v>16</v>
      </c>
      <c r="H900" t="s">
        <v>27</v>
      </c>
      <c r="I900" t="s">
        <v>1648</v>
      </c>
      <c r="J900">
        <v>6.72</v>
      </c>
      <c r="K900">
        <v>5</v>
      </c>
      <c r="L900">
        <v>2.35</v>
      </c>
      <c r="M900">
        <f>YEAR(Walmart_dataset[[#This Row],[Order Date]])</f>
        <v>2013</v>
      </c>
      <c r="N900">
        <f>MONTH(Walmart_dataset[[#This Row],[Order Date]])</f>
        <v>5</v>
      </c>
      <c r="O900">
        <f>DAY(Walmart_dataset[[#This Row],[Order Date]])</f>
        <v>6</v>
      </c>
    </row>
    <row r="901" spans="1:15" x14ac:dyDescent="0.25">
      <c r="A901" t="s">
        <v>1646</v>
      </c>
      <c r="B901" s="1">
        <v>41400</v>
      </c>
      <c r="C901" s="1">
        <v>41403</v>
      </c>
      <c r="D901" t="s">
        <v>1647</v>
      </c>
      <c r="E901" t="s">
        <v>14</v>
      </c>
      <c r="F901" t="s">
        <v>725</v>
      </c>
      <c r="G901" t="s">
        <v>16</v>
      </c>
      <c r="H901" t="s">
        <v>31</v>
      </c>
      <c r="I901" t="s">
        <v>669</v>
      </c>
      <c r="J901">
        <v>298.77999999999997</v>
      </c>
      <c r="K901">
        <v>3</v>
      </c>
      <c r="L901">
        <v>7.47</v>
      </c>
      <c r="M901">
        <f>YEAR(Walmart_dataset[[#This Row],[Order Date]])</f>
        <v>2013</v>
      </c>
      <c r="N901">
        <f>MONTH(Walmart_dataset[[#This Row],[Order Date]])</f>
        <v>5</v>
      </c>
      <c r="O901">
        <f>DAY(Walmart_dataset[[#This Row],[Order Date]])</f>
        <v>6</v>
      </c>
    </row>
    <row r="902" spans="1:15" x14ac:dyDescent="0.25">
      <c r="A902" t="s">
        <v>1649</v>
      </c>
      <c r="B902" s="1">
        <v>41640</v>
      </c>
      <c r="C902" s="1">
        <v>41645</v>
      </c>
      <c r="D902" t="s">
        <v>686</v>
      </c>
      <c r="E902" t="s">
        <v>14</v>
      </c>
      <c r="F902" t="s">
        <v>401</v>
      </c>
      <c r="G902" t="s">
        <v>16</v>
      </c>
      <c r="H902" t="s">
        <v>25</v>
      </c>
      <c r="I902" t="s">
        <v>187</v>
      </c>
      <c r="J902">
        <v>302.38</v>
      </c>
      <c r="K902">
        <v>3</v>
      </c>
      <c r="L902">
        <v>22.68</v>
      </c>
      <c r="M902">
        <f>YEAR(Walmart_dataset[[#This Row],[Order Date]])</f>
        <v>2014</v>
      </c>
      <c r="N902">
        <f>MONTH(Walmart_dataset[[#This Row],[Order Date]])</f>
        <v>1</v>
      </c>
      <c r="O902">
        <f>DAY(Walmart_dataset[[#This Row],[Order Date]])</f>
        <v>1</v>
      </c>
    </row>
    <row r="903" spans="1:15" hidden="1" x14ac:dyDescent="0.25">
      <c r="A903" t="s">
        <v>1650</v>
      </c>
      <c r="B903" s="1">
        <v>40848</v>
      </c>
      <c r="C903" s="1">
        <v>40852</v>
      </c>
      <c r="D903" t="s">
        <v>1651</v>
      </c>
      <c r="E903" t="s">
        <v>14</v>
      </c>
      <c r="F903" t="s">
        <v>87</v>
      </c>
      <c r="G903" t="s">
        <v>88</v>
      </c>
      <c r="H903" t="s">
        <v>43</v>
      </c>
      <c r="I903" t="s">
        <v>1652</v>
      </c>
      <c r="J903">
        <v>443.92</v>
      </c>
      <c r="K903">
        <v>5</v>
      </c>
      <c r="L903">
        <v>-94.33</v>
      </c>
      <c r="M903">
        <f>YEAR(Walmart_dataset[[#This Row],[Order Date]])</f>
        <v>2011</v>
      </c>
      <c r="N903">
        <f>MONTH(Walmart_dataset[[#This Row],[Order Date]])</f>
        <v>11</v>
      </c>
      <c r="O903">
        <f>DAY(Walmart_dataset[[#This Row],[Order Date]])</f>
        <v>1</v>
      </c>
    </row>
    <row r="904" spans="1:15" hidden="1" x14ac:dyDescent="0.25">
      <c r="A904" t="s">
        <v>1650</v>
      </c>
      <c r="B904" s="1">
        <v>40848</v>
      </c>
      <c r="C904" s="1">
        <v>40852</v>
      </c>
      <c r="D904" t="s">
        <v>1651</v>
      </c>
      <c r="E904" t="s">
        <v>14</v>
      </c>
      <c r="F904" t="s">
        <v>87</v>
      </c>
      <c r="G904" t="s">
        <v>88</v>
      </c>
      <c r="H904" t="s">
        <v>25</v>
      </c>
      <c r="I904" t="s">
        <v>1653</v>
      </c>
      <c r="J904">
        <v>155.97999999999999</v>
      </c>
      <c r="K904">
        <v>3</v>
      </c>
      <c r="L904">
        <v>54.59</v>
      </c>
      <c r="M904">
        <f>YEAR(Walmart_dataset[[#This Row],[Order Date]])</f>
        <v>2011</v>
      </c>
      <c r="N904">
        <f>MONTH(Walmart_dataset[[#This Row],[Order Date]])</f>
        <v>11</v>
      </c>
      <c r="O904">
        <f>DAY(Walmart_dataset[[#This Row],[Order Date]])</f>
        <v>1</v>
      </c>
    </row>
    <row r="905" spans="1:15" x14ac:dyDescent="0.25">
      <c r="A905" t="s">
        <v>1654</v>
      </c>
      <c r="B905" s="1">
        <v>41955</v>
      </c>
      <c r="C905" s="1">
        <v>41960</v>
      </c>
      <c r="D905" t="s">
        <v>1633</v>
      </c>
      <c r="E905" t="s">
        <v>14</v>
      </c>
      <c r="F905" t="s">
        <v>15</v>
      </c>
      <c r="G905" t="s">
        <v>16</v>
      </c>
      <c r="H905" t="s">
        <v>29</v>
      </c>
      <c r="I905" t="s">
        <v>818</v>
      </c>
      <c r="J905">
        <v>10.89</v>
      </c>
      <c r="K905">
        <v>1</v>
      </c>
      <c r="L905">
        <v>2.83</v>
      </c>
      <c r="M905">
        <f>YEAR(Walmart_dataset[[#This Row],[Order Date]])</f>
        <v>2014</v>
      </c>
      <c r="N905">
        <f>MONTH(Walmart_dataset[[#This Row],[Order Date]])</f>
        <v>11</v>
      </c>
      <c r="O905">
        <f>DAY(Walmart_dataset[[#This Row],[Order Date]])</f>
        <v>12</v>
      </c>
    </row>
    <row r="906" spans="1:15" x14ac:dyDescent="0.25">
      <c r="A906" t="s">
        <v>1654</v>
      </c>
      <c r="B906" s="1">
        <v>41955</v>
      </c>
      <c r="C906" s="1">
        <v>41960</v>
      </c>
      <c r="D906" t="s">
        <v>1633</v>
      </c>
      <c r="E906" t="s">
        <v>14</v>
      </c>
      <c r="F906" t="s">
        <v>15</v>
      </c>
      <c r="G906" t="s">
        <v>16</v>
      </c>
      <c r="H906" t="s">
        <v>67</v>
      </c>
      <c r="I906" t="s">
        <v>1655</v>
      </c>
      <c r="J906">
        <v>19.440000000000001</v>
      </c>
      <c r="K906">
        <v>3</v>
      </c>
      <c r="L906">
        <v>9.33</v>
      </c>
      <c r="M906">
        <f>YEAR(Walmart_dataset[[#This Row],[Order Date]])</f>
        <v>2014</v>
      </c>
      <c r="N906">
        <f>MONTH(Walmart_dataset[[#This Row],[Order Date]])</f>
        <v>11</v>
      </c>
      <c r="O906">
        <f>DAY(Walmart_dataset[[#This Row],[Order Date]])</f>
        <v>12</v>
      </c>
    </row>
    <row r="907" spans="1:15" x14ac:dyDescent="0.25">
      <c r="A907" t="s">
        <v>1654</v>
      </c>
      <c r="B907" s="1">
        <v>41955</v>
      </c>
      <c r="C907" s="1">
        <v>41960</v>
      </c>
      <c r="D907" t="s">
        <v>1633</v>
      </c>
      <c r="E907" t="s">
        <v>14</v>
      </c>
      <c r="F907" t="s">
        <v>15</v>
      </c>
      <c r="G907" t="s">
        <v>16</v>
      </c>
      <c r="H907" t="s">
        <v>27</v>
      </c>
      <c r="I907" t="s">
        <v>1656</v>
      </c>
      <c r="J907">
        <v>121.6</v>
      </c>
      <c r="K907">
        <v>5</v>
      </c>
      <c r="L907">
        <v>39.520000000000003</v>
      </c>
      <c r="M907">
        <f>YEAR(Walmart_dataset[[#This Row],[Order Date]])</f>
        <v>2014</v>
      </c>
      <c r="N907">
        <f>MONTH(Walmart_dataset[[#This Row],[Order Date]])</f>
        <v>11</v>
      </c>
      <c r="O907">
        <f>DAY(Walmart_dataset[[#This Row],[Order Date]])</f>
        <v>12</v>
      </c>
    </row>
    <row r="908" spans="1:15" x14ac:dyDescent="0.25">
      <c r="A908" t="s">
        <v>1657</v>
      </c>
      <c r="B908" s="1">
        <v>41513</v>
      </c>
      <c r="C908" s="1">
        <v>41516</v>
      </c>
      <c r="D908" t="s">
        <v>1658</v>
      </c>
      <c r="E908" t="s">
        <v>14</v>
      </c>
      <c r="F908" t="s">
        <v>197</v>
      </c>
      <c r="G908" t="s">
        <v>16</v>
      </c>
      <c r="H908" t="s">
        <v>110</v>
      </c>
      <c r="I908" t="s">
        <v>365</v>
      </c>
      <c r="J908">
        <v>1603.14</v>
      </c>
      <c r="K908">
        <v>4</v>
      </c>
      <c r="L908">
        <v>100.2</v>
      </c>
      <c r="M908">
        <f>YEAR(Walmart_dataset[[#This Row],[Order Date]])</f>
        <v>2013</v>
      </c>
      <c r="N908">
        <f>MONTH(Walmart_dataset[[#This Row],[Order Date]])</f>
        <v>8</v>
      </c>
      <c r="O908">
        <f>DAY(Walmart_dataset[[#This Row],[Order Date]])</f>
        <v>27</v>
      </c>
    </row>
    <row r="909" spans="1:15" x14ac:dyDescent="0.25">
      <c r="A909" t="s">
        <v>1659</v>
      </c>
      <c r="B909" s="1">
        <v>41865</v>
      </c>
      <c r="C909" s="1">
        <v>41865</v>
      </c>
      <c r="D909" t="s">
        <v>493</v>
      </c>
      <c r="E909" t="s">
        <v>14</v>
      </c>
      <c r="F909" t="s">
        <v>47</v>
      </c>
      <c r="G909" t="s">
        <v>16</v>
      </c>
      <c r="H909" t="s">
        <v>43</v>
      </c>
      <c r="I909" t="s">
        <v>392</v>
      </c>
      <c r="J909">
        <v>31.44</v>
      </c>
      <c r="K909">
        <v>3</v>
      </c>
      <c r="L909">
        <v>8.49</v>
      </c>
      <c r="M909">
        <f>YEAR(Walmart_dataset[[#This Row],[Order Date]])</f>
        <v>2014</v>
      </c>
      <c r="N909">
        <f>MONTH(Walmart_dataset[[#This Row],[Order Date]])</f>
        <v>8</v>
      </c>
      <c r="O909">
        <f>DAY(Walmart_dataset[[#This Row],[Order Date]])</f>
        <v>14</v>
      </c>
    </row>
    <row r="910" spans="1:15" x14ac:dyDescent="0.25">
      <c r="A910" t="s">
        <v>1659</v>
      </c>
      <c r="B910" s="1">
        <v>41865</v>
      </c>
      <c r="C910" s="1">
        <v>41865</v>
      </c>
      <c r="D910" t="s">
        <v>493</v>
      </c>
      <c r="E910" t="s">
        <v>14</v>
      </c>
      <c r="F910" t="s">
        <v>47</v>
      </c>
      <c r="G910" t="s">
        <v>16</v>
      </c>
      <c r="H910" t="s">
        <v>29</v>
      </c>
      <c r="I910" t="s">
        <v>159</v>
      </c>
      <c r="J910">
        <v>83.79</v>
      </c>
      <c r="K910">
        <v>7</v>
      </c>
      <c r="L910">
        <v>22.62</v>
      </c>
      <c r="M910">
        <f>YEAR(Walmart_dataset[[#This Row],[Order Date]])</f>
        <v>2014</v>
      </c>
      <c r="N910">
        <f>MONTH(Walmart_dataset[[#This Row],[Order Date]])</f>
        <v>8</v>
      </c>
      <c r="O910">
        <f>DAY(Walmart_dataset[[#This Row],[Order Date]])</f>
        <v>14</v>
      </c>
    </row>
    <row r="911" spans="1:15" x14ac:dyDescent="0.25">
      <c r="A911" t="s">
        <v>1659</v>
      </c>
      <c r="B911" s="1">
        <v>41865</v>
      </c>
      <c r="C911" s="1">
        <v>41865</v>
      </c>
      <c r="D911" t="s">
        <v>493</v>
      </c>
      <c r="E911" t="s">
        <v>14</v>
      </c>
      <c r="F911" t="s">
        <v>47</v>
      </c>
      <c r="G911" t="s">
        <v>16</v>
      </c>
      <c r="H911" t="s">
        <v>23</v>
      </c>
      <c r="I911" t="s">
        <v>1660</v>
      </c>
      <c r="J911">
        <v>59.52</v>
      </c>
      <c r="K911">
        <v>3</v>
      </c>
      <c r="L911">
        <v>15.48</v>
      </c>
      <c r="M911">
        <f>YEAR(Walmart_dataset[[#This Row],[Order Date]])</f>
        <v>2014</v>
      </c>
      <c r="N911">
        <f>MONTH(Walmart_dataset[[#This Row],[Order Date]])</f>
        <v>8</v>
      </c>
      <c r="O911">
        <f>DAY(Walmart_dataset[[#This Row],[Order Date]])</f>
        <v>14</v>
      </c>
    </row>
    <row r="912" spans="1:15" x14ac:dyDescent="0.25">
      <c r="A912" t="s">
        <v>1659</v>
      </c>
      <c r="B912" s="1">
        <v>41865</v>
      </c>
      <c r="C912" s="1">
        <v>41865</v>
      </c>
      <c r="D912" t="s">
        <v>493</v>
      </c>
      <c r="E912" t="s">
        <v>14</v>
      </c>
      <c r="F912" t="s">
        <v>47</v>
      </c>
      <c r="G912" t="s">
        <v>16</v>
      </c>
      <c r="H912" t="s">
        <v>122</v>
      </c>
      <c r="I912" t="s">
        <v>159</v>
      </c>
      <c r="J912">
        <v>31.92</v>
      </c>
      <c r="K912">
        <v>4</v>
      </c>
      <c r="L912">
        <v>9.26</v>
      </c>
      <c r="M912">
        <f>YEAR(Walmart_dataset[[#This Row],[Order Date]])</f>
        <v>2014</v>
      </c>
      <c r="N912">
        <f>MONTH(Walmart_dataset[[#This Row],[Order Date]])</f>
        <v>8</v>
      </c>
      <c r="O912">
        <f>DAY(Walmart_dataset[[#This Row],[Order Date]])</f>
        <v>14</v>
      </c>
    </row>
    <row r="913" spans="1:15" hidden="1" x14ac:dyDescent="0.25">
      <c r="A913" t="s">
        <v>1661</v>
      </c>
      <c r="B913" s="1">
        <v>40624</v>
      </c>
      <c r="C913" s="1">
        <v>40628</v>
      </c>
      <c r="D913" t="s">
        <v>1662</v>
      </c>
      <c r="E913" t="s">
        <v>14</v>
      </c>
      <c r="F913" t="s">
        <v>268</v>
      </c>
      <c r="G913" t="s">
        <v>73</v>
      </c>
      <c r="H913" t="s">
        <v>67</v>
      </c>
      <c r="I913" t="s">
        <v>1663</v>
      </c>
      <c r="J913">
        <v>74.349999999999994</v>
      </c>
      <c r="K913">
        <v>3</v>
      </c>
      <c r="L913">
        <v>23.24</v>
      </c>
      <c r="M913">
        <f>YEAR(Walmart_dataset[[#This Row],[Order Date]])</f>
        <v>2011</v>
      </c>
      <c r="N913">
        <f>MONTH(Walmart_dataset[[#This Row],[Order Date]])</f>
        <v>3</v>
      </c>
      <c r="O913">
        <f>DAY(Walmart_dataset[[#This Row],[Order Date]])</f>
        <v>22</v>
      </c>
    </row>
    <row r="914" spans="1:15" hidden="1" x14ac:dyDescent="0.25">
      <c r="A914" t="s">
        <v>1661</v>
      </c>
      <c r="B914" s="1">
        <v>40624</v>
      </c>
      <c r="C914" s="1">
        <v>40628</v>
      </c>
      <c r="D914" t="s">
        <v>1662</v>
      </c>
      <c r="E914" t="s">
        <v>14</v>
      </c>
      <c r="F914" t="s">
        <v>268</v>
      </c>
      <c r="G914" t="s">
        <v>73</v>
      </c>
      <c r="H914" t="s">
        <v>110</v>
      </c>
      <c r="I914" t="s">
        <v>1664</v>
      </c>
      <c r="J914">
        <v>314.35000000000002</v>
      </c>
      <c r="K914">
        <v>3</v>
      </c>
      <c r="L914">
        <v>-35.36</v>
      </c>
      <c r="M914">
        <f>YEAR(Walmart_dataset[[#This Row],[Order Date]])</f>
        <v>2011</v>
      </c>
      <c r="N914">
        <f>MONTH(Walmart_dataset[[#This Row],[Order Date]])</f>
        <v>3</v>
      </c>
      <c r="O914">
        <f>DAY(Walmart_dataset[[#This Row],[Order Date]])</f>
        <v>22</v>
      </c>
    </row>
    <row r="915" spans="1:15" x14ac:dyDescent="0.25">
      <c r="A915" t="s">
        <v>1665</v>
      </c>
      <c r="B915" s="1">
        <v>41806</v>
      </c>
      <c r="C915" s="1">
        <v>41811</v>
      </c>
      <c r="D915" t="s">
        <v>1666</v>
      </c>
      <c r="E915" t="s">
        <v>14</v>
      </c>
      <c r="F915" t="s">
        <v>15</v>
      </c>
      <c r="G915" t="s">
        <v>16</v>
      </c>
      <c r="H915" t="s">
        <v>23</v>
      </c>
      <c r="I915" t="s">
        <v>1667</v>
      </c>
      <c r="J915">
        <v>4.26</v>
      </c>
      <c r="K915">
        <v>1</v>
      </c>
      <c r="L915">
        <v>1.75</v>
      </c>
      <c r="M915">
        <f>YEAR(Walmart_dataset[[#This Row],[Order Date]])</f>
        <v>2014</v>
      </c>
      <c r="N915">
        <f>MONTH(Walmart_dataset[[#This Row],[Order Date]])</f>
        <v>6</v>
      </c>
      <c r="O915">
        <f>DAY(Walmart_dataset[[#This Row],[Order Date]])</f>
        <v>16</v>
      </c>
    </row>
    <row r="916" spans="1:15" x14ac:dyDescent="0.25">
      <c r="A916" t="s">
        <v>1668</v>
      </c>
      <c r="B916" s="1">
        <v>41960</v>
      </c>
      <c r="C916" s="1">
        <v>41966</v>
      </c>
      <c r="D916" t="s">
        <v>1669</v>
      </c>
      <c r="E916" t="s">
        <v>14</v>
      </c>
      <c r="F916" t="s">
        <v>197</v>
      </c>
      <c r="G916" t="s">
        <v>16</v>
      </c>
      <c r="H916" t="s">
        <v>43</v>
      </c>
      <c r="I916" t="s">
        <v>460</v>
      </c>
      <c r="J916">
        <v>811.28</v>
      </c>
      <c r="K916">
        <v>8</v>
      </c>
      <c r="L916">
        <v>24.34</v>
      </c>
      <c r="M916">
        <f>YEAR(Walmart_dataset[[#This Row],[Order Date]])</f>
        <v>2014</v>
      </c>
      <c r="N916">
        <f>MONTH(Walmart_dataset[[#This Row],[Order Date]])</f>
        <v>11</v>
      </c>
      <c r="O916">
        <f>DAY(Walmart_dataset[[#This Row],[Order Date]])</f>
        <v>17</v>
      </c>
    </row>
    <row r="917" spans="1:15" x14ac:dyDescent="0.25">
      <c r="A917" t="s">
        <v>1670</v>
      </c>
      <c r="B917" s="1">
        <v>41295</v>
      </c>
      <c r="C917" s="1">
        <v>41297</v>
      </c>
      <c r="D917" t="s">
        <v>638</v>
      </c>
      <c r="E917" t="s">
        <v>14</v>
      </c>
      <c r="F917" t="s">
        <v>197</v>
      </c>
      <c r="G917" t="s">
        <v>16</v>
      </c>
      <c r="H917" t="s">
        <v>110</v>
      </c>
      <c r="I917" t="s">
        <v>1390</v>
      </c>
      <c r="J917">
        <v>153.57</v>
      </c>
      <c r="K917">
        <v>2</v>
      </c>
      <c r="L917">
        <v>-5.76</v>
      </c>
      <c r="M917">
        <f>YEAR(Walmart_dataset[[#This Row],[Order Date]])</f>
        <v>2013</v>
      </c>
      <c r="N917">
        <f>MONTH(Walmart_dataset[[#This Row],[Order Date]])</f>
        <v>1</v>
      </c>
      <c r="O917">
        <f>DAY(Walmart_dataset[[#This Row],[Order Date]])</f>
        <v>21</v>
      </c>
    </row>
    <row r="918" spans="1:15" x14ac:dyDescent="0.25">
      <c r="A918" t="s">
        <v>1670</v>
      </c>
      <c r="B918" s="1">
        <v>41295</v>
      </c>
      <c r="C918" s="1">
        <v>41297</v>
      </c>
      <c r="D918" t="s">
        <v>638</v>
      </c>
      <c r="E918" t="s">
        <v>14</v>
      </c>
      <c r="F918" t="s">
        <v>197</v>
      </c>
      <c r="G918" t="s">
        <v>16</v>
      </c>
      <c r="H918" t="s">
        <v>110</v>
      </c>
      <c r="I918" t="s">
        <v>1671</v>
      </c>
      <c r="J918">
        <v>1013.49</v>
      </c>
      <c r="K918">
        <v>7</v>
      </c>
      <c r="L918">
        <v>76.010000000000005</v>
      </c>
      <c r="M918">
        <f>YEAR(Walmart_dataset[[#This Row],[Order Date]])</f>
        <v>2013</v>
      </c>
      <c r="N918">
        <f>MONTH(Walmart_dataset[[#This Row],[Order Date]])</f>
        <v>1</v>
      </c>
      <c r="O918">
        <f>DAY(Walmart_dataset[[#This Row],[Order Date]])</f>
        <v>21</v>
      </c>
    </row>
    <row r="919" spans="1:15" x14ac:dyDescent="0.25">
      <c r="A919" t="s">
        <v>1672</v>
      </c>
      <c r="B919" s="1">
        <v>41590</v>
      </c>
      <c r="C919" s="1">
        <v>41595</v>
      </c>
      <c r="D919" t="s">
        <v>1211</v>
      </c>
      <c r="E919" t="s">
        <v>14</v>
      </c>
      <c r="F919" t="s">
        <v>47</v>
      </c>
      <c r="G919" t="s">
        <v>16</v>
      </c>
      <c r="H919" t="s">
        <v>21</v>
      </c>
      <c r="I919" t="s">
        <v>1673</v>
      </c>
      <c r="J919">
        <v>6.96</v>
      </c>
      <c r="K919">
        <v>4</v>
      </c>
      <c r="L919">
        <v>2.23</v>
      </c>
      <c r="M919">
        <f>YEAR(Walmart_dataset[[#This Row],[Order Date]])</f>
        <v>2013</v>
      </c>
      <c r="N919">
        <f>MONTH(Walmart_dataset[[#This Row],[Order Date]])</f>
        <v>11</v>
      </c>
      <c r="O919">
        <f>DAY(Walmart_dataset[[#This Row],[Order Date]])</f>
        <v>12</v>
      </c>
    </row>
    <row r="920" spans="1:15" x14ac:dyDescent="0.25">
      <c r="A920" t="s">
        <v>1674</v>
      </c>
      <c r="B920" s="1">
        <v>41304</v>
      </c>
      <c r="C920" s="1">
        <v>41308</v>
      </c>
      <c r="D920" t="s">
        <v>413</v>
      </c>
      <c r="E920" t="s">
        <v>14</v>
      </c>
      <c r="F920" t="s">
        <v>47</v>
      </c>
      <c r="G920" t="s">
        <v>16</v>
      </c>
      <c r="H920" t="s">
        <v>27</v>
      </c>
      <c r="I920" t="s">
        <v>535</v>
      </c>
      <c r="J920">
        <v>17.46</v>
      </c>
      <c r="K920">
        <v>2</v>
      </c>
      <c r="L920">
        <v>5.89</v>
      </c>
      <c r="M920">
        <f>YEAR(Walmart_dataset[[#This Row],[Order Date]])</f>
        <v>2013</v>
      </c>
      <c r="N920">
        <f>MONTH(Walmart_dataset[[#This Row],[Order Date]])</f>
        <v>1</v>
      </c>
      <c r="O920">
        <f>DAY(Walmart_dataset[[#This Row],[Order Date]])</f>
        <v>30</v>
      </c>
    </row>
    <row r="921" spans="1:15" hidden="1" x14ac:dyDescent="0.25">
      <c r="A921" t="s">
        <v>1675</v>
      </c>
      <c r="B921" s="1">
        <v>41566</v>
      </c>
      <c r="C921" s="1">
        <v>41570</v>
      </c>
      <c r="D921" t="s">
        <v>1676</v>
      </c>
      <c r="E921" t="s">
        <v>14</v>
      </c>
      <c r="F921" t="s">
        <v>962</v>
      </c>
      <c r="G921" t="s">
        <v>73</v>
      </c>
      <c r="H921" t="s">
        <v>110</v>
      </c>
      <c r="I921" t="s">
        <v>1677</v>
      </c>
      <c r="J921">
        <v>307.92</v>
      </c>
      <c r="K921">
        <v>5</v>
      </c>
      <c r="L921">
        <v>-34.64</v>
      </c>
      <c r="M921">
        <f>YEAR(Walmart_dataset[[#This Row],[Order Date]])</f>
        <v>2013</v>
      </c>
      <c r="N921">
        <f>MONTH(Walmart_dataset[[#This Row],[Order Date]])</f>
        <v>10</v>
      </c>
      <c r="O921">
        <f>DAY(Walmart_dataset[[#This Row],[Order Date]])</f>
        <v>19</v>
      </c>
    </row>
    <row r="922" spans="1:15" x14ac:dyDescent="0.25">
      <c r="A922" t="s">
        <v>1678</v>
      </c>
      <c r="B922" s="1">
        <v>41992</v>
      </c>
      <c r="C922" s="1">
        <v>41993</v>
      </c>
      <c r="D922" t="s">
        <v>1676</v>
      </c>
      <c r="E922" t="s">
        <v>14</v>
      </c>
      <c r="F922" t="s">
        <v>15</v>
      </c>
      <c r="G922" t="s">
        <v>16</v>
      </c>
      <c r="H922" t="s">
        <v>23</v>
      </c>
      <c r="I922" t="s">
        <v>370</v>
      </c>
      <c r="J922">
        <v>6.63</v>
      </c>
      <c r="K922">
        <v>3</v>
      </c>
      <c r="L922">
        <v>1.79</v>
      </c>
      <c r="M922">
        <f>YEAR(Walmart_dataset[[#This Row],[Order Date]])</f>
        <v>2014</v>
      </c>
      <c r="N922">
        <f>MONTH(Walmart_dataset[[#This Row],[Order Date]])</f>
        <v>12</v>
      </c>
      <c r="O922">
        <f>DAY(Walmart_dataset[[#This Row],[Order Date]])</f>
        <v>19</v>
      </c>
    </row>
    <row r="923" spans="1:15" x14ac:dyDescent="0.25">
      <c r="A923" t="s">
        <v>1678</v>
      </c>
      <c r="B923" s="1">
        <v>41992</v>
      </c>
      <c r="C923" s="1">
        <v>41993</v>
      </c>
      <c r="D923" t="s">
        <v>1676</v>
      </c>
      <c r="E923" t="s">
        <v>14</v>
      </c>
      <c r="F923" t="s">
        <v>15</v>
      </c>
      <c r="G923" t="s">
        <v>16</v>
      </c>
      <c r="H923" t="s">
        <v>67</v>
      </c>
      <c r="I923" t="s">
        <v>800</v>
      </c>
      <c r="J923">
        <v>12.96</v>
      </c>
      <c r="K923">
        <v>2</v>
      </c>
      <c r="L923">
        <v>6.22</v>
      </c>
      <c r="M923">
        <f>YEAR(Walmart_dataset[[#This Row],[Order Date]])</f>
        <v>2014</v>
      </c>
      <c r="N923">
        <f>MONTH(Walmart_dataset[[#This Row],[Order Date]])</f>
        <v>12</v>
      </c>
      <c r="O923">
        <f>DAY(Walmart_dataset[[#This Row],[Order Date]])</f>
        <v>19</v>
      </c>
    </row>
    <row r="924" spans="1:15" x14ac:dyDescent="0.25">
      <c r="A924" t="s">
        <v>1678</v>
      </c>
      <c r="B924" s="1">
        <v>41992</v>
      </c>
      <c r="C924" s="1">
        <v>41993</v>
      </c>
      <c r="D924" t="s">
        <v>1676</v>
      </c>
      <c r="E924" t="s">
        <v>14</v>
      </c>
      <c r="F924" t="s">
        <v>15</v>
      </c>
      <c r="G924" t="s">
        <v>16</v>
      </c>
      <c r="H924" t="s">
        <v>67</v>
      </c>
      <c r="I924" t="s">
        <v>607</v>
      </c>
      <c r="J924">
        <v>32.4</v>
      </c>
      <c r="K924">
        <v>5</v>
      </c>
      <c r="L924">
        <v>15.55</v>
      </c>
      <c r="M924">
        <f>YEAR(Walmart_dataset[[#This Row],[Order Date]])</f>
        <v>2014</v>
      </c>
      <c r="N924">
        <f>MONTH(Walmart_dataset[[#This Row],[Order Date]])</f>
        <v>12</v>
      </c>
      <c r="O924">
        <f>DAY(Walmart_dataset[[#This Row],[Order Date]])</f>
        <v>19</v>
      </c>
    </row>
    <row r="925" spans="1:15" x14ac:dyDescent="0.25">
      <c r="A925" t="s">
        <v>1679</v>
      </c>
      <c r="B925" s="1">
        <v>41946</v>
      </c>
      <c r="C925" s="1">
        <v>41950</v>
      </c>
      <c r="D925" t="s">
        <v>1680</v>
      </c>
      <c r="E925" t="s">
        <v>14</v>
      </c>
      <c r="F925" t="s">
        <v>36</v>
      </c>
      <c r="G925" t="s">
        <v>37</v>
      </c>
      <c r="H925" t="s">
        <v>67</v>
      </c>
      <c r="I925" t="s">
        <v>1681</v>
      </c>
      <c r="J925">
        <v>23.85</v>
      </c>
      <c r="K925">
        <v>5</v>
      </c>
      <c r="L925">
        <v>10.73</v>
      </c>
      <c r="M925">
        <f>YEAR(Walmart_dataset[[#This Row],[Order Date]])</f>
        <v>2014</v>
      </c>
      <c r="N925">
        <f>MONTH(Walmart_dataset[[#This Row],[Order Date]])</f>
        <v>11</v>
      </c>
      <c r="O925">
        <f>DAY(Walmart_dataset[[#This Row],[Order Date]])</f>
        <v>3</v>
      </c>
    </row>
    <row r="926" spans="1:15" x14ac:dyDescent="0.25">
      <c r="A926" t="s">
        <v>1682</v>
      </c>
      <c r="B926" s="1">
        <v>40812</v>
      </c>
      <c r="C926" s="1">
        <v>40816</v>
      </c>
      <c r="D926" t="s">
        <v>987</v>
      </c>
      <c r="E926" t="s">
        <v>14</v>
      </c>
      <c r="F926" t="s">
        <v>36</v>
      </c>
      <c r="G926" t="s">
        <v>37</v>
      </c>
      <c r="H926" t="s">
        <v>43</v>
      </c>
      <c r="I926" t="s">
        <v>1683</v>
      </c>
      <c r="J926">
        <v>310.12</v>
      </c>
      <c r="K926">
        <v>2</v>
      </c>
      <c r="L926">
        <v>80.63</v>
      </c>
      <c r="M926">
        <f>YEAR(Walmart_dataset[[#This Row],[Order Date]])</f>
        <v>2011</v>
      </c>
      <c r="N926">
        <f>MONTH(Walmart_dataset[[#This Row],[Order Date]])</f>
        <v>9</v>
      </c>
      <c r="O926">
        <f>DAY(Walmart_dataset[[#This Row],[Order Date]])</f>
        <v>26</v>
      </c>
    </row>
    <row r="927" spans="1:15" x14ac:dyDescent="0.25">
      <c r="A927" t="s">
        <v>1684</v>
      </c>
      <c r="B927" s="1">
        <v>41690</v>
      </c>
      <c r="C927" s="1">
        <v>41694</v>
      </c>
      <c r="D927" t="s">
        <v>464</v>
      </c>
      <c r="E927" t="s">
        <v>14</v>
      </c>
      <c r="F927" t="s">
        <v>36</v>
      </c>
      <c r="G927" t="s">
        <v>37</v>
      </c>
      <c r="H927" t="s">
        <v>119</v>
      </c>
      <c r="I927" t="s">
        <v>1685</v>
      </c>
      <c r="J927">
        <v>11.22</v>
      </c>
      <c r="K927">
        <v>3</v>
      </c>
      <c r="L927">
        <v>0.22</v>
      </c>
      <c r="M927">
        <f>YEAR(Walmart_dataset[[#This Row],[Order Date]])</f>
        <v>2014</v>
      </c>
      <c r="N927">
        <f>MONTH(Walmart_dataset[[#This Row],[Order Date]])</f>
        <v>2</v>
      </c>
      <c r="O927">
        <f>DAY(Walmart_dataset[[#This Row],[Order Date]])</f>
        <v>20</v>
      </c>
    </row>
    <row r="928" spans="1:15" x14ac:dyDescent="0.25">
      <c r="A928" t="s">
        <v>1686</v>
      </c>
      <c r="B928" s="1">
        <v>41670</v>
      </c>
      <c r="C928" s="1">
        <v>41670</v>
      </c>
      <c r="D928" t="s">
        <v>893</v>
      </c>
      <c r="E928" t="s">
        <v>14</v>
      </c>
      <c r="F928" t="s">
        <v>47</v>
      </c>
      <c r="G928" t="s">
        <v>16</v>
      </c>
      <c r="H928" t="s">
        <v>43</v>
      </c>
      <c r="I928" t="s">
        <v>1687</v>
      </c>
      <c r="J928">
        <v>129.30000000000001</v>
      </c>
      <c r="K928">
        <v>2</v>
      </c>
      <c r="L928">
        <v>6.47</v>
      </c>
      <c r="M928">
        <f>YEAR(Walmart_dataset[[#This Row],[Order Date]])</f>
        <v>2014</v>
      </c>
      <c r="N928">
        <f>MONTH(Walmart_dataset[[#This Row],[Order Date]])</f>
        <v>1</v>
      </c>
      <c r="O928">
        <f>DAY(Walmart_dataset[[#This Row],[Order Date]])</f>
        <v>31</v>
      </c>
    </row>
    <row r="929" spans="1:15" x14ac:dyDescent="0.25">
      <c r="A929" t="s">
        <v>1688</v>
      </c>
      <c r="B929" s="1">
        <v>41129</v>
      </c>
      <c r="C929" s="1">
        <v>41129</v>
      </c>
      <c r="D929" t="s">
        <v>1689</v>
      </c>
      <c r="E929" t="s">
        <v>14</v>
      </c>
      <c r="F929" t="s">
        <v>47</v>
      </c>
      <c r="G929" t="s">
        <v>16</v>
      </c>
      <c r="H929" t="s">
        <v>27</v>
      </c>
      <c r="I929" t="s">
        <v>799</v>
      </c>
      <c r="J929">
        <v>6.61</v>
      </c>
      <c r="K929">
        <v>2</v>
      </c>
      <c r="L929">
        <v>2.23</v>
      </c>
      <c r="M929">
        <f>YEAR(Walmart_dataset[[#This Row],[Order Date]])</f>
        <v>2012</v>
      </c>
      <c r="N929">
        <f>MONTH(Walmart_dataset[[#This Row],[Order Date]])</f>
        <v>8</v>
      </c>
      <c r="O929">
        <f>DAY(Walmart_dataset[[#This Row],[Order Date]])</f>
        <v>8</v>
      </c>
    </row>
    <row r="930" spans="1:15" x14ac:dyDescent="0.25">
      <c r="A930" t="s">
        <v>1688</v>
      </c>
      <c r="B930" s="1">
        <v>41129</v>
      </c>
      <c r="C930" s="1">
        <v>41129</v>
      </c>
      <c r="D930" t="s">
        <v>1689</v>
      </c>
      <c r="E930" t="s">
        <v>14</v>
      </c>
      <c r="F930" t="s">
        <v>47</v>
      </c>
      <c r="G930" t="s">
        <v>16</v>
      </c>
      <c r="H930" t="s">
        <v>27</v>
      </c>
      <c r="I930" t="s">
        <v>210</v>
      </c>
      <c r="J930">
        <v>7.28</v>
      </c>
      <c r="K930">
        <v>2</v>
      </c>
      <c r="L930">
        <v>2.73</v>
      </c>
      <c r="M930">
        <f>YEAR(Walmart_dataset[[#This Row],[Order Date]])</f>
        <v>2012</v>
      </c>
      <c r="N930">
        <f>MONTH(Walmart_dataset[[#This Row],[Order Date]])</f>
        <v>8</v>
      </c>
      <c r="O930">
        <f>DAY(Walmart_dataset[[#This Row],[Order Date]])</f>
        <v>8</v>
      </c>
    </row>
    <row r="931" spans="1:15" x14ac:dyDescent="0.25">
      <c r="A931" t="s">
        <v>1688</v>
      </c>
      <c r="B931" s="1">
        <v>41129</v>
      </c>
      <c r="C931" s="1">
        <v>41129</v>
      </c>
      <c r="D931" t="s">
        <v>1689</v>
      </c>
      <c r="E931" t="s">
        <v>14</v>
      </c>
      <c r="F931" t="s">
        <v>47</v>
      </c>
      <c r="G931" t="s">
        <v>16</v>
      </c>
      <c r="H931" t="s">
        <v>110</v>
      </c>
      <c r="I931" t="s">
        <v>1671</v>
      </c>
      <c r="J931">
        <v>144.78</v>
      </c>
      <c r="K931">
        <v>1</v>
      </c>
      <c r="L931">
        <v>10.86</v>
      </c>
      <c r="M931">
        <f>YEAR(Walmart_dataset[[#This Row],[Order Date]])</f>
        <v>2012</v>
      </c>
      <c r="N931">
        <f>MONTH(Walmart_dataset[[#This Row],[Order Date]])</f>
        <v>8</v>
      </c>
      <c r="O931">
        <f>DAY(Walmart_dataset[[#This Row],[Order Date]])</f>
        <v>8</v>
      </c>
    </row>
    <row r="932" spans="1:15" x14ac:dyDescent="0.25">
      <c r="A932" t="s">
        <v>1690</v>
      </c>
      <c r="B932" s="1">
        <v>41615</v>
      </c>
      <c r="C932" s="1">
        <v>41621</v>
      </c>
      <c r="D932" t="s">
        <v>1691</v>
      </c>
      <c r="E932" t="s">
        <v>14</v>
      </c>
      <c r="F932" t="s">
        <v>36</v>
      </c>
      <c r="G932" t="s">
        <v>37</v>
      </c>
      <c r="H932" t="s">
        <v>25</v>
      </c>
      <c r="I932" t="s">
        <v>1612</v>
      </c>
      <c r="J932">
        <v>156.79</v>
      </c>
      <c r="K932">
        <v>1</v>
      </c>
      <c r="L932">
        <v>13.72</v>
      </c>
      <c r="M932">
        <f>YEAR(Walmart_dataset[[#This Row],[Order Date]])</f>
        <v>2013</v>
      </c>
      <c r="N932">
        <f>MONTH(Walmart_dataset[[#This Row],[Order Date]])</f>
        <v>12</v>
      </c>
      <c r="O932">
        <f>DAY(Walmart_dataset[[#This Row],[Order Date]])</f>
        <v>7</v>
      </c>
    </row>
    <row r="933" spans="1:15" x14ac:dyDescent="0.25">
      <c r="A933" t="s">
        <v>1690</v>
      </c>
      <c r="B933" s="1">
        <v>41615</v>
      </c>
      <c r="C933" s="1">
        <v>41621</v>
      </c>
      <c r="D933" t="s">
        <v>1691</v>
      </c>
      <c r="E933" t="s">
        <v>14</v>
      </c>
      <c r="F933" t="s">
        <v>36</v>
      </c>
      <c r="G933" t="s">
        <v>37</v>
      </c>
      <c r="H933" t="s">
        <v>25</v>
      </c>
      <c r="I933" t="s">
        <v>1692</v>
      </c>
      <c r="J933">
        <v>431.98</v>
      </c>
      <c r="K933">
        <v>3</v>
      </c>
      <c r="L933">
        <v>27</v>
      </c>
      <c r="M933">
        <f>YEAR(Walmart_dataset[[#This Row],[Order Date]])</f>
        <v>2013</v>
      </c>
      <c r="N933">
        <f>MONTH(Walmart_dataset[[#This Row],[Order Date]])</f>
        <v>12</v>
      </c>
      <c r="O933">
        <f>DAY(Walmart_dataset[[#This Row],[Order Date]])</f>
        <v>7</v>
      </c>
    </row>
    <row r="934" spans="1:15" x14ac:dyDescent="0.25">
      <c r="A934" t="s">
        <v>1690</v>
      </c>
      <c r="B934" s="1">
        <v>41615</v>
      </c>
      <c r="C934" s="1">
        <v>41621</v>
      </c>
      <c r="D934" t="s">
        <v>1691</v>
      </c>
      <c r="E934" t="s">
        <v>14</v>
      </c>
      <c r="F934" t="s">
        <v>36</v>
      </c>
      <c r="G934" t="s">
        <v>37</v>
      </c>
      <c r="H934" t="s">
        <v>128</v>
      </c>
      <c r="I934" t="s">
        <v>1693</v>
      </c>
      <c r="J934">
        <v>35.89</v>
      </c>
      <c r="K934">
        <v>1</v>
      </c>
      <c r="L934">
        <v>16.149999999999999</v>
      </c>
      <c r="M934">
        <f>YEAR(Walmart_dataset[[#This Row],[Order Date]])</f>
        <v>2013</v>
      </c>
      <c r="N934">
        <f>MONTH(Walmart_dataset[[#This Row],[Order Date]])</f>
        <v>12</v>
      </c>
      <c r="O934">
        <f>DAY(Walmart_dataset[[#This Row],[Order Date]])</f>
        <v>7</v>
      </c>
    </row>
    <row r="935" spans="1:15" x14ac:dyDescent="0.25">
      <c r="A935" t="s">
        <v>1690</v>
      </c>
      <c r="B935" s="1">
        <v>41615</v>
      </c>
      <c r="C935" s="1">
        <v>41621</v>
      </c>
      <c r="D935" t="s">
        <v>1691</v>
      </c>
      <c r="E935" t="s">
        <v>14</v>
      </c>
      <c r="F935" t="s">
        <v>36</v>
      </c>
      <c r="G935" t="s">
        <v>37</v>
      </c>
      <c r="H935" t="s">
        <v>27</v>
      </c>
      <c r="I935" t="s">
        <v>573</v>
      </c>
      <c r="J935">
        <v>47.21</v>
      </c>
      <c r="K935">
        <v>7</v>
      </c>
      <c r="L935">
        <v>15.34</v>
      </c>
      <c r="M935">
        <f>YEAR(Walmart_dataset[[#This Row],[Order Date]])</f>
        <v>2013</v>
      </c>
      <c r="N935">
        <f>MONTH(Walmart_dataset[[#This Row],[Order Date]])</f>
        <v>12</v>
      </c>
      <c r="O935">
        <f>DAY(Walmart_dataset[[#This Row],[Order Date]])</f>
        <v>7</v>
      </c>
    </row>
    <row r="936" spans="1:15" x14ac:dyDescent="0.25">
      <c r="A936" t="s">
        <v>1690</v>
      </c>
      <c r="B936" s="1">
        <v>41615</v>
      </c>
      <c r="C936" s="1">
        <v>41621</v>
      </c>
      <c r="D936" t="s">
        <v>1691</v>
      </c>
      <c r="E936" t="s">
        <v>14</v>
      </c>
      <c r="F936" t="s">
        <v>36</v>
      </c>
      <c r="G936" t="s">
        <v>37</v>
      </c>
      <c r="H936" t="s">
        <v>67</v>
      </c>
      <c r="I936" t="s">
        <v>117</v>
      </c>
      <c r="J936">
        <v>248.08</v>
      </c>
      <c r="K936">
        <v>7</v>
      </c>
      <c r="L936">
        <v>116.6</v>
      </c>
      <c r="M936">
        <f>YEAR(Walmart_dataset[[#This Row],[Order Date]])</f>
        <v>2013</v>
      </c>
      <c r="N936">
        <f>MONTH(Walmart_dataset[[#This Row],[Order Date]])</f>
        <v>12</v>
      </c>
      <c r="O936">
        <f>DAY(Walmart_dataset[[#This Row],[Order Date]])</f>
        <v>7</v>
      </c>
    </row>
    <row r="937" spans="1:15" x14ac:dyDescent="0.25">
      <c r="A937" t="s">
        <v>1690</v>
      </c>
      <c r="B937" s="1">
        <v>41615</v>
      </c>
      <c r="C937" s="1">
        <v>41621</v>
      </c>
      <c r="D937" t="s">
        <v>1691</v>
      </c>
      <c r="E937" t="s">
        <v>14</v>
      </c>
      <c r="F937" t="s">
        <v>36</v>
      </c>
      <c r="G937" t="s">
        <v>37</v>
      </c>
      <c r="H937" t="s">
        <v>67</v>
      </c>
      <c r="I937" t="s">
        <v>1694</v>
      </c>
      <c r="J937">
        <v>189.7</v>
      </c>
      <c r="K937">
        <v>5</v>
      </c>
      <c r="L937">
        <v>89.16</v>
      </c>
      <c r="M937">
        <f>YEAR(Walmart_dataset[[#This Row],[Order Date]])</f>
        <v>2013</v>
      </c>
      <c r="N937">
        <f>MONTH(Walmart_dataset[[#This Row],[Order Date]])</f>
        <v>12</v>
      </c>
      <c r="O937">
        <f>DAY(Walmart_dataset[[#This Row],[Order Date]])</f>
        <v>7</v>
      </c>
    </row>
    <row r="938" spans="1:15" x14ac:dyDescent="0.25">
      <c r="A938" t="s">
        <v>1690</v>
      </c>
      <c r="B938" s="1">
        <v>41615</v>
      </c>
      <c r="C938" s="1">
        <v>41621</v>
      </c>
      <c r="D938" t="s">
        <v>1691</v>
      </c>
      <c r="E938" t="s">
        <v>14</v>
      </c>
      <c r="F938" t="s">
        <v>36</v>
      </c>
      <c r="G938" t="s">
        <v>37</v>
      </c>
      <c r="H938" t="s">
        <v>27</v>
      </c>
      <c r="I938" t="s">
        <v>364</v>
      </c>
      <c r="J938">
        <v>59.81</v>
      </c>
      <c r="K938">
        <v>3</v>
      </c>
      <c r="L938">
        <v>19.440000000000001</v>
      </c>
      <c r="M938">
        <f>YEAR(Walmart_dataset[[#This Row],[Order Date]])</f>
        <v>2013</v>
      </c>
      <c r="N938">
        <f>MONTH(Walmart_dataset[[#This Row],[Order Date]])</f>
        <v>12</v>
      </c>
      <c r="O938">
        <f>DAY(Walmart_dataset[[#This Row],[Order Date]])</f>
        <v>7</v>
      </c>
    </row>
    <row r="939" spans="1:15" x14ac:dyDescent="0.25">
      <c r="A939" t="s">
        <v>1695</v>
      </c>
      <c r="B939" s="1">
        <v>41963</v>
      </c>
      <c r="C939" s="1">
        <v>41968</v>
      </c>
      <c r="D939" t="s">
        <v>1696</v>
      </c>
      <c r="E939" t="s">
        <v>14</v>
      </c>
      <c r="F939" t="s">
        <v>15</v>
      </c>
      <c r="G939" t="s">
        <v>16</v>
      </c>
      <c r="H939" t="s">
        <v>43</v>
      </c>
      <c r="I939" t="s">
        <v>1697</v>
      </c>
      <c r="J939">
        <v>305.01</v>
      </c>
      <c r="K939">
        <v>9</v>
      </c>
      <c r="L939">
        <v>76.25</v>
      </c>
      <c r="M939">
        <f>YEAR(Walmart_dataset[[#This Row],[Order Date]])</f>
        <v>2014</v>
      </c>
      <c r="N939">
        <f>MONTH(Walmart_dataset[[#This Row],[Order Date]])</f>
        <v>11</v>
      </c>
      <c r="O939">
        <f>DAY(Walmart_dataset[[#This Row],[Order Date]])</f>
        <v>20</v>
      </c>
    </row>
    <row r="940" spans="1:15" x14ac:dyDescent="0.25">
      <c r="A940" t="s">
        <v>1695</v>
      </c>
      <c r="B940" s="1">
        <v>41963</v>
      </c>
      <c r="C940" s="1">
        <v>41968</v>
      </c>
      <c r="D940" t="s">
        <v>1696</v>
      </c>
      <c r="E940" t="s">
        <v>14</v>
      </c>
      <c r="F940" t="s">
        <v>15</v>
      </c>
      <c r="G940" t="s">
        <v>16</v>
      </c>
      <c r="H940" t="s">
        <v>21</v>
      </c>
      <c r="I940" t="s">
        <v>1698</v>
      </c>
      <c r="J940">
        <v>18.7</v>
      </c>
      <c r="K940">
        <v>1</v>
      </c>
      <c r="L940">
        <v>7.11</v>
      </c>
      <c r="M940">
        <f>YEAR(Walmart_dataset[[#This Row],[Order Date]])</f>
        <v>2014</v>
      </c>
      <c r="N940">
        <f>MONTH(Walmart_dataset[[#This Row],[Order Date]])</f>
        <v>11</v>
      </c>
      <c r="O940">
        <f>DAY(Walmart_dataset[[#This Row],[Order Date]])</f>
        <v>20</v>
      </c>
    </row>
    <row r="941" spans="1:15" x14ac:dyDescent="0.25">
      <c r="A941" t="s">
        <v>1699</v>
      </c>
      <c r="B941" s="1">
        <v>41583</v>
      </c>
      <c r="C941" s="1">
        <v>41584</v>
      </c>
      <c r="D941" t="s">
        <v>1700</v>
      </c>
      <c r="E941" t="s">
        <v>14</v>
      </c>
      <c r="F941" t="s">
        <v>47</v>
      </c>
      <c r="G941" t="s">
        <v>16</v>
      </c>
      <c r="H941" t="s">
        <v>21</v>
      </c>
      <c r="I941" t="s">
        <v>1701</v>
      </c>
      <c r="J941">
        <v>38.29</v>
      </c>
      <c r="K941">
        <v>7</v>
      </c>
      <c r="L941">
        <v>16.46</v>
      </c>
      <c r="M941">
        <f>YEAR(Walmart_dataset[[#This Row],[Order Date]])</f>
        <v>2013</v>
      </c>
      <c r="N941">
        <f>MONTH(Walmart_dataset[[#This Row],[Order Date]])</f>
        <v>11</v>
      </c>
      <c r="O941">
        <f>DAY(Walmart_dataset[[#This Row],[Order Date]])</f>
        <v>5</v>
      </c>
    </row>
    <row r="942" spans="1:15" x14ac:dyDescent="0.25">
      <c r="A942" t="s">
        <v>1702</v>
      </c>
      <c r="B942" s="1">
        <v>41988</v>
      </c>
      <c r="C942" s="1">
        <v>41992</v>
      </c>
      <c r="D942" t="s">
        <v>966</v>
      </c>
      <c r="E942" t="s">
        <v>14</v>
      </c>
      <c r="F942" t="s">
        <v>197</v>
      </c>
      <c r="G942" t="s">
        <v>16</v>
      </c>
      <c r="H942" t="s">
        <v>21</v>
      </c>
      <c r="I942" t="s">
        <v>1703</v>
      </c>
      <c r="J942">
        <v>26.25</v>
      </c>
      <c r="K942">
        <v>3</v>
      </c>
      <c r="L942">
        <v>11.03</v>
      </c>
      <c r="M942">
        <f>YEAR(Walmart_dataset[[#This Row],[Order Date]])</f>
        <v>2014</v>
      </c>
      <c r="N942">
        <f>MONTH(Walmart_dataset[[#This Row],[Order Date]])</f>
        <v>12</v>
      </c>
      <c r="O942">
        <f>DAY(Walmart_dataset[[#This Row],[Order Date]])</f>
        <v>15</v>
      </c>
    </row>
    <row r="943" spans="1:15" x14ac:dyDescent="0.25">
      <c r="A943" t="s">
        <v>1702</v>
      </c>
      <c r="B943" s="1">
        <v>41988</v>
      </c>
      <c r="C943" s="1">
        <v>41992</v>
      </c>
      <c r="D943" t="s">
        <v>966</v>
      </c>
      <c r="E943" t="s">
        <v>14</v>
      </c>
      <c r="F943" t="s">
        <v>197</v>
      </c>
      <c r="G943" t="s">
        <v>16</v>
      </c>
      <c r="H943" t="s">
        <v>27</v>
      </c>
      <c r="I943" t="s">
        <v>1704</v>
      </c>
      <c r="J943">
        <v>64.959999999999994</v>
      </c>
      <c r="K943">
        <v>14</v>
      </c>
      <c r="L943">
        <v>22.74</v>
      </c>
      <c r="M943">
        <f>YEAR(Walmart_dataset[[#This Row],[Order Date]])</f>
        <v>2014</v>
      </c>
      <c r="N943">
        <f>MONTH(Walmart_dataset[[#This Row],[Order Date]])</f>
        <v>12</v>
      </c>
      <c r="O943">
        <f>DAY(Walmart_dataset[[#This Row],[Order Date]])</f>
        <v>15</v>
      </c>
    </row>
    <row r="944" spans="1:15" x14ac:dyDescent="0.25">
      <c r="A944" t="s">
        <v>1702</v>
      </c>
      <c r="B944" s="1">
        <v>41988</v>
      </c>
      <c r="C944" s="1">
        <v>41992</v>
      </c>
      <c r="D944" t="s">
        <v>966</v>
      </c>
      <c r="E944" t="s">
        <v>14</v>
      </c>
      <c r="F944" t="s">
        <v>197</v>
      </c>
      <c r="G944" t="s">
        <v>16</v>
      </c>
      <c r="H944" t="s">
        <v>128</v>
      </c>
      <c r="I944" t="s">
        <v>1475</v>
      </c>
      <c r="J944">
        <v>43.7</v>
      </c>
      <c r="K944">
        <v>5</v>
      </c>
      <c r="L944">
        <v>20.54</v>
      </c>
      <c r="M944">
        <f>YEAR(Walmart_dataset[[#This Row],[Order Date]])</f>
        <v>2014</v>
      </c>
      <c r="N944">
        <f>MONTH(Walmart_dataset[[#This Row],[Order Date]])</f>
        <v>12</v>
      </c>
      <c r="O944">
        <f>DAY(Walmart_dataset[[#This Row],[Order Date]])</f>
        <v>15</v>
      </c>
    </row>
    <row r="945" spans="1:15" hidden="1" x14ac:dyDescent="0.25">
      <c r="A945" t="s">
        <v>1705</v>
      </c>
      <c r="B945" s="1">
        <v>41956</v>
      </c>
      <c r="C945" s="1">
        <v>41956</v>
      </c>
      <c r="D945" t="s">
        <v>1706</v>
      </c>
      <c r="E945" t="s">
        <v>14</v>
      </c>
      <c r="F945" t="s">
        <v>907</v>
      </c>
      <c r="G945" t="s">
        <v>73</v>
      </c>
      <c r="H945" t="s">
        <v>58</v>
      </c>
      <c r="I945" t="s">
        <v>1707</v>
      </c>
      <c r="J945">
        <v>41.6</v>
      </c>
      <c r="K945">
        <v>4</v>
      </c>
      <c r="L945">
        <v>13</v>
      </c>
      <c r="M945">
        <f>YEAR(Walmart_dataset[[#This Row],[Order Date]])</f>
        <v>2014</v>
      </c>
      <c r="N945">
        <f>MONTH(Walmart_dataset[[#This Row],[Order Date]])</f>
        <v>11</v>
      </c>
      <c r="O945">
        <f>DAY(Walmart_dataset[[#This Row],[Order Date]])</f>
        <v>13</v>
      </c>
    </row>
    <row r="946" spans="1:15" hidden="1" x14ac:dyDescent="0.25">
      <c r="A946" t="s">
        <v>1705</v>
      </c>
      <c r="B946" s="1">
        <v>41956</v>
      </c>
      <c r="C946" s="1">
        <v>41956</v>
      </c>
      <c r="D946" t="s">
        <v>1706</v>
      </c>
      <c r="E946" t="s">
        <v>14</v>
      </c>
      <c r="F946" t="s">
        <v>907</v>
      </c>
      <c r="G946" t="s">
        <v>73</v>
      </c>
      <c r="H946" t="s">
        <v>67</v>
      </c>
      <c r="I946" t="s">
        <v>1708</v>
      </c>
      <c r="J946">
        <v>23.12</v>
      </c>
      <c r="K946">
        <v>5</v>
      </c>
      <c r="L946">
        <v>8.3800000000000008</v>
      </c>
      <c r="M946">
        <f>YEAR(Walmart_dataset[[#This Row],[Order Date]])</f>
        <v>2014</v>
      </c>
      <c r="N946">
        <f>MONTH(Walmart_dataset[[#This Row],[Order Date]])</f>
        <v>11</v>
      </c>
      <c r="O946">
        <f>DAY(Walmart_dataset[[#This Row],[Order Date]])</f>
        <v>13</v>
      </c>
    </row>
    <row r="947" spans="1:15" hidden="1" x14ac:dyDescent="0.25">
      <c r="A947" t="s">
        <v>1705</v>
      </c>
      <c r="B947" s="1">
        <v>41956</v>
      </c>
      <c r="C947" s="1">
        <v>41956</v>
      </c>
      <c r="D947" t="s">
        <v>1706</v>
      </c>
      <c r="E947" t="s">
        <v>14</v>
      </c>
      <c r="F947" t="s">
        <v>907</v>
      </c>
      <c r="G947" t="s">
        <v>73</v>
      </c>
      <c r="H947" t="s">
        <v>110</v>
      </c>
      <c r="I947" t="s">
        <v>1709</v>
      </c>
      <c r="J947">
        <v>113.89</v>
      </c>
      <c r="K947">
        <v>2</v>
      </c>
      <c r="L947">
        <v>9.9700000000000006</v>
      </c>
      <c r="M947">
        <f>YEAR(Walmart_dataset[[#This Row],[Order Date]])</f>
        <v>2014</v>
      </c>
      <c r="N947">
        <f>MONTH(Walmart_dataset[[#This Row],[Order Date]])</f>
        <v>11</v>
      </c>
      <c r="O947">
        <f>DAY(Walmart_dataset[[#This Row],[Order Date]])</f>
        <v>13</v>
      </c>
    </row>
    <row r="948" spans="1:15" hidden="1" x14ac:dyDescent="0.25">
      <c r="A948" t="s">
        <v>1705</v>
      </c>
      <c r="B948" s="1">
        <v>41956</v>
      </c>
      <c r="C948" s="1">
        <v>41956</v>
      </c>
      <c r="D948" t="s">
        <v>1706</v>
      </c>
      <c r="E948" t="s">
        <v>14</v>
      </c>
      <c r="F948" t="s">
        <v>907</v>
      </c>
      <c r="G948" t="s">
        <v>73</v>
      </c>
      <c r="H948" t="s">
        <v>21</v>
      </c>
      <c r="I948" t="s">
        <v>1710</v>
      </c>
      <c r="J948">
        <v>113.57</v>
      </c>
      <c r="K948">
        <v>2</v>
      </c>
      <c r="L948">
        <v>-5.68</v>
      </c>
      <c r="M948">
        <f>YEAR(Walmart_dataset[[#This Row],[Order Date]])</f>
        <v>2014</v>
      </c>
      <c r="N948">
        <f>MONTH(Walmart_dataset[[#This Row],[Order Date]])</f>
        <v>11</v>
      </c>
      <c r="O948">
        <f>DAY(Walmart_dataset[[#This Row],[Order Date]])</f>
        <v>13</v>
      </c>
    </row>
    <row r="949" spans="1:15" hidden="1" x14ac:dyDescent="0.25">
      <c r="A949" t="s">
        <v>1705</v>
      </c>
      <c r="B949" s="1">
        <v>41956</v>
      </c>
      <c r="C949" s="1">
        <v>41956</v>
      </c>
      <c r="D949" t="s">
        <v>1706</v>
      </c>
      <c r="E949" t="s">
        <v>14</v>
      </c>
      <c r="F949" t="s">
        <v>907</v>
      </c>
      <c r="G949" t="s">
        <v>73</v>
      </c>
      <c r="H949" t="s">
        <v>25</v>
      </c>
      <c r="I949" t="s">
        <v>1711</v>
      </c>
      <c r="J949">
        <v>7.92</v>
      </c>
      <c r="K949">
        <v>2</v>
      </c>
      <c r="L949">
        <v>0.69</v>
      </c>
      <c r="M949">
        <f>YEAR(Walmart_dataset[[#This Row],[Order Date]])</f>
        <v>2014</v>
      </c>
      <c r="N949">
        <f>MONTH(Walmart_dataset[[#This Row],[Order Date]])</f>
        <v>11</v>
      </c>
      <c r="O949">
        <f>DAY(Walmart_dataset[[#This Row],[Order Date]])</f>
        <v>13</v>
      </c>
    </row>
    <row r="950" spans="1:15" hidden="1" x14ac:dyDescent="0.25">
      <c r="A950" t="s">
        <v>1705</v>
      </c>
      <c r="B950" s="1">
        <v>41956</v>
      </c>
      <c r="C950" s="1">
        <v>41956</v>
      </c>
      <c r="D950" t="s">
        <v>1706</v>
      </c>
      <c r="E950" t="s">
        <v>14</v>
      </c>
      <c r="F950" t="s">
        <v>907</v>
      </c>
      <c r="G950" t="s">
        <v>73</v>
      </c>
      <c r="H950" t="s">
        <v>25</v>
      </c>
      <c r="I950" t="s">
        <v>1712</v>
      </c>
      <c r="J950">
        <v>671.98</v>
      </c>
      <c r="K950">
        <v>2</v>
      </c>
      <c r="L950">
        <v>50.4</v>
      </c>
      <c r="M950">
        <f>YEAR(Walmart_dataset[[#This Row],[Order Date]])</f>
        <v>2014</v>
      </c>
      <c r="N950">
        <f>MONTH(Walmart_dataset[[#This Row],[Order Date]])</f>
        <v>11</v>
      </c>
      <c r="O950">
        <f>DAY(Walmart_dataset[[#This Row],[Order Date]])</f>
        <v>13</v>
      </c>
    </row>
    <row r="951" spans="1:15" x14ac:dyDescent="0.25">
      <c r="A951" t="s">
        <v>1713</v>
      </c>
      <c r="B951" s="1">
        <v>41267</v>
      </c>
      <c r="C951" s="1">
        <v>41272</v>
      </c>
      <c r="D951" t="s">
        <v>840</v>
      </c>
      <c r="E951" t="s">
        <v>14</v>
      </c>
      <c r="F951" t="s">
        <v>15</v>
      </c>
      <c r="G951" t="s">
        <v>16</v>
      </c>
      <c r="H951" t="s">
        <v>27</v>
      </c>
      <c r="I951" t="s">
        <v>683</v>
      </c>
      <c r="J951">
        <v>19.940000000000001</v>
      </c>
      <c r="K951">
        <v>4</v>
      </c>
      <c r="L951">
        <v>7.23</v>
      </c>
      <c r="M951">
        <f>YEAR(Walmart_dataset[[#This Row],[Order Date]])</f>
        <v>2012</v>
      </c>
      <c r="N951">
        <f>MONTH(Walmart_dataset[[#This Row],[Order Date]])</f>
        <v>12</v>
      </c>
      <c r="O951">
        <f>DAY(Walmart_dataset[[#This Row],[Order Date]])</f>
        <v>24</v>
      </c>
    </row>
    <row r="952" spans="1:15" x14ac:dyDescent="0.25">
      <c r="A952" t="s">
        <v>1713</v>
      </c>
      <c r="B952" s="1">
        <v>41267</v>
      </c>
      <c r="C952" s="1">
        <v>41272</v>
      </c>
      <c r="D952" t="s">
        <v>840</v>
      </c>
      <c r="E952" t="s">
        <v>14</v>
      </c>
      <c r="F952" t="s">
        <v>15</v>
      </c>
      <c r="G952" t="s">
        <v>16</v>
      </c>
      <c r="H952" t="s">
        <v>119</v>
      </c>
      <c r="I952" t="s">
        <v>230</v>
      </c>
      <c r="J952">
        <v>45.92</v>
      </c>
      <c r="K952">
        <v>4</v>
      </c>
      <c r="L952">
        <v>21.58</v>
      </c>
      <c r="M952">
        <f>YEAR(Walmart_dataset[[#This Row],[Order Date]])</f>
        <v>2012</v>
      </c>
      <c r="N952">
        <f>MONTH(Walmart_dataset[[#This Row],[Order Date]])</f>
        <v>12</v>
      </c>
      <c r="O952">
        <f>DAY(Walmart_dataset[[#This Row],[Order Date]])</f>
        <v>24</v>
      </c>
    </row>
    <row r="953" spans="1:15" x14ac:dyDescent="0.25">
      <c r="A953" t="s">
        <v>1714</v>
      </c>
      <c r="B953" s="1">
        <v>41756</v>
      </c>
      <c r="C953" s="1">
        <v>41761</v>
      </c>
      <c r="D953" t="s">
        <v>1715</v>
      </c>
      <c r="E953" t="s">
        <v>14</v>
      </c>
      <c r="F953" t="s">
        <v>36</v>
      </c>
      <c r="G953" t="s">
        <v>37</v>
      </c>
      <c r="H953" t="s">
        <v>67</v>
      </c>
      <c r="I953" t="s">
        <v>891</v>
      </c>
      <c r="J953">
        <v>20.34</v>
      </c>
      <c r="K953">
        <v>3</v>
      </c>
      <c r="L953">
        <v>9.36</v>
      </c>
      <c r="M953">
        <f>YEAR(Walmart_dataset[[#This Row],[Order Date]])</f>
        <v>2014</v>
      </c>
      <c r="N953">
        <f>MONTH(Walmart_dataset[[#This Row],[Order Date]])</f>
        <v>4</v>
      </c>
      <c r="O953">
        <f>DAY(Walmart_dataset[[#This Row],[Order Date]])</f>
        <v>27</v>
      </c>
    </row>
    <row r="954" spans="1:15" x14ac:dyDescent="0.25">
      <c r="A954" t="s">
        <v>1714</v>
      </c>
      <c r="B954" s="1">
        <v>41756</v>
      </c>
      <c r="C954" s="1">
        <v>41761</v>
      </c>
      <c r="D954" t="s">
        <v>1715</v>
      </c>
      <c r="E954" t="s">
        <v>14</v>
      </c>
      <c r="F954" t="s">
        <v>36</v>
      </c>
      <c r="G954" t="s">
        <v>37</v>
      </c>
      <c r="H954" t="s">
        <v>17</v>
      </c>
      <c r="I954" t="s">
        <v>1716</v>
      </c>
      <c r="J954">
        <v>39.28</v>
      </c>
      <c r="K954">
        <v>8</v>
      </c>
      <c r="L954">
        <v>19.25</v>
      </c>
      <c r="M954">
        <f>YEAR(Walmart_dataset[[#This Row],[Order Date]])</f>
        <v>2014</v>
      </c>
      <c r="N954">
        <f>MONTH(Walmart_dataset[[#This Row],[Order Date]])</f>
        <v>4</v>
      </c>
      <c r="O954">
        <f>DAY(Walmart_dataset[[#This Row],[Order Date]])</f>
        <v>27</v>
      </c>
    </row>
    <row r="955" spans="1:15" x14ac:dyDescent="0.25">
      <c r="A955" t="s">
        <v>1717</v>
      </c>
      <c r="B955" s="1">
        <v>41990</v>
      </c>
      <c r="C955" s="1">
        <v>41995</v>
      </c>
      <c r="D955" t="s">
        <v>1718</v>
      </c>
      <c r="E955" t="s">
        <v>14</v>
      </c>
      <c r="F955" t="s">
        <v>630</v>
      </c>
      <c r="G955" t="s">
        <v>16</v>
      </c>
      <c r="H955" t="s">
        <v>110</v>
      </c>
      <c r="I955" t="s">
        <v>1387</v>
      </c>
      <c r="J955">
        <v>81.569999999999993</v>
      </c>
      <c r="K955">
        <v>2</v>
      </c>
      <c r="L955">
        <v>9.18</v>
      </c>
      <c r="M955">
        <f>YEAR(Walmart_dataset[[#This Row],[Order Date]])</f>
        <v>2014</v>
      </c>
      <c r="N955">
        <f>MONTH(Walmart_dataset[[#This Row],[Order Date]])</f>
        <v>12</v>
      </c>
      <c r="O955">
        <f>DAY(Walmart_dataset[[#This Row],[Order Date]])</f>
        <v>17</v>
      </c>
    </row>
    <row r="956" spans="1:15" x14ac:dyDescent="0.25">
      <c r="A956" t="s">
        <v>1717</v>
      </c>
      <c r="B956" s="1">
        <v>41990</v>
      </c>
      <c r="C956" s="1">
        <v>41995</v>
      </c>
      <c r="D956" t="s">
        <v>1718</v>
      </c>
      <c r="E956" t="s">
        <v>14</v>
      </c>
      <c r="F956" t="s">
        <v>630</v>
      </c>
      <c r="G956" t="s">
        <v>16</v>
      </c>
      <c r="H956" t="s">
        <v>110</v>
      </c>
      <c r="I956" t="s">
        <v>167</v>
      </c>
      <c r="J956">
        <v>97.18</v>
      </c>
      <c r="K956">
        <v>2</v>
      </c>
      <c r="L956">
        <v>6.07</v>
      </c>
      <c r="M956">
        <f>YEAR(Walmart_dataset[[#This Row],[Order Date]])</f>
        <v>2014</v>
      </c>
      <c r="N956">
        <f>MONTH(Walmart_dataset[[#This Row],[Order Date]])</f>
        <v>12</v>
      </c>
      <c r="O956">
        <f>DAY(Walmart_dataset[[#This Row],[Order Date]])</f>
        <v>17</v>
      </c>
    </row>
    <row r="957" spans="1:15" x14ac:dyDescent="0.25">
      <c r="A957" t="s">
        <v>1717</v>
      </c>
      <c r="B957" s="1">
        <v>41990</v>
      </c>
      <c r="C957" s="1">
        <v>41995</v>
      </c>
      <c r="D957" t="s">
        <v>1718</v>
      </c>
      <c r="E957" t="s">
        <v>14</v>
      </c>
      <c r="F957" t="s">
        <v>630</v>
      </c>
      <c r="G957" t="s">
        <v>16</v>
      </c>
      <c r="H957" t="s">
        <v>27</v>
      </c>
      <c r="I957" t="s">
        <v>887</v>
      </c>
      <c r="J957">
        <v>24.32</v>
      </c>
      <c r="K957">
        <v>5</v>
      </c>
      <c r="L957">
        <v>8.2100000000000009</v>
      </c>
      <c r="M957">
        <f>YEAR(Walmart_dataset[[#This Row],[Order Date]])</f>
        <v>2014</v>
      </c>
      <c r="N957">
        <f>MONTH(Walmart_dataset[[#This Row],[Order Date]])</f>
        <v>12</v>
      </c>
      <c r="O957">
        <f>DAY(Walmart_dataset[[#This Row],[Order Date]])</f>
        <v>17</v>
      </c>
    </row>
    <row r="958" spans="1:15" x14ac:dyDescent="0.25">
      <c r="A958" t="s">
        <v>1717</v>
      </c>
      <c r="B958" s="1">
        <v>41990</v>
      </c>
      <c r="C958" s="1">
        <v>41995</v>
      </c>
      <c r="D958" t="s">
        <v>1718</v>
      </c>
      <c r="E958" t="s">
        <v>14</v>
      </c>
      <c r="F958" t="s">
        <v>630</v>
      </c>
      <c r="G958" t="s">
        <v>16</v>
      </c>
      <c r="H958" t="s">
        <v>21</v>
      </c>
      <c r="I958" t="s">
        <v>1719</v>
      </c>
      <c r="J958">
        <v>18.96</v>
      </c>
      <c r="K958">
        <v>2</v>
      </c>
      <c r="L958">
        <v>7.58</v>
      </c>
      <c r="M958">
        <f>YEAR(Walmart_dataset[[#This Row],[Order Date]])</f>
        <v>2014</v>
      </c>
      <c r="N958">
        <f>MONTH(Walmart_dataset[[#This Row],[Order Date]])</f>
        <v>12</v>
      </c>
      <c r="O958">
        <f>DAY(Walmart_dataset[[#This Row],[Order Date]])</f>
        <v>17</v>
      </c>
    </row>
    <row r="959" spans="1:15" x14ac:dyDescent="0.25">
      <c r="A959" t="s">
        <v>1720</v>
      </c>
      <c r="B959" s="1">
        <v>40736</v>
      </c>
      <c r="C959" s="1">
        <v>40742</v>
      </c>
      <c r="D959" t="s">
        <v>533</v>
      </c>
      <c r="E959" t="s">
        <v>14</v>
      </c>
      <c r="F959" t="s">
        <v>36</v>
      </c>
      <c r="G959" t="s">
        <v>37</v>
      </c>
      <c r="H959" t="s">
        <v>110</v>
      </c>
      <c r="I959" t="s">
        <v>1721</v>
      </c>
      <c r="J959">
        <v>123.14</v>
      </c>
      <c r="K959">
        <v>4</v>
      </c>
      <c r="L959">
        <v>13.85</v>
      </c>
      <c r="M959">
        <f>YEAR(Walmart_dataset[[#This Row],[Order Date]])</f>
        <v>2011</v>
      </c>
      <c r="N959">
        <f>MONTH(Walmart_dataset[[#This Row],[Order Date]])</f>
        <v>7</v>
      </c>
      <c r="O959">
        <f>DAY(Walmart_dataset[[#This Row],[Order Date]])</f>
        <v>12</v>
      </c>
    </row>
    <row r="960" spans="1:15" x14ac:dyDescent="0.25">
      <c r="A960" t="s">
        <v>1720</v>
      </c>
      <c r="B960" s="1">
        <v>40736</v>
      </c>
      <c r="C960" s="1">
        <v>40742</v>
      </c>
      <c r="D960" t="s">
        <v>533</v>
      </c>
      <c r="E960" t="s">
        <v>14</v>
      </c>
      <c r="F960" t="s">
        <v>36</v>
      </c>
      <c r="G960" t="s">
        <v>37</v>
      </c>
      <c r="H960" t="s">
        <v>27</v>
      </c>
      <c r="I960" t="s">
        <v>1722</v>
      </c>
      <c r="J960">
        <v>11.26</v>
      </c>
      <c r="K960">
        <v>4</v>
      </c>
      <c r="L960">
        <v>3.8</v>
      </c>
      <c r="M960">
        <f>YEAR(Walmart_dataset[[#This Row],[Order Date]])</f>
        <v>2011</v>
      </c>
      <c r="N960">
        <f>MONTH(Walmart_dataset[[#This Row],[Order Date]])</f>
        <v>7</v>
      </c>
      <c r="O960">
        <f>DAY(Walmart_dataset[[#This Row],[Order Date]])</f>
        <v>12</v>
      </c>
    </row>
    <row r="961" spans="1:15" hidden="1" x14ac:dyDescent="0.25">
      <c r="A961" t="s">
        <v>1723</v>
      </c>
      <c r="B961" s="1">
        <v>40883</v>
      </c>
      <c r="C961" s="1">
        <v>40888</v>
      </c>
      <c r="D961" t="s">
        <v>1724</v>
      </c>
      <c r="E961" t="s">
        <v>14</v>
      </c>
      <c r="F961" t="s">
        <v>1161</v>
      </c>
      <c r="G961" t="s">
        <v>88</v>
      </c>
      <c r="H961" t="s">
        <v>43</v>
      </c>
      <c r="I961" t="s">
        <v>596</v>
      </c>
      <c r="J961">
        <v>53.42</v>
      </c>
      <c r="K961">
        <v>3</v>
      </c>
      <c r="L961">
        <v>4.67</v>
      </c>
      <c r="M961">
        <f>YEAR(Walmart_dataset[[#This Row],[Order Date]])</f>
        <v>2011</v>
      </c>
      <c r="N961">
        <f>MONTH(Walmart_dataset[[#This Row],[Order Date]])</f>
        <v>12</v>
      </c>
      <c r="O961">
        <f>DAY(Walmart_dataset[[#This Row],[Order Date]])</f>
        <v>6</v>
      </c>
    </row>
    <row r="962" spans="1:15" hidden="1" x14ac:dyDescent="0.25">
      <c r="A962" t="s">
        <v>1723</v>
      </c>
      <c r="B962" s="1">
        <v>40883</v>
      </c>
      <c r="C962" s="1">
        <v>40888</v>
      </c>
      <c r="D962" t="s">
        <v>1724</v>
      </c>
      <c r="E962" t="s">
        <v>14</v>
      </c>
      <c r="F962" t="s">
        <v>1161</v>
      </c>
      <c r="G962" t="s">
        <v>88</v>
      </c>
      <c r="H962" t="s">
        <v>31</v>
      </c>
      <c r="I962" t="s">
        <v>1725</v>
      </c>
      <c r="J962">
        <v>275.49</v>
      </c>
      <c r="K962">
        <v>1</v>
      </c>
      <c r="L962">
        <v>-170.8</v>
      </c>
      <c r="M962">
        <f>YEAR(Walmart_dataset[[#This Row],[Order Date]])</f>
        <v>2011</v>
      </c>
      <c r="N962">
        <f>MONTH(Walmart_dataset[[#This Row],[Order Date]])</f>
        <v>12</v>
      </c>
      <c r="O962">
        <f>DAY(Walmart_dataset[[#This Row],[Order Date]])</f>
        <v>6</v>
      </c>
    </row>
    <row r="963" spans="1:15" x14ac:dyDescent="0.25">
      <c r="A963" t="s">
        <v>1726</v>
      </c>
      <c r="B963" s="1">
        <v>41326</v>
      </c>
      <c r="C963" s="1">
        <v>41331</v>
      </c>
      <c r="D963" t="s">
        <v>1727</v>
      </c>
      <c r="E963" t="s">
        <v>14</v>
      </c>
      <c r="F963" t="s">
        <v>15</v>
      </c>
      <c r="G963" t="s">
        <v>16</v>
      </c>
      <c r="H963" t="s">
        <v>58</v>
      </c>
      <c r="I963" t="s">
        <v>1728</v>
      </c>
      <c r="J963">
        <v>12.99</v>
      </c>
      <c r="K963">
        <v>1</v>
      </c>
      <c r="L963">
        <v>0.78</v>
      </c>
      <c r="M963">
        <f>YEAR(Walmart_dataset[[#This Row],[Order Date]])</f>
        <v>2013</v>
      </c>
      <c r="N963">
        <f>MONTH(Walmart_dataset[[#This Row],[Order Date]])</f>
        <v>2</v>
      </c>
      <c r="O963">
        <f>DAY(Walmart_dataset[[#This Row],[Order Date]])</f>
        <v>21</v>
      </c>
    </row>
    <row r="964" spans="1:15" x14ac:dyDescent="0.25">
      <c r="A964" t="s">
        <v>1726</v>
      </c>
      <c r="B964" s="1">
        <v>41326</v>
      </c>
      <c r="C964" s="1">
        <v>41331</v>
      </c>
      <c r="D964" t="s">
        <v>1727</v>
      </c>
      <c r="E964" t="s">
        <v>14</v>
      </c>
      <c r="F964" t="s">
        <v>15</v>
      </c>
      <c r="G964" t="s">
        <v>16</v>
      </c>
      <c r="H964" t="s">
        <v>27</v>
      </c>
      <c r="I964" t="s">
        <v>1704</v>
      </c>
      <c r="J964">
        <v>18.559999999999999</v>
      </c>
      <c r="K964">
        <v>4</v>
      </c>
      <c r="L964">
        <v>6.5</v>
      </c>
      <c r="M964">
        <f>YEAR(Walmart_dataset[[#This Row],[Order Date]])</f>
        <v>2013</v>
      </c>
      <c r="N964">
        <f>MONTH(Walmart_dataset[[#This Row],[Order Date]])</f>
        <v>2</v>
      </c>
      <c r="O964">
        <f>DAY(Walmart_dataset[[#This Row],[Order Date]])</f>
        <v>21</v>
      </c>
    </row>
    <row r="965" spans="1:15" x14ac:dyDescent="0.25">
      <c r="A965" t="s">
        <v>1726</v>
      </c>
      <c r="B965" s="1">
        <v>41326</v>
      </c>
      <c r="C965" s="1">
        <v>41331</v>
      </c>
      <c r="D965" t="s">
        <v>1727</v>
      </c>
      <c r="E965" t="s">
        <v>14</v>
      </c>
      <c r="F965" t="s">
        <v>15</v>
      </c>
      <c r="G965" t="s">
        <v>16</v>
      </c>
      <c r="H965" t="s">
        <v>43</v>
      </c>
      <c r="I965" t="s">
        <v>518</v>
      </c>
      <c r="J965">
        <v>449.15</v>
      </c>
      <c r="K965">
        <v>5</v>
      </c>
      <c r="L965">
        <v>8.98</v>
      </c>
      <c r="M965">
        <f>YEAR(Walmart_dataset[[#This Row],[Order Date]])</f>
        <v>2013</v>
      </c>
      <c r="N965">
        <f>MONTH(Walmart_dataset[[#This Row],[Order Date]])</f>
        <v>2</v>
      </c>
      <c r="O965">
        <f>DAY(Walmart_dataset[[#This Row],[Order Date]])</f>
        <v>21</v>
      </c>
    </row>
    <row r="966" spans="1:15" x14ac:dyDescent="0.25">
      <c r="A966" t="s">
        <v>1726</v>
      </c>
      <c r="B966" s="1">
        <v>41326</v>
      </c>
      <c r="C966" s="1">
        <v>41331</v>
      </c>
      <c r="D966" t="s">
        <v>1727</v>
      </c>
      <c r="E966" t="s">
        <v>14</v>
      </c>
      <c r="F966" t="s">
        <v>15</v>
      </c>
      <c r="G966" t="s">
        <v>16</v>
      </c>
      <c r="H966" t="s">
        <v>27</v>
      </c>
      <c r="I966" t="s">
        <v>1729</v>
      </c>
      <c r="J966">
        <v>31.25</v>
      </c>
      <c r="K966">
        <v>7</v>
      </c>
      <c r="L966">
        <v>10.94</v>
      </c>
      <c r="M966">
        <f>YEAR(Walmart_dataset[[#This Row],[Order Date]])</f>
        <v>2013</v>
      </c>
      <c r="N966">
        <f>MONTH(Walmart_dataset[[#This Row],[Order Date]])</f>
        <v>2</v>
      </c>
      <c r="O966">
        <f>DAY(Walmart_dataset[[#This Row],[Order Date]])</f>
        <v>21</v>
      </c>
    </row>
    <row r="967" spans="1:15" x14ac:dyDescent="0.25">
      <c r="A967" t="s">
        <v>1730</v>
      </c>
      <c r="B967" s="1">
        <v>41527</v>
      </c>
      <c r="C967" s="1">
        <v>41531</v>
      </c>
      <c r="D967" t="s">
        <v>453</v>
      </c>
      <c r="E967" t="s">
        <v>14</v>
      </c>
      <c r="F967" t="s">
        <v>1289</v>
      </c>
      <c r="G967" t="s">
        <v>16</v>
      </c>
      <c r="H967" t="s">
        <v>27</v>
      </c>
      <c r="I967" t="s">
        <v>1731</v>
      </c>
      <c r="J967">
        <v>55.36</v>
      </c>
      <c r="K967">
        <v>4</v>
      </c>
      <c r="L967">
        <v>18.68</v>
      </c>
      <c r="M967">
        <f>YEAR(Walmart_dataset[[#This Row],[Order Date]])</f>
        <v>2013</v>
      </c>
      <c r="N967">
        <f>MONTH(Walmart_dataset[[#This Row],[Order Date]])</f>
        <v>9</v>
      </c>
      <c r="O967">
        <f>DAY(Walmart_dataset[[#This Row],[Order Date]])</f>
        <v>10</v>
      </c>
    </row>
    <row r="968" spans="1:15" hidden="1" x14ac:dyDescent="0.25">
      <c r="A968" t="s">
        <v>1732</v>
      </c>
      <c r="B968" s="1">
        <v>40738</v>
      </c>
      <c r="C968" s="1">
        <v>40745</v>
      </c>
      <c r="D968" t="s">
        <v>307</v>
      </c>
      <c r="E968" t="s">
        <v>14</v>
      </c>
      <c r="F968" t="s">
        <v>105</v>
      </c>
      <c r="G968" t="s">
        <v>73</v>
      </c>
      <c r="H968" t="s">
        <v>43</v>
      </c>
      <c r="I968" t="s">
        <v>1733</v>
      </c>
      <c r="J968">
        <v>55.92</v>
      </c>
      <c r="K968">
        <v>5</v>
      </c>
      <c r="L968">
        <v>6.29</v>
      </c>
      <c r="M968">
        <f>YEAR(Walmart_dataset[[#This Row],[Order Date]])</f>
        <v>2011</v>
      </c>
      <c r="N968">
        <f>MONTH(Walmart_dataset[[#This Row],[Order Date]])</f>
        <v>7</v>
      </c>
      <c r="O968">
        <f>DAY(Walmart_dataset[[#This Row],[Order Date]])</f>
        <v>14</v>
      </c>
    </row>
    <row r="969" spans="1:15" x14ac:dyDescent="0.25">
      <c r="A969" t="s">
        <v>1734</v>
      </c>
      <c r="B969" s="1">
        <v>40840</v>
      </c>
      <c r="C969" s="1">
        <v>40845</v>
      </c>
      <c r="D969" t="s">
        <v>390</v>
      </c>
      <c r="E969" t="s">
        <v>14</v>
      </c>
      <c r="F969" t="s">
        <v>1264</v>
      </c>
      <c r="G969" t="s">
        <v>16</v>
      </c>
      <c r="H969" t="s">
        <v>27</v>
      </c>
      <c r="I969" t="s">
        <v>1735</v>
      </c>
      <c r="J969">
        <v>34.270000000000003</v>
      </c>
      <c r="K969">
        <v>3</v>
      </c>
      <c r="L969">
        <v>11.14</v>
      </c>
      <c r="M969">
        <f>YEAR(Walmart_dataset[[#This Row],[Order Date]])</f>
        <v>2011</v>
      </c>
      <c r="N969">
        <f>MONTH(Walmart_dataset[[#This Row],[Order Date]])</f>
        <v>10</v>
      </c>
      <c r="O969">
        <f>DAY(Walmart_dataset[[#This Row],[Order Date]])</f>
        <v>24</v>
      </c>
    </row>
    <row r="970" spans="1:15" hidden="1" x14ac:dyDescent="0.25">
      <c r="A970" t="s">
        <v>1736</v>
      </c>
      <c r="B970" s="1">
        <v>41747</v>
      </c>
      <c r="C970" s="1">
        <v>41753</v>
      </c>
      <c r="D970" t="s">
        <v>1737</v>
      </c>
      <c r="E970" t="s">
        <v>14</v>
      </c>
      <c r="F970" t="s">
        <v>315</v>
      </c>
      <c r="G970" t="s">
        <v>96</v>
      </c>
      <c r="H970" t="s">
        <v>27</v>
      </c>
      <c r="I970" t="s">
        <v>1738</v>
      </c>
      <c r="J970">
        <v>12.03</v>
      </c>
      <c r="K970">
        <v>5</v>
      </c>
      <c r="L970">
        <v>-9.2200000000000006</v>
      </c>
      <c r="M970">
        <f>YEAR(Walmart_dataset[[#This Row],[Order Date]])</f>
        <v>2014</v>
      </c>
      <c r="N970">
        <f>MONTH(Walmart_dataset[[#This Row],[Order Date]])</f>
        <v>4</v>
      </c>
      <c r="O970">
        <f>DAY(Walmart_dataset[[#This Row],[Order Date]])</f>
        <v>18</v>
      </c>
    </row>
    <row r="971" spans="1:15" hidden="1" x14ac:dyDescent="0.25">
      <c r="A971" t="s">
        <v>1736</v>
      </c>
      <c r="B971" s="1">
        <v>41747</v>
      </c>
      <c r="C971" s="1">
        <v>41753</v>
      </c>
      <c r="D971" t="s">
        <v>1737</v>
      </c>
      <c r="E971" t="s">
        <v>14</v>
      </c>
      <c r="F971" t="s">
        <v>315</v>
      </c>
      <c r="G971" t="s">
        <v>96</v>
      </c>
      <c r="H971" t="s">
        <v>736</v>
      </c>
      <c r="I971" t="s">
        <v>1739</v>
      </c>
      <c r="J971">
        <v>2549.9899999999998</v>
      </c>
      <c r="K971">
        <v>5</v>
      </c>
      <c r="L971">
        <v>-3399.98</v>
      </c>
      <c r="M971">
        <f>YEAR(Walmart_dataset[[#This Row],[Order Date]])</f>
        <v>2014</v>
      </c>
      <c r="N971">
        <f>MONTH(Walmart_dataset[[#This Row],[Order Date]])</f>
        <v>4</v>
      </c>
      <c r="O971">
        <f>DAY(Walmart_dataset[[#This Row],[Order Date]])</f>
        <v>18</v>
      </c>
    </row>
    <row r="972" spans="1:15" hidden="1" x14ac:dyDescent="0.25">
      <c r="A972" t="s">
        <v>1736</v>
      </c>
      <c r="B972" s="1">
        <v>41747</v>
      </c>
      <c r="C972" s="1">
        <v>41753</v>
      </c>
      <c r="D972" t="s">
        <v>1737</v>
      </c>
      <c r="E972" t="s">
        <v>14</v>
      </c>
      <c r="F972" t="s">
        <v>315</v>
      </c>
      <c r="G972" t="s">
        <v>96</v>
      </c>
      <c r="H972" t="s">
        <v>27</v>
      </c>
      <c r="I972" t="s">
        <v>1740</v>
      </c>
      <c r="J972">
        <v>21.59</v>
      </c>
      <c r="K972">
        <v>2</v>
      </c>
      <c r="L972">
        <v>-15.84</v>
      </c>
      <c r="M972">
        <f>YEAR(Walmart_dataset[[#This Row],[Order Date]])</f>
        <v>2014</v>
      </c>
      <c r="N972">
        <f>MONTH(Walmart_dataset[[#This Row],[Order Date]])</f>
        <v>4</v>
      </c>
      <c r="O972">
        <f>DAY(Walmart_dataset[[#This Row],[Order Date]])</f>
        <v>18</v>
      </c>
    </row>
    <row r="973" spans="1:15" hidden="1" x14ac:dyDescent="0.25">
      <c r="A973" t="s">
        <v>1736</v>
      </c>
      <c r="B973" s="1">
        <v>41747</v>
      </c>
      <c r="C973" s="1">
        <v>41753</v>
      </c>
      <c r="D973" t="s">
        <v>1737</v>
      </c>
      <c r="E973" t="s">
        <v>14</v>
      </c>
      <c r="F973" t="s">
        <v>315</v>
      </c>
      <c r="G973" t="s">
        <v>96</v>
      </c>
      <c r="H973" t="s">
        <v>27</v>
      </c>
      <c r="I973" t="s">
        <v>497</v>
      </c>
      <c r="J973">
        <v>8.9600000000000009</v>
      </c>
      <c r="K973">
        <v>6</v>
      </c>
      <c r="L973">
        <v>-6.57</v>
      </c>
      <c r="M973">
        <f>YEAR(Walmart_dataset[[#This Row],[Order Date]])</f>
        <v>2014</v>
      </c>
      <c r="N973">
        <f>MONTH(Walmart_dataset[[#This Row],[Order Date]])</f>
        <v>4</v>
      </c>
      <c r="O973">
        <f>DAY(Walmart_dataset[[#This Row],[Order Date]])</f>
        <v>18</v>
      </c>
    </row>
    <row r="974" spans="1:15" hidden="1" x14ac:dyDescent="0.25">
      <c r="A974" t="s">
        <v>1736</v>
      </c>
      <c r="B974" s="1">
        <v>41747</v>
      </c>
      <c r="C974" s="1">
        <v>41753</v>
      </c>
      <c r="D974" t="s">
        <v>1737</v>
      </c>
      <c r="E974" t="s">
        <v>14</v>
      </c>
      <c r="F974" t="s">
        <v>315</v>
      </c>
      <c r="G974" t="s">
        <v>96</v>
      </c>
      <c r="H974" t="s">
        <v>67</v>
      </c>
      <c r="I974" t="s">
        <v>445</v>
      </c>
      <c r="J974">
        <v>20.74</v>
      </c>
      <c r="K974">
        <v>4</v>
      </c>
      <c r="L974">
        <v>7.26</v>
      </c>
      <c r="M974">
        <f>YEAR(Walmart_dataset[[#This Row],[Order Date]])</f>
        <v>2014</v>
      </c>
      <c r="N974">
        <f>MONTH(Walmart_dataset[[#This Row],[Order Date]])</f>
        <v>4</v>
      </c>
      <c r="O974">
        <f>DAY(Walmart_dataset[[#This Row],[Order Date]])</f>
        <v>18</v>
      </c>
    </row>
    <row r="975" spans="1:15" hidden="1" x14ac:dyDescent="0.25">
      <c r="A975" t="s">
        <v>1741</v>
      </c>
      <c r="B975" s="1">
        <v>41221</v>
      </c>
      <c r="C975" s="1">
        <v>41227</v>
      </c>
      <c r="D975" t="s">
        <v>318</v>
      </c>
      <c r="E975" t="s">
        <v>14</v>
      </c>
      <c r="F975" t="s">
        <v>41</v>
      </c>
      <c r="G975" t="s">
        <v>42</v>
      </c>
      <c r="H975" t="s">
        <v>119</v>
      </c>
      <c r="I975" t="s">
        <v>1742</v>
      </c>
      <c r="J975">
        <v>5.04</v>
      </c>
      <c r="K975">
        <v>3</v>
      </c>
      <c r="L975">
        <v>0.2</v>
      </c>
      <c r="M975">
        <f>YEAR(Walmart_dataset[[#This Row],[Order Date]])</f>
        <v>2012</v>
      </c>
      <c r="N975">
        <f>MONTH(Walmart_dataset[[#This Row],[Order Date]])</f>
        <v>11</v>
      </c>
      <c r="O975">
        <f>DAY(Walmart_dataset[[#This Row],[Order Date]])</f>
        <v>8</v>
      </c>
    </row>
    <row r="976" spans="1:15" hidden="1" x14ac:dyDescent="0.25">
      <c r="A976" t="s">
        <v>1741</v>
      </c>
      <c r="B976" s="1">
        <v>41221</v>
      </c>
      <c r="C976" s="1">
        <v>41227</v>
      </c>
      <c r="D976" t="s">
        <v>318</v>
      </c>
      <c r="E976" t="s">
        <v>14</v>
      </c>
      <c r="F976" t="s">
        <v>41</v>
      </c>
      <c r="G976" t="s">
        <v>42</v>
      </c>
      <c r="H976" t="s">
        <v>67</v>
      </c>
      <c r="I976" t="s">
        <v>1323</v>
      </c>
      <c r="J976">
        <v>92.94</v>
      </c>
      <c r="K976">
        <v>3</v>
      </c>
      <c r="L976">
        <v>41.82</v>
      </c>
      <c r="M976">
        <f>YEAR(Walmart_dataset[[#This Row],[Order Date]])</f>
        <v>2012</v>
      </c>
      <c r="N976">
        <f>MONTH(Walmart_dataset[[#This Row],[Order Date]])</f>
        <v>11</v>
      </c>
      <c r="O976">
        <f>DAY(Walmart_dataset[[#This Row],[Order Date]])</f>
        <v>8</v>
      </c>
    </row>
    <row r="977" spans="1:15" hidden="1" x14ac:dyDescent="0.25">
      <c r="A977" t="s">
        <v>1741</v>
      </c>
      <c r="B977" s="1">
        <v>41221</v>
      </c>
      <c r="C977" s="1">
        <v>41227</v>
      </c>
      <c r="D977" t="s">
        <v>318</v>
      </c>
      <c r="E977" t="s">
        <v>14</v>
      </c>
      <c r="F977" t="s">
        <v>41</v>
      </c>
      <c r="G977" t="s">
        <v>42</v>
      </c>
      <c r="H977" t="s">
        <v>21</v>
      </c>
      <c r="I977" t="s">
        <v>548</v>
      </c>
      <c r="J977">
        <v>66.69</v>
      </c>
      <c r="K977">
        <v>3</v>
      </c>
      <c r="L977">
        <v>22.01</v>
      </c>
      <c r="M977">
        <f>YEAR(Walmart_dataset[[#This Row],[Order Date]])</f>
        <v>2012</v>
      </c>
      <c r="N977">
        <f>MONTH(Walmart_dataset[[#This Row],[Order Date]])</f>
        <v>11</v>
      </c>
      <c r="O977">
        <f>DAY(Walmart_dataset[[#This Row],[Order Date]])</f>
        <v>8</v>
      </c>
    </row>
    <row r="978" spans="1:15" hidden="1" x14ac:dyDescent="0.25">
      <c r="A978" t="s">
        <v>1741</v>
      </c>
      <c r="B978" s="1">
        <v>41221</v>
      </c>
      <c r="C978" s="1">
        <v>41227</v>
      </c>
      <c r="D978" t="s">
        <v>318</v>
      </c>
      <c r="E978" t="s">
        <v>14</v>
      </c>
      <c r="F978" t="s">
        <v>41</v>
      </c>
      <c r="G978" t="s">
        <v>42</v>
      </c>
      <c r="H978" t="s">
        <v>27</v>
      </c>
      <c r="I978" t="s">
        <v>894</v>
      </c>
      <c r="J978">
        <v>91.68</v>
      </c>
      <c r="K978">
        <v>5</v>
      </c>
      <c r="L978">
        <v>28.65</v>
      </c>
      <c r="M978">
        <f>YEAR(Walmart_dataset[[#This Row],[Order Date]])</f>
        <v>2012</v>
      </c>
      <c r="N978">
        <f>MONTH(Walmart_dataset[[#This Row],[Order Date]])</f>
        <v>11</v>
      </c>
      <c r="O978">
        <f>DAY(Walmart_dataset[[#This Row],[Order Date]])</f>
        <v>8</v>
      </c>
    </row>
    <row r="979" spans="1:15" hidden="1" x14ac:dyDescent="0.25">
      <c r="A979" t="s">
        <v>1743</v>
      </c>
      <c r="B979" s="1">
        <v>40779</v>
      </c>
      <c r="C979" s="1">
        <v>40779</v>
      </c>
      <c r="D979" t="s">
        <v>1053</v>
      </c>
      <c r="E979" t="s">
        <v>14</v>
      </c>
      <c r="F979" t="s">
        <v>1744</v>
      </c>
      <c r="G979" t="s">
        <v>375</v>
      </c>
      <c r="H979" t="s">
        <v>27</v>
      </c>
      <c r="I979" t="s">
        <v>1745</v>
      </c>
      <c r="J979">
        <v>8.2899999999999991</v>
      </c>
      <c r="K979">
        <v>2</v>
      </c>
      <c r="L979">
        <v>2.69</v>
      </c>
      <c r="M979">
        <f>YEAR(Walmart_dataset[[#This Row],[Order Date]])</f>
        <v>2011</v>
      </c>
      <c r="N979">
        <f>MONTH(Walmart_dataset[[#This Row],[Order Date]])</f>
        <v>8</v>
      </c>
      <c r="O979">
        <f>DAY(Walmart_dataset[[#This Row],[Order Date]])</f>
        <v>24</v>
      </c>
    </row>
    <row r="980" spans="1:15" hidden="1" x14ac:dyDescent="0.25">
      <c r="A980" t="s">
        <v>1746</v>
      </c>
      <c r="B980" s="1">
        <v>41358</v>
      </c>
      <c r="C980" s="1">
        <v>41362</v>
      </c>
      <c r="D980" t="s">
        <v>1747</v>
      </c>
      <c r="E980" t="s">
        <v>14</v>
      </c>
      <c r="F980" t="s">
        <v>1748</v>
      </c>
      <c r="G980" t="s">
        <v>88</v>
      </c>
      <c r="H980" t="s">
        <v>25</v>
      </c>
      <c r="I980" t="s">
        <v>1749</v>
      </c>
      <c r="J980">
        <v>403.17</v>
      </c>
      <c r="K980">
        <v>4</v>
      </c>
      <c r="L980">
        <v>25.2</v>
      </c>
      <c r="M980">
        <f>YEAR(Walmart_dataset[[#This Row],[Order Date]])</f>
        <v>2013</v>
      </c>
      <c r="N980">
        <f>MONTH(Walmart_dataset[[#This Row],[Order Date]])</f>
        <v>3</v>
      </c>
      <c r="O980">
        <f>DAY(Walmart_dataset[[#This Row],[Order Date]])</f>
        <v>25</v>
      </c>
    </row>
    <row r="981" spans="1:15" hidden="1" x14ac:dyDescent="0.25">
      <c r="A981" t="s">
        <v>1750</v>
      </c>
      <c r="B981" s="1">
        <v>41600</v>
      </c>
      <c r="C981" s="1">
        <v>41605</v>
      </c>
      <c r="D981" t="s">
        <v>805</v>
      </c>
      <c r="E981" t="s">
        <v>14</v>
      </c>
      <c r="F981" t="s">
        <v>1748</v>
      </c>
      <c r="G981" t="s">
        <v>88</v>
      </c>
      <c r="H981" t="s">
        <v>110</v>
      </c>
      <c r="I981" t="s">
        <v>1238</v>
      </c>
      <c r="J981">
        <v>195.14</v>
      </c>
      <c r="K981">
        <v>4</v>
      </c>
      <c r="L981">
        <v>-12.2</v>
      </c>
      <c r="M981">
        <f>YEAR(Walmart_dataset[[#This Row],[Order Date]])</f>
        <v>2013</v>
      </c>
      <c r="N981">
        <f>MONTH(Walmart_dataset[[#This Row],[Order Date]])</f>
        <v>11</v>
      </c>
      <c r="O981">
        <f>DAY(Walmart_dataset[[#This Row],[Order Date]])</f>
        <v>22</v>
      </c>
    </row>
    <row r="982" spans="1:15" x14ac:dyDescent="0.25">
      <c r="A982" t="s">
        <v>1751</v>
      </c>
      <c r="B982" s="1">
        <v>41916</v>
      </c>
      <c r="C982" s="1">
        <v>41921</v>
      </c>
      <c r="D982" t="s">
        <v>1752</v>
      </c>
      <c r="E982" t="s">
        <v>14</v>
      </c>
      <c r="F982" t="s">
        <v>133</v>
      </c>
      <c r="G982" t="s">
        <v>16</v>
      </c>
      <c r="H982" t="s">
        <v>31</v>
      </c>
      <c r="I982" t="s">
        <v>1753</v>
      </c>
      <c r="J982">
        <v>171.29</v>
      </c>
      <c r="K982">
        <v>3</v>
      </c>
      <c r="L982">
        <v>-6.42</v>
      </c>
      <c r="M982">
        <f>YEAR(Walmart_dataset[[#This Row],[Order Date]])</f>
        <v>2014</v>
      </c>
      <c r="N982">
        <f>MONTH(Walmart_dataset[[#This Row],[Order Date]])</f>
        <v>10</v>
      </c>
      <c r="O982">
        <f>DAY(Walmart_dataset[[#This Row],[Order Date]])</f>
        <v>4</v>
      </c>
    </row>
    <row r="983" spans="1:15" x14ac:dyDescent="0.25">
      <c r="A983" t="s">
        <v>1754</v>
      </c>
      <c r="B983" s="1">
        <v>41894</v>
      </c>
      <c r="C983" s="1">
        <v>41895</v>
      </c>
      <c r="D983" t="s">
        <v>1304</v>
      </c>
      <c r="E983" t="s">
        <v>14</v>
      </c>
      <c r="F983" t="s">
        <v>240</v>
      </c>
      <c r="G983" t="s">
        <v>16</v>
      </c>
      <c r="H983" t="s">
        <v>67</v>
      </c>
      <c r="I983" t="s">
        <v>800</v>
      </c>
      <c r="J983">
        <v>12.96</v>
      </c>
      <c r="K983">
        <v>2</v>
      </c>
      <c r="L983">
        <v>6.22</v>
      </c>
      <c r="M983">
        <f>YEAR(Walmart_dataset[[#This Row],[Order Date]])</f>
        <v>2014</v>
      </c>
      <c r="N983">
        <f>MONTH(Walmart_dataset[[#This Row],[Order Date]])</f>
        <v>9</v>
      </c>
      <c r="O983">
        <f>DAY(Walmart_dataset[[#This Row],[Order Date]])</f>
        <v>12</v>
      </c>
    </row>
    <row r="984" spans="1:15" x14ac:dyDescent="0.25">
      <c r="A984" t="s">
        <v>1754</v>
      </c>
      <c r="B984" s="1">
        <v>41894</v>
      </c>
      <c r="C984" s="1">
        <v>41895</v>
      </c>
      <c r="D984" t="s">
        <v>1304</v>
      </c>
      <c r="E984" t="s">
        <v>14</v>
      </c>
      <c r="F984" t="s">
        <v>240</v>
      </c>
      <c r="G984" t="s">
        <v>16</v>
      </c>
      <c r="H984" t="s">
        <v>128</v>
      </c>
      <c r="I984" t="s">
        <v>1755</v>
      </c>
      <c r="J984">
        <v>22.18</v>
      </c>
      <c r="K984">
        <v>2</v>
      </c>
      <c r="L984">
        <v>10.87</v>
      </c>
      <c r="M984">
        <f>YEAR(Walmart_dataset[[#This Row],[Order Date]])</f>
        <v>2014</v>
      </c>
      <c r="N984">
        <f>MONTH(Walmart_dataset[[#This Row],[Order Date]])</f>
        <v>9</v>
      </c>
      <c r="O984">
        <f>DAY(Walmart_dataset[[#This Row],[Order Date]])</f>
        <v>12</v>
      </c>
    </row>
    <row r="985" spans="1:15" x14ac:dyDescent="0.25">
      <c r="A985" t="s">
        <v>1754</v>
      </c>
      <c r="B985" s="1">
        <v>41894</v>
      </c>
      <c r="C985" s="1">
        <v>41895</v>
      </c>
      <c r="D985" t="s">
        <v>1304</v>
      </c>
      <c r="E985" t="s">
        <v>14</v>
      </c>
      <c r="F985" t="s">
        <v>240</v>
      </c>
      <c r="G985" t="s">
        <v>16</v>
      </c>
      <c r="H985" t="s">
        <v>110</v>
      </c>
      <c r="I985" t="s">
        <v>1756</v>
      </c>
      <c r="J985">
        <v>2054.27</v>
      </c>
      <c r="K985">
        <v>8</v>
      </c>
      <c r="L985">
        <v>256.77999999999997</v>
      </c>
      <c r="M985">
        <f>YEAR(Walmart_dataset[[#This Row],[Order Date]])</f>
        <v>2014</v>
      </c>
      <c r="N985">
        <f>MONTH(Walmart_dataset[[#This Row],[Order Date]])</f>
        <v>9</v>
      </c>
      <c r="O985">
        <f>DAY(Walmart_dataset[[#This Row],[Order Date]])</f>
        <v>12</v>
      </c>
    </row>
    <row r="986" spans="1:15" x14ac:dyDescent="0.25">
      <c r="A986" t="s">
        <v>1757</v>
      </c>
      <c r="B986" s="1">
        <v>40816</v>
      </c>
      <c r="C986" s="1">
        <v>40820</v>
      </c>
      <c r="D986" t="s">
        <v>247</v>
      </c>
      <c r="E986" t="s">
        <v>14</v>
      </c>
      <c r="F986" t="s">
        <v>36</v>
      </c>
      <c r="G986" t="s">
        <v>37</v>
      </c>
      <c r="H986" t="s">
        <v>27</v>
      </c>
      <c r="I986" t="s">
        <v>28</v>
      </c>
      <c r="J986">
        <v>43.18</v>
      </c>
      <c r="K986">
        <v>7</v>
      </c>
      <c r="L986">
        <v>13.49</v>
      </c>
      <c r="M986">
        <f>YEAR(Walmart_dataset[[#This Row],[Order Date]])</f>
        <v>2011</v>
      </c>
      <c r="N986">
        <f>MONTH(Walmart_dataset[[#This Row],[Order Date]])</f>
        <v>9</v>
      </c>
      <c r="O986">
        <f>DAY(Walmart_dataset[[#This Row],[Order Date]])</f>
        <v>30</v>
      </c>
    </row>
    <row r="987" spans="1:15" hidden="1" x14ac:dyDescent="0.25">
      <c r="A987" t="s">
        <v>1758</v>
      </c>
      <c r="B987" s="1">
        <v>41919</v>
      </c>
      <c r="C987" s="1">
        <v>41924</v>
      </c>
      <c r="D987" t="s">
        <v>528</v>
      </c>
      <c r="E987" t="s">
        <v>14</v>
      </c>
      <c r="F987" t="s">
        <v>1759</v>
      </c>
      <c r="G987" t="s">
        <v>1760</v>
      </c>
      <c r="H987" t="s">
        <v>21</v>
      </c>
      <c r="I987" t="s">
        <v>1761</v>
      </c>
      <c r="J987">
        <v>41.96</v>
      </c>
      <c r="K987">
        <v>2</v>
      </c>
      <c r="L987">
        <v>2.94</v>
      </c>
      <c r="M987">
        <f>YEAR(Walmart_dataset[[#This Row],[Order Date]])</f>
        <v>2014</v>
      </c>
      <c r="N987">
        <f>MONTH(Walmart_dataset[[#This Row],[Order Date]])</f>
        <v>10</v>
      </c>
      <c r="O987">
        <f>DAY(Walmart_dataset[[#This Row],[Order Date]])</f>
        <v>7</v>
      </c>
    </row>
    <row r="988" spans="1:15" hidden="1" x14ac:dyDescent="0.25">
      <c r="A988" t="s">
        <v>1758</v>
      </c>
      <c r="B988" s="1">
        <v>41919</v>
      </c>
      <c r="C988" s="1">
        <v>41924</v>
      </c>
      <c r="D988" t="s">
        <v>528</v>
      </c>
      <c r="E988" t="s">
        <v>14</v>
      </c>
      <c r="F988" t="s">
        <v>1759</v>
      </c>
      <c r="G988" t="s">
        <v>1760</v>
      </c>
      <c r="H988" t="s">
        <v>29</v>
      </c>
      <c r="I988" t="s">
        <v>1762</v>
      </c>
      <c r="J988">
        <v>227.84</v>
      </c>
      <c r="K988">
        <v>4</v>
      </c>
      <c r="L988">
        <v>66.069999999999993</v>
      </c>
      <c r="M988">
        <f>YEAR(Walmart_dataset[[#This Row],[Order Date]])</f>
        <v>2014</v>
      </c>
      <c r="N988">
        <f>MONTH(Walmart_dataset[[#This Row],[Order Date]])</f>
        <v>10</v>
      </c>
      <c r="O988">
        <f>DAY(Walmart_dataset[[#This Row],[Order Date]])</f>
        <v>7</v>
      </c>
    </row>
    <row r="989" spans="1:15" hidden="1" x14ac:dyDescent="0.25">
      <c r="A989" t="s">
        <v>1758</v>
      </c>
      <c r="B989" s="1">
        <v>41919</v>
      </c>
      <c r="C989" s="1">
        <v>41924</v>
      </c>
      <c r="D989" t="s">
        <v>528</v>
      </c>
      <c r="E989" t="s">
        <v>14</v>
      </c>
      <c r="F989" t="s">
        <v>1759</v>
      </c>
      <c r="G989" t="s">
        <v>1760</v>
      </c>
      <c r="H989" t="s">
        <v>67</v>
      </c>
      <c r="I989" t="s">
        <v>1258</v>
      </c>
      <c r="J989">
        <v>37.94</v>
      </c>
      <c r="K989">
        <v>2</v>
      </c>
      <c r="L989">
        <v>18.21</v>
      </c>
      <c r="M989">
        <f>YEAR(Walmart_dataset[[#This Row],[Order Date]])</f>
        <v>2014</v>
      </c>
      <c r="N989">
        <f>MONTH(Walmart_dataset[[#This Row],[Order Date]])</f>
        <v>10</v>
      </c>
      <c r="O989">
        <f>DAY(Walmart_dataset[[#This Row],[Order Date]])</f>
        <v>7</v>
      </c>
    </row>
    <row r="990" spans="1:15" x14ac:dyDescent="0.25">
      <c r="A990" t="s">
        <v>1763</v>
      </c>
      <c r="B990" s="1">
        <v>41932</v>
      </c>
      <c r="C990" s="1">
        <v>41937</v>
      </c>
      <c r="D990" t="s">
        <v>1036</v>
      </c>
      <c r="E990" t="s">
        <v>14</v>
      </c>
      <c r="F990" t="s">
        <v>47</v>
      </c>
      <c r="G990" t="s">
        <v>16</v>
      </c>
      <c r="H990" t="s">
        <v>128</v>
      </c>
      <c r="I990" t="s">
        <v>1764</v>
      </c>
      <c r="J990">
        <v>8.9600000000000009</v>
      </c>
      <c r="K990">
        <v>2</v>
      </c>
      <c r="L990">
        <v>4.3</v>
      </c>
      <c r="M990">
        <f>YEAR(Walmart_dataset[[#This Row],[Order Date]])</f>
        <v>2014</v>
      </c>
      <c r="N990">
        <f>MONTH(Walmart_dataset[[#This Row],[Order Date]])</f>
        <v>10</v>
      </c>
      <c r="O990">
        <f>DAY(Walmart_dataset[[#This Row],[Order Date]])</f>
        <v>20</v>
      </c>
    </row>
    <row r="991" spans="1:15" x14ac:dyDescent="0.25">
      <c r="A991" t="s">
        <v>1763</v>
      </c>
      <c r="B991" s="1">
        <v>41932</v>
      </c>
      <c r="C991" s="1">
        <v>41937</v>
      </c>
      <c r="D991" t="s">
        <v>1036</v>
      </c>
      <c r="E991" t="s">
        <v>14</v>
      </c>
      <c r="F991" t="s">
        <v>47</v>
      </c>
      <c r="G991" t="s">
        <v>16</v>
      </c>
      <c r="H991" t="s">
        <v>17</v>
      </c>
      <c r="I991" t="s">
        <v>985</v>
      </c>
      <c r="J991">
        <v>31.5</v>
      </c>
      <c r="K991">
        <v>10</v>
      </c>
      <c r="L991">
        <v>15.12</v>
      </c>
      <c r="M991">
        <f>YEAR(Walmart_dataset[[#This Row],[Order Date]])</f>
        <v>2014</v>
      </c>
      <c r="N991">
        <f>MONTH(Walmart_dataset[[#This Row],[Order Date]])</f>
        <v>10</v>
      </c>
      <c r="O991">
        <f>DAY(Walmart_dataset[[#This Row],[Order Date]])</f>
        <v>20</v>
      </c>
    </row>
    <row r="992" spans="1:15" x14ac:dyDescent="0.25">
      <c r="A992" t="s">
        <v>1763</v>
      </c>
      <c r="B992" s="1">
        <v>41932</v>
      </c>
      <c r="C992" s="1">
        <v>41937</v>
      </c>
      <c r="D992" t="s">
        <v>1036</v>
      </c>
      <c r="E992" t="s">
        <v>14</v>
      </c>
      <c r="F992" t="s">
        <v>47</v>
      </c>
      <c r="G992" t="s">
        <v>16</v>
      </c>
      <c r="H992" t="s">
        <v>21</v>
      </c>
      <c r="I992" t="s">
        <v>1765</v>
      </c>
      <c r="J992">
        <v>30.56</v>
      </c>
      <c r="K992">
        <v>2</v>
      </c>
      <c r="L992">
        <v>10.39</v>
      </c>
      <c r="M992">
        <f>YEAR(Walmart_dataset[[#This Row],[Order Date]])</f>
        <v>2014</v>
      </c>
      <c r="N992">
        <f>MONTH(Walmart_dataset[[#This Row],[Order Date]])</f>
        <v>10</v>
      </c>
      <c r="O992">
        <f>DAY(Walmart_dataset[[#This Row],[Order Date]])</f>
        <v>20</v>
      </c>
    </row>
    <row r="993" spans="1:15" x14ac:dyDescent="0.25">
      <c r="A993" t="s">
        <v>1763</v>
      </c>
      <c r="B993" s="1">
        <v>41932</v>
      </c>
      <c r="C993" s="1">
        <v>41937</v>
      </c>
      <c r="D993" t="s">
        <v>1036</v>
      </c>
      <c r="E993" t="s">
        <v>14</v>
      </c>
      <c r="F993" t="s">
        <v>47</v>
      </c>
      <c r="G993" t="s">
        <v>16</v>
      </c>
      <c r="H993" t="s">
        <v>31</v>
      </c>
      <c r="I993" t="s">
        <v>1766</v>
      </c>
      <c r="J993">
        <v>24.37</v>
      </c>
      <c r="K993">
        <v>2</v>
      </c>
      <c r="L993">
        <v>-3.35</v>
      </c>
      <c r="M993">
        <f>YEAR(Walmart_dataset[[#This Row],[Order Date]])</f>
        <v>2014</v>
      </c>
      <c r="N993">
        <f>MONTH(Walmart_dataset[[#This Row],[Order Date]])</f>
        <v>10</v>
      </c>
      <c r="O993">
        <f>DAY(Walmart_dataset[[#This Row],[Order Date]])</f>
        <v>20</v>
      </c>
    </row>
    <row r="994" spans="1:15" hidden="1" x14ac:dyDescent="0.25">
      <c r="A994" t="s">
        <v>1767</v>
      </c>
      <c r="B994" s="1">
        <v>41712</v>
      </c>
      <c r="C994" s="1">
        <v>41717</v>
      </c>
      <c r="D994" t="s">
        <v>1768</v>
      </c>
      <c r="E994" t="s">
        <v>14</v>
      </c>
      <c r="F994" t="s">
        <v>1453</v>
      </c>
      <c r="G994" t="s">
        <v>158</v>
      </c>
      <c r="H994" t="s">
        <v>43</v>
      </c>
      <c r="I994" t="s">
        <v>1769</v>
      </c>
      <c r="J994">
        <v>90.8</v>
      </c>
      <c r="K994">
        <v>8</v>
      </c>
      <c r="L994">
        <v>25.42</v>
      </c>
      <c r="M994">
        <f>YEAR(Walmart_dataset[[#This Row],[Order Date]])</f>
        <v>2014</v>
      </c>
      <c r="N994">
        <f>MONTH(Walmart_dataset[[#This Row],[Order Date]])</f>
        <v>3</v>
      </c>
      <c r="O994">
        <f>DAY(Walmart_dataset[[#This Row],[Order Date]])</f>
        <v>14</v>
      </c>
    </row>
    <row r="995" spans="1:15" hidden="1" x14ac:dyDescent="0.25">
      <c r="A995" t="s">
        <v>1767</v>
      </c>
      <c r="B995" s="1">
        <v>41712</v>
      </c>
      <c r="C995" s="1">
        <v>41717</v>
      </c>
      <c r="D995" t="s">
        <v>1768</v>
      </c>
      <c r="E995" t="s">
        <v>14</v>
      </c>
      <c r="F995" t="s">
        <v>1453</v>
      </c>
      <c r="G995" t="s">
        <v>158</v>
      </c>
      <c r="H995" t="s">
        <v>25</v>
      </c>
      <c r="I995" t="s">
        <v>1770</v>
      </c>
      <c r="J995">
        <v>140.74</v>
      </c>
      <c r="K995">
        <v>8</v>
      </c>
      <c r="L995">
        <v>49.26</v>
      </c>
      <c r="M995">
        <f>YEAR(Walmart_dataset[[#This Row],[Order Date]])</f>
        <v>2014</v>
      </c>
      <c r="N995">
        <f>MONTH(Walmart_dataset[[#This Row],[Order Date]])</f>
        <v>3</v>
      </c>
      <c r="O995">
        <f>DAY(Walmart_dataset[[#This Row],[Order Date]])</f>
        <v>14</v>
      </c>
    </row>
    <row r="996" spans="1:15" hidden="1" x14ac:dyDescent="0.25">
      <c r="A996" t="s">
        <v>1767</v>
      </c>
      <c r="B996" s="1">
        <v>41712</v>
      </c>
      <c r="C996" s="1">
        <v>41717</v>
      </c>
      <c r="D996" t="s">
        <v>1768</v>
      </c>
      <c r="E996" t="s">
        <v>14</v>
      </c>
      <c r="F996" t="s">
        <v>1453</v>
      </c>
      <c r="G996" t="s">
        <v>158</v>
      </c>
      <c r="H996" t="s">
        <v>58</v>
      </c>
      <c r="I996" t="s">
        <v>1771</v>
      </c>
      <c r="J996">
        <v>214.95</v>
      </c>
      <c r="K996">
        <v>5</v>
      </c>
      <c r="L996">
        <v>88.13</v>
      </c>
      <c r="M996">
        <f>YEAR(Walmart_dataset[[#This Row],[Order Date]])</f>
        <v>2014</v>
      </c>
      <c r="N996">
        <f>MONTH(Walmart_dataset[[#This Row],[Order Date]])</f>
        <v>3</v>
      </c>
      <c r="O996">
        <f>DAY(Walmart_dataset[[#This Row],[Order Date]])</f>
        <v>14</v>
      </c>
    </row>
    <row r="997" spans="1:15" hidden="1" x14ac:dyDescent="0.25">
      <c r="A997" t="s">
        <v>1767</v>
      </c>
      <c r="B997" s="1">
        <v>41712</v>
      </c>
      <c r="C997" s="1">
        <v>41717</v>
      </c>
      <c r="D997" t="s">
        <v>1768</v>
      </c>
      <c r="E997" t="s">
        <v>14</v>
      </c>
      <c r="F997" t="s">
        <v>1453</v>
      </c>
      <c r="G997" t="s">
        <v>158</v>
      </c>
      <c r="H997" t="s">
        <v>67</v>
      </c>
      <c r="I997" t="s">
        <v>1772</v>
      </c>
      <c r="J997">
        <v>45.36</v>
      </c>
      <c r="K997">
        <v>7</v>
      </c>
      <c r="L997">
        <v>21.77</v>
      </c>
      <c r="M997">
        <f>YEAR(Walmart_dataset[[#This Row],[Order Date]])</f>
        <v>2014</v>
      </c>
      <c r="N997">
        <f>MONTH(Walmart_dataset[[#This Row],[Order Date]])</f>
        <v>3</v>
      </c>
      <c r="O997">
        <f>DAY(Walmart_dataset[[#This Row],[Order Date]])</f>
        <v>14</v>
      </c>
    </row>
    <row r="998" spans="1:15" hidden="1" x14ac:dyDescent="0.25">
      <c r="A998" t="s">
        <v>1767</v>
      </c>
      <c r="B998" s="1">
        <v>41712</v>
      </c>
      <c r="C998" s="1">
        <v>41717</v>
      </c>
      <c r="D998" t="s">
        <v>1768</v>
      </c>
      <c r="E998" t="s">
        <v>14</v>
      </c>
      <c r="F998" t="s">
        <v>1453</v>
      </c>
      <c r="G998" t="s">
        <v>158</v>
      </c>
      <c r="H998" t="s">
        <v>67</v>
      </c>
      <c r="I998" t="s">
        <v>1580</v>
      </c>
      <c r="J998">
        <v>288.24</v>
      </c>
      <c r="K998">
        <v>6</v>
      </c>
      <c r="L998">
        <v>138.36000000000001</v>
      </c>
      <c r="M998">
        <f>YEAR(Walmart_dataset[[#This Row],[Order Date]])</f>
        <v>2014</v>
      </c>
      <c r="N998">
        <f>MONTH(Walmart_dataset[[#This Row],[Order Date]])</f>
        <v>3</v>
      </c>
      <c r="O998">
        <f>DAY(Walmart_dataset[[#This Row],[Order Date]])</f>
        <v>14</v>
      </c>
    </row>
    <row r="999" spans="1:15" x14ac:dyDescent="0.25">
      <c r="A999" t="s">
        <v>1773</v>
      </c>
      <c r="B999" s="1">
        <v>41277</v>
      </c>
      <c r="C999" s="1">
        <v>41279</v>
      </c>
      <c r="D999" t="s">
        <v>448</v>
      </c>
      <c r="E999" t="s">
        <v>14</v>
      </c>
      <c r="F999" t="s">
        <v>15</v>
      </c>
      <c r="G999" t="s">
        <v>16</v>
      </c>
      <c r="H999" t="s">
        <v>43</v>
      </c>
      <c r="I999" t="s">
        <v>1774</v>
      </c>
      <c r="J999">
        <v>114.46</v>
      </c>
      <c r="K999">
        <v>2</v>
      </c>
      <c r="L999">
        <v>28.62</v>
      </c>
      <c r="M999">
        <f>YEAR(Walmart_dataset[[#This Row],[Order Date]])</f>
        <v>2013</v>
      </c>
      <c r="N999">
        <f>MONTH(Walmart_dataset[[#This Row],[Order Date]])</f>
        <v>1</v>
      </c>
      <c r="O999">
        <f>DAY(Walmart_dataset[[#This Row],[Order Date]])</f>
        <v>3</v>
      </c>
    </row>
    <row r="1000" spans="1:15" x14ac:dyDescent="0.25">
      <c r="A1000" t="s">
        <v>1775</v>
      </c>
      <c r="B1000" s="1">
        <v>41185</v>
      </c>
      <c r="C1000" s="1">
        <v>41190</v>
      </c>
      <c r="D1000" t="s">
        <v>176</v>
      </c>
      <c r="E1000" t="s">
        <v>14</v>
      </c>
      <c r="F1000" t="s">
        <v>15</v>
      </c>
      <c r="G1000" t="s">
        <v>16</v>
      </c>
      <c r="H1000" t="s">
        <v>296</v>
      </c>
      <c r="I1000" t="s">
        <v>1221</v>
      </c>
      <c r="J1000">
        <v>120.67</v>
      </c>
      <c r="K1000">
        <v>2</v>
      </c>
      <c r="L1000">
        <v>18.45</v>
      </c>
      <c r="M1000">
        <f>YEAR(Walmart_dataset[[#This Row],[Order Date]])</f>
        <v>2012</v>
      </c>
      <c r="N1000">
        <f>MONTH(Walmart_dataset[[#This Row],[Order Date]])</f>
        <v>10</v>
      </c>
      <c r="O1000">
        <f>DAY(Walmart_dataset[[#This Row],[Order Date]])</f>
        <v>3</v>
      </c>
    </row>
    <row r="1001" spans="1:15" x14ac:dyDescent="0.25">
      <c r="A1001" t="s">
        <v>1776</v>
      </c>
      <c r="B1001" s="1">
        <v>40684</v>
      </c>
      <c r="C1001" s="1">
        <v>40688</v>
      </c>
      <c r="D1001" t="s">
        <v>762</v>
      </c>
      <c r="E1001" t="s">
        <v>14</v>
      </c>
      <c r="F1001" t="s">
        <v>197</v>
      </c>
      <c r="G1001" t="s">
        <v>16</v>
      </c>
      <c r="H1001" t="s">
        <v>23</v>
      </c>
      <c r="I1001" t="s">
        <v>946</v>
      </c>
      <c r="J1001">
        <v>31.84</v>
      </c>
      <c r="K1001">
        <v>8</v>
      </c>
      <c r="L1001">
        <v>10.51</v>
      </c>
      <c r="M1001">
        <f>YEAR(Walmart_dataset[[#This Row],[Order Date]])</f>
        <v>2011</v>
      </c>
      <c r="N1001">
        <f>MONTH(Walmart_dataset[[#This Row],[Order Date]])</f>
        <v>5</v>
      </c>
      <c r="O1001">
        <f>DAY(Walmart_dataset[[#This Row],[Order Date]])</f>
        <v>21</v>
      </c>
    </row>
    <row r="1002" spans="1:15" x14ac:dyDescent="0.25">
      <c r="A1002" t="s">
        <v>1777</v>
      </c>
      <c r="B1002" s="1">
        <v>41887</v>
      </c>
      <c r="C1002" s="1">
        <v>41888</v>
      </c>
      <c r="D1002" t="s">
        <v>1778</v>
      </c>
      <c r="E1002" t="s">
        <v>14</v>
      </c>
      <c r="F1002" t="s">
        <v>1779</v>
      </c>
      <c r="G1002" t="s">
        <v>16</v>
      </c>
      <c r="H1002" t="s">
        <v>67</v>
      </c>
      <c r="I1002" t="s">
        <v>759</v>
      </c>
      <c r="J1002">
        <v>12.96</v>
      </c>
      <c r="K1002">
        <v>2</v>
      </c>
      <c r="L1002">
        <v>6.22</v>
      </c>
      <c r="M1002">
        <f>YEAR(Walmart_dataset[[#This Row],[Order Date]])</f>
        <v>2014</v>
      </c>
      <c r="N1002">
        <f>MONTH(Walmart_dataset[[#This Row],[Order Date]])</f>
        <v>9</v>
      </c>
      <c r="O1002">
        <f>DAY(Walmart_dataset[[#This Row],[Order Date]])</f>
        <v>5</v>
      </c>
    </row>
    <row r="1003" spans="1:15" x14ac:dyDescent="0.25">
      <c r="A1003" t="s">
        <v>1777</v>
      </c>
      <c r="B1003" s="1">
        <v>41887</v>
      </c>
      <c r="C1003" s="1">
        <v>41888</v>
      </c>
      <c r="D1003" t="s">
        <v>1778</v>
      </c>
      <c r="E1003" t="s">
        <v>14</v>
      </c>
      <c r="F1003" t="s">
        <v>1779</v>
      </c>
      <c r="G1003" t="s">
        <v>16</v>
      </c>
      <c r="H1003" t="s">
        <v>25</v>
      </c>
      <c r="I1003" t="s">
        <v>1780</v>
      </c>
      <c r="J1003">
        <v>43.18</v>
      </c>
      <c r="K1003">
        <v>3</v>
      </c>
      <c r="L1003">
        <v>15.11</v>
      </c>
      <c r="M1003">
        <f>YEAR(Walmart_dataset[[#This Row],[Order Date]])</f>
        <v>2014</v>
      </c>
      <c r="N1003">
        <f>MONTH(Walmart_dataset[[#This Row],[Order Date]])</f>
        <v>9</v>
      </c>
      <c r="O1003">
        <f>DAY(Walmart_dataset[[#This Row],[Order Date]])</f>
        <v>5</v>
      </c>
    </row>
    <row r="1004" spans="1:15" x14ac:dyDescent="0.25">
      <c r="A1004" t="s">
        <v>1781</v>
      </c>
      <c r="B1004" s="1">
        <v>41510</v>
      </c>
      <c r="C1004" s="1">
        <v>41517</v>
      </c>
      <c r="D1004" t="s">
        <v>1782</v>
      </c>
      <c r="E1004" t="s">
        <v>14</v>
      </c>
      <c r="F1004" t="s">
        <v>36</v>
      </c>
      <c r="G1004" t="s">
        <v>37</v>
      </c>
      <c r="H1004" t="s">
        <v>736</v>
      </c>
      <c r="I1004" t="s">
        <v>1783</v>
      </c>
      <c r="J1004">
        <v>837.6</v>
      </c>
      <c r="K1004">
        <v>3</v>
      </c>
      <c r="L1004">
        <v>62.82</v>
      </c>
      <c r="M1004">
        <f>YEAR(Walmart_dataset[[#This Row],[Order Date]])</f>
        <v>2013</v>
      </c>
      <c r="N1004">
        <f>MONTH(Walmart_dataset[[#This Row],[Order Date]])</f>
        <v>8</v>
      </c>
      <c r="O1004">
        <f>DAY(Walmart_dataset[[#This Row],[Order Date]])</f>
        <v>24</v>
      </c>
    </row>
    <row r="1005" spans="1:15" x14ac:dyDescent="0.25">
      <c r="A1005" t="s">
        <v>1781</v>
      </c>
      <c r="B1005" s="1">
        <v>41510</v>
      </c>
      <c r="C1005" s="1">
        <v>41517</v>
      </c>
      <c r="D1005" t="s">
        <v>1782</v>
      </c>
      <c r="E1005" t="s">
        <v>14</v>
      </c>
      <c r="F1005" t="s">
        <v>36</v>
      </c>
      <c r="G1005" t="s">
        <v>37</v>
      </c>
      <c r="H1005" t="s">
        <v>128</v>
      </c>
      <c r="I1005" t="s">
        <v>1784</v>
      </c>
      <c r="J1005">
        <v>135.9</v>
      </c>
      <c r="K1005">
        <v>5</v>
      </c>
      <c r="L1005">
        <v>63.87</v>
      </c>
      <c r="M1005">
        <f>YEAR(Walmart_dataset[[#This Row],[Order Date]])</f>
        <v>2013</v>
      </c>
      <c r="N1005">
        <f>MONTH(Walmart_dataset[[#This Row],[Order Date]])</f>
        <v>8</v>
      </c>
      <c r="O1005">
        <f>DAY(Walmart_dataset[[#This Row],[Order Date]])</f>
        <v>24</v>
      </c>
    </row>
    <row r="1006" spans="1:15" x14ac:dyDescent="0.25">
      <c r="A1006" t="s">
        <v>1781</v>
      </c>
      <c r="B1006" s="1">
        <v>41510</v>
      </c>
      <c r="C1006" s="1">
        <v>41517</v>
      </c>
      <c r="D1006" t="s">
        <v>1782</v>
      </c>
      <c r="E1006" t="s">
        <v>14</v>
      </c>
      <c r="F1006" t="s">
        <v>36</v>
      </c>
      <c r="G1006" t="s">
        <v>37</v>
      </c>
      <c r="H1006" t="s">
        <v>67</v>
      </c>
      <c r="I1006" t="s">
        <v>1708</v>
      </c>
      <c r="J1006">
        <v>34.68</v>
      </c>
      <c r="K1006">
        <v>6</v>
      </c>
      <c r="L1006">
        <v>16.989999999999998</v>
      </c>
      <c r="M1006">
        <f>YEAR(Walmart_dataset[[#This Row],[Order Date]])</f>
        <v>2013</v>
      </c>
      <c r="N1006">
        <f>MONTH(Walmart_dataset[[#This Row],[Order Date]])</f>
        <v>8</v>
      </c>
      <c r="O1006">
        <f>DAY(Walmart_dataset[[#This Row],[Order Date]])</f>
        <v>24</v>
      </c>
    </row>
    <row r="1007" spans="1:15" x14ac:dyDescent="0.25">
      <c r="A1007" t="s">
        <v>1781</v>
      </c>
      <c r="B1007" s="1">
        <v>41510</v>
      </c>
      <c r="C1007" s="1">
        <v>41517</v>
      </c>
      <c r="D1007" t="s">
        <v>1782</v>
      </c>
      <c r="E1007" t="s">
        <v>14</v>
      </c>
      <c r="F1007" t="s">
        <v>36</v>
      </c>
      <c r="G1007" t="s">
        <v>37</v>
      </c>
      <c r="H1007" t="s">
        <v>110</v>
      </c>
      <c r="I1007" t="s">
        <v>1785</v>
      </c>
      <c r="J1007">
        <v>532.70000000000005</v>
      </c>
      <c r="K1007">
        <v>6</v>
      </c>
      <c r="L1007">
        <v>-39.950000000000003</v>
      </c>
      <c r="M1007">
        <f>YEAR(Walmart_dataset[[#This Row],[Order Date]])</f>
        <v>2013</v>
      </c>
      <c r="N1007">
        <f>MONTH(Walmart_dataset[[#This Row],[Order Date]])</f>
        <v>8</v>
      </c>
      <c r="O1007">
        <f>DAY(Walmart_dataset[[#This Row],[Order Date]])</f>
        <v>24</v>
      </c>
    </row>
    <row r="1008" spans="1:15" x14ac:dyDescent="0.25">
      <c r="A1008" t="s">
        <v>1781</v>
      </c>
      <c r="B1008" s="1">
        <v>41510</v>
      </c>
      <c r="C1008" s="1">
        <v>41517</v>
      </c>
      <c r="D1008" t="s">
        <v>1782</v>
      </c>
      <c r="E1008" t="s">
        <v>14</v>
      </c>
      <c r="F1008" t="s">
        <v>36</v>
      </c>
      <c r="G1008" t="s">
        <v>37</v>
      </c>
      <c r="H1008" t="s">
        <v>29</v>
      </c>
      <c r="I1008" t="s">
        <v>1358</v>
      </c>
      <c r="J1008">
        <v>43.1</v>
      </c>
      <c r="K1008">
        <v>5</v>
      </c>
      <c r="L1008">
        <v>11.21</v>
      </c>
      <c r="M1008">
        <f>YEAR(Walmart_dataset[[#This Row],[Order Date]])</f>
        <v>2013</v>
      </c>
      <c r="N1008">
        <f>MONTH(Walmart_dataset[[#This Row],[Order Date]])</f>
        <v>8</v>
      </c>
      <c r="O1008">
        <f>DAY(Walmart_dataset[[#This Row],[Order Date]])</f>
        <v>24</v>
      </c>
    </row>
    <row r="1009" spans="1:15" x14ac:dyDescent="0.25">
      <c r="A1009" t="s">
        <v>1781</v>
      </c>
      <c r="B1009" s="1">
        <v>41510</v>
      </c>
      <c r="C1009" s="1">
        <v>41517</v>
      </c>
      <c r="D1009" t="s">
        <v>1782</v>
      </c>
      <c r="E1009" t="s">
        <v>14</v>
      </c>
      <c r="F1009" t="s">
        <v>36</v>
      </c>
      <c r="G1009" t="s">
        <v>37</v>
      </c>
      <c r="H1009" t="s">
        <v>122</v>
      </c>
      <c r="I1009" t="s">
        <v>1786</v>
      </c>
      <c r="J1009">
        <v>15.88</v>
      </c>
      <c r="K1009">
        <v>4</v>
      </c>
      <c r="L1009">
        <v>0.16</v>
      </c>
      <c r="M1009">
        <f>YEAR(Walmart_dataset[[#This Row],[Order Date]])</f>
        <v>2013</v>
      </c>
      <c r="N1009">
        <f>MONTH(Walmart_dataset[[#This Row],[Order Date]])</f>
        <v>8</v>
      </c>
      <c r="O1009">
        <f>DAY(Walmart_dataset[[#This Row],[Order Date]])</f>
        <v>24</v>
      </c>
    </row>
    <row r="1010" spans="1:15" x14ac:dyDescent="0.25">
      <c r="A1010" t="s">
        <v>1787</v>
      </c>
      <c r="B1010" s="1">
        <v>40893</v>
      </c>
      <c r="C1010" s="1">
        <v>40894</v>
      </c>
      <c r="D1010" t="s">
        <v>1788</v>
      </c>
      <c r="E1010" t="s">
        <v>14</v>
      </c>
      <c r="F1010" t="s">
        <v>15</v>
      </c>
      <c r="G1010" t="s">
        <v>16</v>
      </c>
      <c r="H1010" t="s">
        <v>21</v>
      </c>
      <c r="I1010" t="s">
        <v>548</v>
      </c>
      <c r="J1010">
        <v>44.46</v>
      </c>
      <c r="K1010">
        <v>2</v>
      </c>
      <c r="L1010">
        <v>14.67</v>
      </c>
      <c r="M1010">
        <f>YEAR(Walmart_dataset[[#This Row],[Order Date]])</f>
        <v>2011</v>
      </c>
      <c r="N1010">
        <f>MONTH(Walmart_dataset[[#This Row],[Order Date]])</f>
        <v>12</v>
      </c>
      <c r="O1010">
        <f>DAY(Walmart_dataset[[#This Row],[Order Date]])</f>
        <v>16</v>
      </c>
    </row>
    <row r="1011" spans="1:15" x14ac:dyDescent="0.25">
      <c r="A1011" t="s">
        <v>1787</v>
      </c>
      <c r="B1011" s="1">
        <v>40893</v>
      </c>
      <c r="C1011" s="1">
        <v>40894</v>
      </c>
      <c r="D1011" t="s">
        <v>1788</v>
      </c>
      <c r="E1011" t="s">
        <v>14</v>
      </c>
      <c r="F1011" t="s">
        <v>15</v>
      </c>
      <c r="G1011" t="s">
        <v>16</v>
      </c>
      <c r="H1011" t="s">
        <v>110</v>
      </c>
      <c r="I1011" t="s">
        <v>358</v>
      </c>
      <c r="J1011">
        <v>241.57</v>
      </c>
      <c r="K1011">
        <v>2</v>
      </c>
      <c r="L1011">
        <v>18.12</v>
      </c>
      <c r="M1011">
        <f>YEAR(Walmart_dataset[[#This Row],[Order Date]])</f>
        <v>2011</v>
      </c>
      <c r="N1011">
        <f>MONTH(Walmart_dataset[[#This Row],[Order Date]])</f>
        <v>12</v>
      </c>
      <c r="O1011">
        <f>DAY(Walmart_dataset[[#This Row],[Order Date]])</f>
        <v>16</v>
      </c>
    </row>
    <row r="1012" spans="1:15" x14ac:dyDescent="0.25">
      <c r="A1012" t="s">
        <v>1787</v>
      </c>
      <c r="B1012" s="1">
        <v>40893</v>
      </c>
      <c r="C1012" s="1">
        <v>40894</v>
      </c>
      <c r="D1012" t="s">
        <v>1788</v>
      </c>
      <c r="E1012" t="s">
        <v>14</v>
      </c>
      <c r="F1012" t="s">
        <v>15</v>
      </c>
      <c r="G1012" t="s">
        <v>16</v>
      </c>
      <c r="H1012" t="s">
        <v>58</v>
      </c>
      <c r="I1012" t="s">
        <v>485</v>
      </c>
      <c r="J1012">
        <v>395</v>
      </c>
      <c r="K1012">
        <v>5</v>
      </c>
      <c r="L1012">
        <v>39.5</v>
      </c>
      <c r="M1012">
        <f>YEAR(Walmart_dataset[[#This Row],[Order Date]])</f>
        <v>2011</v>
      </c>
      <c r="N1012">
        <f>MONTH(Walmart_dataset[[#This Row],[Order Date]])</f>
        <v>12</v>
      </c>
      <c r="O1012">
        <f>DAY(Walmart_dataset[[#This Row],[Order Date]])</f>
        <v>16</v>
      </c>
    </row>
    <row r="1013" spans="1:15" x14ac:dyDescent="0.25">
      <c r="A1013" t="s">
        <v>1787</v>
      </c>
      <c r="B1013" s="1">
        <v>40893</v>
      </c>
      <c r="C1013" s="1">
        <v>40894</v>
      </c>
      <c r="D1013" t="s">
        <v>1788</v>
      </c>
      <c r="E1013" t="s">
        <v>14</v>
      </c>
      <c r="F1013" t="s">
        <v>15</v>
      </c>
      <c r="G1013" t="s">
        <v>16</v>
      </c>
      <c r="H1013" t="s">
        <v>25</v>
      </c>
      <c r="I1013" t="s">
        <v>437</v>
      </c>
      <c r="J1013">
        <v>627.16999999999996</v>
      </c>
      <c r="K1013">
        <v>4</v>
      </c>
      <c r="L1013">
        <v>70.56</v>
      </c>
      <c r="M1013">
        <f>YEAR(Walmart_dataset[[#This Row],[Order Date]])</f>
        <v>2011</v>
      </c>
      <c r="N1013">
        <f>MONTH(Walmart_dataset[[#This Row],[Order Date]])</f>
        <v>12</v>
      </c>
      <c r="O1013">
        <f>DAY(Walmart_dataset[[#This Row],[Order Date]])</f>
        <v>16</v>
      </c>
    </row>
    <row r="1014" spans="1:15" x14ac:dyDescent="0.25">
      <c r="A1014" t="s">
        <v>1789</v>
      </c>
      <c r="B1014" s="1">
        <v>41682</v>
      </c>
      <c r="C1014" s="1">
        <v>41684</v>
      </c>
      <c r="D1014" t="s">
        <v>1790</v>
      </c>
      <c r="E1014" t="s">
        <v>14</v>
      </c>
      <c r="F1014" t="s">
        <v>36</v>
      </c>
      <c r="G1014" t="s">
        <v>37</v>
      </c>
      <c r="H1014" t="s">
        <v>110</v>
      </c>
      <c r="I1014" t="s">
        <v>1791</v>
      </c>
      <c r="J1014">
        <v>963.14</v>
      </c>
      <c r="K1014">
        <v>4</v>
      </c>
      <c r="L1014">
        <v>108.35</v>
      </c>
      <c r="M1014">
        <f>YEAR(Walmart_dataset[[#This Row],[Order Date]])</f>
        <v>2014</v>
      </c>
      <c r="N1014">
        <f>MONTH(Walmart_dataset[[#This Row],[Order Date]])</f>
        <v>2</v>
      </c>
      <c r="O1014">
        <f>DAY(Walmart_dataset[[#This Row],[Order Date]])</f>
        <v>12</v>
      </c>
    </row>
    <row r="1015" spans="1:15" x14ac:dyDescent="0.25">
      <c r="A1015" t="s">
        <v>1789</v>
      </c>
      <c r="B1015" s="1">
        <v>41682</v>
      </c>
      <c r="C1015" s="1">
        <v>41684</v>
      </c>
      <c r="D1015" t="s">
        <v>1790</v>
      </c>
      <c r="E1015" t="s">
        <v>14</v>
      </c>
      <c r="F1015" t="s">
        <v>36</v>
      </c>
      <c r="G1015" t="s">
        <v>37</v>
      </c>
      <c r="H1015" t="s">
        <v>25</v>
      </c>
      <c r="I1015" t="s">
        <v>625</v>
      </c>
      <c r="J1015">
        <v>88.78</v>
      </c>
      <c r="K1015">
        <v>3</v>
      </c>
      <c r="L1015">
        <v>7.77</v>
      </c>
      <c r="M1015">
        <f>YEAR(Walmart_dataset[[#This Row],[Order Date]])</f>
        <v>2014</v>
      </c>
      <c r="N1015">
        <f>MONTH(Walmart_dataset[[#This Row],[Order Date]])</f>
        <v>2</v>
      </c>
      <c r="O1015">
        <f>DAY(Walmart_dataset[[#This Row],[Order Date]])</f>
        <v>12</v>
      </c>
    </row>
    <row r="1016" spans="1:15" x14ac:dyDescent="0.25">
      <c r="A1016" t="s">
        <v>1792</v>
      </c>
      <c r="B1016" s="1">
        <v>40724</v>
      </c>
      <c r="C1016" s="1">
        <v>40727</v>
      </c>
      <c r="D1016" t="s">
        <v>481</v>
      </c>
      <c r="E1016" t="s">
        <v>14</v>
      </c>
      <c r="F1016" t="s">
        <v>15</v>
      </c>
      <c r="G1016" t="s">
        <v>16</v>
      </c>
      <c r="H1016" t="s">
        <v>23</v>
      </c>
      <c r="I1016" t="s">
        <v>1793</v>
      </c>
      <c r="J1016">
        <v>32.4</v>
      </c>
      <c r="K1016">
        <v>5</v>
      </c>
      <c r="L1016">
        <v>10.37</v>
      </c>
      <c r="M1016">
        <f>YEAR(Walmart_dataset[[#This Row],[Order Date]])</f>
        <v>2011</v>
      </c>
      <c r="N1016">
        <f>MONTH(Walmart_dataset[[#This Row],[Order Date]])</f>
        <v>6</v>
      </c>
      <c r="O1016">
        <f>DAY(Walmart_dataset[[#This Row],[Order Date]])</f>
        <v>30</v>
      </c>
    </row>
    <row r="1017" spans="1:15" x14ac:dyDescent="0.25">
      <c r="A1017" t="s">
        <v>1794</v>
      </c>
      <c r="B1017" s="1">
        <v>40897</v>
      </c>
      <c r="C1017" s="1">
        <v>40902</v>
      </c>
      <c r="D1017" t="s">
        <v>288</v>
      </c>
      <c r="E1017" t="s">
        <v>14</v>
      </c>
      <c r="F1017" t="s">
        <v>36</v>
      </c>
      <c r="G1017" t="s">
        <v>37</v>
      </c>
      <c r="H1017" t="s">
        <v>17</v>
      </c>
      <c r="I1017" t="s">
        <v>1795</v>
      </c>
      <c r="J1017">
        <v>31.05</v>
      </c>
      <c r="K1017">
        <v>3</v>
      </c>
      <c r="L1017">
        <v>14.9</v>
      </c>
      <c r="M1017">
        <f>YEAR(Walmart_dataset[[#This Row],[Order Date]])</f>
        <v>2011</v>
      </c>
      <c r="N1017">
        <f>MONTH(Walmart_dataset[[#This Row],[Order Date]])</f>
        <v>12</v>
      </c>
      <c r="O1017">
        <f>DAY(Walmart_dataset[[#This Row],[Order Date]])</f>
        <v>20</v>
      </c>
    </row>
    <row r="1018" spans="1:15" hidden="1" x14ac:dyDescent="0.25">
      <c r="A1018" t="s">
        <v>1796</v>
      </c>
      <c r="B1018" s="1">
        <v>40758</v>
      </c>
      <c r="C1018" s="1">
        <v>40760</v>
      </c>
      <c r="D1018" t="s">
        <v>1797</v>
      </c>
      <c r="E1018" t="s">
        <v>14</v>
      </c>
      <c r="F1018" t="s">
        <v>907</v>
      </c>
      <c r="G1018" t="s">
        <v>73</v>
      </c>
      <c r="H1018" t="s">
        <v>67</v>
      </c>
      <c r="I1018" t="s">
        <v>1798</v>
      </c>
      <c r="J1018">
        <v>93.02</v>
      </c>
      <c r="K1018">
        <v>3</v>
      </c>
      <c r="L1018">
        <v>33.72</v>
      </c>
      <c r="M1018">
        <f>YEAR(Walmart_dataset[[#This Row],[Order Date]])</f>
        <v>2011</v>
      </c>
      <c r="N1018">
        <f>MONTH(Walmart_dataset[[#This Row],[Order Date]])</f>
        <v>8</v>
      </c>
      <c r="O1018">
        <f>DAY(Walmart_dataset[[#This Row],[Order Date]])</f>
        <v>3</v>
      </c>
    </row>
    <row r="1019" spans="1:15" x14ac:dyDescent="0.25">
      <c r="A1019" t="s">
        <v>1799</v>
      </c>
      <c r="B1019" s="1">
        <v>40807</v>
      </c>
      <c r="C1019" s="1">
        <v>40811</v>
      </c>
      <c r="D1019" t="s">
        <v>1607</v>
      </c>
      <c r="E1019" t="s">
        <v>14</v>
      </c>
      <c r="F1019" t="s">
        <v>47</v>
      </c>
      <c r="G1019" t="s">
        <v>16</v>
      </c>
      <c r="H1019" t="s">
        <v>128</v>
      </c>
      <c r="I1019" t="s">
        <v>159</v>
      </c>
      <c r="J1019">
        <v>15.56</v>
      </c>
      <c r="K1019">
        <v>2</v>
      </c>
      <c r="L1019">
        <v>7.31</v>
      </c>
      <c r="M1019">
        <f>YEAR(Walmart_dataset[[#This Row],[Order Date]])</f>
        <v>2011</v>
      </c>
      <c r="N1019">
        <f>MONTH(Walmart_dataset[[#This Row],[Order Date]])</f>
        <v>9</v>
      </c>
      <c r="O1019">
        <f>DAY(Walmart_dataset[[#This Row],[Order Date]])</f>
        <v>21</v>
      </c>
    </row>
    <row r="1020" spans="1:15" x14ac:dyDescent="0.25">
      <c r="A1020" t="s">
        <v>1799</v>
      </c>
      <c r="B1020" s="1">
        <v>40807</v>
      </c>
      <c r="C1020" s="1">
        <v>40811</v>
      </c>
      <c r="D1020" t="s">
        <v>1607</v>
      </c>
      <c r="E1020" t="s">
        <v>14</v>
      </c>
      <c r="F1020" t="s">
        <v>47</v>
      </c>
      <c r="G1020" t="s">
        <v>16</v>
      </c>
      <c r="H1020" t="s">
        <v>128</v>
      </c>
      <c r="I1020" t="s">
        <v>1800</v>
      </c>
      <c r="J1020">
        <v>78.349999999999994</v>
      </c>
      <c r="K1020">
        <v>5</v>
      </c>
      <c r="L1020">
        <v>36.82</v>
      </c>
      <c r="M1020">
        <f>YEAR(Walmart_dataset[[#This Row],[Order Date]])</f>
        <v>2011</v>
      </c>
      <c r="N1020">
        <f>MONTH(Walmart_dataset[[#This Row],[Order Date]])</f>
        <v>9</v>
      </c>
      <c r="O1020">
        <f>DAY(Walmart_dataset[[#This Row],[Order Date]])</f>
        <v>21</v>
      </c>
    </row>
    <row r="1021" spans="1:15" x14ac:dyDescent="0.25">
      <c r="A1021" t="s">
        <v>1799</v>
      </c>
      <c r="B1021" s="1">
        <v>40807</v>
      </c>
      <c r="C1021" s="1">
        <v>40811</v>
      </c>
      <c r="D1021" t="s">
        <v>1607</v>
      </c>
      <c r="E1021" t="s">
        <v>14</v>
      </c>
      <c r="F1021" t="s">
        <v>47</v>
      </c>
      <c r="G1021" t="s">
        <v>16</v>
      </c>
      <c r="H1021" t="s">
        <v>23</v>
      </c>
      <c r="I1021" t="s">
        <v>1801</v>
      </c>
      <c r="J1021">
        <v>59.52</v>
      </c>
      <c r="K1021">
        <v>3</v>
      </c>
      <c r="L1021">
        <v>15.48</v>
      </c>
      <c r="M1021">
        <f>YEAR(Walmart_dataset[[#This Row],[Order Date]])</f>
        <v>2011</v>
      </c>
      <c r="N1021">
        <f>MONTH(Walmart_dataset[[#This Row],[Order Date]])</f>
        <v>9</v>
      </c>
      <c r="O1021">
        <f>DAY(Walmart_dataset[[#This Row],[Order Date]])</f>
        <v>21</v>
      </c>
    </row>
    <row r="1022" spans="1:15" x14ac:dyDescent="0.25">
      <c r="A1022" t="s">
        <v>1799</v>
      </c>
      <c r="B1022" s="1">
        <v>40807</v>
      </c>
      <c r="C1022" s="1">
        <v>40811</v>
      </c>
      <c r="D1022" t="s">
        <v>1607</v>
      </c>
      <c r="E1022" t="s">
        <v>14</v>
      </c>
      <c r="F1022" t="s">
        <v>47</v>
      </c>
      <c r="G1022" t="s">
        <v>16</v>
      </c>
      <c r="H1022" t="s">
        <v>67</v>
      </c>
      <c r="I1022" t="s">
        <v>1802</v>
      </c>
      <c r="J1022">
        <v>38.520000000000003</v>
      </c>
      <c r="K1022">
        <v>9</v>
      </c>
      <c r="L1022">
        <v>17.329999999999998</v>
      </c>
      <c r="M1022">
        <f>YEAR(Walmart_dataset[[#This Row],[Order Date]])</f>
        <v>2011</v>
      </c>
      <c r="N1022">
        <f>MONTH(Walmart_dataset[[#This Row],[Order Date]])</f>
        <v>9</v>
      </c>
      <c r="O1022">
        <f>DAY(Walmart_dataset[[#This Row],[Order Date]])</f>
        <v>21</v>
      </c>
    </row>
    <row r="1023" spans="1:15" x14ac:dyDescent="0.25">
      <c r="A1023" t="s">
        <v>1799</v>
      </c>
      <c r="B1023" s="1">
        <v>40807</v>
      </c>
      <c r="C1023" s="1">
        <v>40811</v>
      </c>
      <c r="D1023" t="s">
        <v>1607</v>
      </c>
      <c r="E1023" t="s">
        <v>14</v>
      </c>
      <c r="F1023" t="s">
        <v>47</v>
      </c>
      <c r="G1023" t="s">
        <v>16</v>
      </c>
      <c r="H1023" t="s">
        <v>25</v>
      </c>
      <c r="I1023" t="s">
        <v>1803</v>
      </c>
      <c r="J1023">
        <v>239.98</v>
      </c>
      <c r="K1023">
        <v>2</v>
      </c>
      <c r="L1023">
        <v>24</v>
      </c>
      <c r="M1023">
        <f>YEAR(Walmart_dataset[[#This Row],[Order Date]])</f>
        <v>2011</v>
      </c>
      <c r="N1023">
        <f>MONTH(Walmart_dataset[[#This Row],[Order Date]])</f>
        <v>9</v>
      </c>
      <c r="O1023">
        <f>DAY(Walmart_dataset[[#This Row],[Order Date]])</f>
        <v>21</v>
      </c>
    </row>
    <row r="1024" spans="1:15" x14ac:dyDescent="0.25">
      <c r="A1024" t="s">
        <v>1799</v>
      </c>
      <c r="B1024" s="1">
        <v>40807</v>
      </c>
      <c r="C1024" s="1">
        <v>40811</v>
      </c>
      <c r="D1024" t="s">
        <v>1607</v>
      </c>
      <c r="E1024" t="s">
        <v>14</v>
      </c>
      <c r="F1024" t="s">
        <v>47</v>
      </c>
      <c r="G1024" t="s">
        <v>16</v>
      </c>
      <c r="H1024" t="s">
        <v>67</v>
      </c>
      <c r="I1024" t="s">
        <v>1572</v>
      </c>
      <c r="J1024">
        <v>19.350000000000001</v>
      </c>
      <c r="K1024">
        <v>3</v>
      </c>
      <c r="L1024">
        <v>9.48</v>
      </c>
      <c r="M1024">
        <f>YEAR(Walmart_dataset[[#This Row],[Order Date]])</f>
        <v>2011</v>
      </c>
      <c r="N1024">
        <f>MONTH(Walmart_dataset[[#This Row],[Order Date]])</f>
        <v>9</v>
      </c>
      <c r="O1024">
        <f>DAY(Walmart_dataset[[#This Row],[Order Date]])</f>
        <v>21</v>
      </c>
    </row>
    <row r="1025" spans="1:15" hidden="1" x14ac:dyDescent="0.25">
      <c r="A1025" t="s">
        <v>1804</v>
      </c>
      <c r="B1025" s="1">
        <v>41906</v>
      </c>
      <c r="C1025" s="1">
        <v>41912</v>
      </c>
      <c r="D1025" t="s">
        <v>733</v>
      </c>
      <c r="E1025" t="s">
        <v>14</v>
      </c>
      <c r="F1025" t="s">
        <v>1405</v>
      </c>
      <c r="G1025" t="s">
        <v>96</v>
      </c>
      <c r="H1025" t="s">
        <v>296</v>
      </c>
      <c r="I1025" t="s">
        <v>1805</v>
      </c>
      <c r="J1025">
        <v>180.59</v>
      </c>
      <c r="K1025">
        <v>2</v>
      </c>
      <c r="L1025">
        <v>-240.78</v>
      </c>
      <c r="M1025">
        <f>YEAR(Walmart_dataset[[#This Row],[Order Date]])</f>
        <v>2014</v>
      </c>
      <c r="N1025">
        <f>MONTH(Walmart_dataset[[#This Row],[Order Date]])</f>
        <v>9</v>
      </c>
      <c r="O1025">
        <f>DAY(Walmart_dataset[[#This Row],[Order Date]])</f>
        <v>24</v>
      </c>
    </row>
    <row r="1026" spans="1:15" hidden="1" x14ac:dyDescent="0.25">
      <c r="A1026" t="s">
        <v>1804</v>
      </c>
      <c r="B1026" s="1">
        <v>41906</v>
      </c>
      <c r="C1026" s="1">
        <v>41912</v>
      </c>
      <c r="D1026" t="s">
        <v>733</v>
      </c>
      <c r="E1026" t="s">
        <v>14</v>
      </c>
      <c r="F1026" t="s">
        <v>1405</v>
      </c>
      <c r="G1026" t="s">
        <v>96</v>
      </c>
      <c r="H1026" t="s">
        <v>58</v>
      </c>
      <c r="I1026" t="s">
        <v>995</v>
      </c>
      <c r="J1026">
        <v>47.98</v>
      </c>
      <c r="K1026">
        <v>2</v>
      </c>
      <c r="L1026">
        <v>0.6</v>
      </c>
      <c r="M1026">
        <f>YEAR(Walmart_dataset[[#This Row],[Order Date]])</f>
        <v>2014</v>
      </c>
      <c r="N1026">
        <f>MONTH(Walmart_dataset[[#This Row],[Order Date]])</f>
        <v>9</v>
      </c>
      <c r="O1026">
        <f>DAY(Walmart_dataset[[#This Row],[Order Date]])</f>
        <v>24</v>
      </c>
    </row>
    <row r="1027" spans="1:15" x14ac:dyDescent="0.25">
      <c r="A1027" t="s">
        <v>1806</v>
      </c>
      <c r="B1027" s="1">
        <v>41933</v>
      </c>
      <c r="C1027" s="1">
        <v>41935</v>
      </c>
      <c r="D1027" t="s">
        <v>1807</v>
      </c>
      <c r="E1027" t="s">
        <v>14</v>
      </c>
      <c r="F1027" t="s">
        <v>1808</v>
      </c>
      <c r="G1027" t="s">
        <v>16</v>
      </c>
      <c r="H1027" t="s">
        <v>17</v>
      </c>
      <c r="I1027" t="s">
        <v>1809</v>
      </c>
      <c r="J1027">
        <v>3.75</v>
      </c>
      <c r="K1027">
        <v>1</v>
      </c>
      <c r="L1027">
        <v>1.8</v>
      </c>
      <c r="M1027">
        <f>YEAR(Walmart_dataset[[#This Row],[Order Date]])</f>
        <v>2014</v>
      </c>
      <c r="N1027">
        <f>MONTH(Walmart_dataset[[#This Row],[Order Date]])</f>
        <v>10</v>
      </c>
      <c r="O1027">
        <f>DAY(Walmart_dataset[[#This Row],[Order Date]])</f>
        <v>21</v>
      </c>
    </row>
    <row r="1028" spans="1:15" x14ac:dyDescent="0.25">
      <c r="A1028" t="s">
        <v>1806</v>
      </c>
      <c r="B1028" s="1">
        <v>41933</v>
      </c>
      <c r="C1028" s="1">
        <v>41935</v>
      </c>
      <c r="D1028" t="s">
        <v>1807</v>
      </c>
      <c r="E1028" t="s">
        <v>14</v>
      </c>
      <c r="F1028" t="s">
        <v>1808</v>
      </c>
      <c r="G1028" t="s">
        <v>16</v>
      </c>
      <c r="H1028" t="s">
        <v>27</v>
      </c>
      <c r="I1028" t="s">
        <v>1810</v>
      </c>
      <c r="J1028">
        <v>20.93</v>
      </c>
      <c r="K1028">
        <v>4</v>
      </c>
      <c r="L1028">
        <v>7.59</v>
      </c>
      <c r="M1028">
        <f>YEAR(Walmart_dataset[[#This Row],[Order Date]])</f>
        <v>2014</v>
      </c>
      <c r="N1028">
        <f>MONTH(Walmart_dataset[[#This Row],[Order Date]])</f>
        <v>10</v>
      </c>
      <c r="O1028">
        <f>DAY(Walmart_dataset[[#This Row],[Order Date]])</f>
        <v>21</v>
      </c>
    </row>
    <row r="1029" spans="1:15" hidden="1" x14ac:dyDescent="0.25">
      <c r="A1029" t="s">
        <v>1811</v>
      </c>
      <c r="B1029" s="1">
        <v>41100</v>
      </c>
      <c r="C1029" s="1">
        <v>41100</v>
      </c>
      <c r="D1029" t="s">
        <v>56</v>
      </c>
      <c r="E1029" t="s">
        <v>14</v>
      </c>
      <c r="F1029" t="s">
        <v>962</v>
      </c>
      <c r="G1029" t="s">
        <v>73</v>
      </c>
      <c r="H1029" t="s">
        <v>27</v>
      </c>
      <c r="I1029" t="s">
        <v>1812</v>
      </c>
      <c r="J1029">
        <v>3.37</v>
      </c>
      <c r="K1029">
        <v>3</v>
      </c>
      <c r="L1029">
        <v>-2.2400000000000002</v>
      </c>
      <c r="M1029">
        <f>YEAR(Walmart_dataset[[#This Row],[Order Date]])</f>
        <v>2012</v>
      </c>
      <c r="N1029">
        <f>MONTH(Walmart_dataset[[#This Row],[Order Date]])</f>
        <v>7</v>
      </c>
      <c r="O1029">
        <f>DAY(Walmart_dataset[[#This Row],[Order Date]])</f>
        <v>10</v>
      </c>
    </row>
    <row r="1030" spans="1:15" x14ac:dyDescent="0.25">
      <c r="A1030" t="s">
        <v>1813</v>
      </c>
      <c r="B1030" s="1">
        <v>40857</v>
      </c>
      <c r="C1030" s="1">
        <v>40863</v>
      </c>
      <c r="D1030" t="s">
        <v>156</v>
      </c>
      <c r="E1030" t="s">
        <v>14</v>
      </c>
      <c r="F1030" t="s">
        <v>197</v>
      </c>
      <c r="G1030" t="s">
        <v>16</v>
      </c>
      <c r="H1030" t="s">
        <v>25</v>
      </c>
      <c r="I1030" t="s">
        <v>462</v>
      </c>
      <c r="J1030">
        <v>601.54</v>
      </c>
      <c r="K1030">
        <v>8</v>
      </c>
      <c r="L1030">
        <v>60.15</v>
      </c>
      <c r="M1030">
        <f>YEAR(Walmart_dataset[[#This Row],[Order Date]])</f>
        <v>2011</v>
      </c>
      <c r="N1030">
        <f>MONTH(Walmart_dataset[[#This Row],[Order Date]])</f>
        <v>11</v>
      </c>
      <c r="O1030">
        <f>DAY(Walmart_dataset[[#This Row],[Order Date]])</f>
        <v>10</v>
      </c>
    </row>
    <row r="1031" spans="1:15" x14ac:dyDescent="0.25">
      <c r="A1031" t="s">
        <v>1813</v>
      </c>
      <c r="B1031" s="1">
        <v>40857</v>
      </c>
      <c r="C1031" s="1">
        <v>40863</v>
      </c>
      <c r="D1031" t="s">
        <v>156</v>
      </c>
      <c r="E1031" t="s">
        <v>14</v>
      </c>
      <c r="F1031" t="s">
        <v>197</v>
      </c>
      <c r="G1031" t="s">
        <v>16</v>
      </c>
      <c r="H1031" t="s">
        <v>58</v>
      </c>
      <c r="I1031" t="s">
        <v>1814</v>
      </c>
      <c r="J1031">
        <v>10.99</v>
      </c>
      <c r="K1031">
        <v>1</v>
      </c>
      <c r="L1031">
        <v>4.29</v>
      </c>
      <c r="M1031">
        <f>YEAR(Walmart_dataset[[#This Row],[Order Date]])</f>
        <v>2011</v>
      </c>
      <c r="N1031">
        <f>MONTH(Walmart_dataset[[#This Row],[Order Date]])</f>
        <v>11</v>
      </c>
      <c r="O1031">
        <f>DAY(Walmart_dataset[[#This Row],[Order Date]])</f>
        <v>10</v>
      </c>
    </row>
    <row r="1032" spans="1:15" x14ac:dyDescent="0.25">
      <c r="A1032" t="s">
        <v>1813</v>
      </c>
      <c r="B1032" s="1">
        <v>40857</v>
      </c>
      <c r="C1032" s="1">
        <v>40863</v>
      </c>
      <c r="D1032" t="s">
        <v>156</v>
      </c>
      <c r="E1032" t="s">
        <v>14</v>
      </c>
      <c r="F1032" t="s">
        <v>197</v>
      </c>
      <c r="G1032" t="s">
        <v>16</v>
      </c>
      <c r="H1032" t="s">
        <v>21</v>
      </c>
      <c r="I1032" t="s">
        <v>69</v>
      </c>
      <c r="J1032">
        <v>39.880000000000003</v>
      </c>
      <c r="K1032">
        <v>2</v>
      </c>
      <c r="L1032">
        <v>11.17</v>
      </c>
      <c r="M1032">
        <f>YEAR(Walmart_dataset[[#This Row],[Order Date]])</f>
        <v>2011</v>
      </c>
      <c r="N1032">
        <f>MONTH(Walmart_dataset[[#This Row],[Order Date]])</f>
        <v>11</v>
      </c>
      <c r="O1032">
        <f>DAY(Walmart_dataset[[#This Row],[Order Date]])</f>
        <v>10</v>
      </c>
    </row>
    <row r="1033" spans="1:15" x14ac:dyDescent="0.25">
      <c r="A1033" t="s">
        <v>1813</v>
      </c>
      <c r="B1033" s="1">
        <v>40857</v>
      </c>
      <c r="C1033" s="1">
        <v>40863</v>
      </c>
      <c r="D1033" t="s">
        <v>156</v>
      </c>
      <c r="E1033" t="s">
        <v>14</v>
      </c>
      <c r="F1033" t="s">
        <v>197</v>
      </c>
      <c r="G1033" t="s">
        <v>16</v>
      </c>
      <c r="H1033" t="s">
        <v>67</v>
      </c>
      <c r="I1033" t="s">
        <v>1815</v>
      </c>
      <c r="J1033">
        <v>62.24</v>
      </c>
      <c r="K1033">
        <v>8</v>
      </c>
      <c r="L1033">
        <v>28.01</v>
      </c>
      <c r="M1033">
        <f>YEAR(Walmart_dataset[[#This Row],[Order Date]])</f>
        <v>2011</v>
      </c>
      <c r="N1033">
        <f>MONTH(Walmart_dataset[[#This Row],[Order Date]])</f>
        <v>11</v>
      </c>
      <c r="O1033">
        <f>DAY(Walmart_dataset[[#This Row],[Order Date]])</f>
        <v>10</v>
      </c>
    </row>
    <row r="1034" spans="1:15" x14ac:dyDescent="0.25">
      <c r="A1034" t="s">
        <v>1813</v>
      </c>
      <c r="B1034" s="1">
        <v>40857</v>
      </c>
      <c r="C1034" s="1">
        <v>40863</v>
      </c>
      <c r="D1034" t="s">
        <v>156</v>
      </c>
      <c r="E1034" t="s">
        <v>14</v>
      </c>
      <c r="F1034" t="s">
        <v>197</v>
      </c>
      <c r="G1034" t="s">
        <v>16</v>
      </c>
      <c r="H1034" t="s">
        <v>21</v>
      </c>
      <c r="I1034" t="s">
        <v>1816</v>
      </c>
      <c r="J1034">
        <v>53.2</v>
      </c>
      <c r="K1034">
        <v>5</v>
      </c>
      <c r="L1034">
        <v>14.9</v>
      </c>
      <c r="M1034">
        <f>YEAR(Walmart_dataset[[#This Row],[Order Date]])</f>
        <v>2011</v>
      </c>
      <c r="N1034">
        <f>MONTH(Walmart_dataset[[#This Row],[Order Date]])</f>
        <v>11</v>
      </c>
      <c r="O1034">
        <f>DAY(Walmart_dataset[[#This Row],[Order Date]])</f>
        <v>10</v>
      </c>
    </row>
    <row r="1035" spans="1:15" x14ac:dyDescent="0.25">
      <c r="A1035" t="s">
        <v>1813</v>
      </c>
      <c r="B1035" s="1">
        <v>40857</v>
      </c>
      <c r="C1035" s="1">
        <v>40863</v>
      </c>
      <c r="D1035" t="s">
        <v>156</v>
      </c>
      <c r="E1035" t="s">
        <v>14</v>
      </c>
      <c r="F1035" t="s">
        <v>197</v>
      </c>
      <c r="G1035" t="s">
        <v>16</v>
      </c>
      <c r="H1035" t="s">
        <v>17</v>
      </c>
      <c r="I1035" t="s">
        <v>1817</v>
      </c>
      <c r="J1035">
        <v>39.840000000000003</v>
      </c>
      <c r="K1035">
        <v>8</v>
      </c>
      <c r="L1035">
        <v>18.329999999999998</v>
      </c>
      <c r="M1035">
        <f>YEAR(Walmart_dataset[[#This Row],[Order Date]])</f>
        <v>2011</v>
      </c>
      <c r="N1035">
        <f>MONTH(Walmart_dataset[[#This Row],[Order Date]])</f>
        <v>11</v>
      </c>
      <c r="O1035">
        <f>DAY(Walmart_dataset[[#This Row],[Order Date]])</f>
        <v>10</v>
      </c>
    </row>
    <row r="1036" spans="1:15" x14ac:dyDescent="0.25">
      <c r="A1036" t="s">
        <v>1818</v>
      </c>
      <c r="B1036" s="1">
        <v>41283</v>
      </c>
      <c r="C1036" s="1">
        <v>41289</v>
      </c>
      <c r="D1036" t="s">
        <v>1408</v>
      </c>
      <c r="E1036" t="s">
        <v>14</v>
      </c>
      <c r="F1036" t="s">
        <v>785</v>
      </c>
      <c r="G1036" t="s">
        <v>16</v>
      </c>
      <c r="H1036" t="s">
        <v>58</v>
      </c>
      <c r="I1036" t="s">
        <v>1819</v>
      </c>
      <c r="J1036">
        <v>349.95</v>
      </c>
      <c r="K1036">
        <v>5</v>
      </c>
      <c r="L1036">
        <v>118.98</v>
      </c>
      <c r="M1036">
        <f>YEAR(Walmart_dataset[[#This Row],[Order Date]])</f>
        <v>2013</v>
      </c>
      <c r="N1036">
        <f>MONTH(Walmart_dataset[[#This Row],[Order Date]])</f>
        <v>1</v>
      </c>
      <c r="O1036">
        <f>DAY(Walmart_dataset[[#This Row],[Order Date]])</f>
        <v>9</v>
      </c>
    </row>
    <row r="1037" spans="1:15" x14ac:dyDescent="0.25">
      <c r="A1037" t="s">
        <v>1818</v>
      </c>
      <c r="B1037" s="1">
        <v>41283</v>
      </c>
      <c r="C1037" s="1">
        <v>41289</v>
      </c>
      <c r="D1037" t="s">
        <v>1408</v>
      </c>
      <c r="E1037" t="s">
        <v>14</v>
      </c>
      <c r="F1037" t="s">
        <v>785</v>
      </c>
      <c r="G1037" t="s">
        <v>16</v>
      </c>
      <c r="H1037" t="s">
        <v>25</v>
      </c>
      <c r="I1037" t="s">
        <v>75</v>
      </c>
      <c r="J1037">
        <v>377.93</v>
      </c>
      <c r="K1037">
        <v>9</v>
      </c>
      <c r="L1037">
        <v>141.72</v>
      </c>
      <c r="M1037">
        <f>YEAR(Walmart_dataset[[#This Row],[Order Date]])</f>
        <v>2013</v>
      </c>
      <c r="N1037">
        <f>MONTH(Walmart_dataset[[#This Row],[Order Date]])</f>
        <v>1</v>
      </c>
      <c r="O1037">
        <f>DAY(Walmart_dataset[[#This Row],[Order Date]])</f>
        <v>9</v>
      </c>
    </row>
    <row r="1038" spans="1:15" x14ac:dyDescent="0.25">
      <c r="A1038" t="s">
        <v>1820</v>
      </c>
      <c r="B1038" s="1">
        <v>41829</v>
      </c>
      <c r="C1038" s="1">
        <v>41831</v>
      </c>
      <c r="D1038" t="s">
        <v>660</v>
      </c>
      <c r="E1038" t="s">
        <v>14</v>
      </c>
      <c r="F1038" t="s">
        <v>1821</v>
      </c>
      <c r="G1038" t="s">
        <v>16</v>
      </c>
      <c r="H1038" t="s">
        <v>17</v>
      </c>
      <c r="I1038" t="s">
        <v>1822</v>
      </c>
      <c r="J1038">
        <v>75.180000000000007</v>
      </c>
      <c r="K1038">
        <v>6</v>
      </c>
      <c r="L1038">
        <v>35.33</v>
      </c>
      <c r="M1038">
        <f>YEAR(Walmart_dataset[[#This Row],[Order Date]])</f>
        <v>2014</v>
      </c>
      <c r="N1038">
        <f>MONTH(Walmart_dataset[[#This Row],[Order Date]])</f>
        <v>7</v>
      </c>
      <c r="O1038">
        <f>DAY(Walmart_dataset[[#This Row],[Order Date]])</f>
        <v>9</v>
      </c>
    </row>
    <row r="1039" spans="1:15" x14ac:dyDescent="0.25">
      <c r="A1039" t="s">
        <v>1823</v>
      </c>
      <c r="B1039" s="1">
        <v>40676</v>
      </c>
      <c r="C1039" s="1">
        <v>40680</v>
      </c>
      <c r="D1039" t="s">
        <v>709</v>
      </c>
      <c r="E1039" t="s">
        <v>14</v>
      </c>
      <c r="F1039" t="s">
        <v>705</v>
      </c>
      <c r="G1039" t="s">
        <v>16</v>
      </c>
      <c r="H1039" t="s">
        <v>58</v>
      </c>
      <c r="I1039" t="s">
        <v>1242</v>
      </c>
      <c r="J1039">
        <v>149.97</v>
      </c>
      <c r="K1039">
        <v>3</v>
      </c>
      <c r="L1039">
        <v>52.49</v>
      </c>
      <c r="M1039">
        <f>YEAR(Walmart_dataset[[#This Row],[Order Date]])</f>
        <v>2011</v>
      </c>
      <c r="N1039">
        <f>MONTH(Walmart_dataset[[#This Row],[Order Date]])</f>
        <v>5</v>
      </c>
      <c r="O1039">
        <f>DAY(Walmart_dataset[[#This Row],[Order Date]])</f>
        <v>13</v>
      </c>
    </row>
    <row r="1040" spans="1:15" hidden="1" x14ac:dyDescent="0.25">
      <c r="A1040" t="s">
        <v>1824</v>
      </c>
      <c r="B1040" s="1">
        <v>40818</v>
      </c>
      <c r="C1040" s="1">
        <v>40821</v>
      </c>
      <c r="D1040" t="s">
        <v>394</v>
      </c>
      <c r="E1040" t="s">
        <v>14</v>
      </c>
      <c r="F1040" t="s">
        <v>962</v>
      </c>
      <c r="G1040" t="s">
        <v>73</v>
      </c>
      <c r="H1040" t="s">
        <v>67</v>
      </c>
      <c r="I1040" t="s">
        <v>1825</v>
      </c>
      <c r="J1040">
        <v>9.41</v>
      </c>
      <c r="K1040">
        <v>2</v>
      </c>
      <c r="L1040">
        <v>3.41</v>
      </c>
      <c r="M1040">
        <f>YEAR(Walmart_dataset[[#This Row],[Order Date]])</f>
        <v>2011</v>
      </c>
      <c r="N1040">
        <f>MONTH(Walmart_dataset[[#This Row],[Order Date]])</f>
        <v>10</v>
      </c>
      <c r="O1040">
        <f>DAY(Walmart_dataset[[#This Row],[Order Date]])</f>
        <v>2</v>
      </c>
    </row>
    <row r="1041" spans="1:15" hidden="1" x14ac:dyDescent="0.25">
      <c r="A1041" t="s">
        <v>1824</v>
      </c>
      <c r="B1041" s="1">
        <v>40818</v>
      </c>
      <c r="C1041" s="1">
        <v>40821</v>
      </c>
      <c r="D1041" t="s">
        <v>394</v>
      </c>
      <c r="E1041" t="s">
        <v>14</v>
      </c>
      <c r="F1041" t="s">
        <v>962</v>
      </c>
      <c r="G1041" t="s">
        <v>73</v>
      </c>
      <c r="H1041" t="s">
        <v>119</v>
      </c>
      <c r="I1041" t="s">
        <v>159</v>
      </c>
      <c r="J1041">
        <v>4.67</v>
      </c>
      <c r="K1041">
        <v>2</v>
      </c>
      <c r="L1041">
        <v>1.46</v>
      </c>
      <c r="M1041">
        <f>YEAR(Walmart_dataset[[#This Row],[Order Date]])</f>
        <v>2011</v>
      </c>
      <c r="N1041">
        <f>MONTH(Walmart_dataset[[#This Row],[Order Date]])</f>
        <v>10</v>
      </c>
      <c r="O1041">
        <f>DAY(Walmart_dataset[[#This Row],[Order Date]])</f>
        <v>2</v>
      </c>
    </row>
    <row r="1042" spans="1:15" hidden="1" x14ac:dyDescent="0.25">
      <c r="A1042" t="s">
        <v>1824</v>
      </c>
      <c r="B1042" s="1">
        <v>40818</v>
      </c>
      <c r="C1042" s="1">
        <v>40821</v>
      </c>
      <c r="D1042" t="s">
        <v>394</v>
      </c>
      <c r="E1042" t="s">
        <v>14</v>
      </c>
      <c r="F1042" t="s">
        <v>962</v>
      </c>
      <c r="G1042" t="s">
        <v>73</v>
      </c>
      <c r="H1042" t="s">
        <v>25</v>
      </c>
      <c r="I1042" t="s">
        <v>1826</v>
      </c>
      <c r="J1042">
        <v>318.39999999999998</v>
      </c>
      <c r="K1042">
        <v>2</v>
      </c>
      <c r="L1042">
        <v>107.46</v>
      </c>
      <c r="M1042">
        <f>YEAR(Walmart_dataset[[#This Row],[Order Date]])</f>
        <v>2011</v>
      </c>
      <c r="N1042">
        <f>MONTH(Walmart_dataset[[#This Row],[Order Date]])</f>
        <v>10</v>
      </c>
      <c r="O1042">
        <f>DAY(Walmart_dataset[[#This Row],[Order Date]])</f>
        <v>2</v>
      </c>
    </row>
    <row r="1043" spans="1:15" hidden="1" x14ac:dyDescent="0.25">
      <c r="A1043" t="s">
        <v>1824</v>
      </c>
      <c r="B1043" s="1">
        <v>40818</v>
      </c>
      <c r="C1043" s="1">
        <v>40821</v>
      </c>
      <c r="D1043" t="s">
        <v>394</v>
      </c>
      <c r="E1043" t="s">
        <v>14</v>
      </c>
      <c r="F1043" t="s">
        <v>962</v>
      </c>
      <c r="G1043" t="s">
        <v>73</v>
      </c>
      <c r="H1043" t="s">
        <v>128</v>
      </c>
      <c r="I1043" t="s">
        <v>1827</v>
      </c>
      <c r="J1043">
        <v>12.77</v>
      </c>
      <c r="K1043">
        <v>6</v>
      </c>
      <c r="L1043">
        <v>4.63</v>
      </c>
      <c r="M1043">
        <f>YEAR(Walmart_dataset[[#This Row],[Order Date]])</f>
        <v>2011</v>
      </c>
      <c r="N1043">
        <f>MONTH(Walmart_dataset[[#This Row],[Order Date]])</f>
        <v>10</v>
      </c>
      <c r="O1043">
        <f>DAY(Walmart_dataset[[#This Row],[Order Date]])</f>
        <v>2</v>
      </c>
    </row>
    <row r="1044" spans="1:15" hidden="1" x14ac:dyDescent="0.25">
      <c r="A1044" t="s">
        <v>1824</v>
      </c>
      <c r="B1044" s="1">
        <v>40818</v>
      </c>
      <c r="C1044" s="1">
        <v>40821</v>
      </c>
      <c r="D1044" t="s">
        <v>394</v>
      </c>
      <c r="E1044" t="s">
        <v>14</v>
      </c>
      <c r="F1044" t="s">
        <v>962</v>
      </c>
      <c r="G1044" t="s">
        <v>73</v>
      </c>
      <c r="H1044" t="s">
        <v>122</v>
      </c>
      <c r="I1044" t="s">
        <v>1828</v>
      </c>
      <c r="J1044">
        <v>15.36</v>
      </c>
      <c r="K1044">
        <v>2</v>
      </c>
      <c r="L1044">
        <v>-3.26</v>
      </c>
      <c r="M1044">
        <f>YEAR(Walmart_dataset[[#This Row],[Order Date]])</f>
        <v>2011</v>
      </c>
      <c r="N1044">
        <f>MONTH(Walmart_dataset[[#This Row],[Order Date]])</f>
        <v>10</v>
      </c>
      <c r="O1044">
        <f>DAY(Walmart_dataset[[#This Row],[Order Date]])</f>
        <v>2</v>
      </c>
    </row>
    <row r="1045" spans="1:15" hidden="1" x14ac:dyDescent="0.25">
      <c r="A1045" t="s">
        <v>1824</v>
      </c>
      <c r="B1045" s="1">
        <v>40818</v>
      </c>
      <c r="C1045" s="1">
        <v>40821</v>
      </c>
      <c r="D1045" t="s">
        <v>394</v>
      </c>
      <c r="E1045" t="s">
        <v>14</v>
      </c>
      <c r="F1045" t="s">
        <v>962</v>
      </c>
      <c r="G1045" t="s">
        <v>73</v>
      </c>
      <c r="H1045" t="s">
        <v>25</v>
      </c>
      <c r="I1045" t="s">
        <v>1631</v>
      </c>
      <c r="J1045">
        <v>230.38</v>
      </c>
      <c r="K1045">
        <v>3</v>
      </c>
      <c r="L1045">
        <v>20.16</v>
      </c>
      <c r="M1045">
        <f>YEAR(Walmart_dataset[[#This Row],[Order Date]])</f>
        <v>2011</v>
      </c>
      <c r="N1045">
        <f>MONTH(Walmart_dataset[[#This Row],[Order Date]])</f>
        <v>10</v>
      </c>
      <c r="O1045">
        <f>DAY(Walmart_dataset[[#This Row],[Order Date]])</f>
        <v>2</v>
      </c>
    </row>
    <row r="1046" spans="1:15" hidden="1" x14ac:dyDescent="0.25">
      <c r="A1046" t="s">
        <v>1824</v>
      </c>
      <c r="B1046" s="1">
        <v>40818</v>
      </c>
      <c r="C1046" s="1">
        <v>40821</v>
      </c>
      <c r="D1046" t="s">
        <v>394</v>
      </c>
      <c r="E1046" t="s">
        <v>14</v>
      </c>
      <c r="F1046" t="s">
        <v>962</v>
      </c>
      <c r="G1046" t="s">
        <v>73</v>
      </c>
      <c r="H1046" t="s">
        <v>58</v>
      </c>
      <c r="I1046" t="s">
        <v>1083</v>
      </c>
      <c r="J1046">
        <v>7.16</v>
      </c>
      <c r="K1046">
        <v>1</v>
      </c>
      <c r="L1046">
        <v>-0.09</v>
      </c>
      <c r="M1046">
        <f>YEAR(Walmart_dataset[[#This Row],[Order Date]])</f>
        <v>2011</v>
      </c>
      <c r="N1046">
        <f>MONTH(Walmart_dataset[[#This Row],[Order Date]])</f>
        <v>10</v>
      </c>
      <c r="O1046">
        <f>DAY(Walmart_dataset[[#This Row],[Order Date]])</f>
        <v>2</v>
      </c>
    </row>
    <row r="1047" spans="1:15" x14ac:dyDescent="0.25">
      <c r="A1047" t="s">
        <v>1829</v>
      </c>
      <c r="B1047" s="1">
        <v>41389</v>
      </c>
      <c r="C1047" s="1">
        <v>41392</v>
      </c>
      <c r="D1047" t="s">
        <v>1830</v>
      </c>
      <c r="E1047" t="s">
        <v>14</v>
      </c>
      <c r="F1047" t="s">
        <v>606</v>
      </c>
      <c r="G1047" t="s">
        <v>16</v>
      </c>
      <c r="H1047" t="s">
        <v>27</v>
      </c>
      <c r="I1047" t="s">
        <v>497</v>
      </c>
      <c r="J1047">
        <v>3.98</v>
      </c>
      <c r="K1047">
        <v>1</v>
      </c>
      <c r="L1047">
        <v>1.39</v>
      </c>
      <c r="M1047">
        <f>YEAR(Walmart_dataset[[#This Row],[Order Date]])</f>
        <v>2013</v>
      </c>
      <c r="N1047">
        <f>MONTH(Walmart_dataset[[#This Row],[Order Date]])</f>
        <v>4</v>
      </c>
      <c r="O1047">
        <f>DAY(Walmart_dataset[[#This Row],[Order Date]])</f>
        <v>25</v>
      </c>
    </row>
    <row r="1048" spans="1:15" x14ac:dyDescent="0.25">
      <c r="A1048" t="s">
        <v>1831</v>
      </c>
      <c r="B1048" s="1">
        <v>41984</v>
      </c>
      <c r="C1048" s="1">
        <v>41986</v>
      </c>
      <c r="D1048" t="s">
        <v>232</v>
      </c>
      <c r="E1048" t="s">
        <v>14</v>
      </c>
      <c r="F1048" t="s">
        <v>36</v>
      </c>
      <c r="G1048" t="s">
        <v>37</v>
      </c>
      <c r="H1048" t="s">
        <v>58</v>
      </c>
      <c r="I1048" t="s">
        <v>1832</v>
      </c>
      <c r="J1048">
        <v>49.08</v>
      </c>
      <c r="K1048">
        <v>3</v>
      </c>
      <c r="L1048">
        <v>4.91</v>
      </c>
      <c r="M1048">
        <f>YEAR(Walmart_dataset[[#This Row],[Order Date]])</f>
        <v>2014</v>
      </c>
      <c r="N1048">
        <f>MONTH(Walmart_dataset[[#This Row],[Order Date]])</f>
        <v>12</v>
      </c>
      <c r="O1048">
        <f>DAY(Walmart_dataset[[#This Row],[Order Date]])</f>
        <v>11</v>
      </c>
    </row>
    <row r="1049" spans="1:15" x14ac:dyDescent="0.25">
      <c r="A1049" t="s">
        <v>1831</v>
      </c>
      <c r="B1049" s="1">
        <v>41984</v>
      </c>
      <c r="C1049" s="1">
        <v>41986</v>
      </c>
      <c r="D1049" t="s">
        <v>232</v>
      </c>
      <c r="E1049" t="s">
        <v>14</v>
      </c>
      <c r="F1049" t="s">
        <v>36</v>
      </c>
      <c r="G1049" t="s">
        <v>37</v>
      </c>
      <c r="H1049" t="s">
        <v>43</v>
      </c>
      <c r="I1049" t="s">
        <v>1833</v>
      </c>
      <c r="J1049">
        <v>324.89999999999998</v>
      </c>
      <c r="K1049">
        <v>5</v>
      </c>
      <c r="L1049">
        <v>38.99</v>
      </c>
      <c r="M1049">
        <f>YEAR(Walmart_dataset[[#This Row],[Order Date]])</f>
        <v>2014</v>
      </c>
      <c r="N1049">
        <f>MONTH(Walmart_dataset[[#This Row],[Order Date]])</f>
        <v>12</v>
      </c>
      <c r="O1049">
        <f>DAY(Walmart_dataset[[#This Row],[Order Date]])</f>
        <v>11</v>
      </c>
    </row>
    <row r="1050" spans="1:15" x14ac:dyDescent="0.25">
      <c r="A1050" t="s">
        <v>1831</v>
      </c>
      <c r="B1050" s="1">
        <v>41984</v>
      </c>
      <c r="C1050" s="1">
        <v>41986</v>
      </c>
      <c r="D1050" t="s">
        <v>232</v>
      </c>
      <c r="E1050" t="s">
        <v>14</v>
      </c>
      <c r="F1050" t="s">
        <v>36</v>
      </c>
      <c r="G1050" t="s">
        <v>37</v>
      </c>
      <c r="H1050" t="s">
        <v>23</v>
      </c>
      <c r="I1050" t="s">
        <v>1834</v>
      </c>
      <c r="J1050">
        <v>18.239999999999998</v>
      </c>
      <c r="K1050">
        <v>3</v>
      </c>
      <c r="L1050">
        <v>5.29</v>
      </c>
      <c r="M1050">
        <f>YEAR(Walmart_dataset[[#This Row],[Order Date]])</f>
        <v>2014</v>
      </c>
      <c r="N1050">
        <f>MONTH(Walmart_dataset[[#This Row],[Order Date]])</f>
        <v>12</v>
      </c>
      <c r="O1050">
        <f>DAY(Walmart_dataset[[#This Row],[Order Date]])</f>
        <v>11</v>
      </c>
    </row>
    <row r="1051" spans="1:15" x14ac:dyDescent="0.25">
      <c r="A1051" t="s">
        <v>1835</v>
      </c>
      <c r="B1051" s="1">
        <v>41535</v>
      </c>
      <c r="C1051" s="1">
        <v>41539</v>
      </c>
      <c r="D1051" t="s">
        <v>1836</v>
      </c>
      <c r="E1051" t="s">
        <v>14</v>
      </c>
      <c r="F1051" t="s">
        <v>36</v>
      </c>
      <c r="G1051" t="s">
        <v>37</v>
      </c>
      <c r="H1051" t="s">
        <v>110</v>
      </c>
      <c r="I1051" t="s">
        <v>1709</v>
      </c>
      <c r="J1051">
        <v>113.89</v>
      </c>
      <c r="K1051">
        <v>2</v>
      </c>
      <c r="L1051">
        <v>9.9700000000000006</v>
      </c>
      <c r="M1051">
        <f>YEAR(Walmart_dataset[[#This Row],[Order Date]])</f>
        <v>2013</v>
      </c>
      <c r="N1051">
        <f>MONTH(Walmart_dataset[[#This Row],[Order Date]])</f>
        <v>9</v>
      </c>
      <c r="O1051">
        <f>DAY(Walmart_dataset[[#This Row],[Order Date]])</f>
        <v>18</v>
      </c>
    </row>
    <row r="1052" spans="1:15" x14ac:dyDescent="0.25">
      <c r="A1052" t="s">
        <v>1835</v>
      </c>
      <c r="B1052" s="1">
        <v>41535</v>
      </c>
      <c r="C1052" s="1">
        <v>41539</v>
      </c>
      <c r="D1052" t="s">
        <v>1836</v>
      </c>
      <c r="E1052" t="s">
        <v>14</v>
      </c>
      <c r="F1052" t="s">
        <v>36</v>
      </c>
      <c r="G1052" t="s">
        <v>37</v>
      </c>
      <c r="H1052" t="s">
        <v>25</v>
      </c>
      <c r="I1052" t="s">
        <v>1837</v>
      </c>
      <c r="J1052">
        <v>105.58</v>
      </c>
      <c r="K1052">
        <v>2</v>
      </c>
      <c r="L1052">
        <v>7.92</v>
      </c>
      <c r="M1052">
        <f>YEAR(Walmart_dataset[[#This Row],[Order Date]])</f>
        <v>2013</v>
      </c>
      <c r="N1052">
        <f>MONTH(Walmart_dataset[[#This Row],[Order Date]])</f>
        <v>9</v>
      </c>
      <c r="O1052">
        <f>DAY(Walmart_dataset[[#This Row],[Order Date]])</f>
        <v>18</v>
      </c>
    </row>
    <row r="1053" spans="1:15" x14ac:dyDescent="0.25">
      <c r="A1053" t="s">
        <v>1838</v>
      </c>
      <c r="B1053" s="1">
        <v>41464</v>
      </c>
      <c r="C1053" s="1">
        <v>41470</v>
      </c>
      <c r="D1053" t="s">
        <v>1839</v>
      </c>
      <c r="E1053" t="s">
        <v>14</v>
      </c>
      <c r="F1053" t="s">
        <v>36</v>
      </c>
      <c r="G1053" t="s">
        <v>37</v>
      </c>
      <c r="H1053" t="s">
        <v>25</v>
      </c>
      <c r="I1053" t="s">
        <v>549</v>
      </c>
      <c r="J1053">
        <v>107.98</v>
      </c>
      <c r="K1053">
        <v>1</v>
      </c>
      <c r="L1053">
        <v>9.4499999999999993</v>
      </c>
      <c r="M1053">
        <f>YEAR(Walmart_dataset[[#This Row],[Order Date]])</f>
        <v>2013</v>
      </c>
      <c r="N1053">
        <f>MONTH(Walmart_dataset[[#This Row],[Order Date]])</f>
        <v>7</v>
      </c>
      <c r="O1053">
        <f>DAY(Walmart_dataset[[#This Row],[Order Date]])</f>
        <v>9</v>
      </c>
    </row>
    <row r="1054" spans="1:15" x14ac:dyDescent="0.25">
      <c r="A1054" t="s">
        <v>1838</v>
      </c>
      <c r="B1054" s="1">
        <v>41464</v>
      </c>
      <c r="C1054" s="1">
        <v>41470</v>
      </c>
      <c r="D1054" t="s">
        <v>1839</v>
      </c>
      <c r="E1054" t="s">
        <v>14</v>
      </c>
      <c r="F1054" t="s">
        <v>36</v>
      </c>
      <c r="G1054" t="s">
        <v>37</v>
      </c>
      <c r="H1054" t="s">
        <v>27</v>
      </c>
      <c r="I1054" t="s">
        <v>1237</v>
      </c>
      <c r="J1054">
        <v>19.3</v>
      </c>
      <c r="K1054">
        <v>3</v>
      </c>
      <c r="L1054">
        <v>6.03</v>
      </c>
      <c r="M1054">
        <f>YEAR(Walmart_dataset[[#This Row],[Order Date]])</f>
        <v>2013</v>
      </c>
      <c r="N1054">
        <f>MONTH(Walmart_dataset[[#This Row],[Order Date]])</f>
        <v>7</v>
      </c>
      <c r="O1054">
        <f>DAY(Walmart_dataset[[#This Row],[Order Date]])</f>
        <v>9</v>
      </c>
    </row>
    <row r="1055" spans="1:15" x14ac:dyDescent="0.25">
      <c r="A1055" t="s">
        <v>1840</v>
      </c>
      <c r="B1055" s="1">
        <v>40864</v>
      </c>
      <c r="C1055" s="1">
        <v>40866</v>
      </c>
      <c r="D1055" t="s">
        <v>1841</v>
      </c>
      <c r="E1055" t="s">
        <v>14</v>
      </c>
      <c r="F1055" t="s">
        <v>47</v>
      </c>
      <c r="G1055" t="s">
        <v>16</v>
      </c>
      <c r="H1055" t="s">
        <v>58</v>
      </c>
      <c r="I1055" t="s">
        <v>846</v>
      </c>
      <c r="J1055">
        <v>99.98</v>
      </c>
      <c r="K1055">
        <v>2</v>
      </c>
      <c r="L1055">
        <v>8</v>
      </c>
      <c r="M1055">
        <f>YEAR(Walmart_dataset[[#This Row],[Order Date]])</f>
        <v>2011</v>
      </c>
      <c r="N1055">
        <f>MONTH(Walmart_dataset[[#This Row],[Order Date]])</f>
        <v>11</v>
      </c>
      <c r="O1055">
        <f>DAY(Walmart_dataset[[#This Row],[Order Date]])</f>
        <v>17</v>
      </c>
    </row>
    <row r="1056" spans="1:15" x14ac:dyDescent="0.25">
      <c r="A1056" t="s">
        <v>1840</v>
      </c>
      <c r="B1056" s="1">
        <v>40864</v>
      </c>
      <c r="C1056" s="1">
        <v>40866</v>
      </c>
      <c r="D1056" t="s">
        <v>1841</v>
      </c>
      <c r="E1056" t="s">
        <v>14</v>
      </c>
      <c r="F1056" t="s">
        <v>47</v>
      </c>
      <c r="G1056" t="s">
        <v>16</v>
      </c>
      <c r="H1056" t="s">
        <v>67</v>
      </c>
      <c r="I1056" t="s">
        <v>1842</v>
      </c>
      <c r="J1056">
        <v>733.95</v>
      </c>
      <c r="K1056">
        <v>7</v>
      </c>
      <c r="L1056">
        <v>352.3</v>
      </c>
      <c r="M1056">
        <f>YEAR(Walmart_dataset[[#This Row],[Order Date]])</f>
        <v>2011</v>
      </c>
      <c r="N1056">
        <f>MONTH(Walmart_dataset[[#This Row],[Order Date]])</f>
        <v>11</v>
      </c>
      <c r="O1056">
        <f>DAY(Walmart_dataset[[#This Row],[Order Date]])</f>
        <v>17</v>
      </c>
    </row>
    <row r="1057" spans="1:15" x14ac:dyDescent="0.25">
      <c r="A1057" t="s">
        <v>1840</v>
      </c>
      <c r="B1057" s="1">
        <v>40864</v>
      </c>
      <c r="C1057" s="1">
        <v>40866</v>
      </c>
      <c r="D1057" t="s">
        <v>1841</v>
      </c>
      <c r="E1057" t="s">
        <v>14</v>
      </c>
      <c r="F1057" t="s">
        <v>47</v>
      </c>
      <c r="G1057" t="s">
        <v>16</v>
      </c>
      <c r="H1057" t="s">
        <v>29</v>
      </c>
      <c r="I1057" t="s">
        <v>1843</v>
      </c>
      <c r="J1057">
        <v>241.44</v>
      </c>
      <c r="K1057">
        <v>3</v>
      </c>
      <c r="L1057">
        <v>72.430000000000007</v>
      </c>
      <c r="M1057">
        <f>YEAR(Walmart_dataset[[#This Row],[Order Date]])</f>
        <v>2011</v>
      </c>
      <c r="N1057">
        <f>MONTH(Walmart_dataset[[#This Row],[Order Date]])</f>
        <v>11</v>
      </c>
      <c r="O1057">
        <f>DAY(Walmart_dataset[[#This Row],[Order Date]])</f>
        <v>17</v>
      </c>
    </row>
    <row r="1058" spans="1:15" x14ac:dyDescent="0.25">
      <c r="A1058" t="s">
        <v>1844</v>
      </c>
      <c r="B1058" s="1">
        <v>41270</v>
      </c>
      <c r="C1058" s="1">
        <v>41272</v>
      </c>
      <c r="D1058" t="s">
        <v>1629</v>
      </c>
      <c r="E1058" t="s">
        <v>14</v>
      </c>
      <c r="F1058" t="s">
        <v>1845</v>
      </c>
      <c r="G1058" t="s">
        <v>16</v>
      </c>
      <c r="H1058" t="s">
        <v>58</v>
      </c>
      <c r="I1058" t="s">
        <v>1619</v>
      </c>
      <c r="J1058">
        <v>7.92</v>
      </c>
      <c r="K1058">
        <v>8</v>
      </c>
      <c r="L1058">
        <v>3.48</v>
      </c>
      <c r="M1058">
        <f>YEAR(Walmart_dataset[[#This Row],[Order Date]])</f>
        <v>2012</v>
      </c>
      <c r="N1058">
        <f>MONTH(Walmart_dataset[[#This Row],[Order Date]])</f>
        <v>12</v>
      </c>
      <c r="O1058">
        <f>DAY(Walmart_dataset[[#This Row],[Order Date]])</f>
        <v>27</v>
      </c>
    </row>
    <row r="1059" spans="1:15" x14ac:dyDescent="0.25">
      <c r="A1059" t="s">
        <v>1846</v>
      </c>
      <c r="B1059" s="1">
        <v>40948</v>
      </c>
      <c r="C1059" s="1">
        <v>40955</v>
      </c>
      <c r="D1059" t="s">
        <v>1847</v>
      </c>
      <c r="E1059" t="s">
        <v>14</v>
      </c>
      <c r="F1059" t="s">
        <v>15</v>
      </c>
      <c r="G1059" t="s">
        <v>16</v>
      </c>
      <c r="H1059" t="s">
        <v>110</v>
      </c>
      <c r="I1059" t="s">
        <v>1387</v>
      </c>
      <c r="J1059">
        <v>203.92</v>
      </c>
      <c r="K1059">
        <v>5</v>
      </c>
      <c r="L1059">
        <v>22.94</v>
      </c>
      <c r="M1059">
        <f>YEAR(Walmart_dataset[[#This Row],[Order Date]])</f>
        <v>2012</v>
      </c>
      <c r="N1059">
        <f>MONTH(Walmart_dataset[[#This Row],[Order Date]])</f>
        <v>2</v>
      </c>
      <c r="O1059">
        <f>DAY(Walmart_dataset[[#This Row],[Order Date]])</f>
        <v>9</v>
      </c>
    </row>
    <row r="1060" spans="1:15" x14ac:dyDescent="0.25">
      <c r="A1060" t="s">
        <v>1848</v>
      </c>
      <c r="B1060" s="1">
        <v>41768</v>
      </c>
      <c r="C1060" s="1">
        <v>41772</v>
      </c>
      <c r="D1060" t="s">
        <v>1849</v>
      </c>
      <c r="E1060" t="s">
        <v>14</v>
      </c>
      <c r="F1060" t="s">
        <v>15</v>
      </c>
      <c r="G1060" t="s">
        <v>16</v>
      </c>
      <c r="H1060" t="s">
        <v>249</v>
      </c>
      <c r="I1060" t="s">
        <v>1850</v>
      </c>
      <c r="J1060">
        <v>3359.95</v>
      </c>
      <c r="K1060">
        <v>6</v>
      </c>
      <c r="L1060">
        <v>1049.99</v>
      </c>
      <c r="M1060">
        <f>YEAR(Walmart_dataset[[#This Row],[Order Date]])</f>
        <v>2014</v>
      </c>
      <c r="N1060">
        <f>MONTH(Walmart_dataset[[#This Row],[Order Date]])</f>
        <v>5</v>
      </c>
      <c r="O1060">
        <f>DAY(Walmart_dataset[[#This Row],[Order Date]])</f>
        <v>9</v>
      </c>
    </row>
    <row r="1061" spans="1:15" x14ac:dyDescent="0.25">
      <c r="A1061" t="s">
        <v>1851</v>
      </c>
      <c r="B1061" s="1">
        <v>41256</v>
      </c>
      <c r="C1061" s="1">
        <v>41258</v>
      </c>
      <c r="D1061" t="s">
        <v>1852</v>
      </c>
      <c r="E1061" t="s">
        <v>14</v>
      </c>
      <c r="F1061" t="s">
        <v>1853</v>
      </c>
      <c r="G1061" t="s">
        <v>16</v>
      </c>
      <c r="H1061" t="s">
        <v>25</v>
      </c>
      <c r="I1061" t="s">
        <v>1854</v>
      </c>
      <c r="J1061">
        <v>494.38</v>
      </c>
      <c r="K1061">
        <v>3</v>
      </c>
      <c r="L1061">
        <v>49.44</v>
      </c>
      <c r="M1061">
        <f>YEAR(Walmart_dataset[[#This Row],[Order Date]])</f>
        <v>2012</v>
      </c>
      <c r="N1061">
        <f>MONTH(Walmart_dataset[[#This Row],[Order Date]])</f>
        <v>12</v>
      </c>
      <c r="O1061">
        <f>DAY(Walmart_dataset[[#This Row],[Order Date]])</f>
        <v>13</v>
      </c>
    </row>
    <row r="1062" spans="1:15" x14ac:dyDescent="0.25">
      <c r="A1062" t="s">
        <v>1851</v>
      </c>
      <c r="B1062" s="1">
        <v>41256</v>
      </c>
      <c r="C1062" s="1">
        <v>41258</v>
      </c>
      <c r="D1062" t="s">
        <v>1852</v>
      </c>
      <c r="E1062" t="s">
        <v>14</v>
      </c>
      <c r="F1062" t="s">
        <v>1853</v>
      </c>
      <c r="G1062" t="s">
        <v>16</v>
      </c>
      <c r="H1062" t="s">
        <v>27</v>
      </c>
      <c r="I1062" t="s">
        <v>1005</v>
      </c>
      <c r="J1062">
        <v>29.2</v>
      </c>
      <c r="K1062">
        <v>5</v>
      </c>
      <c r="L1062">
        <v>9.86</v>
      </c>
      <c r="M1062">
        <f>YEAR(Walmart_dataset[[#This Row],[Order Date]])</f>
        <v>2012</v>
      </c>
      <c r="N1062">
        <f>MONTH(Walmart_dataset[[#This Row],[Order Date]])</f>
        <v>12</v>
      </c>
      <c r="O1062">
        <f>DAY(Walmart_dataset[[#This Row],[Order Date]])</f>
        <v>13</v>
      </c>
    </row>
    <row r="1063" spans="1:15" x14ac:dyDescent="0.25">
      <c r="A1063" t="s">
        <v>1851</v>
      </c>
      <c r="B1063" s="1">
        <v>41256</v>
      </c>
      <c r="C1063" s="1">
        <v>41258</v>
      </c>
      <c r="D1063" t="s">
        <v>1852</v>
      </c>
      <c r="E1063" t="s">
        <v>14</v>
      </c>
      <c r="F1063" t="s">
        <v>1853</v>
      </c>
      <c r="G1063" t="s">
        <v>16</v>
      </c>
      <c r="H1063" t="s">
        <v>58</v>
      </c>
      <c r="I1063" t="s">
        <v>97</v>
      </c>
      <c r="J1063">
        <v>248.85</v>
      </c>
      <c r="K1063">
        <v>5</v>
      </c>
      <c r="L1063">
        <v>27.37</v>
      </c>
      <c r="M1063">
        <f>YEAR(Walmart_dataset[[#This Row],[Order Date]])</f>
        <v>2012</v>
      </c>
      <c r="N1063">
        <f>MONTH(Walmart_dataset[[#This Row],[Order Date]])</f>
        <v>12</v>
      </c>
      <c r="O1063">
        <f>DAY(Walmart_dataset[[#This Row],[Order Date]])</f>
        <v>13</v>
      </c>
    </row>
    <row r="1064" spans="1:15" x14ac:dyDescent="0.25">
      <c r="A1064" t="s">
        <v>1851</v>
      </c>
      <c r="B1064" s="1">
        <v>41256</v>
      </c>
      <c r="C1064" s="1">
        <v>41258</v>
      </c>
      <c r="D1064" t="s">
        <v>1852</v>
      </c>
      <c r="E1064" t="s">
        <v>14</v>
      </c>
      <c r="F1064" t="s">
        <v>1853</v>
      </c>
      <c r="G1064" t="s">
        <v>16</v>
      </c>
      <c r="H1064" t="s">
        <v>58</v>
      </c>
      <c r="I1064" t="s">
        <v>1855</v>
      </c>
      <c r="J1064">
        <v>36.24</v>
      </c>
      <c r="K1064">
        <v>1</v>
      </c>
      <c r="L1064">
        <v>15.22</v>
      </c>
      <c r="M1064">
        <f>YEAR(Walmart_dataset[[#This Row],[Order Date]])</f>
        <v>2012</v>
      </c>
      <c r="N1064">
        <f>MONTH(Walmart_dataset[[#This Row],[Order Date]])</f>
        <v>12</v>
      </c>
      <c r="O1064">
        <f>DAY(Walmart_dataset[[#This Row],[Order Date]])</f>
        <v>13</v>
      </c>
    </row>
    <row r="1065" spans="1:15" x14ac:dyDescent="0.25">
      <c r="A1065" t="s">
        <v>1856</v>
      </c>
      <c r="B1065" s="1">
        <v>40903</v>
      </c>
      <c r="C1065" s="1">
        <v>40907</v>
      </c>
      <c r="D1065" t="s">
        <v>1261</v>
      </c>
      <c r="E1065" t="s">
        <v>14</v>
      </c>
      <c r="F1065" t="s">
        <v>197</v>
      </c>
      <c r="G1065" t="s">
        <v>16</v>
      </c>
      <c r="H1065" t="s">
        <v>122</v>
      </c>
      <c r="I1065" t="s">
        <v>1786</v>
      </c>
      <c r="J1065">
        <v>11.91</v>
      </c>
      <c r="K1065">
        <v>3</v>
      </c>
      <c r="L1065">
        <v>0.12</v>
      </c>
      <c r="M1065">
        <f>YEAR(Walmart_dataset[[#This Row],[Order Date]])</f>
        <v>2011</v>
      </c>
      <c r="N1065">
        <f>MONTH(Walmart_dataset[[#This Row],[Order Date]])</f>
        <v>12</v>
      </c>
      <c r="O1065">
        <f>DAY(Walmart_dataset[[#This Row],[Order Date]])</f>
        <v>26</v>
      </c>
    </row>
    <row r="1066" spans="1:15" x14ac:dyDescent="0.25">
      <c r="A1066" t="s">
        <v>1856</v>
      </c>
      <c r="B1066" s="1">
        <v>40903</v>
      </c>
      <c r="C1066" s="1">
        <v>40907</v>
      </c>
      <c r="D1066" t="s">
        <v>1261</v>
      </c>
      <c r="E1066" t="s">
        <v>14</v>
      </c>
      <c r="F1066" t="s">
        <v>197</v>
      </c>
      <c r="G1066" t="s">
        <v>16</v>
      </c>
      <c r="H1066" t="s">
        <v>21</v>
      </c>
      <c r="I1066" t="s">
        <v>1673</v>
      </c>
      <c r="J1066">
        <v>3.48</v>
      </c>
      <c r="K1066">
        <v>2</v>
      </c>
      <c r="L1066">
        <v>1.1100000000000001</v>
      </c>
      <c r="M1066">
        <f>YEAR(Walmart_dataset[[#This Row],[Order Date]])</f>
        <v>2011</v>
      </c>
      <c r="N1066">
        <f>MONTH(Walmart_dataset[[#This Row],[Order Date]])</f>
        <v>12</v>
      </c>
      <c r="O1066">
        <f>DAY(Walmart_dataset[[#This Row],[Order Date]])</f>
        <v>26</v>
      </c>
    </row>
    <row r="1067" spans="1:15" hidden="1" x14ac:dyDescent="0.25">
      <c r="A1067" t="s">
        <v>1857</v>
      </c>
      <c r="B1067" s="1">
        <v>41052</v>
      </c>
      <c r="C1067" s="1">
        <v>41059</v>
      </c>
      <c r="D1067" t="s">
        <v>52</v>
      </c>
      <c r="E1067" t="s">
        <v>14</v>
      </c>
      <c r="F1067" t="s">
        <v>105</v>
      </c>
      <c r="G1067" t="s">
        <v>73</v>
      </c>
      <c r="H1067" t="s">
        <v>27</v>
      </c>
      <c r="I1067" t="s">
        <v>844</v>
      </c>
      <c r="J1067">
        <v>19.190000000000001</v>
      </c>
      <c r="K1067">
        <v>7</v>
      </c>
      <c r="L1067">
        <v>-12.8</v>
      </c>
      <c r="M1067">
        <f>YEAR(Walmart_dataset[[#This Row],[Order Date]])</f>
        <v>2012</v>
      </c>
      <c r="N1067">
        <f>MONTH(Walmart_dataset[[#This Row],[Order Date]])</f>
        <v>5</v>
      </c>
      <c r="O1067">
        <f>DAY(Walmart_dataset[[#This Row],[Order Date]])</f>
        <v>23</v>
      </c>
    </row>
    <row r="1068" spans="1:15" hidden="1" x14ac:dyDescent="0.25">
      <c r="A1068" t="s">
        <v>1857</v>
      </c>
      <c r="B1068" s="1">
        <v>41052</v>
      </c>
      <c r="C1068" s="1">
        <v>41059</v>
      </c>
      <c r="D1068" t="s">
        <v>52</v>
      </c>
      <c r="E1068" t="s">
        <v>14</v>
      </c>
      <c r="F1068" t="s">
        <v>105</v>
      </c>
      <c r="G1068" t="s">
        <v>73</v>
      </c>
      <c r="H1068" t="s">
        <v>29</v>
      </c>
      <c r="I1068" t="s">
        <v>449</v>
      </c>
      <c r="J1068">
        <v>121.79</v>
      </c>
      <c r="K1068">
        <v>4</v>
      </c>
      <c r="L1068">
        <v>13.7</v>
      </c>
      <c r="M1068">
        <f>YEAR(Walmart_dataset[[#This Row],[Order Date]])</f>
        <v>2012</v>
      </c>
      <c r="N1068">
        <f>MONTH(Walmart_dataset[[#This Row],[Order Date]])</f>
        <v>5</v>
      </c>
      <c r="O1068">
        <f>DAY(Walmart_dataset[[#This Row],[Order Date]])</f>
        <v>23</v>
      </c>
    </row>
    <row r="1069" spans="1:15" x14ac:dyDescent="0.25">
      <c r="A1069" t="s">
        <v>1858</v>
      </c>
      <c r="B1069" s="1">
        <v>41960</v>
      </c>
      <c r="C1069" s="1">
        <v>41960</v>
      </c>
      <c r="D1069" t="s">
        <v>1859</v>
      </c>
      <c r="E1069" t="s">
        <v>14</v>
      </c>
      <c r="F1069" t="s">
        <v>47</v>
      </c>
      <c r="G1069" t="s">
        <v>16</v>
      </c>
      <c r="H1069" t="s">
        <v>736</v>
      </c>
      <c r="I1069" t="s">
        <v>1583</v>
      </c>
      <c r="J1069">
        <v>1919.98</v>
      </c>
      <c r="K1069">
        <v>3</v>
      </c>
      <c r="L1069">
        <v>216</v>
      </c>
      <c r="M1069">
        <f>YEAR(Walmart_dataset[[#This Row],[Order Date]])</f>
        <v>2014</v>
      </c>
      <c r="N1069">
        <f>MONTH(Walmart_dataset[[#This Row],[Order Date]])</f>
        <v>11</v>
      </c>
      <c r="O1069">
        <f>DAY(Walmart_dataset[[#This Row],[Order Date]])</f>
        <v>17</v>
      </c>
    </row>
    <row r="1070" spans="1:15" x14ac:dyDescent="0.25">
      <c r="A1070" t="s">
        <v>1860</v>
      </c>
      <c r="B1070" s="1">
        <v>40813</v>
      </c>
      <c r="C1070" s="1">
        <v>40817</v>
      </c>
      <c r="D1070" t="s">
        <v>1046</v>
      </c>
      <c r="E1070" t="s">
        <v>14</v>
      </c>
      <c r="F1070" t="s">
        <v>197</v>
      </c>
      <c r="G1070" t="s">
        <v>16</v>
      </c>
      <c r="H1070" t="s">
        <v>110</v>
      </c>
      <c r="I1070" t="s">
        <v>358</v>
      </c>
      <c r="J1070">
        <v>603.91999999999996</v>
      </c>
      <c r="K1070">
        <v>5</v>
      </c>
      <c r="L1070">
        <v>45.29</v>
      </c>
      <c r="M1070">
        <f>YEAR(Walmart_dataset[[#This Row],[Order Date]])</f>
        <v>2011</v>
      </c>
      <c r="N1070">
        <f>MONTH(Walmart_dataset[[#This Row],[Order Date]])</f>
        <v>9</v>
      </c>
      <c r="O1070">
        <f>DAY(Walmart_dataset[[#This Row],[Order Date]])</f>
        <v>27</v>
      </c>
    </row>
    <row r="1071" spans="1:15" x14ac:dyDescent="0.25">
      <c r="A1071" t="s">
        <v>1860</v>
      </c>
      <c r="B1071" s="1">
        <v>40813</v>
      </c>
      <c r="C1071" s="1">
        <v>40817</v>
      </c>
      <c r="D1071" t="s">
        <v>1046</v>
      </c>
      <c r="E1071" t="s">
        <v>14</v>
      </c>
      <c r="F1071" t="s">
        <v>197</v>
      </c>
      <c r="G1071" t="s">
        <v>16</v>
      </c>
      <c r="H1071" t="s">
        <v>67</v>
      </c>
      <c r="I1071" t="s">
        <v>1098</v>
      </c>
      <c r="J1071">
        <v>81.98</v>
      </c>
      <c r="K1071">
        <v>2</v>
      </c>
      <c r="L1071">
        <v>40.17</v>
      </c>
      <c r="M1071">
        <f>YEAR(Walmart_dataset[[#This Row],[Order Date]])</f>
        <v>2011</v>
      </c>
      <c r="N1071">
        <f>MONTH(Walmart_dataset[[#This Row],[Order Date]])</f>
        <v>9</v>
      </c>
      <c r="O1071">
        <f>DAY(Walmart_dataset[[#This Row],[Order Date]])</f>
        <v>27</v>
      </c>
    </row>
    <row r="1072" spans="1:15" x14ac:dyDescent="0.25">
      <c r="A1072" t="s">
        <v>1861</v>
      </c>
      <c r="B1072" s="1">
        <v>41163</v>
      </c>
      <c r="C1072" s="1">
        <v>41167</v>
      </c>
      <c r="D1072" t="s">
        <v>1067</v>
      </c>
      <c r="E1072" t="s">
        <v>14</v>
      </c>
      <c r="F1072" t="s">
        <v>173</v>
      </c>
      <c r="G1072" t="s">
        <v>16</v>
      </c>
      <c r="H1072" t="s">
        <v>23</v>
      </c>
      <c r="I1072" t="s">
        <v>1862</v>
      </c>
      <c r="J1072">
        <v>181.35</v>
      </c>
      <c r="K1072">
        <v>9</v>
      </c>
      <c r="L1072">
        <v>48.96</v>
      </c>
      <c r="M1072">
        <f>YEAR(Walmart_dataset[[#This Row],[Order Date]])</f>
        <v>2012</v>
      </c>
      <c r="N1072">
        <f>MONTH(Walmart_dataset[[#This Row],[Order Date]])</f>
        <v>9</v>
      </c>
      <c r="O1072">
        <f>DAY(Walmart_dataset[[#This Row],[Order Date]])</f>
        <v>11</v>
      </c>
    </row>
    <row r="1073" spans="1:15" x14ac:dyDescent="0.25">
      <c r="A1073" t="s">
        <v>1861</v>
      </c>
      <c r="B1073" s="1">
        <v>41163</v>
      </c>
      <c r="C1073" s="1">
        <v>41167</v>
      </c>
      <c r="D1073" t="s">
        <v>1067</v>
      </c>
      <c r="E1073" t="s">
        <v>14</v>
      </c>
      <c r="F1073" t="s">
        <v>173</v>
      </c>
      <c r="G1073" t="s">
        <v>16</v>
      </c>
      <c r="H1073" t="s">
        <v>17</v>
      </c>
      <c r="I1073" t="s">
        <v>1863</v>
      </c>
      <c r="J1073">
        <v>8.64</v>
      </c>
      <c r="K1073">
        <v>3</v>
      </c>
      <c r="L1073">
        <v>4.2300000000000004</v>
      </c>
      <c r="M1073">
        <f>YEAR(Walmart_dataset[[#This Row],[Order Date]])</f>
        <v>2012</v>
      </c>
      <c r="N1073">
        <f>MONTH(Walmart_dataset[[#This Row],[Order Date]])</f>
        <v>9</v>
      </c>
      <c r="O1073">
        <f>DAY(Walmart_dataset[[#This Row],[Order Date]])</f>
        <v>11</v>
      </c>
    </row>
    <row r="1074" spans="1:15" x14ac:dyDescent="0.25">
      <c r="A1074" t="s">
        <v>1864</v>
      </c>
      <c r="B1074" s="1">
        <v>41873</v>
      </c>
      <c r="C1074" s="1">
        <v>41874</v>
      </c>
      <c r="D1074" t="s">
        <v>1865</v>
      </c>
      <c r="E1074" t="s">
        <v>14</v>
      </c>
      <c r="F1074" t="s">
        <v>705</v>
      </c>
      <c r="G1074" t="s">
        <v>16</v>
      </c>
      <c r="H1074" t="s">
        <v>23</v>
      </c>
      <c r="I1074" t="s">
        <v>1866</v>
      </c>
      <c r="J1074">
        <v>17.12</v>
      </c>
      <c r="K1074">
        <v>4</v>
      </c>
      <c r="L1074">
        <v>4.96</v>
      </c>
      <c r="M1074">
        <f>YEAR(Walmart_dataset[[#This Row],[Order Date]])</f>
        <v>2014</v>
      </c>
      <c r="N1074">
        <f>MONTH(Walmart_dataset[[#This Row],[Order Date]])</f>
        <v>8</v>
      </c>
      <c r="O1074">
        <f>DAY(Walmart_dataset[[#This Row],[Order Date]])</f>
        <v>22</v>
      </c>
    </row>
    <row r="1075" spans="1:15" x14ac:dyDescent="0.25">
      <c r="A1075" t="s">
        <v>1864</v>
      </c>
      <c r="B1075" s="1">
        <v>41873</v>
      </c>
      <c r="C1075" s="1">
        <v>41874</v>
      </c>
      <c r="D1075" t="s">
        <v>1865</v>
      </c>
      <c r="E1075" t="s">
        <v>14</v>
      </c>
      <c r="F1075" t="s">
        <v>705</v>
      </c>
      <c r="G1075" t="s">
        <v>16</v>
      </c>
      <c r="H1075" t="s">
        <v>25</v>
      </c>
      <c r="I1075" t="s">
        <v>1867</v>
      </c>
      <c r="J1075">
        <v>431.97</v>
      </c>
      <c r="K1075">
        <v>4</v>
      </c>
      <c r="L1075">
        <v>37.799999999999997</v>
      </c>
      <c r="M1075">
        <f>YEAR(Walmart_dataset[[#This Row],[Order Date]])</f>
        <v>2014</v>
      </c>
      <c r="N1075">
        <f>MONTH(Walmart_dataset[[#This Row],[Order Date]])</f>
        <v>8</v>
      </c>
      <c r="O1075">
        <f>DAY(Walmart_dataset[[#This Row],[Order Date]])</f>
        <v>22</v>
      </c>
    </row>
    <row r="1076" spans="1:15" x14ac:dyDescent="0.25">
      <c r="A1076" t="s">
        <v>1864</v>
      </c>
      <c r="B1076" s="1">
        <v>41873</v>
      </c>
      <c r="C1076" s="1">
        <v>41874</v>
      </c>
      <c r="D1076" t="s">
        <v>1865</v>
      </c>
      <c r="E1076" t="s">
        <v>14</v>
      </c>
      <c r="F1076" t="s">
        <v>705</v>
      </c>
      <c r="G1076" t="s">
        <v>16</v>
      </c>
      <c r="H1076" t="s">
        <v>21</v>
      </c>
      <c r="I1076" t="s">
        <v>1868</v>
      </c>
      <c r="J1076">
        <v>129.91999999999999</v>
      </c>
      <c r="K1076">
        <v>4</v>
      </c>
      <c r="L1076">
        <v>10.39</v>
      </c>
      <c r="M1076">
        <f>YEAR(Walmart_dataset[[#This Row],[Order Date]])</f>
        <v>2014</v>
      </c>
      <c r="N1076">
        <f>MONTH(Walmart_dataset[[#This Row],[Order Date]])</f>
        <v>8</v>
      </c>
      <c r="O1076">
        <f>DAY(Walmart_dataset[[#This Row],[Order Date]])</f>
        <v>22</v>
      </c>
    </row>
    <row r="1077" spans="1:15" x14ac:dyDescent="0.25">
      <c r="A1077" t="s">
        <v>1864</v>
      </c>
      <c r="B1077" s="1">
        <v>41873</v>
      </c>
      <c r="C1077" s="1">
        <v>41874</v>
      </c>
      <c r="D1077" t="s">
        <v>1865</v>
      </c>
      <c r="E1077" t="s">
        <v>14</v>
      </c>
      <c r="F1077" t="s">
        <v>705</v>
      </c>
      <c r="G1077" t="s">
        <v>16</v>
      </c>
      <c r="H1077" t="s">
        <v>31</v>
      </c>
      <c r="I1077" t="s">
        <v>32</v>
      </c>
      <c r="J1077">
        <v>568.73</v>
      </c>
      <c r="K1077">
        <v>3</v>
      </c>
      <c r="L1077">
        <v>28.44</v>
      </c>
      <c r="M1077">
        <f>YEAR(Walmart_dataset[[#This Row],[Order Date]])</f>
        <v>2014</v>
      </c>
      <c r="N1077">
        <f>MONTH(Walmart_dataset[[#This Row],[Order Date]])</f>
        <v>8</v>
      </c>
      <c r="O1077">
        <f>DAY(Walmart_dataset[[#This Row],[Order Date]])</f>
        <v>22</v>
      </c>
    </row>
    <row r="1078" spans="1:15" x14ac:dyDescent="0.25">
      <c r="A1078" t="s">
        <v>1864</v>
      </c>
      <c r="B1078" s="1">
        <v>41873</v>
      </c>
      <c r="C1078" s="1">
        <v>41874</v>
      </c>
      <c r="D1078" t="s">
        <v>1865</v>
      </c>
      <c r="E1078" t="s">
        <v>14</v>
      </c>
      <c r="F1078" t="s">
        <v>705</v>
      </c>
      <c r="G1078" t="s">
        <v>16</v>
      </c>
      <c r="H1078" t="s">
        <v>27</v>
      </c>
      <c r="I1078" t="s">
        <v>1869</v>
      </c>
      <c r="J1078">
        <v>117.14</v>
      </c>
      <c r="K1078">
        <v>9</v>
      </c>
      <c r="L1078">
        <v>42.46</v>
      </c>
      <c r="M1078">
        <f>YEAR(Walmart_dataset[[#This Row],[Order Date]])</f>
        <v>2014</v>
      </c>
      <c r="N1078">
        <f>MONTH(Walmart_dataset[[#This Row],[Order Date]])</f>
        <v>8</v>
      </c>
      <c r="O1078">
        <f>DAY(Walmart_dataset[[#This Row],[Order Date]])</f>
        <v>22</v>
      </c>
    </row>
    <row r="1079" spans="1:15" x14ac:dyDescent="0.25">
      <c r="A1079" t="s">
        <v>1864</v>
      </c>
      <c r="B1079" s="1">
        <v>41873</v>
      </c>
      <c r="C1079" s="1">
        <v>41874</v>
      </c>
      <c r="D1079" t="s">
        <v>1865</v>
      </c>
      <c r="E1079" t="s">
        <v>14</v>
      </c>
      <c r="F1079" t="s">
        <v>705</v>
      </c>
      <c r="G1079" t="s">
        <v>16</v>
      </c>
      <c r="H1079" t="s">
        <v>29</v>
      </c>
      <c r="I1079" t="s">
        <v>1870</v>
      </c>
      <c r="J1079">
        <v>203.52</v>
      </c>
      <c r="K1079">
        <v>3</v>
      </c>
      <c r="L1079">
        <v>54.95</v>
      </c>
      <c r="M1079">
        <f>YEAR(Walmart_dataset[[#This Row],[Order Date]])</f>
        <v>2014</v>
      </c>
      <c r="N1079">
        <f>MONTH(Walmart_dataset[[#This Row],[Order Date]])</f>
        <v>8</v>
      </c>
      <c r="O1079">
        <f>DAY(Walmart_dataset[[#This Row],[Order Date]])</f>
        <v>22</v>
      </c>
    </row>
    <row r="1080" spans="1:15" x14ac:dyDescent="0.25">
      <c r="A1080" t="s">
        <v>1864</v>
      </c>
      <c r="B1080" s="1">
        <v>41873</v>
      </c>
      <c r="C1080" s="1">
        <v>41874</v>
      </c>
      <c r="D1080" t="s">
        <v>1865</v>
      </c>
      <c r="E1080" t="s">
        <v>14</v>
      </c>
      <c r="F1080" t="s">
        <v>705</v>
      </c>
      <c r="G1080" t="s">
        <v>16</v>
      </c>
      <c r="H1080" t="s">
        <v>17</v>
      </c>
      <c r="I1080" t="s">
        <v>1871</v>
      </c>
      <c r="J1080">
        <v>51.75</v>
      </c>
      <c r="K1080">
        <v>5</v>
      </c>
      <c r="L1080">
        <v>24.84</v>
      </c>
      <c r="M1080">
        <f>YEAR(Walmart_dataset[[#This Row],[Order Date]])</f>
        <v>2014</v>
      </c>
      <c r="N1080">
        <f>MONTH(Walmart_dataset[[#This Row],[Order Date]])</f>
        <v>8</v>
      </c>
      <c r="O1080">
        <f>DAY(Walmart_dataset[[#This Row],[Order Date]])</f>
        <v>22</v>
      </c>
    </row>
    <row r="1081" spans="1:15" x14ac:dyDescent="0.25">
      <c r="A1081" t="s">
        <v>1872</v>
      </c>
      <c r="B1081" s="1">
        <v>41134</v>
      </c>
      <c r="C1081" s="1">
        <v>41141</v>
      </c>
      <c r="D1081" t="s">
        <v>1873</v>
      </c>
      <c r="E1081" t="s">
        <v>14</v>
      </c>
      <c r="F1081" t="s">
        <v>1874</v>
      </c>
      <c r="G1081" t="s">
        <v>16</v>
      </c>
      <c r="H1081" t="s">
        <v>23</v>
      </c>
      <c r="I1081" t="s">
        <v>1875</v>
      </c>
      <c r="J1081">
        <v>50.8</v>
      </c>
      <c r="K1081">
        <v>5</v>
      </c>
      <c r="L1081">
        <v>13.21</v>
      </c>
      <c r="M1081">
        <f>YEAR(Walmart_dataset[[#This Row],[Order Date]])</f>
        <v>2012</v>
      </c>
      <c r="N1081">
        <f>MONTH(Walmart_dataset[[#This Row],[Order Date]])</f>
        <v>8</v>
      </c>
      <c r="O1081">
        <f>DAY(Walmart_dataset[[#This Row],[Order Date]])</f>
        <v>13</v>
      </c>
    </row>
    <row r="1082" spans="1:15" x14ac:dyDescent="0.25">
      <c r="A1082" t="s">
        <v>1876</v>
      </c>
      <c r="B1082" s="1">
        <v>41504</v>
      </c>
      <c r="C1082" s="1">
        <v>41508</v>
      </c>
      <c r="D1082" t="s">
        <v>722</v>
      </c>
      <c r="E1082" t="s">
        <v>14</v>
      </c>
      <c r="F1082" t="s">
        <v>36</v>
      </c>
      <c r="G1082" t="s">
        <v>37</v>
      </c>
      <c r="H1082" t="s">
        <v>27</v>
      </c>
      <c r="I1082" t="s">
        <v>982</v>
      </c>
      <c r="J1082">
        <v>15.71</v>
      </c>
      <c r="K1082">
        <v>4</v>
      </c>
      <c r="L1082">
        <v>5.7</v>
      </c>
      <c r="M1082">
        <f>YEAR(Walmart_dataset[[#This Row],[Order Date]])</f>
        <v>2013</v>
      </c>
      <c r="N1082">
        <f>MONTH(Walmart_dataset[[#This Row],[Order Date]])</f>
        <v>8</v>
      </c>
      <c r="O1082">
        <f>DAY(Walmart_dataset[[#This Row],[Order Date]])</f>
        <v>18</v>
      </c>
    </row>
    <row r="1083" spans="1:15" x14ac:dyDescent="0.25">
      <c r="A1083" t="s">
        <v>1877</v>
      </c>
      <c r="B1083" s="1">
        <v>40809</v>
      </c>
      <c r="C1083" s="1">
        <v>40814</v>
      </c>
      <c r="D1083" t="s">
        <v>1878</v>
      </c>
      <c r="E1083" t="s">
        <v>14</v>
      </c>
      <c r="F1083" t="s">
        <v>197</v>
      </c>
      <c r="G1083" t="s">
        <v>16</v>
      </c>
      <c r="H1083" t="s">
        <v>296</v>
      </c>
      <c r="I1083" t="s">
        <v>1879</v>
      </c>
      <c r="J1083">
        <v>436</v>
      </c>
      <c r="K1083">
        <v>3</v>
      </c>
      <c r="L1083">
        <v>20.52</v>
      </c>
      <c r="M1083">
        <f>YEAR(Walmart_dataset[[#This Row],[Order Date]])</f>
        <v>2011</v>
      </c>
      <c r="N1083">
        <f>MONTH(Walmart_dataset[[#This Row],[Order Date]])</f>
        <v>9</v>
      </c>
      <c r="O1083">
        <f>DAY(Walmart_dataset[[#This Row],[Order Date]])</f>
        <v>23</v>
      </c>
    </row>
    <row r="1084" spans="1:15" x14ac:dyDescent="0.25">
      <c r="A1084" t="s">
        <v>1877</v>
      </c>
      <c r="B1084" s="1">
        <v>40809</v>
      </c>
      <c r="C1084" s="1">
        <v>40814</v>
      </c>
      <c r="D1084" t="s">
        <v>1878</v>
      </c>
      <c r="E1084" t="s">
        <v>14</v>
      </c>
      <c r="F1084" t="s">
        <v>197</v>
      </c>
      <c r="G1084" t="s">
        <v>16</v>
      </c>
      <c r="H1084" t="s">
        <v>25</v>
      </c>
      <c r="I1084" t="s">
        <v>75</v>
      </c>
      <c r="J1084">
        <v>83.98</v>
      </c>
      <c r="K1084">
        <v>2</v>
      </c>
      <c r="L1084">
        <v>31.49</v>
      </c>
      <c r="M1084">
        <f>YEAR(Walmart_dataset[[#This Row],[Order Date]])</f>
        <v>2011</v>
      </c>
      <c r="N1084">
        <f>MONTH(Walmart_dataset[[#This Row],[Order Date]])</f>
        <v>9</v>
      </c>
      <c r="O1084">
        <f>DAY(Walmart_dataset[[#This Row],[Order Date]])</f>
        <v>23</v>
      </c>
    </row>
    <row r="1085" spans="1:15" x14ac:dyDescent="0.25">
      <c r="A1085" t="s">
        <v>1880</v>
      </c>
      <c r="B1085" s="1">
        <v>40575</v>
      </c>
      <c r="C1085" s="1">
        <v>40577</v>
      </c>
      <c r="D1085" t="s">
        <v>1881</v>
      </c>
      <c r="E1085" t="s">
        <v>14</v>
      </c>
      <c r="F1085" t="s">
        <v>474</v>
      </c>
      <c r="G1085" t="s">
        <v>16</v>
      </c>
      <c r="H1085" t="s">
        <v>296</v>
      </c>
      <c r="I1085" t="s">
        <v>1882</v>
      </c>
      <c r="J1085">
        <v>290.67</v>
      </c>
      <c r="K1085">
        <v>2</v>
      </c>
      <c r="L1085">
        <v>3.42</v>
      </c>
      <c r="M1085">
        <f>YEAR(Walmart_dataset[[#This Row],[Order Date]])</f>
        <v>2011</v>
      </c>
      <c r="N1085">
        <f>MONTH(Walmart_dataset[[#This Row],[Order Date]])</f>
        <v>2</v>
      </c>
      <c r="O1085">
        <f>DAY(Walmart_dataset[[#This Row],[Order Date]])</f>
        <v>1</v>
      </c>
    </row>
    <row r="1086" spans="1:15" hidden="1" x14ac:dyDescent="0.25">
      <c r="A1086" t="s">
        <v>1883</v>
      </c>
      <c r="B1086" s="1">
        <v>41234</v>
      </c>
      <c r="C1086" s="1">
        <v>41238</v>
      </c>
      <c r="D1086" t="s">
        <v>1025</v>
      </c>
      <c r="E1086" t="s">
        <v>14</v>
      </c>
      <c r="F1086" t="s">
        <v>284</v>
      </c>
      <c r="G1086" t="s">
        <v>285</v>
      </c>
      <c r="H1086" t="s">
        <v>296</v>
      </c>
      <c r="I1086" t="s">
        <v>1884</v>
      </c>
      <c r="J1086">
        <v>141.96</v>
      </c>
      <c r="K1086">
        <v>2</v>
      </c>
      <c r="L1086">
        <v>41.17</v>
      </c>
      <c r="M1086">
        <f>YEAR(Walmart_dataset[[#This Row],[Order Date]])</f>
        <v>2012</v>
      </c>
      <c r="N1086">
        <f>MONTH(Walmart_dataset[[#This Row],[Order Date]])</f>
        <v>11</v>
      </c>
      <c r="O1086">
        <f>DAY(Walmart_dataset[[#This Row],[Order Date]])</f>
        <v>21</v>
      </c>
    </row>
    <row r="1087" spans="1:15" hidden="1" x14ac:dyDescent="0.25">
      <c r="A1087" t="s">
        <v>1883</v>
      </c>
      <c r="B1087" s="1">
        <v>41234</v>
      </c>
      <c r="C1087" s="1">
        <v>41238</v>
      </c>
      <c r="D1087" t="s">
        <v>1025</v>
      </c>
      <c r="E1087" t="s">
        <v>14</v>
      </c>
      <c r="F1087" t="s">
        <v>284</v>
      </c>
      <c r="G1087" t="s">
        <v>285</v>
      </c>
      <c r="H1087" t="s">
        <v>27</v>
      </c>
      <c r="I1087" t="s">
        <v>276</v>
      </c>
      <c r="J1087">
        <v>66.05</v>
      </c>
      <c r="K1087">
        <v>4</v>
      </c>
      <c r="L1087">
        <v>23.12</v>
      </c>
      <c r="M1087">
        <f>YEAR(Walmart_dataset[[#This Row],[Order Date]])</f>
        <v>2012</v>
      </c>
      <c r="N1087">
        <f>MONTH(Walmart_dataset[[#This Row],[Order Date]])</f>
        <v>11</v>
      </c>
      <c r="O1087">
        <f>DAY(Walmart_dataset[[#This Row],[Order Date]])</f>
        <v>21</v>
      </c>
    </row>
    <row r="1088" spans="1:15" x14ac:dyDescent="0.25">
      <c r="A1088" t="s">
        <v>1885</v>
      </c>
      <c r="B1088" s="1">
        <v>41906</v>
      </c>
      <c r="C1088" s="1">
        <v>41913</v>
      </c>
      <c r="D1088" t="s">
        <v>176</v>
      </c>
      <c r="E1088" t="s">
        <v>14</v>
      </c>
      <c r="F1088" t="s">
        <v>47</v>
      </c>
      <c r="G1088" t="s">
        <v>16</v>
      </c>
      <c r="H1088" t="s">
        <v>27</v>
      </c>
      <c r="I1088" t="s">
        <v>1886</v>
      </c>
      <c r="J1088">
        <v>25.82</v>
      </c>
      <c r="K1088">
        <v>6</v>
      </c>
      <c r="L1088">
        <v>9.0399999999999991</v>
      </c>
      <c r="M1088">
        <f>YEAR(Walmart_dataset[[#This Row],[Order Date]])</f>
        <v>2014</v>
      </c>
      <c r="N1088">
        <f>MONTH(Walmart_dataset[[#This Row],[Order Date]])</f>
        <v>9</v>
      </c>
      <c r="O1088">
        <f>DAY(Walmart_dataset[[#This Row],[Order Date]])</f>
        <v>24</v>
      </c>
    </row>
    <row r="1089" spans="1:15" x14ac:dyDescent="0.25">
      <c r="A1089" t="s">
        <v>1885</v>
      </c>
      <c r="B1089" s="1">
        <v>41906</v>
      </c>
      <c r="C1089" s="1">
        <v>41913</v>
      </c>
      <c r="D1089" t="s">
        <v>176</v>
      </c>
      <c r="E1089" t="s">
        <v>14</v>
      </c>
      <c r="F1089" t="s">
        <v>47</v>
      </c>
      <c r="G1089" t="s">
        <v>16</v>
      </c>
      <c r="H1089" t="s">
        <v>29</v>
      </c>
      <c r="I1089" t="s">
        <v>1843</v>
      </c>
      <c r="J1089">
        <v>160.96</v>
      </c>
      <c r="K1089">
        <v>2</v>
      </c>
      <c r="L1089">
        <v>48.29</v>
      </c>
      <c r="M1089">
        <f>YEAR(Walmart_dataset[[#This Row],[Order Date]])</f>
        <v>2014</v>
      </c>
      <c r="N1089">
        <f>MONTH(Walmart_dataset[[#This Row],[Order Date]])</f>
        <v>9</v>
      </c>
      <c r="O1089">
        <f>DAY(Walmart_dataset[[#This Row],[Order Date]])</f>
        <v>24</v>
      </c>
    </row>
    <row r="1090" spans="1:15" x14ac:dyDescent="0.25">
      <c r="A1090" t="s">
        <v>1887</v>
      </c>
      <c r="B1090" s="1">
        <v>40764</v>
      </c>
      <c r="C1090" s="1">
        <v>40768</v>
      </c>
      <c r="D1090" t="s">
        <v>1888</v>
      </c>
      <c r="E1090" t="s">
        <v>14</v>
      </c>
      <c r="F1090" t="s">
        <v>36</v>
      </c>
      <c r="G1090" t="s">
        <v>37</v>
      </c>
      <c r="H1090" t="s">
        <v>25</v>
      </c>
      <c r="I1090" t="s">
        <v>1889</v>
      </c>
      <c r="J1090">
        <v>1091.17</v>
      </c>
      <c r="K1090">
        <v>4</v>
      </c>
      <c r="L1090">
        <v>68.2</v>
      </c>
      <c r="M1090">
        <f>YEAR(Walmart_dataset[[#This Row],[Order Date]])</f>
        <v>2011</v>
      </c>
      <c r="N1090">
        <f>MONTH(Walmart_dataset[[#This Row],[Order Date]])</f>
        <v>8</v>
      </c>
      <c r="O1090">
        <f>DAY(Walmart_dataset[[#This Row],[Order Date]])</f>
        <v>9</v>
      </c>
    </row>
    <row r="1091" spans="1:15" x14ac:dyDescent="0.25">
      <c r="A1091" t="s">
        <v>1887</v>
      </c>
      <c r="B1091" s="1">
        <v>40764</v>
      </c>
      <c r="C1091" s="1">
        <v>40768</v>
      </c>
      <c r="D1091" t="s">
        <v>1888</v>
      </c>
      <c r="E1091" t="s">
        <v>14</v>
      </c>
      <c r="F1091" t="s">
        <v>36</v>
      </c>
      <c r="G1091" t="s">
        <v>37</v>
      </c>
      <c r="H1091" t="s">
        <v>25</v>
      </c>
      <c r="I1091" t="s">
        <v>1029</v>
      </c>
      <c r="J1091">
        <v>219.17</v>
      </c>
      <c r="K1091">
        <v>2</v>
      </c>
      <c r="L1091">
        <v>-43.83</v>
      </c>
      <c r="M1091">
        <f>YEAR(Walmart_dataset[[#This Row],[Order Date]])</f>
        <v>2011</v>
      </c>
      <c r="N1091">
        <f>MONTH(Walmart_dataset[[#This Row],[Order Date]])</f>
        <v>8</v>
      </c>
      <c r="O1091">
        <f>DAY(Walmart_dataset[[#This Row],[Order Date]])</f>
        <v>9</v>
      </c>
    </row>
    <row r="1092" spans="1:15" x14ac:dyDescent="0.25">
      <c r="A1092" t="s">
        <v>1890</v>
      </c>
      <c r="B1092" s="1">
        <v>41199</v>
      </c>
      <c r="C1092" s="1">
        <v>41199</v>
      </c>
      <c r="D1092" t="s">
        <v>1891</v>
      </c>
      <c r="E1092" t="s">
        <v>14</v>
      </c>
      <c r="F1092" t="s">
        <v>15</v>
      </c>
      <c r="G1092" t="s">
        <v>16</v>
      </c>
      <c r="H1092" t="s">
        <v>43</v>
      </c>
      <c r="I1092" t="s">
        <v>62</v>
      </c>
      <c r="J1092">
        <v>77.88</v>
      </c>
      <c r="K1092">
        <v>2</v>
      </c>
      <c r="L1092">
        <v>3.89</v>
      </c>
      <c r="M1092">
        <f>YEAR(Walmart_dataset[[#This Row],[Order Date]])</f>
        <v>2012</v>
      </c>
      <c r="N1092">
        <f>MONTH(Walmart_dataset[[#This Row],[Order Date]])</f>
        <v>10</v>
      </c>
      <c r="O1092">
        <f>DAY(Walmart_dataset[[#This Row],[Order Date]])</f>
        <v>17</v>
      </c>
    </row>
    <row r="1093" spans="1:15" x14ac:dyDescent="0.25">
      <c r="A1093" t="s">
        <v>1892</v>
      </c>
      <c r="B1093" s="1">
        <v>41538</v>
      </c>
      <c r="C1093" s="1">
        <v>41542</v>
      </c>
      <c r="D1093" t="s">
        <v>1487</v>
      </c>
      <c r="E1093" t="s">
        <v>14</v>
      </c>
      <c r="F1093" t="s">
        <v>47</v>
      </c>
      <c r="G1093" t="s">
        <v>16</v>
      </c>
      <c r="H1093" t="s">
        <v>67</v>
      </c>
      <c r="I1093" t="s">
        <v>1893</v>
      </c>
      <c r="J1093">
        <v>65.790000000000006</v>
      </c>
      <c r="K1093">
        <v>9</v>
      </c>
      <c r="L1093">
        <v>30.26</v>
      </c>
      <c r="M1093">
        <f>YEAR(Walmart_dataset[[#This Row],[Order Date]])</f>
        <v>2013</v>
      </c>
      <c r="N1093">
        <f>MONTH(Walmart_dataset[[#This Row],[Order Date]])</f>
        <v>9</v>
      </c>
      <c r="O1093">
        <f>DAY(Walmart_dataset[[#This Row],[Order Date]])</f>
        <v>21</v>
      </c>
    </row>
    <row r="1094" spans="1:15" x14ac:dyDescent="0.25">
      <c r="A1094" t="s">
        <v>1892</v>
      </c>
      <c r="B1094" s="1">
        <v>41538</v>
      </c>
      <c r="C1094" s="1">
        <v>41542</v>
      </c>
      <c r="D1094" t="s">
        <v>1487</v>
      </c>
      <c r="E1094" t="s">
        <v>14</v>
      </c>
      <c r="F1094" t="s">
        <v>47</v>
      </c>
      <c r="G1094" t="s">
        <v>16</v>
      </c>
      <c r="H1094" t="s">
        <v>27</v>
      </c>
      <c r="I1094" t="s">
        <v>38</v>
      </c>
      <c r="J1094">
        <v>271.98</v>
      </c>
      <c r="K1094">
        <v>2</v>
      </c>
      <c r="L1094">
        <v>88.39</v>
      </c>
      <c r="M1094">
        <f>YEAR(Walmart_dataset[[#This Row],[Order Date]])</f>
        <v>2013</v>
      </c>
      <c r="N1094">
        <f>MONTH(Walmart_dataset[[#This Row],[Order Date]])</f>
        <v>9</v>
      </c>
      <c r="O1094">
        <f>DAY(Walmart_dataset[[#This Row],[Order Date]])</f>
        <v>21</v>
      </c>
    </row>
    <row r="1095" spans="1:15" x14ac:dyDescent="0.25">
      <c r="A1095" t="s">
        <v>1892</v>
      </c>
      <c r="B1095" s="1">
        <v>41538</v>
      </c>
      <c r="C1095" s="1">
        <v>41542</v>
      </c>
      <c r="D1095" t="s">
        <v>1487</v>
      </c>
      <c r="E1095" t="s">
        <v>14</v>
      </c>
      <c r="F1095" t="s">
        <v>47</v>
      </c>
      <c r="G1095" t="s">
        <v>16</v>
      </c>
      <c r="H1095" t="s">
        <v>23</v>
      </c>
      <c r="I1095" t="s">
        <v>127</v>
      </c>
      <c r="J1095">
        <v>11.76</v>
      </c>
      <c r="K1095">
        <v>4</v>
      </c>
      <c r="L1095">
        <v>3.18</v>
      </c>
      <c r="M1095">
        <f>YEAR(Walmart_dataset[[#This Row],[Order Date]])</f>
        <v>2013</v>
      </c>
      <c r="N1095">
        <f>MONTH(Walmart_dataset[[#This Row],[Order Date]])</f>
        <v>9</v>
      </c>
      <c r="O1095">
        <f>DAY(Walmart_dataset[[#This Row],[Order Date]])</f>
        <v>21</v>
      </c>
    </row>
    <row r="1096" spans="1:15" x14ac:dyDescent="0.25">
      <c r="A1096" t="s">
        <v>1892</v>
      </c>
      <c r="B1096" s="1">
        <v>41538</v>
      </c>
      <c r="C1096" s="1">
        <v>41542</v>
      </c>
      <c r="D1096" t="s">
        <v>1487</v>
      </c>
      <c r="E1096" t="s">
        <v>14</v>
      </c>
      <c r="F1096" t="s">
        <v>47</v>
      </c>
      <c r="G1096" t="s">
        <v>16</v>
      </c>
      <c r="H1096" t="s">
        <v>67</v>
      </c>
      <c r="I1096" t="s">
        <v>1894</v>
      </c>
      <c r="J1096">
        <v>77.52</v>
      </c>
      <c r="K1096">
        <v>2</v>
      </c>
      <c r="L1096">
        <v>37.979999999999997</v>
      </c>
      <c r="M1096">
        <f>YEAR(Walmart_dataset[[#This Row],[Order Date]])</f>
        <v>2013</v>
      </c>
      <c r="N1096">
        <f>MONTH(Walmart_dataset[[#This Row],[Order Date]])</f>
        <v>9</v>
      </c>
      <c r="O1096">
        <f>DAY(Walmart_dataset[[#This Row],[Order Date]])</f>
        <v>21</v>
      </c>
    </row>
    <row r="1097" spans="1:15" x14ac:dyDescent="0.25">
      <c r="A1097" t="s">
        <v>1892</v>
      </c>
      <c r="B1097" s="1">
        <v>41538</v>
      </c>
      <c r="C1097" s="1">
        <v>41542</v>
      </c>
      <c r="D1097" t="s">
        <v>1487</v>
      </c>
      <c r="E1097" t="s">
        <v>14</v>
      </c>
      <c r="F1097" t="s">
        <v>47</v>
      </c>
      <c r="G1097" t="s">
        <v>16</v>
      </c>
      <c r="H1097" t="s">
        <v>27</v>
      </c>
      <c r="I1097" t="s">
        <v>1656</v>
      </c>
      <c r="J1097">
        <v>48.64</v>
      </c>
      <c r="K1097">
        <v>2</v>
      </c>
      <c r="L1097">
        <v>15.81</v>
      </c>
      <c r="M1097">
        <f>YEAR(Walmart_dataset[[#This Row],[Order Date]])</f>
        <v>2013</v>
      </c>
      <c r="N1097">
        <f>MONTH(Walmart_dataset[[#This Row],[Order Date]])</f>
        <v>9</v>
      </c>
      <c r="O1097">
        <f>DAY(Walmart_dataset[[#This Row],[Order Date]])</f>
        <v>21</v>
      </c>
    </row>
    <row r="1098" spans="1:15" hidden="1" x14ac:dyDescent="0.25">
      <c r="A1098" t="s">
        <v>1895</v>
      </c>
      <c r="B1098" s="1">
        <v>41026</v>
      </c>
      <c r="C1098" s="1">
        <v>41031</v>
      </c>
      <c r="D1098" t="s">
        <v>1896</v>
      </c>
      <c r="E1098" t="s">
        <v>14</v>
      </c>
      <c r="F1098" t="s">
        <v>95</v>
      </c>
      <c r="G1098" t="s">
        <v>96</v>
      </c>
      <c r="H1098" t="s">
        <v>29</v>
      </c>
      <c r="I1098" t="s">
        <v>818</v>
      </c>
      <c r="J1098">
        <v>43.56</v>
      </c>
      <c r="K1098">
        <v>5</v>
      </c>
      <c r="L1098">
        <v>3.27</v>
      </c>
      <c r="M1098">
        <f>YEAR(Walmart_dataset[[#This Row],[Order Date]])</f>
        <v>2012</v>
      </c>
      <c r="N1098">
        <f>MONTH(Walmart_dataset[[#This Row],[Order Date]])</f>
        <v>4</v>
      </c>
      <c r="O1098">
        <f>DAY(Walmart_dataset[[#This Row],[Order Date]])</f>
        <v>27</v>
      </c>
    </row>
    <row r="1099" spans="1:15" hidden="1" x14ac:dyDescent="0.25">
      <c r="A1099" t="s">
        <v>1895</v>
      </c>
      <c r="B1099" s="1">
        <v>41026</v>
      </c>
      <c r="C1099" s="1">
        <v>41031</v>
      </c>
      <c r="D1099" t="s">
        <v>1896</v>
      </c>
      <c r="E1099" t="s">
        <v>14</v>
      </c>
      <c r="F1099" t="s">
        <v>95</v>
      </c>
      <c r="G1099" t="s">
        <v>96</v>
      </c>
      <c r="H1099" t="s">
        <v>122</v>
      </c>
      <c r="I1099" t="s">
        <v>431</v>
      </c>
      <c r="J1099">
        <v>5.84</v>
      </c>
      <c r="K1099">
        <v>2</v>
      </c>
      <c r="L1099">
        <v>0.73</v>
      </c>
      <c r="M1099">
        <f>YEAR(Walmart_dataset[[#This Row],[Order Date]])</f>
        <v>2012</v>
      </c>
      <c r="N1099">
        <f>MONTH(Walmart_dataset[[#This Row],[Order Date]])</f>
        <v>4</v>
      </c>
      <c r="O1099">
        <f>DAY(Walmart_dataset[[#This Row],[Order Date]])</f>
        <v>27</v>
      </c>
    </row>
    <row r="1100" spans="1:15" x14ac:dyDescent="0.25">
      <c r="A1100" t="s">
        <v>1897</v>
      </c>
      <c r="B1100" s="1">
        <v>41423</v>
      </c>
      <c r="C1100" s="1">
        <v>41429</v>
      </c>
      <c r="D1100" t="s">
        <v>533</v>
      </c>
      <c r="E1100" t="s">
        <v>14</v>
      </c>
      <c r="F1100" t="s">
        <v>15</v>
      </c>
      <c r="G1100" t="s">
        <v>16</v>
      </c>
      <c r="H1100" t="s">
        <v>29</v>
      </c>
      <c r="I1100" t="s">
        <v>1898</v>
      </c>
      <c r="J1100">
        <v>262.24</v>
      </c>
      <c r="K1100">
        <v>2</v>
      </c>
      <c r="L1100">
        <v>78.67</v>
      </c>
      <c r="M1100">
        <f>YEAR(Walmart_dataset[[#This Row],[Order Date]])</f>
        <v>2013</v>
      </c>
      <c r="N1100">
        <f>MONTH(Walmart_dataset[[#This Row],[Order Date]])</f>
        <v>5</v>
      </c>
      <c r="O1100">
        <f>DAY(Walmart_dataset[[#This Row],[Order Date]])</f>
        <v>29</v>
      </c>
    </row>
    <row r="1101" spans="1:15" x14ac:dyDescent="0.25">
      <c r="A1101" t="s">
        <v>1897</v>
      </c>
      <c r="B1101" s="1">
        <v>41423</v>
      </c>
      <c r="C1101" s="1">
        <v>41429</v>
      </c>
      <c r="D1101" t="s">
        <v>533</v>
      </c>
      <c r="E1101" t="s">
        <v>14</v>
      </c>
      <c r="F1101" t="s">
        <v>15</v>
      </c>
      <c r="G1101" t="s">
        <v>16</v>
      </c>
      <c r="H1101" t="s">
        <v>67</v>
      </c>
      <c r="I1101" t="s">
        <v>1899</v>
      </c>
      <c r="J1101">
        <v>182.72</v>
      </c>
      <c r="K1101">
        <v>8</v>
      </c>
      <c r="L1101">
        <v>84.05</v>
      </c>
      <c r="M1101">
        <f>YEAR(Walmart_dataset[[#This Row],[Order Date]])</f>
        <v>2013</v>
      </c>
      <c r="N1101">
        <f>MONTH(Walmart_dataset[[#This Row],[Order Date]])</f>
        <v>5</v>
      </c>
      <c r="O1101">
        <f>DAY(Walmart_dataset[[#This Row],[Order Date]])</f>
        <v>29</v>
      </c>
    </row>
    <row r="1102" spans="1:15" x14ac:dyDescent="0.25">
      <c r="A1102" t="s">
        <v>1897</v>
      </c>
      <c r="B1102" s="1">
        <v>41423</v>
      </c>
      <c r="C1102" s="1">
        <v>41429</v>
      </c>
      <c r="D1102" t="s">
        <v>533</v>
      </c>
      <c r="E1102" t="s">
        <v>14</v>
      </c>
      <c r="F1102" t="s">
        <v>15</v>
      </c>
      <c r="G1102" t="s">
        <v>16</v>
      </c>
      <c r="H1102" t="s">
        <v>58</v>
      </c>
      <c r="I1102" t="s">
        <v>1900</v>
      </c>
      <c r="J1102">
        <v>131.6</v>
      </c>
      <c r="K1102">
        <v>7</v>
      </c>
      <c r="L1102">
        <v>7.9</v>
      </c>
      <c r="M1102">
        <f>YEAR(Walmart_dataset[[#This Row],[Order Date]])</f>
        <v>2013</v>
      </c>
      <c r="N1102">
        <f>MONTH(Walmart_dataset[[#This Row],[Order Date]])</f>
        <v>5</v>
      </c>
      <c r="O1102">
        <f>DAY(Walmart_dataset[[#This Row],[Order Date]])</f>
        <v>29</v>
      </c>
    </row>
    <row r="1103" spans="1:15" x14ac:dyDescent="0.25">
      <c r="A1103" t="s">
        <v>1897</v>
      </c>
      <c r="B1103" s="1">
        <v>41423</v>
      </c>
      <c r="C1103" s="1">
        <v>41429</v>
      </c>
      <c r="D1103" t="s">
        <v>533</v>
      </c>
      <c r="E1103" t="s">
        <v>14</v>
      </c>
      <c r="F1103" t="s">
        <v>15</v>
      </c>
      <c r="G1103" t="s">
        <v>16</v>
      </c>
      <c r="H1103" t="s">
        <v>27</v>
      </c>
      <c r="I1103" t="s">
        <v>50</v>
      </c>
      <c r="J1103">
        <v>22.72</v>
      </c>
      <c r="K1103">
        <v>4</v>
      </c>
      <c r="L1103">
        <v>7.38</v>
      </c>
      <c r="M1103">
        <f>YEAR(Walmart_dataset[[#This Row],[Order Date]])</f>
        <v>2013</v>
      </c>
      <c r="N1103">
        <f>MONTH(Walmart_dataset[[#This Row],[Order Date]])</f>
        <v>5</v>
      </c>
      <c r="O1103">
        <f>DAY(Walmart_dataset[[#This Row],[Order Date]])</f>
        <v>29</v>
      </c>
    </row>
    <row r="1104" spans="1:15" x14ac:dyDescent="0.25">
      <c r="A1104" t="s">
        <v>1897</v>
      </c>
      <c r="B1104" s="1">
        <v>41423</v>
      </c>
      <c r="C1104" s="1">
        <v>41429</v>
      </c>
      <c r="D1104" t="s">
        <v>533</v>
      </c>
      <c r="E1104" t="s">
        <v>14</v>
      </c>
      <c r="F1104" t="s">
        <v>15</v>
      </c>
      <c r="G1104" t="s">
        <v>16</v>
      </c>
      <c r="H1104" t="s">
        <v>736</v>
      </c>
      <c r="I1104" t="s">
        <v>1783</v>
      </c>
      <c r="J1104">
        <v>558.4</v>
      </c>
      <c r="K1104">
        <v>2</v>
      </c>
      <c r="L1104">
        <v>41.88</v>
      </c>
      <c r="M1104">
        <f>YEAR(Walmart_dataset[[#This Row],[Order Date]])</f>
        <v>2013</v>
      </c>
      <c r="N1104">
        <f>MONTH(Walmart_dataset[[#This Row],[Order Date]])</f>
        <v>5</v>
      </c>
      <c r="O1104">
        <f>DAY(Walmart_dataset[[#This Row],[Order Date]])</f>
        <v>29</v>
      </c>
    </row>
    <row r="1105" spans="1:15" x14ac:dyDescent="0.25">
      <c r="A1105" t="s">
        <v>1901</v>
      </c>
      <c r="B1105" s="1">
        <v>41982</v>
      </c>
      <c r="C1105" s="1">
        <v>41983</v>
      </c>
      <c r="D1105" t="s">
        <v>1902</v>
      </c>
      <c r="E1105" t="s">
        <v>14</v>
      </c>
      <c r="F1105" t="s">
        <v>213</v>
      </c>
      <c r="G1105" t="s">
        <v>16</v>
      </c>
      <c r="H1105" t="s">
        <v>43</v>
      </c>
      <c r="I1105" t="s">
        <v>1903</v>
      </c>
      <c r="J1105">
        <v>29.79</v>
      </c>
      <c r="K1105">
        <v>3</v>
      </c>
      <c r="L1105">
        <v>8.64</v>
      </c>
      <c r="M1105">
        <f>YEAR(Walmart_dataset[[#This Row],[Order Date]])</f>
        <v>2014</v>
      </c>
      <c r="N1105">
        <f>MONTH(Walmart_dataset[[#This Row],[Order Date]])</f>
        <v>12</v>
      </c>
      <c r="O1105">
        <f>DAY(Walmart_dataset[[#This Row],[Order Date]])</f>
        <v>9</v>
      </c>
    </row>
    <row r="1106" spans="1:15" x14ac:dyDescent="0.25">
      <c r="A1106" t="s">
        <v>1901</v>
      </c>
      <c r="B1106" s="1">
        <v>41982</v>
      </c>
      <c r="C1106" s="1">
        <v>41983</v>
      </c>
      <c r="D1106" t="s">
        <v>1902</v>
      </c>
      <c r="E1106" t="s">
        <v>14</v>
      </c>
      <c r="F1106" t="s">
        <v>213</v>
      </c>
      <c r="G1106" t="s">
        <v>16</v>
      </c>
      <c r="H1106" t="s">
        <v>21</v>
      </c>
      <c r="I1106" t="s">
        <v>1904</v>
      </c>
      <c r="J1106">
        <v>128.9</v>
      </c>
      <c r="K1106">
        <v>2</v>
      </c>
      <c r="L1106">
        <v>15.47</v>
      </c>
      <c r="M1106">
        <f>YEAR(Walmart_dataset[[#This Row],[Order Date]])</f>
        <v>2014</v>
      </c>
      <c r="N1106">
        <f>MONTH(Walmart_dataset[[#This Row],[Order Date]])</f>
        <v>12</v>
      </c>
      <c r="O1106">
        <f>DAY(Walmart_dataset[[#This Row],[Order Date]])</f>
        <v>9</v>
      </c>
    </row>
    <row r="1107" spans="1:15" x14ac:dyDescent="0.25">
      <c r="A1107" t="s">
        <v>1901</v>
      </c>
      <c r="B1107" s="1">
        <v>41982</v>
      </c>
      <c r="C1107" s="1">
        <v>41983</v>
      </c>
      <c r="D1107" t="s">
        <v>1902</v>
      </c>
      <c r="E1107" t="s">
        <v>14</v>
      </c>
      <c r="F1107" t="s">
        <v>213</v>
      </c>
      <c r="G1107" t="s">
        <v>16</v>
      </c>
      <c r="H1107" t="s">
        <v>67</v>
      </c>
      <c r="I1107" t="s">
        <v>1905</v>
      </c>
      <c r="J1107">
        <v>60.12</v>
      </c>
      <c r="K1107">
        <v>9</v>
      </c>
      <c r="L1107">
        <v>28.86</v>
      </c>
      <c r="M1107">
        <f>YEAR(Walmart_dataset[[#This Row],[Order Date]])</f>
        <v>2014</v>
      </c>
      <c r="N1107">
        <f>MONTH(Walmart_dataset[[#This Row],[Order Date]])</f>
        <v>12</v>
      </c>
      <c r="O1107">
        <f>DAY(Walmart_dataset[[#This Row],[Order Date]])</f>
        <v>9</v>
      </c>
    </row>
    <row r="1108" spans="1:15" x14ac:dyDescent="0.25">
      <c r="A1108" t="s">
        <v>1906</v>
      </c>
      <c r="B1108" s="1">
        <v>41979</v>
      </c>
      <c r="C1108" s="1">
        <v>41983</v>
      </c>
      <c r="D1108" t="s">
        <v>487</v>
      </c>
      <c r="E1108" t="s">
        <v>14</v>
      </c>
      <c r="F1108" t="s">
        <v>975</v>
      </c>
      <c r="G1108" t="s">
        <v>37</v>
      </c>
      <c r="H1108" t="s">
        <v>27</v>
      </c>
      <c r="I1108" t="s">
        <v>1907</v>
      </c>
      <c r="J1108">
        <v>24.82</v>
      </c>
      <c r="K1108">
        <v>3</v>
      </c>
      <c r="L1108">
        <v>8.3800000000000008</v>
      </c>
      <c r="M1108">
        <f>YEAR(Walmart_dataset[[#This Row],[Order Date]])</f>
        <v>2014</v>
      </c>
      <c r="N1108">
        <f>MONTH(Walmart_dataset[[#This Row],[Order Date]])</f>
        <v>12</v>
      </c>
      <c r="O1108">
        <f>DAY(Walmart_dataset[[#This Row],[Order Date]])</f>
        <v>6</v>
      </c>
    </row>
    <row r="1109" spans="1:15" x14ac:dyDescent="0.25">
      <c r="A1109" t="s">
        <v>1906</v>
      </c>
      <c r="B1109" s="1">
        <v>41979</v>
      </c>
      <c r="C1109" s="1">
        <v>41983</v>
      </c>
      <c r="D1109" t="s">
        <v>487</v>
      </c>
      <c r="E1109" t="s">
        <v>14</v>
      </c>
      <c r="F1109" t="s">
        <v>975</v>
      </c>
      <c r="G1109" t="s">
        <v>37</v>
      </c>
      <c r="H1109" t="s">
        <v>27</v>
      </c>
      <c r="I1109" t="s">
        <v>1334</v>
      </c>
      <c r="J1109">
        <v>14.98</v>
      </c>
      <c r="K1109">
        <v>6</v>
      </c>
      <c r="L1109">
        <v>5.43</v>
      </c>
      <c r="M1109">
        <f>YEAR(Walmart_dataset[[#This Row],[Order Date]])</f>
        <v>2014</v>
      </c>
      <c r="N1109">
        <f>MONTH(Walmart_dataset[[#This Row],[Order Date]])</f>
        <v>12</v>
      </c>
      <c r="O1109">
        <f>DAY(Walmart_dataset[[#This Row],[Order Date]])</f>
        <v>6</v>
      </c>
    </row>
    <row r="1110" spans="1:15" x14ac:dyDescent="0.25">
      <c r="A1110" t="s">
        <v>1908</v>
      </c>
      <c r="B1110" s="1">
        <v>41242</v>
      </c>
      <c r="C1110" s="1">
        <v>41243</v>
      </c>
      <c r="D1110" t="s">
        <v>1909</v>
      </c>
      <c r="E1110" t="s">
        <v>14</v>
      </c>
      <c r="F1110" t="s">
        <v>47</v>
      </c>
      <c r="G1110" t="s">
        <v>16</v>
      </c>
      <c r="H1110" t="s">
        <v>27</v>
      </c>
      <c r="I1110" t="s">
        <v>66</v>
      </c>
      <c r="J1110">
        <v>4.3</v>
      </c>
      <c r="K1110">
        <v>1</v>
      </c>
      <c r="L1110">
        <v>1.56</v>
      </c>
      <c r="M1110">
        <f>YEAR(Walmart_dataset[[#This Row],[Order Date]])</f>
        <v>2012</v>
      </c>
      <c r="N1110">
        <f>MONTH(Walmart_dataset[[#This Row],[Order Date]])</f>
        <v>11</v>
      </c>
      <c r="O1110">
        <f>DAY(Walmart_dataset[[#This Row],[Order Date]])</f>
        <v>29</v>
      </c>
    </row>
    <row r="1111" spans="1:15" x14ac:dyDescent="0.25">
      <c r="A1111" t="s">
        <v>1910</v>
      </c>
      <c r="B1111" s="1">
        <v>41555</v>
      </c>
      <c r="C1111" s="1">
        <v>41561</v>
      </c>
      <c r="D1111" t="s">
        <v>1911</v>
      </c>
      <c r="E1111" t="s">
        <v>14</v>
      </c>
      <c r="F1111" t="s">
        <v>15</v>
      </c>
      <c r="G1111" t="s">
        <v>16</v>
      </c>
      <c r="H1111" t="s">
        <v>27</v>
      </c>
      <c r="I1111" t="s">
        <v>1912</v>
      </c>
      <c r="J1111">
        <v>27.26</v>
      </c>
      <c r="K1111">
        <v>2</v>
      </c>
      <c r="L1111">
        <v>8.86</v>
      </c>
      <c r="M1111">
        <f>YEAR(Walmart_dataset[[#This Row],[Order Date]])</f>
        <v>2013</v>
      </c>
      <c r="N1111">
        <f>MONTH(Walmart_dataset[[#This Row],[Order Date]])</f>
        <v>10</v>
      </c>
      <c r="O1111">
        <f>DAY(Walmart_dataset[[#This Row],[Order Date]])</f>
        <v>8</v>
      </c>
    </row>
    <row r="1112" spans="1:15" x14ac:dyDescent="0.25">
      <c r="A1112" t="s">
        <v>1913</v>
      </c>
      <c r="B1112" s="1">
        <v>40794</v>
      </c>
      <c r="C1112" s="1">
        <v>40800</v>
      </c>
      <c r="D1112" t="s">
        <v>1914</v>
      </c>
      <c r="E1112" t="s">
        <v>14</v>
      </c>
      <c r="F1112" t="s">
        <v>47</v>
      </c>
      <c r="G1112" t="s">
        <v>16</v>
      </c>
      <c r="H1112" t="s">
        <v>29</v>
      </c>
      <c r="I1112" t="s">
        <v>1915</v>
      </c>
      <c r="J1112">
        <v>56.65</v>
      </c>
      <c r="K1112">
        <v>5</v>
      </c>
      <c r="L1112">
        <v>24.36</v>
      </c>
      <c r="M1112">
        <f>YEAR(Walmart_dataset[[#This Row],[Order Date]])</f>
        <v>2011</v>
      </c>
      <c r="N1112">
        <f>MONTH(Walmart_dataset[[#This Row],[Order Date]])</f>
        <v>9</v>
      </c>
      <c r="O1112">
        <f>DAY(Walmart_dataset[[#This Row],[Order Date]])</f>
        <v>8</v>
      </c>
    </row>
    <row r="1113" spans="1:15" x14ac:dyDescent="0.25">
      <c r="A1113" t="s">
        <v>1913</v>
      </c>
      <c r="B1113" s="1">
        <v>40794</v>
      </c>
      <c r="C1113" s="1">
        <v>40800</v>
      </c>
      <c r="D1113" t="s">
        <v>1914</v>
      </c>
      <c r="E1113" t="s">
        <v>14</v>
      </c>
      <c r="F1113" t="s">
        <v>47</v>
      </c>
      <c r="G1113" t="s">
        <v>16</v>
      </c>
      <c r="H1113" t="s">
        <v>43</v>
      </c>
      <c r="I1113" t="s">
        <v>1916</v>
      </c>
      <c r="J1113">
        <v>14.97</v>
      </c>
      <c r="K1113">
        <v>1</v>
      </c>
      <c r="L1113">
        <v>4.1900000000000004</v>
      </c>
      <c r="M1113">
        <f>YEAR(Walmart_dataset[[#This Row],[Order Date]])</f>
        <v>2011</v>
      </c>
      <c r="N1113">
        <f>MONTH(Walmart_dataset[[#This Row],[Order Date]])</f>
        <v>9</v>
      </c>
      <c r="O1113">
        <f>DAY(Walmart_dataset[[#This Row],[Order Date]])</f>
        <v>8</v>
      </c>
    </row>
    <row r="1114" spans="1:15" x14ac:dyDescent="0.25">
      <c r="A1114" t="s">
        <v>1913</v>
      </c>
      <c r="B1114" s="1">
        <v>40794</v>
      </c>
      <c r="C1114" s="1">
        <v>40800</v>
      </c>
      <c r="D1114" t="s">
        <v>1914</v>
      </c>
      <c r="E1114" t="s">
        <v>14</v>
      </c>
      <c r="F1114" t="s">
        <v>47</v>
      </c>
      <c r="G1114" t="s">
        <v>16</v>
      </c>
      <c r="H1114" t="s">
        <v>119</v>
      </c>
      <c r="I1114" t="s">
        <v>120</v>
      </c>
      <c r="J1114">
        <v>4.0199999999999996</v>
      </c>
      <c r="K1114">
        <v>2</v>
      </c>
      <c r="L1114">
        <v>1.97</v>
      </c>
      <c r="M1114">
        <f>YEAR(Walmart_dataset[[#This Row],[Order Date]])</f>
        <v>2011</v>
      </c>
      <c r="N1114">
        <f>MONTH(Walmart_dataset[[#This Row],[Order Date]])</f>
        <v>9</v>
      </c>
      <c r="O1114">
        <f>DAY(Walmart_dataset[[#This Row],[Order Date]])</f>
        <v>8</v>
      </c>
    </row>
    <row r="1115" spans="1:15" x14ac:dyDescent="0.25">
      <c r="A1115" t="s">
        <v>1917</v>
      </c>
      <c r="B1115" s="1">
        <v>41610</v>
      </c>
      <c r="C1115" s="1">
        <v>41614</v>
      </c>
      <c r="D1115" t="s">
        <v>1918</v>
      </c>
      <c r="E1115" t="s">
        <v>14</v>
      </c>
      <c r="F1115" t="s">
        <v>47</v>
      </c>
      <c r="G1115" t="s">
        <v>16</v>
      </c>
      <c r="H1115" t="s">
        <v>21</v>
      </c>
      <c r="I1115" t="s">
        <v>835</v>
      </c>
      <c r="J1115">
        <v>16.739999999999998</v>
      </c>
      <c r="K1115">
        <v>2</v>
      </c>
      <c r="L1115">
        <v>4.3499999999999996</v>
      </c>
      <c r="M1115">
        <f>YEAR(Walmart_dataset[[#This Row],[Order Date]])</f>
        <v>2013</v>
      </c>
      <c r="N1115">
        <f>MONTH(Walmart_dataset[[#This Row],[Order Date]])</f>
        <v>12</v>
      </c>
      <c r="O1115">
        <f>DAY(Walmart_dataset[[#This Row],[Order Date]])</f>
        <v>2</v>
      </c>
    </row>
    <row r="1116" spans="1:15" hidden="1" x14ac:dyDescent="0.25">
      <c r="A1116" t="s">
        <v>1919</v>
      </c>
      <c r="B1116" s="1">
        <v>40786</v>
      </c>
      <c r="C1116" s="1">
        <v>40791</v>
      </c>
      <c r="D1116" t="s">
        <v>1920</v>
      </c>
      <c r="E1116" t="s">
        <v>14</v>
      </c>
      <c r="F1116" t="s">
        <v>1921</v>
      </c>
      <c r="G1116" t="s">
        <v>158</v>
      </c>
      <c r="H1116" t="s">
        <v>58</v>
      </c>
      <c r="I1116" t="s">
        <v>1922</v>
      </c>
      <c r="J1116">
        <v>92.52</v>
      </c>
      <c r="K1116">
        <v>9</v>
      </c>
      <c r="L1116">
        <v>18.5</v>
      </c>
      <c r="M1116">
        <f>YEAR(Walmart_dataset[[#This Row],[Order Date]])</f>
        <v>2011</v>
      </c>
      <c r="N1116">
        <f>MONTH(Walmart_dataset[[#This Row],[Order Date]])</f>
        <v>8</v>
      </c>
      <c r="O1116">
        <f>DAY(Walmart_dataset[[#This Row],[Order Date]])</f>
        <v>31</v>
      </c>
    </row>
    <row r="1117" spans="1:15" x14ac:dyDescent="0.25">
      <c r="A1117" t="s">
        <v>1923</v>
      </c>
      <c r="B1117" s="1">
        <v>41617</v>
      </c>
      <c r="C1117" s="1">
        <v>41623</v>
      </c>
      <c r="D1117" t="s">
        <v>1110</v>
      </c>
      <c r="E1117" t="s">
        <v>14</v>
      </c>
      <c r="F1117" t="s">
        <v>47</v>
      </c>
      <c r="G1117" t="s">
        <v>16</v>
      </c>
      <c r="H1117" t="s">
        <v>23</v>
      </c>
      <c r="I1117" t="s">
        <v>48</v>
      </c>
      <c r="J1117">
        <v>8.56</v>
      </c>
      <c r="K1117">
        <v>2</v>
      </c>
      <c r="L1117">
        <v>2.48</v>
      </c>
      <c r="M1117">
        <f>YEAR(Walmart_dataset[[#This Row],[Order Date]])</f>
        <v>2013</v>
      </c>
      <c r="N1117">
        <f>MONTH(Walmart_dataset[[#This Row],[Order Date]])</f>
        <v>12</v>
      </c>
      <c r="O1117">
        <f>DAY(Walmart_dataset[[#This Row],[Order Date]])</f>
        <v>9</v>
      </c>
    </row>
    <row r="1118" spans="1:15" x14ac:dyDescent="0.25">
      <c r="A1118" t="s">
        <v>1923</v>
      </c>
      <c r="B1118" s="1">
        <v>41617</v>
      </c>
      <c r="C1118" s="1">
        <v>41623</v>
      </c>
      <c r="D1118" t="s">
        <v>1110</v>
      </c>
      <c r="E1118" t="s">
        <v>14</v>
      </c>
      <c r="F1118" t="s">
        <v>47</v>
      </c>
      <c r="G1118" t="s">
        <v>16</v>
      </c>
      <c r="H1118" t="s">
        <v>67</v>
      </c>
      <c r="I1118" t="s">
        <v>1924</v>
      </c>
      <c r="J1118">
        <v>45.36</v>
      </c>
      <c r="K1118">
        <v>7</v>
      </c>
      <c r="L1118">
        <v>21.77</v>
      </c>
      <c r="M1118">
        <f>YEAR(Walmart_dataset[[#This Row],[Order Date]])</f>
        <v>2013</v>
      </c>
      <c r="N1118">
        <f>MONTH(Walmart_dataset[[#This Row],[Order Date]])</f>
        <v>12</v>
      </c>
      <c r="O1118">
        <f>DAY(Walmart_dataset[[#This Row],[Order Date]])</f>
        <v>9</v>
      </c>
    </row>
    <row r="1119" spans="1:15" x14ac:dyDescent="0.25">
      <c r="A1119" t="s">
        <v>1923</v>
      </c>
      <c r="B1119" s="1">
        <v>41617</v>
      </c>
      <c r="C1119" s="1">
        <v>41623</v>
      </c>
      <c r="D1119" t="s">
        <v>1110</v>
      </c>
      <c r="E1119" t="s">
        <v>14</v>
      </c>
      <c r="F1119" t="s">
        <v>47</v>
      </c>
      <c r="G1119" t="s">
        <v>16</v>
      </c>
      <c r="H1119" t="s">
        <v>31</v>
      </c>
      <c r="I1119" t="s">
        <v>1243</v>
      </c>
      <c r="J1119">
        <v>1421.66</v>
      </c>
      <c r="K1119">
        <v>6</v>
      </c>
      <c r="L1119">
        <v>-195.48</v>
      </c>
      <c r="M1119">
        <f>YEAR(Walmart_dataset[[#This Row],[Order Date]])</f>
        <v>2013</v>
      </c>
      <c r="N1119">
        <f>MONTH(Walmart_dataset[[#This Row],[Order Date]])</f>
        <v>12</v>
      </c>
      <c r="O1119">
        <f>DAY(Walmart_dataset[[#This Row],[Order Date]])</f>
        <v>9</v>
      </c>
    </row>
    <row r="1120" spans="1:15" x14ac:dyDescent="0.25">
      <c r="A1120" t="s">
        <v>1925</v>
      </c>
      <c r="B1120" s="1">
        <v>41495</v>
      </c>
      <c r="C1120" s="1">
        <v>41502</v>
      </c>
      <c r="D1120" t="s">
        <v>1926</v>
      </c>
      <c r="E1120" t="s">
        <v>14</v>
      </c>
      <c r="F1120" t="s">
        <v>15</v>
      </c>
      <c r="G1120" t="s">
        <v>16</v>
      </c>
      <c r="H1120" t="s">
        <v>31</v>
      </c>
      <c r="I1120" t="s">
        <v>1927</v>
      </c>
      <c r="J1120">
        <v>513.02</v>
      </c>
      <c r="K1120">
        <v>2</v>
      </c>
      <c r="L1120">
        <v>12.83</v>
      </c>
      <c r="M1120">
        <f>YEAR(Walmart_dataset[[#This Row],[Order Date]])</f>
        <v>2013</v>
      </c>
      <c r="N1120">
        <f>MONTH(Walmart_dataset[[#This Row],[Order Date]])</f>
        <v>8</v>
      </c>
      <c r="O1120">
        <f>DAY(Walmart_dataset[[#This Row],[Order Date]])</f>
        <v>9</v>
      </c>
    </row>
    <row r="1121" spans="1:15" x14ac:dyDescent="0.25">
      <c r="A1121" t="s">
        <v>1925</v>
      </c>
      <c r="B1121" s="1">
        <v>41495</v>
      </c>
      <c r="C1121" s="1">
        <v>41502</v>
      </c>
      <c r="D1121" t="s">
        <v>1926</v>
      </c>
      <c r="E1121" t="s">
        <v>14</v>
      </c>
      <c r="F1121" t="s">
        <v>15</v>
      </c>
      <c r="G1121" t="s">
        <v>16</v>
      </c>
      <c r="H1121" t="s">
        <v>29</v>
      </c>
      <c r="I1121" t="s">
        <v>807</v>
      </c>
      <c r="J1121">
        <v>487.92</v>
      </c>
      <c r="K1121">
        <v>6</v>
      </c>
      <c r="L1121">
        <v>136.62</v>
      </c>
      <c r="M1121">
        <f>YEAR(Walmart_dataset[[#This Row],[Order Date]])</f>
        <v>2013</v>
      </c>
      <c r="N1121">
        <f>MONTH(Walmart_dataset[[#This Row],[Order Date]])</f>
        <v>8</v>
      </c>
      <c r="O1121">
        <f>DAY(Walmart_dataset[[#This Row],[Order Date]])</f>
        <v>9</v>
      </c>
    </row>
    <row r="1122" spans="1:15" x14ac:dyDescent="0.25">
      <c r="A1122" t="s">
        <v>1925</v>
      </c>
      <c r="B1122" s="1">
        <v>41495</v>
      </c>
      <c r="C1122" s="1">
        <v>41502</v>
      </c>
      <c r="D1122" t="s">
        <v>1926</v>
      </c>
      <c r="E1122" t="s">
        <v>14</v>
      </c>
      <c r="F1122" t="s">
        <v>15</v>
      </c>
      <c r="G1122" t="s">
        <v>16</v>
      </c>
      <c r="H1122" t="s">
        <v>27</v>
      </c>
      <c r="I1122" t="s">
        <v>1326</v>
      </c>
      <c r="J1122">
        <v>15.24</v>
      </c>
      <c r="K1122">
        <v>5</v>
      </c>
      <c r="L1122">
        <v>5.33</v>
      </c>
      <c r="M1122">
        <f>YEAR(Walmart_dataset[[#This Row],[Order Date]])</f>
        <v>2013</v>
      </c>
      <c r="N1122">
        <f>MONTH(Walmart_dataset[[#This Row],[Order Date]])</f>
        <v>8</v>
      </c>
      <c r="O1122">
        <f>DAY(Walmart_dataset[[#This Row],[Order Date]])</f>
        <v>9</v>
      </c>
    </row>
    <row r="1123" spans="1:15" x14ac:dyDescent="0.25">
      <c r="A1123" t="s">
        <v>1928</v>
      </c>
      <c r="B1123" s="1">
        <v>41009</v>
      </c>
      <c r="C1123" s="1">
        <v>41014</v>
      </c>
      <c r="D1123" t="s">
        <v>1929</v>
      </c>
      <c r="E1123" t="s">
        <v>14</v>
      </c>
      <c r="F1123" t="s">
        <v>1421</v>
      </c>
      <c r="G1123" t="s">
        <v>16</v>
      </c>
      <c r="H1123" t="s">
        <v>27</v>
      </c>
      <c r="I1123" t="s">
        <v>1738</v>
      </c>
      <c r="J1123">
        <v>12.83</v>
      </c>
      <c r="K1123">
        <v>2</v>
      </c>
      <c r="L1123">
        <v>4.33</v>
      </c>
      <c r="M1123">
        <f>YEAR(Walmart_dataset[[#This Row],[Order Date]])</f>
        <v>2012</v>
      </c>
      <c r="N1123">
        <f>MONTH(Walmart_dataset[[#This Row],[Order Date]])</f>
        <v>4</v>
      </c>
      <c r="O1123">
        <f>DAY(Walmart_dataset[[#This Row],[Order Date]])</f>
        <v>10</v>
      </c>
    </row>
    <row r="1124" spans="1:15" x14ac:dyDescent="0.25">
      <c r="A1124" t="s">
        <v>1930</v>
      </c>
      <c r="B1124" s="1">
        <v>41523</v>
      </c>
      <c r="C1124" s="1">
        <v>41528</v>
      </c>
      <c r="D1124" t="s">
        <v>1009</v>
      </c>
      <c r="E1124" t="s">
        <v>14</v>
      </c>
      <c r="F1124" t="s">
        <v>197</v>
      </c>
      <c r="G1124" t="s">
        <v>16</v>
      </c>
      <c r="H1124" t="s">
        <v>58</v>
      </c>
      <c r="I1124" t="s">
        <v>1931</v>
      </c>
      <c r="J1124">
        <v>116</v>
      </c>
      <c r="K1124">
        <v>8</v>
      </c>
      <c r="L1124">
        <v>29</v>
      </c>
      <c r="M1124">
        <f>YEAR(Walmart_dataset[[#This Row],[Order Date]])</f>
        <v>2013</v>
      </c>
      <c r="N1124">
        <f>MONTH(Walmart_dataset[[#This Row],[Order Date]])</f>
        <v>9</v>
      </c>
      <c r="O1124">
        <f>DAY(Walmart_dataset[[#This Row],[Order Date]])</f>
        <v>6</v>
      </c>
    </row>
    <row r="1125" spans="1:15" x14ac:dyDescent="0.25">
      <c r="A1125" t="s">
        <v>1932</v>
      </c>
      <c r="B1125" s="1">
        <v>41450</v>
      </c>
      <c r="C1125" s="1">
        <v>41455</v>
      </c>
      <c r="D1125" t="s">
        <v>397</v>
      </c>
      <c r="E1125" t="s">
        <v>14</v>
      </c>
      <c r="F1125" t="s">
        <v>197</v>
      </c>
      <c r="G1125" t="s">
        <v>16</v>
      </c>
      <c r="H1125" t="s">
        <v>25</v>
      </c>
      <c r="I1125" t="s">
        <v>1933</v>
      </c>
      <c r="J1125">
        <v>38.24</v>
      </c>
      <c r="K1125">
        <v>4</v>
      </c>
      <c r="L1125">
        <v>-9.56</v>
      </c>
      <c r="M1125">
        <f>YEAR(Walmart_dataset[[#This Row],[Order Date]])</f>
        <v>2013</v>
      </c>
      <c r="N1125">
        <f>MONTH(Walmart_dataset[[#This Row],[Order Date]])</f>
        <v>6</v>
      </c>
      <c r="O1125">
        <f>DAY(Walmart_dataset[[#This Row],[Order Date]])</f>
        <v>25</v>
      </c>
    </row>
    <row r="1126" spans="1:15" x14ac:dyDescent="0.25">
      <c r="A1126" t="s">
        <v>1934</v>
      </c>
      <c r="B1126" s="1">
        <v>40651</v>
      </c>
      <c r="C1126" s="1">
        <v>40656</v>
      </c>
      <c r="D1126" t="s">
        <v>473</v>
      </c>
      <c r="E1126" t="s">
        <v>14</v>
      </c>
      <c r="F1126" t="s">
        <v>15</v>
      </c>
      <c r="G1126" t="s">
        <v>16</v>
      </c>
      <c r="H1126" t="s">
        <v>736</v>
      </c>
      <c r="I1126" t="s">
        <v>1935</v>
      </c>
      <c r="J1126">
        <v>287.97000000000003</v>
      </c>
      <c r="K1126">
        <v>4</v>
      </c>
      <c r="L1126">
        <v>97.19</v>
      </c>
      <c r="M1126">
        <f>YEAR(Walmart_dataset[[#This Row],[Order Date]])</f>
        <v>2011</v>
      </c>
      <c r="N1126">
        <f>MONTH(Walmart_dataset[[#This Row],[Order Date]])</f>
        <v>4</v>
      </c>
      <c r="O1126">
        <f>DAY(Walmart_dataset[[#This Row],[Order Date]])</f>
        <v>18</v>
      </c>
    </row>
    <row r="1127" spans="1:15" x14ac:dyDescent="0.25">
      <c r="A1127" t="s">
        <v>1934</v>
      </c>
      <c r="B1127" s="1">
        <v>40651</v>
      </c>
      <c r="C1127" s="1">
        <v>40656</v>
      </c>
      <c r="D1127" t="s">
        <v>473</v>
      </c>
      <c r="E1127" t="s">
        <v>14</v>
      </c>
      <c r="F1127" t="s">
        <v>15</v>
      </c>
      <c r="G1127" t="s">
        <v>16</v>
      </c>
      <c r="H1127" t="s">
        <v>23</v>
      </c>
      <c r="I1127" t="s">
        <v>1393</v>
      </c>
      <c r="J1127">
        <v>13.12</v>
      </c>
      <c r="K1127">
        <v>4</v>
      </c>
      <c r="L1127">
        <v>3.8</v>
      </c>
      <c r="M1127">
        <f>YEAR(Walmart_dataset[[#This Row],[Order Date]])</f>
        <v>2011</v>
      </c>
      <c r="N1127">
        <f>MONTH(Walmart_dataset[[#This Row],[Order Date]])</f>
        <v>4</v>
      </c>
      <c r="O1127">
        <f>DAY(Walmart_dataset[[#This Row],[Order Date]])</f>
        <v>18</v>
      </c>
    </row>
    <row r="1128" spans="1:15" x14ac:dyDescent="0.25">
      <c r="A1128" t="s">
        <v>1934</v>
      </c>
      <c r="B1128" s="1">
        <v>40651</v>
      </c>
      <c r="C1128" s="1">
        <v>40656</v>
      </c>
      <c r="D1128" t="s">
        <v>473</v>
      </c>
      <c r="E1128" t="s">
        <v>14</v>
      </c>
      <c r="F1128" t="s">
        <v>15</v>
      </c>
      <c r="G1128" t="s">
        <v>16</v>
      </c>
      <c r="H1128" t="s">
        <v>23</v>
      </c>
      <c r="I1128" t="s">
        <v>1936</v>
      </c>
      <c r="J1128">
        <v>10.75</v>
      </c>
      <c r="K1128">
        <v>5</v>
      </c>
      <c r="L1128">
        <v>3.55</v>
      </c>
      <c r="M1128">
        <f>YEAR(Walmart_dataset[[#This Row],[Order Date]])</f>
        <v>2011</v>
      </c>
      <c r="N1128">
        <f>MONTH(Walmart_dataset[[#This Row],[Order Date]])</f>
        <v>4</v>
      </c>
      <c r="O1128">
        <f>DAY(Walmart_dataset[[#This Row],[Order Date]])</f>
        <v>18</v>
      </c>
    </row>
    <row r="1129" spans="1:15" x14ac:dyDescent="0.25">
      <c r="A1129" t="s">
        <v>1934</v>
      </c>
      <c r="B1129" s="1">
        <v>40651</v>
      </c>
      <c r="C1129" s="1">
        <v>40656</v>
      </c>
      <c r="D1129" t="s">
        <v>473</v>
      </c>
      <c r="E1129" t="s">
        <v>14</v>
      </c>
      <c r="F1129" t="s">
        <v>15</v>
      </c>
      <c r="G1129" t="s">
        <v>16</v>
      </c>
      <c r="H1129" t="s">
        <v>119</v>
      </c>
      <c r="I1129" t="s">
        <v>1937</v>
      </c>
      <c r="J1129">
        <v>11.62</v>
      </c>
      <c r="K1129">
        <v>2</v>
      </c>
      <c r="L1129">
        <v>3.6</v>
      </c>
      <c r="M1129">
        <f>YEAR(Walmart_dataset[[#This Row],[Order Date]])</f>
        <v>2011</v>
      </c>
      <c r="N1129">
        <f>MONTH(Walmart_dataset[[#This Row],[Order Date]])</f>
        <v>4</v>
      </c>
      <c r="O1129">
        <f>DAY(Walmart_dataset[[#This Row],[Order Date]])</f>
        <v>18</v>
      </c>
    </row>
    <row r="1130" spans="1:15" x14ac:dyDescent="0.25">
      <c r="A1130" t="s">
        <v>1938</v>
      </c>
      <c r="B1130" s="1">
        <v>40625</v>
      </c>
      <c r="C1130" s="1">
        <v>40628</v>
      </c>
      <c r="D1130" t="s">
        <v>1939</v>
      </c>
      <c r="E1130" t="s">
        <v>14</v>
      </c>
      <c r="F1130" t="s">
        <v>15</v>
      </c>
      <c r="G1130" t="s">
        <v>16</v>
      </c>
      <c r="H1130" t="s">
        <v>43</v>
      </c>
      <c r="I1130" t="s">
        <v>475</v>
      </c>
      <c r="J1130">
        <v>330.4</v>
      </c>
      <c r="K1130">
        <v>2</v>
      </c>
      <c r="L1130">
        <v>85.9</v>
      </c>
      <c r="M1130">
        <f>YEAR(Walmart_dataset[[#This Row],[Order Date]])</f>
        <v>2011</v>
      </c>
      <c r="N1130">
        <f>MONTH(Walmart_dataset[[#This Row],[Order Date]])</f>
        <v>3</v>
      </c>
      <c r="O1130">
        <f>DAY(Walmart_dataset[[#This Row],[Order Date]])</f>
        <v>23</v>
      </c>
    </row>
    <row r="1131" spans="1:15" x14ac:dyDescent="0.25">
      <c r="A1131" t="s">
        <v>1938</v>
      </c>
      <c r="B1131" s="1">
        <v>40625</v>
      </c>
      <c r="C1131" s="1">
        <v>40628</v>
      </c>
      <c r="D1131" t="s">
        <v>1939</v>
      </c>
      <c r="E1131" t="s">
        <v>14</v>
      </c>
      <c r="F1131" t="s">
        <v>15</v>
      </c>
      <c r="G1131" t="s">
        <v>16</v>
      </c>
      <c r="H1131" t="s">
        <v>25</v>
      </c>
      <c r="I1131" t="s">
        <v>1940</v>
      </c>
      <c r="J1131">
        <v>604.75</v>
      </c>
      <c r="K1131">
        <v>6</v>
      </c>
      <c r="L1131">
        <v>37.799999999999997</v>
      </c>
      <c r="M1131">
        <f>YEAR(Walmart_dataset[[#This Row],[Order Date]])</f>
        <v>2011</v>
      </c>
      <c r="N1131">
        <f>MONTH(Walmart_dataset[[#This Row],[Order Date]])</f>
        <v>3</v>
      </c>
      <c r="O1131">
        <f>DAY(Walmart_dataset[[#This Row],[Order Date]])</f>
        <v>23</v>
      </c>
    </row>
    <row r="1132" spans="1:15" x14ac:dyDescent="0.25">
      <c r="A1132" t="s">
        <v>1941</v>
      </c>
      <c r="B1132" s="1">
        <v>41975</v>
      </c>
      <c r="C1132" s="1">
        <v>41979</v>
      </c>
      <c r="D1132" t="s">
        <v>261</v>
      </c>
      <c r="E1132" t="s">
        <v>14</v>
      </c>
      <c r="F1132" t="s">
        <v>15</v>
      </c>
      <c r="G1132" t="s">
        <v>16</v>
      </c>
      <c r="H1132" t="s">
        <v>67</v>
      </c>
      <c r="I1132" t="s">
        <v>1942</v>
      </c>
      <c r="J1132">
        <v>45.36</v>
      </c>
      <c r="K1132">
        <v>7</v>
      </c>
      <c r="L1132">
        <v>21.77</v>
      </c>
      <c r="M1132">
        <f>YEAR(Walmart_dataset[[#This Row],[Order Date]])</f>
        <v>2014</v>
      </c>
      <c r="N1132">
        <f>MONTH(Walmart_dataset[[#This Row],[Order Date]])</f>
        <v>12</v>
      </c>
      <c r="O1132">
        <f>DAY(Walmart_dataset[[#This Row],[Order Date]])</f>
        <v>2</v>
      </c>
    </row>
    <row r="1133" spans="1:15" x14ac:dyDescent="0.25">
      <c r="A1133" t="s">
        <v>1941</v>
      </c>
      <c r="B1133" s="1">
        <v>41975</v>
      </c>
      <c r="C1133" s="1">
        <v>41979</v>
      </c>
      <c r="D1133" t="s">
        <v>261</v>
      </c>
      <c r="E1133" t="s">
        <v>14</v>
      </c>
      <c r="F1133" t="s">
        <v>15</v>
      </c>
      <c r="G1133" t="s">
        <v>16</v>
      </c>
      <c r="H1133" t="s">
        <v>27</v>
      </c>
      <c r="I1133" t="s">
        <v>1943</v>
      </c>
      <c r="J1133">
        <v>10.130000000000001</v>
      </c>
      <c r="K1133">
        <v>2</v>
      </c>
      <c r="L1133">
        <v>3.67</v>
      </c>
      <c r="M1133">
        <f>YEAR(Walmart_dataset[[#This Row],[Order Date]])</f>
        <v>2014</v>
      </c>
      <c r="N1133">
        <f>MONTH(Walmart_dataset[[#This Row],[Order Date]])</f>
        <v>12</v>
      </c>
      <c r="O1133">
        <f>DAY(Walmart_dataset[[#This Row],[Order Date]])</f>
        <v>2</v>
      </c>
    </row>
    <row r="1134" spans="1:15" x14ac:dyDescent="0.25">
      <c r="A1134" t="s">
        <v>1944</v>
      </c>
      <c r="B1134" s="1">
        <v>41951</v>
      </c>
      <c r="C1134" s="1">
        <v>41956</v>
      </c>
      <c r="D1134" t="s">
        <v>1945</v>
      </c>
      <c r="E1134" t="s">
        <v>14</v>
      </c>
      <c r="F1134" t="s">
        <v>47</v>
      </c>
      <c r="G1134" t="s">
        <v>16</v>
      </c>
      <c r="H1134" t="s">
        <v>27</v>
      </c>
      <c r="I1134" t="s">
        <v>1353</v>
      </c>
      <c r="J1134">
        <v>21.79</v>
      </c>
      <c r="K1134">
        <v>4</v>
      </c>
      <c r="L1134">
        <v>7.63</v>
      </c>
      <c r="M1134">
        <f>YEAR(Walmart_dataset[[#This Row],[Order Date]])</f>
        <v>2014</v>
      </c>
      <c r="N1134">
        <f>MONTH(Walmart_dataset[[#This Row],[Order Date]])</f>
        <v>11</v>
      </c>
      <c r="O1134">
        <f>DAY(Walmart_dataset[[#This Row],[Order Date]])</f>
        <v>8</v>
      </c>
    </row>
    <row r="1135" spans="1:15" x14ac:dyDescent="0.25">
      <c r="A1135" t="s">
        <v>1944</v>
      </c>
      <c r="B1135" s="1">
        <v>41951</v>
      </c>
      <c r="C1135" s="1">
        <v>41956</v>
      </c>
      <c r="D1135" t="s">
        <v>1945</v>
      </c>
      <c r="E1135" t="s">
        <v>14</v>
      </c>
      <c r="F1135" t="s">
        <v>47</v>
      </c>
      <c r="G1135" t="s">
        <v>16</v>
      </c>
      <c r="H1135" t="s">
        <v>58</v>
      </c>
      <c r="I1135" t="s">
        <v>1946</v>
      </c>
      <c r="J1135">
        <v>439.8</v>
      </c>
      <c r="K1135">
        <v>4</v>
      </c>
      <c r="L1135">
        <v>145.13</v>
      </c>
      <c r="M1135">
        <f>YEAR(Walmart_dataset[[#This Row],[Order Date]])</f>
        <v>2014</v>
      </c>
      <c r="N1135">
        <f>MONTH(Walmart_dataset[[#This Row],[Order Date]])</f>
        <v>11</v>
      </c>
      <c r="O1135">
        <f>DAY(Walmart_dataset[[#This Row],[Order Date]])</f>
        <v>8</v>
      </c>
    </row>
    <row r="1136" spans="1:15" x14ac:dyDescent="0.25">
      <c r="A1136" t="s">
        <v>1947</v>
      </c>
      <c r="B1136" s="1">
        <v>41459</v>
      </c>
      <c r="C1136" s="1">
        <v>41462</v>
      </c>
      <c r="D1136" t="s">
        <v>1948</v>
      </c>
      <c r="E1136" t="s">
        <v>14</v>
      </c>
      <c r="F1136" t="s">
        <v>15</v>
      </c>
      <c r="G1136" t="s">
        <v>16</v>
      </c>
      <c r="H1136" t="s">
        <v>67</v>
      </c>
      <c r="I1136" t="s">
        <v>1949</v>
      </c>
      <c r="J1136">
        <v>12.96</v>
      </c>
      <c r="K1136">
        <v>2</v>
      </c>
      <c r="L1136">
        <v>6.22</v>
      </c>
      <c r="M1136">
        <f>YEAR(Walmart_dataset[[#This Row],[Order Date]])</f>
        <v>2013</v>
      </c>
      <c r="N1136">
        <f>MONTH(Walmart_dataset[[#This Row],[Order Date]])</f>
        <v>7</v>
      </c>
      <c r="O1136">
        <f>DAY(Walmart_dataset[[#This Row],[Order Date]])</f>
        <v>4</v>
      </c>
    </row>
    <row r="1137" spans="1:15" x14ac:dyDescent="0.25">
      <c r="A1137" t="s">
        <v>1947</v>
      </c>
      <c r="B1137" s="1">
        <v>41459</v>
      </c>
      <c r="C1137" s="1">
        <v>41462</v>
      </c>
      <c r="D1137" t="s">
        <v>1948</v>
      </c>
      <c r="E1137" t="s">
        <v>14</v>
      </c>
      <c r="F1137" t="s">
        <v>15</v>
      </c>
      <c r="G1137" t="s">
        <v>16</v>
      </c>
      <c r="H1137" t="s">
        <v>119</v>
      </c>
      <c r="I1137" t="s">
        <v>1950</v>
      </c>
      <c r="J1137">
        <v>3.96</v>
      </c>
      <c r="K1137">
        <v>2</v>
      </c>
      <c r="L1137">
        <v>0.08</v>
      </c>
      <c r="M1137">
        <f>YEAR(Walmart_dataset[[#This Row],[Order Date]])</f>
        <v>2013</v>
      </c>
      <c r="N1137">
        <f>MONTH(Walmart_dataset[[#This Row],[Order Date]])</f>
        <v>7</v>
      </c>
      <c r="O1137">
        <f>DAY(Walmart_dataset[[#This Row],[Order Date]])</f>
        <v>4</v>
      </c>
    </row>
    <row r="1138" spans="1:15" x14ac:dyDescent="0.25">
      <c r="A1138" t="s">
        <v>1951</v>
      </c>
      <c r="B1138" s="1">
        <v>41824</v>
      </c>
      <c r="C1138" s="1">
        <v>41824</v>
      </c>
      <c r="D1138" t="s">
        <v>1952</v>
      </c>
      <c r="E1138" t="s">
        <v>14</v>
      </c>
      <c r="F1138" t="s">
        <v>36</v>
      </c>
      <c r="G1138" t="s">
        <v>37</v>
      </c>
      <c r="H1138" t="s">
        <v>58</v>
      </c>
      <c r="I1138" t="s">
        <v>208</v>
      </c>
      <c r="J1138">
        <v>59.98</v>
      </c>
      <c r="K1138">
        <v>2</v>
      </c>
      <c r="L1138">
        <v>26.39</v>
      </c>
      <c r="M1138">
        <f>YEAR(Walmart_dataset[[#This Row],[Order Date]])</f>
        <v>2014</v>
      </c>
      <c r="N1138">
        <f>MONTH(Walmart_dataset[[#This Row],[Order Date]])</f>
        <v>7</v>
      </c>
      <c r="O1138">
        <f>DAY(Walmart_dataset[[#This Row],[Order Date]])</f>
        <v>4</v>
      </c>
    </row>
    <row r="1139" spans="1:15" x14ac:dyDescent="0.25">
      <c r="A1139" t="s">
        <v>1951</v>
      </c>
      <c r="B1139" s="1">
        <v>41824</v>
      </c>
      <c r="C1139" s="1">
        <v>41824</v>
      </c>
      <c r="D1139" t="s">
        <v>1952</v>
      </c>
      <c r="E1139" t="s">
        <v>14</v>
      </c>
      <c r="F1139" t="s">
        <v>36</v>
      </c>
      <c r="G1139" t="s">
        <v>37</v>
      </c>
      <c r="H1139" t="s">
        <v>736</v>
      </c>
      <c r="I1139" t="s">
        <v>1953</v>
      </c>
      <c r="J1139">
        <v>2395.1999999999998</v>
      </c>
      <c r="K1139">
        <v>6</v>
      </c>
      <c r="L1139">
        <v>209.58</v>
      </c>
      <c r="M1139">
        <f>YEAR(Walmart_dataset[[#This Row],[Order Date]])</f>
        <v>2014</v>
      </c>
      <c r="N1139">
        <f>MONTH(Walmart_dataset[[#This Row],[Order Date]])</f>
        <v>7</v>
      </c>
      <c r="O1139">
        <f>DAY(Walmart_dataset[[#This Row],[Order Date]])</f>
        <v>4</v>
      </c>
    </row>
    <row r="1140" spans="1:15" x14ac:dyDescent="0.25">
      <c r="A1140" t="s">
        <v>1951</v>
      </c>
      <c r="B1140" s="1">
        <v>41824</v>
      </c>
      <c r="C1140" s="1">
        <v>41824</v>
      </c>
      <c r="D1140" t="s">
        <v>1952</v>
      </c>
      <c r="E1140" t="s">
        <v>14</v>
      </c>
      <c r="F1140" t="s">
        <v>36</v>
      </c>
      <c r="G1140" t="s">
        <v>37</v>
      </c>
      <c r="H1140" t="s">
        <v>58</v>
      </c>
      <c r="I1140" t="s">
        <v>1023</v>
      </c>
      <c r="J1140">
        <v>1687.8</v>
      </c>
      <c r="K1140">
        <v>4</v>
      </c>
      <c r="L1140">
        <v>742.63</v>
      </c>
      <c r="M1140">
        <f>YEAR(Walmart_dataset[[#This Row],[Order Date]])</f>
        <v>2014</v>
      </c>
      <c r="N1140">
        <f>MONTH(Walmart_dataset[[#This Row],[Order Date]])</f>
        <v>7</v>
      </c>
      <c r="O1140">
        <f>DAY(Walmart_dataset[[#This Row],[Order Date]])</f>
        <v>4</v>
      </c>
    </row>
    <row r="1141" spans="1:15" x14ac:dyDescent="0.25">
      <c r="A1141" t="s">
        <v>1951</v>
      </c>
      <c r="B1141" s="1">
        <v>41824</v>
      </c>
      <c r="C1141" s="1">
        <v>41824</v>
      </c>
      <c r="D1141" t="s">
        <v>1952</v>
      </c>
      <c r="E1141" t="s">
        <v>14</v>
      </c>
      <c r="F1141" t="s">
        <v>36</v>
      </c>
      <c r="G1141" t="s">
        <v>37</v>
      </c>
      <c r="H1141" t="s">
        <v>25</v>
      </c>
      <c r="I1141" t="s">
        <v>1441</v>
      </c>
      <c r="J1141">
        <v>7.99</v>
      </c>
      <c r="K1141">
        <v>1</v>
      </c>
      <c r="L1141">
        <v>2.7</v>
      </c>
      <c r="M1141">
        <f>YEAR(Walmart_dataset[[#This Row],[Order Date]])</f>
        <v>2014</v>
      </c>
      <c r="N1141">
        <f>MONTH(Walmart_dataset[[#This Row],[Order Date]])</f>
        <v>7</v>
      </c>
      <c r="O1141">
        <f>DAY(Walmart_dataset[[#This Row],[Order Date]])</f>
        <v>4</v>
      </c>
    </row>
    <row r="1142" spans="1:15" x14ac:dyDescent="0.25">
      <c r="A1142" t="s">
        <v>1954</v>
      </c>
      <c r="B1142" s="1">
        <v>41433</v>
      </c>
      <c r="C1142" s="1">
        <v>41437</v>
      </c>
      <c r="D1142" t="s">
        <v>169</v>
      </c>
      <c r="E1142" t="s">
        <v>14</v>
      </c>
      <c r="F1142" t="s">
        <v>1625</v>
      </c>
      <c r="G1142" t="s">
        <v>16</v>
      </c>
      <c r="H1142" t="s">
        <v>27</v>
      </c>
      <c r="I1142" t="s">
        <v>1955</v>
      </c>
      <c r="J1142">
        <v>4.78</v>
      </c>
      <c r="K1142">
        <v>1</v>
      </c>
      <c r="L1142">
        <v>1.55</v>
      </c>
      <c r="M1142">
        <f>YEAR(Walmart_dataset[[#This Row],[Order Date]])</f>
        <v>2013</v>
      </c>
      <c r="N1142">
        <f>MONTH(Walmart_dataset[[#This Row],[Order Date]])</f>
        <v>6</v>
      </c>
      <c r="O1142">
        <f>DAY(Walmart_dataset[[#This Row],[Order Date]])</f>
        <v>8</v>
      </c>
    </row>
    <row r="1143" spans="1:15" x14ac:dyDescent="0.25">
      <c r="A1143" t="s">
        <v>1954</v>
      </c>
      <c r="B1143" s="1">
        <v>41433</v>
      </c>
      <c r="C1143" s="1">
        <v>41437</v>
      </c>
      <c r="D1143" t="s">
        <v>169</v>
      </c>
      <c r="E1143" t="s">
        <v>14</v>
      </c>
      <c r="F1143" t="s">
        <v>1625</v>
      </c>
      <c r="G1143" t="s">
        <v>16</v>
      </c>
      <c r="H1143" t="s">
        <v>67</v>
      </c>
      <c r="I1143" t="s">
        <v>1956</v>
      </c>
      <c r="J1143">
        <v>4.7300000000000004</v>
      </c>
      <c r="K1143">
        <v>1</v>
      </c>
      <c r="L1143">
        <v>2.3199999999999998</v>
      </c>
      <c r="M1143">
        <f>YEAR(Walmart_dataset[[#This Row],[Order Date]])</f>
        <v>2013</v>
      </c>
      <c r="N1143">
        <f>MONTH(Walmart_dataset[[#This Row],[Order Date]])</f>
        <v>6</v>
      </c>
      <c r="O1143">
        <f>DAY(Walmart_dataset[[#This Row],[Order Date]])</f>
        <v>8</v>
      </c>
    </row>
    <row r="1144" spans="1:15" x14ac:dyDescent="0.25">
      <c r="A1144" t="s">
        <v>1957</v>
      </c>
      <c r="B1144" s="1">
        <v>41886</v>
      </c>
      <c r="C1144" s="1">
        <v>41891</v>
      </c>
      <c r="D1144" t="s">
        <v>1533</v>
      </c>
      <c r="E1144" t="s">
        <v>14</v>
      </c>
      <c r="F1144" t="s">
        <v>47</v>
      </c>
      <c r="G1144" t="s">
        <v>16</v>
      </c>
      <c r="H1144" t="s">
        <v>23</v>
      </c>
      <c r="I1144" t="s">
        <v>78</v>
      </c>
      <c r="J1144">
        <v>5.96</v>
      </c>
      <c r="K1144">
        <v>2</v>
      </c>
      <c r="L1144">
        <v>1.67</v>
      </c>
      <c r="M1144">
        <f>YEAR(Walmart_dataset[[#This Row],[Order Date]])</f>
        <v>2014</v>
      </c>
      <c r="N1144">
        <f>MONTH(Walmart_dataset[[#This Row],[Order Date]])</f>
        <v>9</v>
      </c>
      <c r="O1144">
        <f>DAY(Walmart_dataset[[#This Row],[Order Date]])</f>
        <v>4</v>
      </c>
    </row>
    <row r="1145" spans="1:15" hidden="1" x14ac:dyDescent="0.25">
      <c r="A1145" t="s">
        <v>1958</v>
      </c>
      <c r="B1145" s="1">
        <v>41817</v>
      </c>
      <c r="C1145" s="1">
        <v>41821</v>
      </c>
      <c r="D1145" t="s">
        <v>784</v>
      </c>
      <c r="E1145" t="s">
        <v>14</v>
      </c>
      <c r="F1145" t="s">
        <v>177</v>
      </c>
      <c r="G1145" t="s">
        <v>96</v>
      </c>
      <c r="H1145" t="s">
        <v>58</v>
      </c>
      <c r="I1145" t="s">
        <v>1959</v>
      </c>
      <c r="J1145">
        <v>431.93</v>
      </c>
      <c r="K1145">
        <v>9</v>
      </c>
      <c r="L1145">
        <v>64.790000000000006</v>
      </c>
      <c r="M1145">
        <f>YEAR(Walmart_dataset[[#This Row],[Order Date]])</f>
        <v>2014</v>
      </c>
      <c r="N1145">
        <f>MONTH(Walmart_dataset[[#This Row],[Order Date]])</f>
        <v>6</v>
      </c>
      <c r="O1145">
        <f>DAY(Walmart_dataset[[#This Row],[Order Date]])</f>
        <v>27</v>
      </c>
    </row>
    <row r="1146" spans="1:15" x14ac:dyDescent="0.25">
      <c r="A1146" t="s">
        <v>1960</v>
      </c>
      <c r="B1146" s="1">
        <v>41887</v>
      </c>
      <c r="C1146" s="1">
        <v>41891</v>
      </c>
      <c r="D1146" t="s">
        <v>1961</v>
      </c>
      <c r="E1146" t="s">
        <v>14</v>
      </c>
      <c r="F1146" t="s">
        <v>15</v>
      </c>
      <c r="G1146" t="s">
        <v>16</v>
      </c>
      <c r="H1146" t="s">
        <v>27</v>
      </c>
      <c r="I1146" t="s">
        <v>1159</v>
      </c>
      <c r="J1146">
        <v>487.98</v>
      </c>
      <c r="K1146">
        <v>2</v>
      </c>
      <c r="L1146">
        <v>152.5</v>
      </c>
      <c r="M1146">
        <f>YEAR(Walmart_dataset[[#This Row],[Order Date]])</f>
        <v>2014</v>
      </c>
      <c r="N1146">
        <f>MONTH(Walmart_dataset[[#This Row],[Order Date]])</f>
        <v>9</v>
      </c>
      <c r="O1146">
        <f>DAY(Walmart_dataset[[#This Row],[Order Date]])</f>
        <v>5</v>
      </c>
    </row>
    <row r="1147" spans="1:15" x14ac:dyDescent="0.25">
      <c r="A1147" t="s">
        <v>1960</v>
      </c>
      <c r="B1147" s="1">
        <v>41887</v>
      </c>
      <c r="C1147" s="1">
        <v>41891</v>
      </c>
      <c r="D1147" t="s">
        <v>1961</v>
      </c>
      <c r="E1147" t="s">
        <v>14</v>
      </c>
      <c r="F1147" t="s">
        <v>15</v>
      </c>
      <c r="G1147" t="s">
        <v>16</v>
      </c>
      <c r="H1147" t="s">
        <v>25</v>
      </c>
      <c r="I1147" t="s">
        <v>1962</v>
      </c>
      <c r="J1147">
        <v>5.56</v>
      </c>
      <c r="K1147">
        <v>1</v>
      </c>
      <c r="L1147">
        <v>1.74</v>
      </c>
      <c r="M1147">
        <f>YEAR(Walmart_dataset[[#This Row],[Order Date]])</f>
        <v>2014</v>
      </c>
      <c r="N1147">
        <f>MONTH(Walmart_dataset[[#This Row],[Order Date]])</f>
        <v>9</v>
      </c>
      <c r="O1147">
        <f>DAY(Walmart_dataset[[#This Row],[Order Date]])</f>
        <v>5</v>
      </c>
    </row>
    <row r="1148" spans="1:15" x14ac:dyDescent="0.25">
      <c r="A1148" t="s">
        <v>1960</v>
      </c>
      <c r="B1148" s="1">
        <v>41887</v>
      </c>
      <c r="C1148" s="1">
        <v>41891</v>
      </c>
      <c r="D1148" t="s">
        <v>1961</v>
      </c>
      <c r="E1148" t="s">
        <v>14</v>
      </c>
      <c r="F1148" t="s">
        <v>15</v>
      </c>
      <c r="G1148" t="s">
        <v>16</v>
      </c>
      <c r="H1148" t="s">
        <v>43</v>
      </c>
      <c r="I1148" t="s">
        <v>107</v>
      </c>
      <c r="J1148">
        <v>217.85</v>
      </c>
      <c r="K1148">
        <v>5</v>
      </c>
      <c r="L1148">
        <v>65.36</v>
      </c>
      <c r="M1148">
        <f>YEAR(Walmart_dataset[[#This Row],[Order Date]])</f>
        <v>2014</v>
      </c>
      <c r="N1148">
        <f>MONTH(Walmart_dataset[[#This Row],[Order Date]])</f>
        <v>9</v>
      </c>
      <c r="O1148">
        <f>DAY(Walmart_dataset[[#This Row],[Order Date]])</f>
        <v>5</v>
      </c>
    </row>
    <row r="1149" spans="1:15" x14ac:dyDescent="0.25">
      <c r="A1149" t="s">
        <v>1963</v>
      </c>
      <c r="B1149" s="1">
        <v>41779</v>
      </c>
      <c r="C1149" s="1">
        <v>41781</v>
      </c>
      <c r="D1149" t="s">
        <v>1398</v>
      </c>
      <c r="E1149" t="s">
        <v>14</v>
      </c>
      <c r="F1149" t="s">
        <v>47</v>
      </c>
      <c r="G1149" t="s">
        <v>16</v>
      </c>
      <c r="H1149" t="s">
        <v>110</v>
      </c>
      <c r="I1149" t="s">
        <v>545</v>
      </c>
      <c r="J1149">
        <v>681.41</v>
      </c>
      <c r="K1149">
        <v>12</v>
      </c>
      <c r="L1149">
        <v>42.59</v>
      </c>
      <c r="M1149">
        <f>YEAR(Walmart_dataset[[#This Row],[Order Date]])</f>
        <v>2014</v>
      </c>
      <c r="N1149">
        <f>MONTH(Walmart_dataset[[#This Row],[Order Date]])</f>
        <v>5</v>
      </c>
      <c r="O1149">
        <f>DAY(Walmart_dataset[[#This Row],[Order Date]])</f>
        <v>20</v>
      </c>
    </row>
    <row r="1150" spans="1:15" x14ac:dyDescent="0.25">
      <c r="A1150" t="s">
        <v>1963</v>
      </c>
      <c r="B1150" s="1">
        <v>41779</v>
      </c>
      <c r="C1150" s="1">
        <v>41781</v>
      </c>
      <c r="D1150" t="s">
        <v>1398</v>
      </c>
      <c r="E1150" t="s">
        <v>14</v>
      </c>
      <c r="F1150" t="s">
        <v>47</v>
      </c>
      <c r="G1150" t="s">
        <v>16</v>
      </c>
      <c r="H1150" t="s">
        <v>23</v>
      </c>
      <c r="I1150" t="s">
        <v>976</v>
      </c>
      <c r="J1150">
        <v>3.52</v>
      </c>
      <c r="K1150">
        <v>2</v>
      </c>
      <c r="L1150">
        <v>1.02</v>
      </c>
      <c r="M1150">
        <f>YEAR(Walmart_dataset[[#This Row],[Order Date]])</f>
        <v>2014</v>
      </c>
      <c r="N1150">
        <f>MONTH(Walmart_dataset[[#This Row],[Order Date]])</f>
        <v>5</v>
      </c>
      <c r="O1150">
        <f>DAY(Walmart_dataset[[#This Row],[Order Date]])</f>
        <v>20</v>
      </c>
    </row>
    <row r="1151" spans="1:15" x14ac:dyDescent="0.25">
      <c r="A1151" t="s">
        <v>1963</v>
      </c>
      <c r="B1151" s="1">
        <v>41779</v>
      </c>
      <c r="C1151" s="1">
        <v>41781</v>
      </c>
      <c r="D1151" t="s">
        <v>1398</v>
      </c>
      <c r="E1151" t="s">
        <v>14</v>
      </c>
      <c r="F1151" t="s">
        <v>47</v>
      </c>
      <c r="G1151" t="s">
        <v>16</v>
      </c>
      <c r="H1151" t="s">
        <v>23</v>
      </c>
      <c r="I1151" t="s">
        <v>1964</v>
      </c>
      <c r="J1151">
        <v>5.58</v>
      </c>
      <c r="K1151">
        <v>1</v>
      </c>
      <c r="L1151">
        <v>1.4</v>
      </c>
      <c r="M1151">
        <f>YEAR(Walmart_dataset[[#This Row],[Order Date]])</f>
        <v>2014</v>
      </c>
      <c r="N1151">
        <f>MONTH(Walmart_dataset[[#This Row],[Order Date]])</f>
        <v>5</v>
      </c>
      <c r="O1151">
        <f>DAY(Walmart_dataset[[#This Row],[Order Date]])</f>
        <v>20</v>
      </c>
    </row>
    <row r="1152" spans="1:15" x14ac:dyDescent="0.25">
      <c r="A1152" t="s">
        <v>1963</v>
      </c>
      <c r="B1152" s="1">
        <v>41779</v>
      </c>
      <c r="C1152" s="1">
        <v>41781</v>
      </c>
      <c r="D1152" t="s">
        <v>1398</v>
      </c>
      <c r="E1152" t="s">
        <v>14</v>
      </c>
      <c r="F1152" t="s">
        <v>47</v>
      </c>
      <c r="G1152" t="s">
        <v>16</v>
      </c>
      <c r="H1152" t="s">
        <v>58</v>
      </c>
      <c r="I1152" t="s">
        <v>1108</v>
      </c>
      <c r="J1152">
        <v>36.32</v>
      </c>
      <c r="K1152">
        <v>1</v>
      </c>
      <c r="L1152">
        <v>10.9</v>
      </c>
      <c r="M1152">
        <f>YEAR(Walmart_dataset[[#This Row],[Order Date]])</f>
        <v>2014</v>
      </c>
      <c r="N1152">
        <f>MONTH(Walmart_dataset[[#This Row],[Order Date]])</f>
        <v>5</v>
      </c>
      <c r="O1152">
        <f>DAY(Walmart_dataset[[#This Row],[Order Date]])</f>
        <v>20</v>
      </c>
    </row>
    <row r="1153" spans="1:15" x14ac:dyDescent="0.25">
      <c r="A1153" t="s">
        <v>1965</v>
      </c>
      <c r="B1153" s="1">
        <v>40764</v>
      </c>
      <c r="C1153" s="1">
        <v>40768</v>
      </c>
      <c r="D1153" t="s">
        <v>322</v>
      </c>
      <c r="E1153" t="s">
        <v>14</v>
      </c>
      <c r="F1153" t="s">
        <v>36</v>
      </c>
      <c r="G1153" t="s">
        <v>37</v>
      </c>
      <c r="H1153" t="s">
        <v>27</v>
      </c>
      <c r="I1153" t="s">
        <v>1966</v>
      </c>
      <c r="J1153">
        <v>2060.7399999999998</v>
      </c>
      <c r="K1153">
        <v>7</v>
      </c>
      <c r="L1153">
        <v>643.98</v>
      </c>
      <c r="M1153">
        <f>YEAR(Walmart_dataset[[#This Row],[Order Date]])</f>
        <v>2011</v>
      </c>
      <c r="N1153">
        <f>MONTH(Walmart_dataset[[#This Row],[Order Date]])</f>
        <v>8</v>
      </c>
      <c r="O1153">
        <f>DAY(Walmart_dataset[[#This Row],[Order Date]])</f>
        <v>9</v>
      </c>
    </row>
    <row r="1154" spans="1:15" x14ac:dyDescent="0.25">
      <c r="A1154" t="s">
        <v>1967</v>
      </c>
      <c r="B1154" s="1">
        <v>41763</v>
      </c>
      <c r="C1154" s="1">
        <v>41768</v>
      </c>
      <c r="D1154" t="s">
        <v>1968</v>
      </c>
      <c r="E1154" t="s">
        <v>14</v>
      </c>
      <c r="F1154" t="s">
        <v>15</v>
      </c>
      <c r="G1154" t="s">
        <v>16</v>
      </c>
      <c r="H1154" t="s">
        <v>43</v>
      </c>
      <c r="I1154" t="s">
        <v>1969</v>
      </c>
      <c r="J1154">
        <v>69.52</v>
      </c>
      <c r="K1154">
        <v>2</v>
      </c>
      <c r="L1154">
        <v>19.47</v>
      </c>
      <c r="M1154">
        <f>YEAR(Walmart_dataset[[#This Row],[Order Date]])</f>
        <v>2014</v>
      </c>
      <c r="N1154">
        <f>MONTH(Walmart_dataset[[#This Row],[Order Date]])</f>
        <v>5</v>
      </c>
      <c r="O1154">
        <f>DAY(Walmart_dataset[[#This Row],[Order Date]])</f>
        <v>4</v>
      </c>
    </row>
    <row r="1155" spans="1:15" x14ac:dyDescent="0.25">
      <c r="A1155" t="s">
        <v>1967</v>
      </c>
      <c r="B1155" s="1">
        <v>41763</v>
      </c>
      <c r="C1155" s="1">
        <v>41768</v>
      </c>
      <c r="D1155" t="s">
        <v>1968</v>
      </c>
      <c r="E1155" t="s">
        <v>14</v>
      </c>
      <c r="F1155" t="s">
        <v>15</v>
      </c>
      <c r="G1155" t="s">
        <v>16</v>
      </c>
      <c r="H1155" t="s">
        <v>43</v>
      </c>
      <c r="I1155" t="s">
        <v>1970</v>
      </c>
      <c r="J1155">
        <v>763.44</v>
      </c>
      <c r="K1155">
        <v>8</v>
      </c>
      <c r="L1155">
        <v>45.81</v>
      </c>
      <c r="M1155">
        <f>YEAR(Walmart_dataset[[#This Row],[Order Date]])</f>
        <v>2014</v>
      </c>
      <c r="N1155">
        <f>MONTH(Walmart_dataset[[#This Row],[Order Date]])</f>
        <v>5</v>
      </c>
      <c r="O1155">
        <f>DAY(Walmart_dataset[[#This Row],[Order Date]])</f>
        <v>4</v>
      </c>
    </row>
    <row r="1156" spans="1:15" x14ac:dyDescent="0.25">
      <c r="A1156" t="s">
        <v>1971</v>
      </c>
      <c r="B1156" s="1">
        <v>40897</v>
      </c>
      <c r="C1156" s="1">
        <v>40900</v>
      </c>
      <c r="D1156" t="s">
        <v>948</v>
      </c>
      <c r="E1156" t="s">
        <v>14</v>
      </c>
      <c r="F1156" t="s">
        <v>15</v>
      </c>
      <c r="G1156" t="s">
        <v>16</v>
      </c>
      <c r="H1156" t="s">
        <v>27</v>
      </c>
      <c r="I1156" t="s">
        <v>1159</v>
      </c>
      <c r="J1156">
        <v>487.98</v>
      </c>
      <c r="K1156">
        <v>2</v>
      </c>
      <c r="L1156">
        <v>152.5</v>
      </c>
      <c r="M1156">
        <f>YEAR(Walmart_dataset[[#This Row],[Order Date]])</f>
        <v>2011</v>
      </c>
      <c r="N1156">
        <f>MONTH(Walmart_dataset[[#This Row],[Order Date]])</f>
        <v>12</v>
      </c>
      <c r="O1156">
        <f>DAY(Walmart_dataset[[#This Row],[Order Date]])</f>
        <v>20</v>
      </c>
    </row>
    <row r="1157" spans="1:15" x14ac:dyDescent="0.25">
      <c r="A1157" t="s">
        <v>1971</v>
      </c>
      <c r="B1157" s="1">
        <v>40897</v>
      </c>
      <c r="C1157" s="1">
        <v>40900</v>
      </c>
      <c r="D1157" t="s">
        <v>948</v>
      </c>
      <c r="E1157" t="s">
        <v>14</v>
      </c>
      <c r="F1157" t="s">
        <v>15</v>
      </c>
      <c r="G1157" t="s">
        <v>16</v>
      </c>
      <c r="H1157" t="s">
        <v>23</v>
      </c>
      <c r="I1157" t="s">
        <v>1972</v>
      </c>
      <c r="J1157">
        <v>47.3</v>
      </c>
      <c r="K1157">
        <v>2</v>
      </c>
      <c r="L1157">
        <v>12.3</v>
      </c>
      <c r="M1157">
        <f>YEAR(Walmart_dataset[[#This Row],[Order Date]])</f>
        <v>2011</v>
      </c>
      <c r="N1157">
        <f>MONTH(Walmart_dataset[[#This Row],[Order Date]])</f>
        <v>12</v>
      </c>
      <c r="O1157">
        <f>DAY(Walmart_dataset[[#This Row],[Order Date]])</f>
        <v>20</v>
      </c>
    </row>
    <row r="1158" spans="1:15" x14ac:dyDescent="0.25">
      <c r="A1158" t="s">
        <v>1971</v>
      </c>
      <c r="B1158" s="1">
        <v>40897</v>
      </c>
      <c r="C1158" s="1">
        <v>40900</v>
      </c>
      <c r="D1158" t="s">
        <v>948</v>
      </c>
      <c r="E1158" t="s">
        <v>14</v>
      </c>
      <c r="F1158" t="s">
        <v>15</v>
      </c>
      <c r="G1158" t="s">
        <v>16</v>
      </c>
      <c r="H1158" t="s">
        <v>23</v>
      </c>
      <c r="I1158" t="s">
        <v>1973</v>
      </c>
      <c r="J1158">
        <v>4.13</v>
      </c>
      <c r="K1158">
        <v>1</v>
      </c>
      <c r="L1158">
        <v>1.1599999999999999</v>
      </c>
      <c r="M1158">
        <f>YEAR(Walmart_dataset[[#This Row],[Order Date]])</f>
        <v>2011</v>
      </c>
      <c r="N1158">
        <f>MONTH(Walmart_dataset[[#This Row],[Order Date]])</f>
        <v>12</v>
      </c>
      <c r="O1158">
        <f>DAY(Walmart_dataset[[#This Row],[Order Date]])</f>
        <v>20</v>
      </c>
    </row>
    <row r="1159" spans="1:15" x14ac:dyDescent="0.25">
      <c r="A1159" t="s">
        <v>1971</v>
      </c>
      <c r="B1159" s="1">
        <v>40897</v>
      </c>
      <c r="C1159" s="1">
        <v>40900</v>
      </c>
      <c r="D1159" t="s">
        <v>948</v>
      </c>
      <c r="E1159" t="s">
        <v>14</v>
      </c>
      <c r="F1159" t="s">
        <v>15</v>
      </c>
      <c r="G1159" t="s">
        <v>16</v>
      </c>
      <c r="H1159" t="s">
        <v>27</v>
      </c>
      <c r="I1159" t="s">
        <v>1974</v>
      </c>
      <c r="J1159">
        <v>155.12</v>
      </c>
      <c r="K1159">
        <v>5</v>
      </c>
      <c r="L1159">
        <v>50.41</v>
      </c>
      <c r="M1159">
        <f>YEAR(Walmart_dataset[[#This Row],[Order Date]])</f>
        <v>2011</v>
      </c>
      <c r="N1159">
        <f>MONTH(Walmart_dataset[[#This Row],[Order Date]])</f>
        <v>12</v>
      </c>
      <c r="O1159">
        <f>DAY(Walmart_dataset[[#This Row],[Order Date]])</f>
        <v>20</v>
      </c>
    </row>
    <row r="1160" spans="1:15" x14ac:dyDescent="0.25">
      <c r="A1160" t="s">
        <v>1975</v>
      </c>
      <c r="B1160" s="1">
        <v>40749</v>
      </c>
      <c r="C1160" s="1">
        <v>40751</v>
      </c>
      <c r="D1160" t="s">
        <v>1976</v>
      </c>
      <c r="E1160" t="s">
        <v>14</v>
      </c>
      <c r="F1160" t="s">
        <v>15</v>
      </c>
      <c r="G1160" t="s">
        <v>16</v>
      </c>
      <c r="H1160" t="s">
        <v>67</v>
      </c>
      <c r="I1160" t="s">
        <v>1977</v>
      </c>
      <c r="J1160">
        <v>6.48</v>
      </c>
      <c r="K1160">
        <v>1</v>
      </c>
      <c r="L1160">
        <v>3.18</v>
      </c>
      <c r="M1160">
        <f>YEAR(Walmart_dataset[[#This Row],[Order Date]])</f>
        <v>2011</v>
      </c>
      <c r="N1160">
        <f>MONTH(Walmart_dataset[[#This Row],[Order Date]])</f>
        <v>7</v>
      </c>
      <c r="O1160">
        <f>DAY(Walmart_dataset[[#This Row],[Order Date]])</f>
        <v>25</v>
      </c>
    </row>
    <row r="1161" spans="1:15" x14ac:dyDescent="0.25">
      <c r="A1161" t="s">
        <v>1975</v>
      </c>
      <c r="B1161" s="1">
        <v>40749</v>
      </c>
      <c r="C1161" s="1">
        <v>40751</v>
      </c>
      <c r="D1161" t="s">
        <v>1976</v>
      </c>
      <c r="E1161" t="s">
        <v>14</v>
      </c>
      <c r="F1161" t="s">
        <v>15</v>
      </c>
      <c r="G1161" t="s">
        <v>16</v>
      </c>
      <c r="H1161" t="s">
        <v>122</v>
      </c>
      <c r="I1161" t="s">
        <v>1978</v>
      </c>
      <c r="J1161">
        <v>15.52</v>
      </c>
      <c r="K1161">
        <v>4</v>
      </c>
      <c r="L1161">
        <v>4.5</v>
      </c>
      <c r="M1161">
        <f>YEAR(Walmart_dataset[[#This Row],[Order Date]])</f>
        <v>2011</v>
      </c>
      <c r="N1161">
        <f>MONTH(Walmart_dataset[[#This Row],[Order Date]])</f>
        <v>7</v>
      </c>
      <c r="O1161">
        <f>DAY(Walmart_dataset[[#This Row],[Order Date]])</f>
        <v>25</v>
      </c>
    </row>
    <row r="1162" spans="1:15" hidden="1" x14ac:dyDescent="0.25">
      <c r="A1162" t="s">
        <v>1979</v>
      </c>
      <c r="B1162" s="1">
        <v>41474</v>
      </c>
      <c r="C1162" s="1">
        <v>41479</v>
      </c>
      <c r="D1162" t="s">
        <v>1980</v>
      </c>
      <c r="E1162" t="s">
        <v>14</v>
      </c>
      <c r="F1162" t="s">
        <v>907</v>
      </c>
      <c r="G1162" t="s">
        <v>73</v>
      </c>
      <c r="H1162" t="s">
        <v>122</v>
      </c>
      <c r="I1162" t="s">
        <v>1981</v>
      </c>
      <c r="J1162">
        <v>33.799999999999997</v>
      </c>
      <c r="K1162">
        <v>5</v>
      </c>
      <c r="L1162">
        <v>4.2300000000000004</v>
      </c>
      <c r="M1162">
        <f>YEAR(Walmart_dataset[[#This Row],[Order Date]])</f>
        <v>2013</v>
      </c>
      <c r="N1162">
        <f>MONTH(Walmart_dataset[[#This Row],[Order Date]])</f>
        <v>7</v>
      </c>
      <c r="O1162">
        <f>DAY(Walmart_dataset[[#This Row],[Order Date]])</f>
        <v>19</v>
      </c>
    </row>
    <row r="1163" spans="1:15" hidden="1" x14ac:dyDescent="0.25">
      <c r="A1163" t="s">
        <v>1982</v>
      </c>
      <c r="B1163" s="1">
        <v>40885</v>
      </c>
      <c r="C1163" s="1">
        <v>40890</v>
      </c>
      <c r="D1163" t="s">
        <v>1911</v>
      </c>
      <c r="E1163" t="s">
        <v>14</v>
      </c>
      <c r="F1163" t="s">
        <v>443</v>
      </c>
      <c r="G1163" t="s">
        <v>88</v>
      </c>
      <c r="H1163" t="s">
        <v>17</v>
      </c>
      <c r="I1163" t="s">
        <v>541</v>
      </c>
      <c r="J1163">
        <v>27.89</v>
      </c>
      <c r="K1163">
        <v>7</v>
      </c>
      <c r="L1163">
        <v>9.06</v>
      </c>
      <c r="M1163">
        <f>YEAR(Walmart_dataset[[#This Row],[Order Date]])</f>
        <v>2011</v>
      </c>
      <c r="N1163">
        <f>MONTH(Walmart_dataset[[#This Row],[Order Date]])</f>
        <v>12</v>
      </c>
      <c r="O1163">
        <f>DAY(Walmart_dataset[[#This Row],[Order Date]])</f>
        <v>8</v>
      </c>
    </row>
    <row r="1164" spans="1:15" hidden="1" x14ac:dyDescent="0.25">
      <c r="A1164" t="s">
        <v>1982</v>
      </c>
      <c r="B1164" s="1">
        <v>40885</v>
      </c>
      <c r="C1164" s="1">
        <v>40890</v>
      </c>
      <c r="D1164" t="s">
        <v>1911</v>
      </c>
      <c r="E1164" t="s">
        <v>14</v>
      </c>
      <c r="F1164" t="s">
        <v>443</v>
      </c>
      <c r="G1164" t="s">
        <v>88</v>
      </c>
      <c r="H1164" t="s">
        <v>27</v>
      </c>
      <c r="I1164" t="s">
        <v>1983</v>
      </c>
      <c r="J1164">
        <v>6.46</v>
      </c>
      <c r="K1164">
        <v>4</v>
      </c>
      <c r="L1164">
        <v>-4.5199999999999996</v>
      </c>
      <c r="M1164">
        <f>YEAR(Walmart_dataset[[#This Row],[Order Date]])</f>
        <v>2011</v>
      </c>
      <c r="N1164">
        <f>MONTH(Walmart_dataset[[#This Row],[Order Date]])</f>
        <v>12</v>
      </c>
      <c r="O1164">
        <f>DAY(Walmart_dataset[[#This Row],[Order Date]])</f>
        <v>8</v>
      </c>
    </row>
    <row r="1165" spans="1:15" hidden="1" x14ac:dyDescent="0.25">
      <c r="A1165" t="s">
        <v>1982</v>
      </c>
      <c r="B1165" s="1">
        <v>40885</v>
      </c>
      <c r="C1165" s="1">
        <v>40890</v>
      </c>
      <c r="D1165" t="s">
        <v>1911</v>
      </c>
      <c r="E1165" t="s">
        <v>14</v>
      </c>
      <c r="F1165" t="s">
        <v>443</v>
      </c>
      <c r="G1165" t="s">
        <v>88</v>
      </c>
      <c r="H1165" t="s">
        <v>25</v>
      </c>
      <c r="I1165" t="s">
        <v>1984</v>
      </c>
      <c r="J1165">
        <v>52.68</v>
      </c>
      <c r="K1165">
        <v>3</v>
      </c>
      <c r="L1165">
        <v>19.760000000000002</v>
      </c>
      <c r="M1165">
        <f>YEAR(Walmart_dataset[[#This Row],[Order Date]])</f>
        <v>2011</v>
      </c>
      <c r="N1165">
        <f>MONTH(Walmart_dataset[[#This Row],[Order Date]])</f>
        <v>12</v>
      </c>
      <c r="O1165">
        <f>DAY(Walmart_dataset[[#This Row],[Order Date]])</f>
        <v>8</v>
      </c>
    </row>
    <row r="1166" spans="1:15" hidden="1" x14ac:dyDescent="0.25">
      <c r="A1166" t="s">
        <v>1982</v>
      </c>
      <c r="B1166" s="1">
        <v>40885</v>
      </c>
      <c r="C1166" s="1">
        <v>40890</v>
      </c>
      <c r="D1166" t="s">
        <v>1911</v>
      </c>
      <c r="E1166" t="s">
        <v>14</v>
      </c>
      <c r="F1166" t="s">
        <v>443</v>
      </c>
      <c r="G1166" t="s">
        <v>88</v>
      </c>
      <c r="H1166" t="s">
        <v>122</v>
      </c>
      <c r="I1166" t="s">
        <v>1985</v>
      </c>
      <c r="J1166">
        <v>13.88</v>
      </c>
      <c r="K1166">
        <v>5</v>
      </c>
      <c r="L1166">
        <v>-2.6</v>
      </c>
      <c r="M1166">
        <f>YEAR(Walmart_dataset[[#This Row],[Order Date]])</f>
        <v>2011</v>
      </c>
      <c r="N1166">
        <f>MONTH(Walmart_dataset[[#This Row],[Order Date]])</f>
        <v>12</v>
      </c>
      <c r="O1166">
        <f>DAY(Walmart_dataset[[#This Row],[Order Date]])</f>
        <v>8</v>
      </c>
    </row>
    <row r="1167" spans="1:15" hidden="1" x14ac:dyDescent="0.25">
      <c r="A1167" t="s">
        <v>1982</v>
      </c>
      <c r="B1167" s="1">
        <v>40885</v>
      </c>
      <c r="C1167" s="1">
        <v>40890</v>
      </c>
      <c r="D1167" t="s">
        <v>1911</v>
      </c>
      <c r="E1167" t="s">
        <v>14</v>
      </c>
      <c r="F1167" t="s">
        <v>443</v>
      </c>
      <c r="G1167" t="s">
        <v>88</v>
      </c>
      <c r="H1167" t="s">
        <v>58</v>
      </c>
      <c r="I1167" t="s">
        <v>1728</v>
      </c>
      <c r="J1167">
        <v>103.92</v>
      </c>
      <c r="K1167">
        <v>10</v>
      </c>
      <c r="L1167">
        <v>-18.190000000000001</v>
      </c>
      <c r="M1167">
        <f>YEAR(Walmart_dataset[[#This Row],[Order Date]])</f>
        <v>2011</v>
      </c>
      <c r="N1167">
        <f>MONTH(Walmart_dataset[[#This Row],[Order Date]])</f>
        <v>12</v>
      </c>
      <c r="O1167">
        <f>DAY(Walmart_dataset[[#This Row],[Order Date]])</f>
        <v>8</v>
      </c>
    </row>
    <row r="1168" spans="1:15" hidden="1" x14ac:dyDescent="0.25">
      <c r="A1168" t="s">
        <v>1982</v>
      </c>
      <c r="B1168" s="1">
        <v>40885</v>
      </c>
      <c r="C1168" s="1">
        <v>40890</v>
      </c>
      <c r="D1168" t="s">
        <v>1911</v>
      </c>
      <c r="E1168" t="s">
        <v>14</v>
      </c>
      <c r="F1168" t="s">
        <v>443</v>
      </c>
      <c r="G1168" t="s">
        <v>88</v>
      </c>
      <c r="H1168" t="s">
        <v>17</v>
      </c>
      <c r="I1168" t="s">
        <v>1986</v>
      </c>
      <c r="J1168">
        <v>11.52</v>
      </c>
      <c r="K1168">
        <v>5</v>
      </c>
      <c r="L1168">
        <v>3.74</v>
      </c>
      <c r="M1168">
        <f>YEAR(Walmart_dataset[[#This Row],[Order Date]])</f>
        <v>2011</v>
      </c>
      <c r="N1168">
        <f>MONTH(Walmart_dataset[[#This Row],[Order Date]])</f>
        <v>12</v>
      </c>
      <c r="O1168">
        <f>DAY(Walmart_dataset[[#This Row],[Order Date]])</f>
        <v>8</v>
      </c>
    </row>
    <row r="1169" spans="1:15" hidden="1" x14ac:dyDescent="0.25">
      <c r="A1169" t="s">
        <v>1982</v>
      </c>
      <c r="B1169" s="1">
        <v>40885</v>
      </c>
      <c r="C1169" s="1">
        <v>40890</v>
      </c>
      <c r="D1169" t="s">
        <v>1911</v>
      </c>
      <c r="E1169" t="s">
        <v>14</v>
      </c>
      <c r="F1169" t="s">
        <v>443</v>
      </c>
      <c r="G1169" t="s">
        <v>88</v>
      </c>
      <c r="H1169" t="s">
        <v>67</v>
      </c>
      <c r="I1169" t="s">
        <v>1987</v>
      </c>
      <c r="J1169">
        <v>10.37</v>
      </c>
      <c r="K1169">
        <v>2</v>
      </c>
      <c r="L1169">
        <v>3.63</v>
      </c>
      <c r="M1169">
        <f>YEAR(Walmart_dataset[[#This Row],[Order Date]])</f>
        <v>2011</v>
      </c>
      <c r="N1169">
        <f>MONTH(Walmart_dataset[[#This Row],[Order Date]])</f>
        <v>12</v>
      </c>
      <c r="O1169">
        <f>DAY(Walmart_dataset[[#This Row],[Order Date]])</f>
        <v>8</v>
      </c>
    </row>
    <row r="1170" spans="1:15" hidden="1" x14ac:dyDescent="0.25">
      <c r="A1170" t="s">
        <v>1982</v>
      </c>
      <c r="B1170" s="1">
        <v>40885</v>
      </c>
      <c r="C1170" s="1">
        <v>40890</v>
      </c>
      <c r="D1170" t="s">
        <v>1911</v>
      </c>
      <c r="E1170" t="s">
        <v>14</v>
      </c>
      <c r="F1170" t="s">
        <v>443</v>
      </c>
      <c r="G1170" t="s">
        <v>88</v>
      </c>
      <c r="H1170" t="s">
        <v>43</v>
      </c>
      <c r="I1170" t="s">
        <v>1988</v>
      </c>
      <c r="J1170">
        <v>39.07</v>
      </c>
      <c r="K1170">
        <v>3</v>
      </c>
      <c r="L1170">
        <v>2.93</v>
      </c>
      <c r="M1170">
        <f>YEAR(Walmart_dataset[[#This Row],[Order Date]])</f>
        <v>2011</v>
      </c>
      <c r="N1170">
        <f>MONTH(Walmart_dataset[[#This Row],[Order Date]])</f>
        <v>12</v>
      </c>
      <c r="O1170">
        <f>DAY(Walmart_dataset[[#This Row],[Order Date]])</f>
        <v>8</v>
      </c>
    </row>
    <row r="1171" spans="1:15" x14ac:dyDescent="0.25">
      <c r="A1171" t="s">
        <v>1989</v>
      </c>
      <c r="B1171" s="1">
        <v>41248</v>
      </c>
      <c r="C1171" s="1">
        <v>41252</v>
      </c>
      <c r="D1171" t="s">
        <v>1333</v>
      </c>
      <c r="E1171" t="s">
        <v>14</v>
      </c>
      <c r="F1171" t="s">
        <v>197</v>
      </c>
      <c r="G1171" t="s">
        <v>16</v>
      </c>
      <c r="H1171" t="s">
        <v>21</v>
      </c>
      <c r="I1171" t="s">
        <v>548</v>
      </c>
      <c r="J1171">
        <v>44.46</v>
      </c>
      <c r="K1171">
        <v>2</v>
      </c>
      <c r="L1171">
        <v>14.67</v>
      </c>
      <c r="M1171">
        <f>YEAR(Walmart_dataset[[#This Row],[Order Date]])</f>
        <v>2012</v>
      </c>
      <c r="N1171">
        <f>MONTH(Walmart_dataset[[#This Row],[Order Date]])</f>
        <v>12</v>
      </c>
      <c r="O1171">
        <f>DAY(Walmart_dataset[[#This Row],[Order Date]])</f>
        <v>5</v>
      </c>
    </row>
    <row r="1172" spans="1:15" x14ac:dyDescent="0.25">
      <c r="A1172" t="s">
        <v>1990</v>
      </c>
      <c r="B1172" s="1">
        <v>41622</v>
      </c>
      <c r="C1172" s="1">
        <v>41628</v>
      </c>
      <c r="D1172" t="s">
        <v>387</v>
      </c>
      <c r="E1172" t="s">
        <v>14</v>
      </c>
      <c r="F1172" t="s">
        <v>606</v>
      </c>
      <c r="G1172" t="s">
        <v>16</v>
      </c>
      <c r="H1172" t="s">
        <v>23</v>
      </c>
      <c r="I1172" t="s">
        <v>1991</v>
      </c>
      <c r="J1172">
        <v>9.84</v>
      </c>
      <c r="K1172">
        <v>3</v>
      </c>
      <c r="L1172">
        <v>3.25</v>
      </c>
      <c r="M1172">
        <f>YEAR(Walmart_dataset[[#This Row],[Order Date]])</f>
        <v>2013</v>
      </c>
      <c r="N1172">
        <f>MONTH(Walmart_dataset[[#This Row],[Order Date]])</f>
        <v>12</v>
      </c>
      <c r="O1172">
        <f>DAY(Walmart_dataset[[#This Row],[Order Date]])</f>
        <v>14</v>
      </c>
    </row>
    <row r="1173" spans="1:15" hidden="1" x14ac:dyDescent="0.25">
      <c r="A1173" t="s">
        <v>1992</v>
      </c>
      <c r="B1173" s="1">
        <v>41793</v>
      </c>
      <c r="C1173" s="1">
        <v>41796</v>
      </c>
      <c r="D1173" t="s">
        <v>1993</v>
      </c>
      <c r="E1173" t="s">
        <v>14</v>
      </c>
      <c r="F1173" t="s">
        <v>391</v>
      </c>
      <c r="G1173" t="s">
        <v>73</v>
      </c>
      <c r="H1173" t="s">
        <v>67</v>
      </c>
      <c r="I1173" t="s">
        <v>191</v>
      </c>
      <c r="J1173">
        <v>25.34</v>
      </c>
      <c r="K1173">
        <v>6</v>
      </c>
      <c r="L1173">
        <v>7.92</v>
      </c>
      <c r="M1173">
        <f>YEAR(Walmart_dataset[[#This Row],[Order Date]])</f>
        <v>2014</v>
      </c>
      <c r="N1173">
        <f>MONTH(Walmart_dataset[[#This Row],[Order Date]])</f>
        <v>6</v>
      </c>
      <c r="O1173">
        <f>DAY(Walmart_dataset[[#This Row],[Order Date]])</f>
        <v>3</v>
      </c>
    </row>
    <row r="1174" spans="1:15" hidden="1" x14ac:dyDescent="0.25">
      <c r="A1174" t="s">
        <v>1992</v>
      </c>
      <c r="B1174" s="1">
        <v>41793</v>
      </c>
      <c r="C1174" s="1">
        <v>41796</v>
      </c>
      <c r="D1174" t="s">
        <v>1993</v>
      </c>
      <c r="E1174" t="s">
        <v>14</v>
      </c>
      <c r="F1174" t="s">
        <v>391</v>
      </c>
      <c r="G1174" t="s">
        <v>73</v>
      </c>
      <c r="H1174" t="s">
        <v>128</v>
      </c>
      <c r="I1174" t="s">
        <v>1994</v>
      </c>
      <c r="J1174">
        <v>43.92</v>
      </c>
      <c r="K1174">
        <v>5</v>
      </c>
      <c r="L1174">
        <v>15.92</v>
      </c>
      <c r="M1174">
        <f>YEAR(Walmart_dataset[[#This Row],[Order Date]])</f>
        <v>2014</v>
      </c>
      <c r="N1174">
        <f>MONTH(Walmart_dataset[[#This Row],[Order Date]])</f>
        <v>6</v>
      </c>
      <c r="O1174">
        <f>DAY(Walmart_dataset[[#This Row],[Order Date]])</f>
        <v>3</v>
      </c>
    </row>
    <row r="1175" spans="1:15" hidden="1" x14ac:dyDescent="0.25">
      <c r="A1175" t="s">
        <v>1995</v>
      </c>
      <c r="B1175" s="1">
        <v>41212</v>
      </c>
      <c r="C1175" s="1">
        <v>41215</v>
      </c>
      <c r="D1175" t="s">
        <v>239</v>
      </c>
      <c r="E1175" t="s">
        <v>14</v>
      </c>
      <c r="F1175" t="s">
        <v>177</v>
      </c>
      <c r="G1175" t="s">
        <v>96</v>
      </c>
      <c r="H1175" t="s">
        <v>736</v>
      </c>
      <c r="I1175" t="s">
        <v>1418</v>
      </c>
      <c r="J1175">
        <v>59.99</v>
      </c>
      <c r="K1175">
        <v>2</v>
      </c>
      <c r="L1175">
        <v>-46</v>
      </c>
      <c r="M1175">
        <f>YEAR(Walmart_dataset[[#This Row],[Order Date]])</f>
        <v>2012</v>
      </c>
      <c r="N1175">
        <f>MONTH(Walmart_dataset[[#This Row],[Order Date]])</f>
        <v>10</v>
      </c>
      <c r="O1175">
        <f>DAY(Walmart_dataset[[#This Row],[Order Date]])</f>
        <v>30</v>
      </c>
    </row>
    <row r="1176" spans="1:15" hidden="1" x14ac:dyDescent="0.25">
      <c r="A1176" t="s">
        <v>1995</v>
      </c>
      <c r="B1176" s="1">
        <v>41212</v>
      </c>
      <c r="C1176" s="1">
        <v>41215</v>
      </c>
      <c r="D1176" t="s">
        <v>239</v>
      </c>
      <c r="E1176" t="s">
        <v>14</v>
      </c>
      <c r="F1176" t="s">
        <v>177</v>
      </c>
      <c r="G1176" t="s">
        <v>96</v>
      </c>
      <c r="H1176" t="s">
        <v>249</v>
      </c>
      <c r="I1176" t="s">
        <v>1996</v>
      </c>
      <c r="J1176">
        <v>439.99</v>
      </c>
      <c r="K1176">
        <v>1</v>
      </c>
      <c r="L1176">
        <v>165</v>
      </c>
      <c r="M1176">
        <f>YEAR(Walmart_dataset[[#This Row],[Order Date]])</f>
        <v>2012</v>
      </c>
      <c r="N1176">
        <f>MONTH(Walmart_dataset[[#This Row],[Order Date]])</f>
        <v>10</v>
      </c>
      <c r="O1176">
        <f>DAY(Walmart_dataset[[#This Row],[Order Date]])</f>
        <v>30</v>
      </c>
    </row>
    <row r="1177" spans="1:15" hidden="1" x14ac:dyDescent="0.25">
      <c r="A1177" t="s">
        <v>1995</v>
      </c>
      <c r="B1177" s="1">
        <v>41212</v>
      </c>
      <c r="C1177" s="1">
        <v>41215</v>
      </c>
      <c r="D1177" t="s">
        <v>239</v>
      </c>
      <c r="E1177" t="s">
        <v>14</v>
      </c>
      <c r="F1177" t="s">
        <v>177</v>
      </c>
      <c r="G1177" t="s">
        <v>96</v>
      </c>
      <c r="H1177" t="s">
        <v>25</v>
      </c>
      <c r="I1177" t="s">
        <v>1770</v>
      </c>
      <c r="J1177">
        <v>87.96</v>
      </c>
      <c r="K1177">
        <v>5</v>
      </c>
      <c r="L1177">
        <v>30.79</v>
      </c>
      <c r="M1177">
        <f>YEAR(Walmart_dataset[[#This Row],[Order Date]])</f>
        <v>2012</v>
      </c>
      <c r="N1177">
        <f>MONTH(Walmart_dataset[[#This Row],[Order Date]])</f>
        <v>10</v>
      </c>
      <c r="O1177">
        <f>DAY(Walmart_dataset[[#This Row],[Order Date]])</f>
        <v>30</v>
      </c>
    </row>
    <row r="1178" spans="1:15" hidden="1" x14ac:dyDescent="0.25">
      <c r="A1178" t="s">
        <v>1995</v>
      </c>
      <c r="B1178" s="1">
        <v>41212</v>
      </c>
      <c r="C1178" s="1">
        <v>41215</v>
      </c>
      <c r="D1178" t="s">
        <v>239</v>
      </c>
      <c r="E1178" t="s">
        <v>14</v>
      </c>
      <c r="F1178" t="s">
        <v>177</v>
      </c>
      <c r="G1178" t="s">
        <v>96</v>
      </c>
      <c r="H1178" t="s">
        <v>21</v>
      </c>
      <c r="I1178" t="s">
        <v>1997</v>
      </c>
      <c r="J1178">
        <v>15.49</v>
      </c>
      <c r="K1178">
        <v>4</v>
      </c>
      <c r="L1178">
        <v>3.68</v>
      </c>
      <c r="M1178">
        <f>YEAR(Walmart_dataset[[#This Row],[Order Date]])</f>
        <v>2012</v>
      </c>
      <c r="N1178">
        <f>MONTH(Walmart_dataset[[#This Row],[Order Date]])</f>
        <v>10</v>
      </c>
      <c r="O1178">
        <f>DAY(Walmart_dataset[[#This Row],[Order Date]])</f>
        <v>30</v>
      </c>
    </row>
    <row r="1179" spans="1:15" x14ac:dyDescent="0.25">
      <c r="A1179" t="s">
        <v>1998</v>
      </c>
      <c r="B1179" s="1">
        <v>41232</v>
      </c>
      <c r="C1179" s="1">
        <v>41234</v>
      </c>
      <c r="D1179" t="s">
        <v>1896</v>
      </c>
      <c r="E1179" t="s">
        <v>14</v>
      </c>
      <c r="F1179" t="s">
        <v>36</v>
      </c>
      <c r="G1179" t="s">
        <v>37</v>
      </c>
      <c r="H1179" t="s">
        <v>21</v>
      </c>
      <c r="I1179" t="s">
        <v>1710</v>
      </c>
      <c r="J1179">
        <v>141.96</v>
      </c>
      <c r="K1179">
        <v>2</v>
      </c>
      <c r="L1179">
        <v>22.71</v>
      </c>
      <c r="M1179">
        <f>YEAR(Walmart_dataset[[#This Row],[Order Date]])</f>
        <v>2012</v>
      </c>
      <c r="N1179">
        <f>MONTH(Walmart_dataset[[#This Row],[Order Date]])</f>
        <v>11</v>
      </c>
      <c r="O1179">
        <f>DAY(Walmart_dataset[[#This Row],[Order Date]])</f>
        <v>19</v>
      </c>
    </row>
    <row r="1180" spans="1:15" hidden="1" x14ac:dyDescent="0.25">
      <c r="A1180" t="s">
        <v>1999</v>
      </c>
      <c r="B1180" s="1">
        <v>40799</v>
      </c>
      <c r="C1180" s="1">
        <v>40803</v>
      </c>
      <c r="D1180" t="s">
        <v>1873</v>
      </c>
      <c r="E1180" t="s">
        <v>14</v>
      </c>
      <c r="F1180" t="s">
        <v>962</v>
      </c>
      <c r="G1180" t="s">
        <v>73</v>
      </c>
      <c r="H1180" t="s">
        <v>43</v>
      </c>
      <c r="I1180" t="s">
        <v>2000</v>
      </c>
      <c r="J1180">
        <v>79.400000000000006</v>
      </c>
      <c r="K1180">
        <v>5</v>
      </c>
      <c r="L1180">
        <v>5.96</v>
      </c>
      <c r="M1180">
        <f>YEAR(Walmart_dataset[[#This Row],[Order Date]])</f>
        <v>2011</v>
      </c>
      <c r="N1180">
        <f>MONTH(Walmart_dataset[[#This Row],[Order Date]])</f>
        <v>9</v>
      </c>
      <c r="O1180">
        <f>DAY(Walmart_dataset[[#This Row],[Order Date]])</f>
        <v>13</v>
      </c>
    </row>
    <row r="1181" spans="1:15" x14ac:dyDescent="0.25">
      <c r="A1181" t="s">
        <v>2001</v>
      </c>
      <c r="B1181" s="1">
        <v>41928</v>
      </c>
      <c r="C1181" s="1">
        <v>41930</v>
      </c>
      <c r="D1181" t="s">
        <v>2002</v>
      </c>
      <c r="E1181" t="s">
        <v>14</v>
      </c>
      <c r="F1181" t="s">
        <v>15</v>
      </c>
      <c r="G1181" t="s">
        <v>16</v>
      </c>
      <c r="H1181" t="s">
        <v>31</v>
      </c>
      <c r="I1181" t="s">
        <v>2003</v>
      </c>
      <c r="J1181">
        <v>510.24</v>
      </c>
      <c r="K1181">
        <v>3</v>
      </c>
      <c r="L1181">
        <v>6.38</v>
      </c>
      <c r="M1181">
        <f>YEAR(Walmart_dataset[[#This Row],[Order Date]])</f>
        <v>2014</v>
      </c>
      <c r="N1181">
        <f>MONTH(Walmart_dataset[[#This Row],[Order Date]])</f>
        <v>10</v>
      </c>
      <c r="O1181">
        <f>DAY(Walmart_dataset[[#This Row],[Order Date]])</f>
        <v>16</v>
      </c>
    </row>
    <row r="1182" spans="1:15" x14ac:dyDescent="0.25">
      <c r="A1182" t="s">
        <v>2001</v>
      </c>
      <c r="B1182" s="1">
        <v>41928</v>
      </c>
      <c r="C1182" s="1">
        <v>41930</v>
      </c>
      <c r="D1182" t="s">
        <v>2002</v>
      </c>
      <c r="E1182" t="s">
        <v>14</v>
      </c>
      <c r="F1182" t="s">
        <v>15</v>
      </c>
      <c r="G1182" t="s">
        <v>16</v>
      </c>
      <c r="H1182" t="s">
        <v>67</v>
      </c>
      <c r="I1182" t="s">
        <v>1098</v>
      </c>
      <c r="J1182">
        <v>204.95</v>
      </c>
      <c r="K1182">
        <v>5</v>
      </c>
      <c r="L1182">
        <v>100.43</v>
      </c>
      <c r="M1182">
        <f>YEAR(Walmart_dataset[[#This Row],[Order Date]])</f>
        <v>2014</v>
      </c>
      <c r="N1182">
        <f>MONTH(Walmart_dataset[[#This Row],[Order Date]])</f>
        <v>10</v>
      </c>
      <c r="O1182">
        <f>DAY(Walmart_dataset[[#This Row],[Order Date]])</f>
        <v>16</v>
      </c>
    </row>
    <row r="1183" spans="1:15" x14ac:dyDescent="0.25">
      <c r="A1183" t="s">
        <v>2004</v>
      </c>
      <c r="B1183" s="1">
        <v>41751</v>
      </c>
      <c r="C1183" s="1">
        <v>41754</v>
      </c>
      <c r="D1183" t="s">
        <v>1089</v>
      </c>
      <c r="E1183" t="s">
        <v>14</v>
      </c>
      <c r="F1183" t="s">
        <v>36</v>
      </c>
      <c r="G1183" t="s">
        <v>37</v>
      </c>
      <c r="H1183" t="s">
        <v>58</v>
      </c>
      <c r="I1183" t="s">
        <v>2005</v>
      </c>
      <c r="J1183">
        <v>11.54</v>
      </c>
      <c r="K1183">
        <v>1</v>
      </c>
      <c r="L1183">
        <v>3.46</v>
      </c>
      <c r="M1183">
        <f>YEAR(Walmart_dataset[[#This Row],[Order Date]])</f>
        <v>2014</v>
      </c>
      <c r="N1183">
        <f>MONTH(Walmart_dataset[[#This Row],[Order Date]])</f>
        <v>4</v>
      </c>
      <c r="O1183">
        <f>DAY(Walmart_dataset[[#This Row],[Order Date]])</f>
        <v>22</v>
      </c>
    </row>
    <row r="1184" spans="1:15" x14ac:dyDescent="0.25">
      <c r="A1184" t="s">
        <v>2004</v>
      </c>
      <c r="B1184" s="1">
        <v>41751</v>
      </c>
      <c r="C1184" s="1">
        <v>41754</v>
      </c>
      <c r="D1184" t="s">
        <v>1089</v>
      </c>
      <c r="E1184" t="s">
        <v>14</v>
      </c>
      <c r="F1184" t="s">
        <v>36</v>
      </c>
      <c r="G1184" t="s">
        <v>37</v>
      </c>
      <c r="H1184" t="s">
        <v>21</v>
      </c>
      <c r="I1184" t="s">
        <v>2006</v>
      </c>
      <c r="J1184">
        <v>162.6</v>
      </c>
      <c r="K1184">
        <v>3</v>
      </c>
      <c r="L1184">
        <v>34.15</v>
      </c>
      <c r="M1184">
        <f>YEAR(Walmart_dataset[[#This Row],[Order Date]])</f>
        <v>2014</v>
      </c>
      <c r="N1184">
        <f>MONTH(Walmart_dataset[[#This Row],[Order Date]])</f>
        <v>4</v>
      </c>
      <c r="O1184">
        <f>DAY(Walmart_dataset[[#This Row],[Order Date]])</f>
        <v>22</v>
      </c>
    </row>
    <row r="1185" spans="1:15" x14ac:dyDescent="0.25">
      <c r="A1185" t="s">
        <v>2007</v>
      </c>
      <c r="B1185" s="1">
        <v>40885</v>
      </c>
      <c r="C1185" s="1">
        <v>40887</v>
      </c>
      <c r="D1185" t="s">
        <v>1389</v>
      </c>
      <c r="E1185" t="s">
        <v>14</v>
      </c>
      <c r="F1185" t="s">
        <v>664</v>
      </c>
      <c r="G1185" t="s">
        <v>37</v>
      </c>
      <c r="H1185" t="s">
        <v>67</v>
      </c>
      <c r="I1185" t="s">
        <v>2008</v>
      </c>
      <c r="J1185">
        <v>45.68</v>
      </c>
      <c r="K1185">
        <v>2</v>
      </c>
      <c r="L1185">
        <v>21.01</v>
      </c>
      <c r="M1185">
        <f>YEAR(Walmart_dataset[[#This Row],[Order Date]])</f>
        <v>2011</v>
      </c>
      <c r="N1185">
        <f>MONTH(Walmart_dataset[[#This Row],[Order Date]])</f>
        <v>12</v>
      </c>
      <c r="O1185">
        <f>DAY(Walmart_dataset[[#This Row],[Order Date]])</f>
        <v>8</v>
      </c>
    </row>
    <row r="1186" spans="1:15" x14ac:dyDescent="0.25">
      <c r="A1186" t="s">
        <v>2007</v>
      </c>
      <c r="B1186" s="1">
        <v>40885</v>
      </c>
      <c r="C1186" s="1">
        <v>40887</v>
      </c>
      <c r="D1186" t="s">
        <v>1389</v>
      </c>
      <c r="E1186" t="s">
        <v>14</v>
      </c>
      <c r="F1186" t="s">
        <v>664</v>
      </c>
      <c r="G1186" t="s">
        <v>37</v>
      </c>
      <c r="H1186" t="s">
        <v>110</v>
      </c>
      <c r="I1186" t="s">
        <v>358</v>
      </c>
      <c r="J1186">
        <v>603.91999999999996</v>
      </c>
      <c r="K1186">
        <v>5</v>
      </c>
      <c r="L1186">
        <v>45.29</v>
      </c>
      <c r="M1186">
        <f>YEAR(Walmart_dataset[[#This Row],[Order Date]])</f>
        <v>2011</v>
      </c>
      <c r="N1186">
        <f>MONTH(Walmart_dataset[[#This Row],[Order Date]])</f>
        <v>12</v>
      </c>
      <c r="O1186">
        <f>DAY(Walmart_dataset[[#This Row],[Order Date]])</f>
        <v>8</v>
      </c>
    </row>
    <row r="1187" spans="1:15" hidden="1" x14ac:dyDescent="0.25">
      <c r="A1187" t="s">
        <v>2009</v>
      </c>
      <c r="B1187" s="1">
        <v>40907</v>
      </c>
      <c r="C1187" s="1">
        <v>40912</v>
      </c>
      <c r="D1187" t="s">
        <v>2010</v>
      </c>
      <c r="E1187" t="s">
        <v>14</v>
      </c>
      <c r="F1187" t="s">
        <v>105</v>
      </c>
      <c r="G1187" t="s">
        <v>73</v>
      </c>
      <c r="H1187" t="s">
        <v>27</v>
      </c>
      <c r="I1187" t="s">
        <v>1966</v>
      </c>
      <c r="J1187">
        <v>551.99</v>
      </c>
      <c r="K1187">
        <v>5</v>
      </c>
      <c r="L1187">
        <v>-459.99</v>
      </c>
      <c r="M1187">
        <f>YEAR(Walmart_dataset[[#This Row],[Order Date]])</f>
        <v>2011</v>
      </c>
      <c r="N1187">
        <f>MONTH(Walmart_dataset[[#This Row],[Order Date]])</f>
        <v>12</v>
      </c>
      <c r="O1187">
        <f>DAY(Walmart_dataset[[#This Row],[Order Date]])</f>
        <v>30</v>
      </c>
    </row>
    <row r="1188" spans="1:15" hidden="1" x14ac:dyDescent="0.25">
      <c r="A1188" t="s">
        <v>2011</v>
      </c>
      <c r="B1188" s="1">
        <v>41635</v>
      </c>
      <c r="C1188" s="1">
        <v>41642</v>
      </c>
      <c r="D1188" t="s">
        <v>126</v>
      </c>
      <c r="E1188" t="s">
        <v>14</v>
      </c>
      <c r="F1188" t="s">
        <v>177</v>
      </c>
      <c r="G1188" t="s">
        <v>96</v>
      </c>
      <c r="H1188" t="s">
        <v>29</v>
      </c>
      <c r="I1188" t="s">
        <v>1324</v>
      </c>
      <c r="J1188">
        <v>18.72</v>
      </c>
      <c r="K1188">
        <v>2</v>
      </c>
      <c r="L1188">
        <v>3.51</v>
      </c>
      <c r="M1188">
        <f>YEAR(Walmart_dataset[[#This Row],[Order Date]])</f>
        <v>2013</v>
      </c>
      <c r="N1188">
        <f>MONTH(Walmart_dataset[[#This Row],[Order Date]])</f>
        <v>12</v>
      </c>
      <c r="O1188">
        <f>DAY(Walmart_dataset[[#This Row],[Order Date]])</f>
        <v>27</v>
      </c>
    </row>
    <row r="1189" spans="1:15" x14ac:dyDescent="0.25">
      <c r="A1189" t="s">
        <v>2012</v>
      </c>
      <c r="B1189" s="1">
        <v>41879</v>
      </c>
      <c r="C1189" s="1">
        <v>41881</v>
      </c>
      <c r="D1189" t="s">
        <v>1747</v>
      </c>
      <c r="E1189" t="s">
        <v>14</v>
      </c>
      <c r="F1189" t="s">
        <v>213</v>
      </c>
      <c r="G1189" t="s">
        <v>16</v>
      </c>
      <c r="H1189" t="s">
        <v>21</v>
      </c>
      <c r="I1189" t="s">
        <v>1017</v>
      </c>
      <c r="J1189">
        <v>198.46</v>
      </c>
      <c r="K1189">
        <v>2</v>
      </c>
      <c r="L1189">
        <v>99.23</v>
      </c>
      <c r="M1189">
        <f>YEAR(Walmart_dataset[[#This Row],[Order Date]])</f>
        <v>2014</v>
      </c>
      <c r="N1189">
        <f>MONTH(Walmart_dataset[[#This Row],[Order Date]])</f>
        <v>8</v>
      </c>
      <c r="O1189">
        <f>DAY(Walmart_dataset[[#This Row],[Order Date]])</f>
        <v>28</v>
      </c>
    </row>
    <row r="1190" spans="1:15" x14ac:dyDescent="0.25">
      <c r="A1190" t="s">
        <v>2012</v>
      </c>
      <c r="B1190" s="1">
        <v>41879</v>
      </c>
      <c r="C1190" s="1">
        <v>41881</v>
      </c>
      <c r="D1190" t="s">
        <v>1747</v>
      </c>
      <c r="E1190" t="s">
        <v>14</v>
      </c>
      <c r="F1190" t="s">
        <v>213</v>
      </c>
      <c r="G1190" t="s">
        <v>16</v>
      </c>
      <c r="H1190" t="s">
        <v>29</v>
      </c>
      <c r="I1190" t="s">
        <v>1843</v>
      </c>
      <c r="J1190">
        <v>321.92</v>
      </c>
      <c r="K1190">
        <v>4</v>
      </c>
      <c r="L1190">
        <v>96.58</v>
      </c>
      <c r="M1190">
        <f>YEAR(Walmart_dataset[[#This Row],[Order Date]])</f>
        <v>2014</v>
      </c>
      <c r="N1190">
        <f>MONTH(Walmart_dataset[[#This Row],[Order Date]])</f>
        <v>8</v>
      </c>
      <c r="O1190">
        <f>DAY(Walmart_dataset[[#This Row],[Order Date]])</f>
        <v>28</v>
      </c>
    </row>
    <row r="1191" spans="1:15" x14ac:dyDescent="0.25">
      <c r="A1191" t="s">
        <v>2012</v>
      </c>
      <c r="B1191" s="1">
        <v>41879</v>
      </c>
      <c r="C1191" s="1">
        <v>41881</v>
      </c>
      <c r="D1191" t="s">
        <v>1747</v>
      </c>
      <c r="E1191" t="s">
        <v>14</v>
      </c>
      <c r="F1191" t="s">
        <v>213</v>
      </c>
      <c r="G1191" t="s">
        <v>16</v>
      </c>
      <c r="H1191" t="s">
        <v>249</v>
      </c>
      <c r="I1191" t="s">
        <v>1996</v>
      </c>
      <c r="J1191">
        <v>879.98</v>
      </c>
      <c r="K1191">
        <v>2</v>
      </c>
      <c r="L1191">
        <v>329.99</v>
      </c>
      <c r="M1191">
        <f>YEAR(Walmart_dataset[[#This Row],[Order Date]])</f>
        <v>2014</v>
      </c>
      <c r="N1191">
        <f>MONTH(Walmart_dataset[[#This Row],[Order Date]])</f>
        <v>8</v>
      </c>
      <c r="O1191">
        <f>DAY(Walmart_dataset[[#This Row],[Order Date]])</f>
        <v>28</v>
      </c>
    </row>
    <row r="1192" spans="1:15" x14ac:dyDescent="0.25">
      <c r="A1192" t="s">
        <v>2012</v>
      </c>
      <c r="B1192" s="1">
        <v>41879</v>
      </c>
      <c r="C1192" s="1">
        <v>41881</v>
      </c>
      <c r="D1192" t="s">
        <v>1747</v>
      </c>
      <c r="E1192" t="s">
        <v>14</v>
      </c>
      <c r="F1192" t="s">
        <v>213</v>
      </c>
      <c r="G1192" t="s">
        <v>16</v>
      </c>
      <c r="H1192" t="s">
        <v>122</v>
      </c>
      <c r="I1192" t="s">
        <v>574</v>
      </c>
      <c r="J1192">
        <v>28.4</v>
      </c>
      <c r="K1192">
        <v>5</v>
      </c>
      <c r="L1192">
        <v>8.24</v>
      </c>
      <c r="M1192">
        <f>YEAR(Walmart_dataset[[#This Row],[Order Date]])</f>
        <v>2014</v>
      </c>
      <c r="N1192">
        <f>MONTH(Walmart_dataset[[#This Row],[Order Date]])</f>
        <v>8</v>
      </c>
      <c r="O1192">
        <f>DAY(Walmart_dataset[[#This Row],[Order Date]])</f>
        <v>28</v>
      </c>
    </row>
    <row r="1193" spans="1:15" x14ac:dyDescent="0.25">
      <c r="A1193" t="s">
        <v>2012</v>
      </c>
      <c r="B1193" s="1">
        <v>41879</v>
      </c>
      <c r="C1193" s="1">
        <v>41881</v>
      </c>
      <c r="D1193" t="s">
        <v>1747</v>
      </c>
      <c r="E1193" t="s">
        <v>14</v>
      </c>
      <c r="F1193" t="s">
        <v>213</v>
      </c>
      <c r="G1193" t="s">
        <v>16</v>
      </c>
      <c r="H1193" t="s">
        <v>110</v>
      </c>
      <c r="I1193" t="s">
        <v>308</v>
      </c>
      <c r="J1193">
        <v>230.28</v>
      </c>
      <c r="K1193">
        <v>3</v>
      </c>
      <c r="L1193">
        <v>23.03</v>
      </c>
      <c r="M1193">
        <f>YEAR(Walmart_dataset[[#This Row],[Order Date]])</f>
        <v>2014</v>
      </c>
      <c r="N1193">
        <f>MONTH(Walmart_dataset[[#This Row],[Order Date]])</f>
        <v>8</v>
      </c>
      <c r="O1193">
        <f>DAY(Walmart_dataset[[#This Row],[Order Date]])</f>
        <v>28</v>
      </c>
    </row>
    <row r="1194" spans="1:15" x14ac:dyDescent="0.25">
      <c r="A1194" t="s">
        <v>2012</v>
      </c>
      <c r="B1194" s="1">
        <v>41879</v>
      </c>
      <c r="C1194" s="1">
        <v>41881</v>
      </c>
      <c r="D1194" t="s">
        <v>1747</v>
      </c>
      <c r="E1194" t="s">
        <v>14</v>
      </c>
      <c r="F1194" t="s">
        <v>213</v>
      </c>
      <c r="G1194" t="s">
        <v>16</v>
      </c>
      <c r="H1194" t="s">
        <v>67</v>
      </c>
      <c r="I1194" t="s">
        <v>1798</v>
      </c>
      <c r="J1194">
        <v>116.28</v>
      </c>
      <c r="K1194">
        <v>3</v>
      </c>
      <c r="L1194">
        <v>56.98</v>
      </c>
      <c r="M1194">
        <f>YEAR(Walmart_dataset[[#This Row],[Order Date]])</f>
        <v>2014</v>
      </c>
      <c r="N1194">
        <f>MONTH(Walmart_dataset[[#This Row],[Order Date]])</f>
        <v>8</v>
      </c>
      <c r="O1194">
        <f>DAY(Walmart_dataset[[#This Row],[Order Date]])</f>
        <v>28</v>
      </c>
    </row>
    <row r="1195" spans="1:15" x14ac:dyDescent="0.25">
      <c r="A1195" t="s">
        <v>2012</v>
      </c>
      <c r="B1195" s="1">
        <v>41879</v>
      </c>
      <c r="C1195" s="1">
        <v>41881</v>
      </c>
      <c r="D1195" t="s">
        <v>1747</v>
      </c>
      <c r="E1195" t="s">
        <v>14</v>
      </c>
      <c r="F1195" t="s">
        <v>213</v>
      </c>
      <c r="G1195" t="s">
        <v>16</v>
      </c>
      <c r="H1195" t="s">
        <v>27</v>
      </c>
      <c r="I1195" t="s">
        <v>2013</v>
      </c>
      <c r="J1195">
        <v>841.57</v>
      </c>
      <c r="K1195">
        <v>2</v>
      </c>
      <c r="L1195">
        <v>294.55</v>
      </c>
      <c r="M1195">
        <f>YEAR(Walmart_dataset[[#This Row],[Order Date]])</f>
        <v>2014</v>
      </c>
      <c r="N1195">
        <f>MONTH(Walmart_dataset[[#This Row],[Order Date]])</f>
        <v>8</v>
      </c>
      <c r="O1195">
        <f>DAY(Walmart_dataset[[#This Row],[Order Date]])</f>
        <v>28</v>
      </c>
    </row>
    <row r="1196" spans="1:15" x14ac:dyDescent="0.25">
      <c r="A1196" t="s">
        <v>2012</v>
      </c>
      <c r="B1196" s="1">
        <v>41879</v>
      </c>
      <c r="C1196" s="1">
        <v>41881</v>
      </c>
      <c r="D1196" t="s">
        <v>1747</v>
      </c>
      <c r="E1196" t="s">
        <v>14</v>
      </c>
      <c r="F1196" t="s">
        <v>213</v>
      </c>
      <c r="G1196" t="s">
        <v>16</v>
      </c>
      <c r="H1196" t="s">
        <v>43</v>
      </c>
      <c r="I1196" t="s">
        <v>2014</v>
      </c>
      <c r="J1196">
        <v>354.9</v>
      </c>
      <c r="K1196">
        <v>5</v>
      </c>
      <c r="L1196">
        <v>17.75</v>
      </c>
      <c r="M1196">
        <f>YEAR(Walmart_dataset[[#This Row],[Order Date]])</f>
        <v>2014</v>
      </c>
      <c r="N1196">
        <f>MONTH(Walmart_dataset[[#This Row],[Order Date]])</f>
        <v>8</v>
      </c>
      <c r="O1196">
        <f>DAY(Walmart_dataset[[#This Row],[Order Date]])</f>
        <v>28</v>
      </c>
    </row>
    <row r="1197" spans="1:15" x14ac:dyDescent="0.25">
      <c r="A1197" t="s">
        <v>2015</v>
      </c>
      <c r="B1197" s="1">
        <v>41170</v>
      </c>
      <c r="C1197" s="1">
        <v>41175</v>
      </c>
      <c r="D1197" t="s">
        <v>744</v>
      </c>
      <c r="E1197" t="s">
        <v>14</v>
      </c>
      <c r="F1197" t="s">
        <v>15</v>
      </c>
      <c r="G1197" t="s">
        <v>16</v>
      </c>
      <c r="H1197" t="s">
        <v>23</v>
      </c>
      <c r="I1197" t="s">
        <v>2016</v>
      </c>
      <c r="J1197">
        <v>11.68</v>
      </c>
      <c r="K1197">
        <v>2</v>
      </c>
      <c r="L1197">
        <v>5.49</v>
      </c>
      <c r="M1197">
        <f>YEAR(Walmart_dataset[[#This Row],[Order Date]])</f>
        <v>2012</v>
      </c>
      <c r="N1197">
        <f>MONTH(Walmart_dataset[[#This Row],[Order Date]])</f>
        <v>9</v>
      </c>
      <c r="O1197">
        <f>DAY(Walmart_dataset[[#This Row],[Order Date]])</f>
        <v>18</v>
      </c>
    </row>
    <row r="1198" spans="1:15" x14ac:dyDescent="0.25">
      <c r="A1198" t="s">
        <v>2015</v>
      </c>
      <c r="B1198" s="1">
        <v>41170</v>
      </c>
      <c r="C1198" s="1">
        <v>41175</v>
      </c>
      <c r="D1198" t="s">
        <v>744</v>
      </c>
      <c r="E1198" t="s">
        <v>14</v>
      </c>
      <c r="F1198" t="s">
        <v>15</v>
      </c>
      <c r="G1198" t="s">
        <v>16</v>
      </c>
      <c r="H1198" t="s">
        <v>122</v>
      </c>
      <c r="I1198" t="s">
        <v>1981</v>
      </c>
      <c r="J1198">
        <v>16.899999999999999</v>
      </c>
      <c r="K1198">
        <v>2</v>
      </c>
      <c r="L1198">
        <v>5.07</v>
      </c>
      <c r="M1198">
        <f>YEAR(Walmart_dataset[[#This Row],[Order Date]])</f>
        <v>2012</v>
      </c>
      <c r="N1198">
        <f>MONTH(Walmart_dataset[[#This Row],[Order Date]])</f>
        <v>9</v>
      </c>
      <c r="O1198">
        <f>DAY(Walmart_dataset[[#This Row],[Order Date]])</f>
        <v>18</v>
      </c>
    </row>
    <row r="1199" spans="1:15" x14ac:dyDescent="0.25">
      <c r="A1199" t="s">
        <v>2015</v>
      </c>
      <c r="B1199" s="1">
        <v>41170</v>
      </c>
      <c r="C1199" s="1">
        <v>41175</v>
      </c>
      <c r="D1199" t="s">
        <v>744</v>
      </c>
      <c r="E1199" t="s">
        <v>14</v>
      </c>
      <c r="F1199" t="s">
        <v>15</v>
      </c>
      <c r="G1199" t="s">
        <v>16</v>
      </c>
      <c r="H1199" t="s">
        <v>21</v>
      </c>
      <c r="I1199" t="s">
        <v>2017</v>
      </c>
      <c r="J1199">
        <v>24.4</v>
      </c>
      <c r="K1199">
        <v>2</v>
      </c>
      <c r="L1199">
        <v>10.25</v>
      </c>
      <c r="M1199">
        <f>YEAR(Walmart_dataset[[#This Row],[Order Date]])</f>
        <v>2012</v>
      </c>
      <c r="N1199">
        <f>MONTH(Walmart_dataset[[#This Row],[Order Date]])</f>
        <v>9</v>
      </c>
      <c r="O1199">
        <f>DAY(Walmart_dataset[[#This Row],[Order Date]])</f>
        <v>18</v>
      </c>
    </row>
    <row r="1200" spans="1:15" x14ac:dyDescent="0.25">
      <c r="A1200" t="s">
        <v>2018</v>
      </c>
      <c r="B1200" s="1">
        <v>41626</v>
      </c>
      <c r="C1200" s="1">
        <v>41630</v>
      </c>
      <c r="D1200" t="s">
        <v>2019</v>
      </c>
      <c r="E1200" t="s">
        <v>14</v>
      </c>
      <c r="F1200" t="s">
        <v>47</v>
      </c>
      <c r="G1200" t="s">
        <v>16</v>
      </c>
      <c r="H1200" t="s">
        <v>31</v>
      </c>
      <c r="I1200" t="s">
        <v>406</v>
      </c>
      <c r="J1200">
        <v>2003.52</v>
      </c>
      <c r="K1200">
        <v>6</v>
      </c>
      <c r="L1200">
        <v>-325.57</v>
      </c>
      <c r="M1200">
        <f>YEAR(Walmart_dataset[[#This Row],[Order Date]])</f>
        <v>2013</v>
      </c>
      <c r="N1200">
        <f>MONTH(Walmart_dataset[[#This Row],[Order Date]])</f>
        <v>12</v>
      </c>
      <c r="O1200">
        <f>DAY(Walmart_dataset[[#This Row],[Order Date]])</f>
        <v>18</v>
      </c>
    </row>
    <row r="1201" spans="1:15" x14ac:dyDescent="0.25">
      <c r="A1201" t="s">
        <v>2020</v>
      </c>
      <c r="B1201" s="1">
        <v>41032</v>
      </c>
      <c r="C1201" s="1">
        <v>41037</v>
      </c>
      <c r="D1201" t="s">
        <v>2021</v>
      </c>
      <c r="E1201" t="s">
        <v>14</v>
      </c>
      <c r="F1201" t="s">
        <v>2022</v>
      </c>
      <c r="G1201" t="s">
        <v>16</v>
      </c>
      <c r="H1201" t="s">
        <v>21</v>
      </c>
      <c r="I1201" t="s">
        <v>2023</v>
      </c>
      <c r="J1201">
        <v>665.88</v>
      </c>
      <c r="K1201">
        <v>6</v>
      </c>
      <c r="L1201">
        <v>106.54</v>
      </c>
      <c r="M1201">
        <f>YEAR(Walmart_dataset[[#This Row],[Order Date]])</f>
        <v>2012</v>
      </c>
      <c r="N1201">
        <f>MONTH(Walmart_dataset[[#This Row],[Order Date]])</f>
        <v>5</v>
      </c>
      <c r="O1201">
        <f>DAY(Walmart_dataset[[#This Row],[Order Date]])</f>
        <v>3</v>
      </c>
    </row>
    <row r="1202" spans="1:15" x14ac:dyDescent="0.25">
      <c r="A1202" t="s">
        <v>2024</v>
      </c>
      <c r="B1202" s="1">
        <v>41579</v>
      </c>
      <c r="C1202" s="1">
        <v>41583</v>
      </c>
      <c r="D1202" t="s">
        <v>2025</v>
      </c>
      <c r="E1202" t="s">
        <v>14</v>
      </c>
      <c r="F1202" t="s">
        <v>15</v>
      </c>
      <c r="G1202" t="s">
        <v>16</v>
      </c>
      <c r="H1202" t="s">
        <v>43</v>
      </c>
      <c r="I1202" t="s">
        <v>1683</v>
      </c>
      <c r="J1202">
        <v>1085.42</v>
      </c>
      <c r="K1202">
        <v>7</v>
      </c>
      <c r="L1202">
        <v>282.20999999999998</v>
      </c>
      <c r="M1202">
        <f>YEAR(Walmart_dataset[[#This Row],[Order Date]])</f>
        <v>2013</v>
      </c>
      <c r="N1202">
        <f>MONTH(Walmart_dataset[[#This Row],[Order Date]])</f>
        <v>11</v>
      </c>
      <c r="O1202">
        <f>DAY(Walmart_dataset[[#This Row],[Order Date]])</f>
        <v>1</v>
      </c>
    </row>
    <row r="1203" spans="1:15" x14ac:dyDescent="0.25">
      <c r="A1203" t="s">
        <v>2026</v>
      </c>
      <c r="B1203" s="1">
        <v>40729</v>
      </c>
      <c r="C1203" s="1">
        <v>40735</v>
      </c>
      <c r="D1203" t="s">
        <v>1914</v>
      </c>
      <c r="E1203" t="s">
        <v>14</v>
      </c>
      <c r="F1203" t="s">
        <v>15</v>
      </c>
      <c r="G1203" t="s">
        <v>16</v>
      </c>
      <c r="H1203" t="s">
        <v>27</v>
      </c>
      <c r="I1203" t="s">
        <v>363</v>
      </c>
      <c r="J1203">
        <v>180.96</v>
      </c>
      <c r="K1203">
        <v>6</v>
      </c>
      <c r="L1203">
        <v>67.86</v>
      </c>
      <c r="M1203">
        <f>YEAR(Walmart_dataset[[#This Row],[Order Date]])</f>
        <v>2011</v>
      </c>
      <c r="N1203">
        <f>MONTH(Walmart_dataset[[#This Row],[Order Date]])</f>
        <v>7</v>
      </c>
      <c r="O1203">
        <f>DAY(Walmart_dataset[[#This Row],[Order Date]])</f>
        <v>5</v>
      </c>
    </row>
    <row r="1204" spans="1:15" x14ac:dyDescent="0.25">
      <c r="A1204" t="s">
        <v>2027</v>
      </c>
      <c r="B1204" s="1">
        <v>40571</v>
      </c>
      <c r="C1204" s="1">
        <v>40577</v>
      </c>
      <c r="D1204" t="s">
        <v>2028</v>
      </c>
      <c r="E1204" t="s">
        <v>14</v>
      </c>
      <c r="F1204" t="s">
        <v>197</v>
      </c>
      <c r="G1204" t="s">
        <v>16</v>
      </c>
      <c r="H1204" t="s">
        <v>43</v>
      </c>
      <c r="I1204" t="s">
        <v>1774</v>
      </c>
      <c r="J1204">
        <v>57.23</v>
      </c>
      <c r="K1204">
        <v>1</v>
      </c>
      <c r="L1204">
        <v>14.31</v>
      </c>
      <c r="M1204">
        <f>YEAR(Walmart_dataset[[#This Row],[Order Date]])</f>
        <v>2011</v>
      </c>
      <c r="N1204">
        <f>MONTH(Walmart_dataset[[#This Row],[Order Date]])</f>
        <v>1</v>
      </c>
      <c r="O1204">
        <f>DAY(Walmart_dataset[[#This Row],[Order Date]])</f>
        <v>28</v>
      </c>
    </row>
    <row r="1205" spans="1:15" x14ac:dyDescent="0.25">
      <c r="A1205" t="s">
        <v>2027</v>
      </c>
      <c r="B1205" s="1">
        <v>40571</v>
      </c>
      <c r="C1205" s="1">
        <v>40577</v>
      </c>
      <c r="D1205" t="s">
        <v>2028</v>
      </c>
      <c r="E1205" t="s">
        <v>14</v>
      </c>
      <c r="F1205" t="s">
        <v>197</v>
      </c>
      <c r="G1205" t="s">
        <v>16</v>
      </c>
      <c r="H1205" t="s">
        <v>31</v>
      </c>
      <c r="I1205" t="s">
        <v>2029</v>
      </c>
      <c r="J1205">
        <v>333</v>
      </c>
      <c r="K1205">
        <v>3</v>
      </c>
      <c r="L1205">
        <v>-16.649999999999999</v>
      </c>
      <c r="M1205">
        <f>YEAR(Walmart_dataset[[#This Row],[Order Date]])</f>
        <v>2011</v>
      </c>
      <c r="N1205">
        <f>MONTH(Walmart_dataset[[#This Row],[Order Date]])</f>
        <v>1</v>
      </c>
      <c r="O1205">
        <f>DAY(Walmart_dataset[[#This Row],[Order Date]])</f>
        <v>28</v>
      </c>
    </row>
    <row r="1206" spans="1:15" x14ac:dyDescent="0.25">
      <c r="A1206" t="s">
        <v>2027</v>
      </c>
      <c r="B1206" s="1">
        <v>40571</v>
      </c>
      <c r="C1206" s="1">
        <v>40577</v>
      </c>
      <c r="D1206" t="s">
        <v>2028</v>
      </c>
      <c r="E1206" t="s">
        <v>14</v>
      </c>
      <c r="F1206" t="s">
        <v>197</v>
      </c>
      <c r="G1206" t="s">
        <v>16</v>
      </c>
      <c r="H1206" t="s">
        <v>23</v>
      </c>
      <c r="I1206" t="s">
        <v>2030</v>
      </c>
      <c r="J1206">
        <v>36.44</v>
      </c>
      <c r="K1206">
        <v>4</v>
      </c>
      <c r="L1206">
        <v>12.03</v>
      </c>
      <c r="M1206">
        <f>YEAR(Walmart_dataset[[#This Row],[Order Date]])</f>
        <v>2011</v>
      </c>
      <c r="N1206">
        <f>MONTH(Walmart_dataset[[#This Row],[Order Date]])</f>
        <v>1</v>
      </c>
      <c r="O1206">
        <f>DAY(Walmart_dataset[[#This Row],[Order Date]])</f>
        <v>28</v>
      </c>
    </row>
    <row r="1207" spans="1:15" hidden="1" x14ac:dyDescent="0.25">
      <c r="A1207" t="s">
        <v>2031</v>
      </c>
      <c r="B1207" s="1">
        <v>40641</v>
      </c>
      <c r="C1207" s="1">
        <v>40648</v>
      </c>
      <c r="D1207" t="s">
        <v>1538</v>
      </c>
      <c r="E1207" t="s">
        <v>14</v>
      </c>
      <c r="F1207" t="s">
        <v>907</v>
      </c>
      <c r="G1207" t="s">
        <v>73</v>
      </c>
      <c r="H1207" t="s">
        <v>119</v>
      </c>
      <c r="I1207" t="s">
        <v>1042</v>
      </c>
      <c r="J1207">
        <v>2.37</v>
      </c>
      <c r="K1207">
        <v>2</v>
      </c>
      <c r="L1207">
        <v>0.83</v>
      </c>
      <c r="M1207">
        <f>YEAR(Walmart_dataset[[#This Row],[Order Date]])</f>
        <v>2011</v>
      </c>
      <c r="N1207">
        <f>MONTH(Walmart_dataset[[#This Row],[Order Date]])</f>
        <v>4</v>
      </c>
      <c r="O1207">
        <f>DAY(Walmart_dataset[[#This Row],[Order Date]])</f>
        <v>8</v>
      </c>
    </row>
    <row r="1208" spans="1:15" hidden="1" x14ac:dyDescent="0.25">
      <c r="A1208" t="s">
        <v>2031</v>
      </c>
      <c r="B1208" s="1">
        <v>40641</v>
      </c>
      <c r="C1208" s="1">
        <v>40648</v>
      </c>
      <c r="D1208" t="s">
        <v>1538</v>
      </c>
      <c r="E1208" t="s">
        <v>14</v>
      </c>
      <c r="F1208" t="s">
        <v>907</v>
      </c>
      <c r="G1208" t="s">
        <v>73</v>
      </c>
      <c r="H1208" t="s">
        <v>67</v>
      </c>
      <c r="I1208" t="s">
        <v>2032</v>
      </c>
      <c r="J1208">
        <v>19.010000000000002</v>
      </c>
      <c r="K1208">
        <v>3</v>
      </c>
      <c r="L1208">
        <v>6.89</v>
      </c>
      <c r="M1208">
        <f>YEAR(Walmart_dataset[[#This Row],[Order Date]])</f>
        <v>2011</v>
      </c>
      <c r="N1208">
        <f>MONTH(Walmart_dataset[[#This Row],[Order Date]])</f>
        <v>4</v>
      </c>
      <c r="O1208">
        <f>DAY(Walmart_dataset[[#This Row],[Order Date]])</f>
        <v>8</v>
      </c>
    </row>
    <row r="1209" spans="1:15" hidden="1" x14ac:dyDescent="0.25">
      <c r="A1209" t="s">
        <v>2033</v>
      </c>
      <c r="B1209" s="1">
        <v>40750</v>
      </c>
      <c r="C1209" s="1">
        <v>40757</v>
      </c>
      <c r="D1209" t="s">
        <v>64</v>
      </c>
      <c r="E1209" t="s">
        <v>14</v>
      </c>
      <c r="F1209" t="s">
        <v>949</v>
      </c>
      <c r="G1209" t="s">
        <v>285</v>
      </c>
      <c r="H1209" t="s">
        <v>25</v>
      </c>
      <c r="I1209" t="s">
        <v>2034</v>
      </c>
      <c r="J1209">
        <v>911.98</v>
      </c>
      <c r="K1209">
        <v>2</v>
      </c>
      <c r="L1209">
        <v>114</v>
      </c>
      <c r="M1209">
        <f>YEAR(Walmart_dataset[[#This Row],[Order Date]])</f>
        <v>2011</v>
      </c>
      <c r="N1209">
        <f>MONTH(Walmart_dataset[[#This Row],[Order Date]])</f>
        <v>7</v>
      </c>
      <c r="O1209">
        <f>DAY(Walmart_dataset[[#This Row],[Order Date]])</f>
        <v>26</v>
      </c>
    </row>
    <row r="1210" spans="1:15" hidden="1" x14ac:dyDescent="0.25">
      <c r="A1210" t="s">
        <v>2033</v>
      </c>
      <c r="B1210" s="1">
        <v>40750</v>
      </c>
      <c r="C1210" s="1">
        <v>40757</v>
      </c>
      <c r="D1210" t="s">
        <v>64</v>
      </c>
      <c r="E1210" t="s">
        <v>14</v>
      </c>
      <c r="F1210" t="s">
        <v>949</v>
      </c>
      <c r="G1210" t="s">
        <v>285</v>
      </c>
      <c r="H1210" t="s">
        <v>110</v>
      </c>
      <c r="I1210" t="s">
        <v>847</v>
      </c>
      <c r="J1210">
        <v>674.35</v>
      </c>
      <c r="K1210">
        <v>3</v>
      </c>
      <c r="L1210">
        <v>-109.58</v>
      </c>
      <c r="M1210">
        <f>YEAR(Walmart_dataset[[#This Row],[Order Date]])</f>
        <v>2011</v>
      </c>
      <c r="N1210">
        <f>MONTH(Walmart_dataset[[#This Row],[Order Date]])</f>
        <v>7</v>
      </c>
      <c r="O1210">
        <f>DAY(Walmart_dataset[[#This Row],[Order Date]])</f>
        <v>26</v>
      </c>
    </row>
    <row r="1211" spans="1:15" hidden="1" x14ac:dyDescent="0.25">
      <c r="A1211" t="s">
        <v>2033</v>
      </c>
      <c r="B1211" s="1">
        <v>40750</v>
      </c>
      <c r="C1211" s="1">
        <v>40757</v>
      </c>
      <c r="D1211" t="s">
        <v>64</v>
      </c>
      <c r="E1211" t="s">
        <v>14</v>
      </c>
      <c r="F1211" t="s">
        <v>949</v>
      </c>
      <c r="G1211" t="s">
        <v>285</v>
      </c>
      <c r="H1211" t="s">
        <v>21</v>
      </c>
      <c r="I1211" t="s">
        <v>2035</v>
      </c>
      <c r="J1211">
        <v>134.01</v>
      </c>
      <c r="K1211">
        <v>9</v>
      </c>
      <c r="L1211">
        <v>36.18</v>
      </c>
      <c r="M1211">
        <f>YEAR(Walmart_dataset[[#This Row],[Order Date]])</f>
        <v>2011</v>
      </c>
      <c r="N1211">
        <f>MONTH(Walmart_dataset[[#This Row],[Order Date]])</f>
        <v>7</v>
      </c>
      <c r="O1211">
        <f>DAY(Walmart_dataset[[#This Row],[Order Date]])</f>
        <v>26</v>
      </c>
    </row>
    <row r="1212" spans="1:15" hidden="1" x14ac:dyDescent="0.25">
      <c r="A1212" t="s">
        <v>2033</v>
      </c>
      <c r="B1212" s="1">
        <v>40750</v>
      </c>
      <c r="C1212" s="1">
        <v>40757</v>
      </c>
      <c r="D1212" t="s">
        <v>64</v>
      </c>
      <c r="E1212" t="s">
        <v>14</v>
      </c>
      <c r="F1212" t="s">
        <v>949</v>
      </c>
      <c r="G1212" t="s">
        <v>285</v>
      </c>
      <c r="H1212" t="s">
        <v>58</v>
      </c>
      <c r="I1212" t="s">
        <v>2036</v>
      </c>
      <c r="J1212">
        <v>170.97</v>
      </c>
      <c r="K1212">
        <v>3</v>
      </c>
      <c r="L1212">
        <v>70.099999999999994</v>
      </c>
      <c r="M1212">
        <f>YEAR(Walmart_dataset[[#This Row],[Order Date]])</f>
        <v>2011</v>
      </c>
      <c r="N1212">
        <f>MONTH(Walmart_dataset[[#This Row],[Order Date]])</f>
        <v>7</v>
      </c>
      <c r="O1212">
        <f>DAY(Walmart_dataset[[#This Row],[Order Date]])</f>
        <v>26</v>
      </c>
    </row>
    <row r="1213" spans="1:15" x14ac:dyDescent="0.25">
      <c r="A1213" t="s">
        <v>2037</v>
      </c>
      <c r="B1213" s="1">
        <v>40844</v>
      </c>
      <c r="C1213" s="1">
        <v>40847</v>
      </c>
      <c r="D1213" t="s">
        <v>2038</v>
      </c>
      <c r="E1213" t="s">
        <v>14</v>
      </c>
      <c r="F1213" t="s">
        <v>15</v>
      </c>
      <c r="G1213" t="s">
        <v>16</v>
      </c>
      <c r="H1213" t="s">
        <v>27</v>
      </c>
      <c r="I1213" t="s">
        <v>251</v>
      </c>
      <c r="J1213">
        <v>7.18</v>
      </c>
      <c r="K1213">
        <v>2</v>
      </c>
      <c r="L1213">
        <v>2.25</v>
      </c>
      <c r="M1213">
        <f>YEAR(Walmart_dataset[[#This Row],[Order Date]])</f>
        <v>2011</v>
      </c>
      <c r="N1213">
        <f>MONTH(Walmart_dataset[[#This Row],[Order Date]])</f>
        <v>10</v>
      </c>
      <c r="O1213">
        <f>DAY(Walmart_dataset[[#This Row],[Order Date]])</f>
        <v>28</v>
      </c>
    </row>
    <row r="1214" spans="1:15" x14ac:dyDescent="0.25">
      <c r="A1214" t="s">
        <v>2037</v>
      </c>
      <c r="B1214" s="1">
        <v>40844</v>
      </c>
      <c r="C1214" s="1">
        <v>40847</v>
      </c>
      <c r="D1214" t="s">
        <v>2038</v>
      </c>
      <c r="E1214" t="s">
        <v>14</v>
      </c>
      <c r="F1214" t="s">
        <v>15</v>
      </c>
      <c r="G1214" t="s">
        <v>16</v>
      </c>
      <c r="H1214" t="s">
        <v>122</v>
      </c>
      <c r="I1214" t="s">
        <v>2039</v>
      </c>
      <c r="J1214">
        <v>6.28</v>
      </c>
      <c r="K1214">
        <v>2</v>
      </c>
      <c r="L1214">
        <v>0.06</v>
      </c>
      <c r="M1214">
        <f>YEAR(Walmart_dataset[[#This Row],[Order Date]])</f>
        <v>2011</v>
      </c>
      <c r="N1214">
        <f>MONTH(Walmart_dataset[[#This Row],[Order Date]])</f>
        <v>10</v>
      </c>
      <c r="O1214">
        <f>DAY(Walmart_dataset[[#This Row],[Order Date]])</f>
        <v>28</v>
      </c>
    </row>
    <row r="1215" spans="1:15" x14ac:dyDescent="0.25">
      <c r="A1215" t="s">
        <v>2037</v>
      </c>
      <c r="B1215" s="1">
        <v>40844</v>
      </c>
      <c r="C1215" s="1">
        <v>40847</v>
      </c>
      <c r="D1215" t="s">
        <v>2038</v>
      </c>
      <c r="E1215" t="s">
        <v>14</v>
      </c>
      <c r="F1215" t="s">
        <v>15</v>
      </c>
      <c r="G1215" t="s">
        <v>16</v>
      </c>
      <c r="H1215" t="s">
        <v>122</v>
      </c>
      <c r="I1215" t="s">
        <v>2040</v>
      </c>
      <c r="J1215">
        <v>480.74</v>
      </c>
      <c r="K1215">
        <v>2</v>
      </c>
      <c r="L1215">
        <v>14.42</v>
      </c>
      <c r="M1215">
        <f>YEAR(Walmart_dataset[[#This Row],[Order Date]])</f>
        <v>2011</v>
      </c>
      <c r="N1215">
        <f>MONTH(Walmart_dataset[[#This Row],[Order Date]])</f>
        <v>10</v>
      </c>
      <c r="O1215">
        <f>DAY(Walmart_dataset[[#This Row],[Order Date]])</f>
        <v>28</v>
      </c>
    </row>
    <row r="1216" spans="1:15" x14ac:dyDescent="0.25">
      <c r="A1216" t="s">
        <v>2037</v>
      </c>
      <c r="B1216" s="1">
        <v>40844</v>
      </c>
      <c r="C1216" s="1">
        <v>40847</v>
      </c>
      <c r="D1216" t="s">
        <v>2038</v>
      </c>
      <c r="E1216" t="s">
        <v>14</v>
      </c>
      <c r="F1216" t="s">
        <v>15</v>
      </c>
      <c r="G1216" t="s">
        <v>16</v>
      </c>
      <c r="H1216" t="s">
        <v>296</v>
      </c>
      <c r="I1216" t="s">
        <v>349</v>
      </c>
      <c r="J1216">
        <v>617</v>
      </c>
      <c r="K1216">
        <v>6</v>
      </c>
      <c r="L1216">
        <v>-36.29</v>
      </c>
      <c r="M1216">
        <f>YEAR(Walmart_dataset[[#This Row],[Order Date]])</f>
        <v>2011</v>
      </c>
      <c r="N1216">
        <f>MONTH(Walmart_dataset[[#This Row],[Order Date]])</f>
        <v>10</v>
      </c>
      <c r="O1216">
        <f>DAY(Walmart_dataset[[#This Row],[Order Date]])</f>
        <v>28</v>
      </c>
    </row>
    <row r="1217" spans="1:15" x14ac:dyDescent="0.25">
      <c r="A1217" t="s">
        <v>2037</v>
      </c>
      <c r="B1217" s="1">
        <v>40844</v>
      </c>
      <c r="C1217" s="1">
        <v>40847</v>
      </c>
      <c r="D1217" t="s">
        <v>2038</v>
      </c>
      <c r="E1217" t="s">
        <v>14</v>
      </c>
      <c r="F1217" t="s">
        <v>15</v>
      </c>
      <c r="G1217" t="s">
        <v>16</v>
      </c>
      <c r="H1217" t="s">
        <v>43</v>
      </c>
      <c r="I1217" t="s">
        <v>1041</v>
      </c>
      <c r="J1217">
        <v>141.4</v>
      </c>
      <c r="K1217">
        <v>5</v>
      </c>
      <c r="L1217">
        <v>38.18</v>
      </c>
      <c r="M1217">
        <f>YEAR(Walmart_dataset[[#This Row],[Order Date]])</f>
        <v>2011</v>
      </c>
      <c r="N1217">
        <f>MONTH(Walmart_dataset[[#This Row],[Order Date]])</f>
        <v>10</v>
      </c>
      <c r="O1217">
        <f>DAY(Walmart_dataset[[#This Row],[Order Date]])</f>
        <v>28</v>
      </c>
    </row>
    <row r="1218" spans="1:15" x14ac:dyDescent="0.25">
      <c r="A1218" t="s">
        <v>2041</v>
      </c>
      <c r="B1218" s="1">
        <v>41797</v>
      </c>
      <c r="C1218" s="1">
        <v>41801</v>
      </c>
      <c r="D1218" t="s">
        <v>1797</v>
      </c>
      <c r="E1218" t="s">
        <v>14</v>
      </c>
      <c r="F1218" t="s">
        <v>47</v>
      </c>
      <c r="G1218" t="s">
        <v>16</v>
      </c>
      <c r="H1218" t="s">
        <v>21</v>
      </c>
      <c r="I1218" t="s">
        <v>2042</v>
      </c>
      <c r="J1218">
        <v>4.95</v>
      </c>
      <c r="K1218">
        <v>1</v>
      </c>
      <c r="L1218">
        <v>2.1800000000000002</v>
      </c>
      <c r="M1218">
        <f>YEAR(Walmart_dataset[[#This Row],[Order Date]])</f>
        <v>2014</v>
      </c>
      <c r="N1218">
        <f>MONTH(Walmart_dataset[[#This Row],[Order Date]])</f>
        <v>6</v>
      </c>
      <c r="O1218">
        <f>DAY(Walmart_dataset[[#This Row],[Order Date]])</f>
        <v>7</v>
      </c>
    </row>
    <row r="1219" spans="1:15" x14ac:dyDescent="0.25">
      <c r="A1219" t="s">
        <v>2041</v>
      </c>
      <c r="B1219" s="1">
        <v>41797</v>
      </c>
      <c r="C1219" s="1">
        <v>41801</v>
      </c>
      <c r="D1219" t="s">
        <v>1797</v>
      </c>
      <c r="E1219" t="s">
        <v>14</v>
      </c>
      <c r="F1219" t="s">
        <v>47</v>
      </c>
      <c r="G1219" t="s">
        <v>16</v>
      </c>
      <c r="H1219" t="s">
        <v>43</v>
      </c>
      <c r="I1219" t="s">
        <v>2043</v>
      </c>
      <c r="J1219">
        <v>26.4</v>
      </c>
      <c r="K1219">
        <v>5</v>
      </c>
      <c r="L1219">
        <v>0</v>
      </c>
      <c r="M1219">
        <f>YEAR(Walmart_dataset[[#This Row],[Order Date]])</f>
        <v>2014</v>
      </c>
      <c r="N1219">
        <f>MONTH(Walmart_dataset[[#This Row],[Order Date]])</f>
        <v>6</v>
      </c>
      <c r="O1219">
        <f>DAY(Walmart_dataset[[#This Row],[Order Date]])</f>
        <v>7</v>
      </c>
    </row>
    <row r="1220" spans="1:15" hidden="1" x14ac:dyDescent="0.25">
      <c r="A1220" t="s">
        <v>2044</v>
      </c>
      <c r="B1220" s="1">
        <v>40897</v>
      </c>
      <c r="C1220" s="1">
        <v>40897</v>
      </c>
      <c r="D1220" t="s">
        <v>1562</v>
      </c>
      <c r="E1220" t="s">
        <v>14</v>
      </c>
      <c r="F1220" t="s">
        <v>2045</v>
      </c>
      <c r="G1220" t="s">
        <v>96</v>
      </c>
      <c r="H1220" t="s">
        <v>58</v>
      </c>
      <c r="I1220" t="s">
        <v>2046</v>
      </c>
      <c r="J1220">
        <v>447.94</v>
      </c>
      <c r="K1220">
        <v>7</v>
      </c>
      <c r="L1220">
        <v>89.59</v>
      </c>
      <c r="M1220">
        <f>YEAR(Walmart_dataset[[#This Row],[Order Date]])</f>
        <v>2011</v>
      </c>
      <c r="N1220">
        <f>MONTH(Walmart_dataset[[#This Row],[Order Date]])</f>
        <v>12</v>
      </c>
      <c r="O1220">
        <f>DAY(Walmart_dataset[[#This Row],[Order Date]])</f>
        <v>20</v>
      </c>
    </row>
    <row r="1221" spans="1:15" x14ac:dyDescent="0.25">
      <c r="A1221" t="s">
        <v>2047</v>
      </c>
      <c r="B1221" s="1">
        <v>41930</v>
      </c>
      <c r="C1221" s="1">
        <v>41932</v>
      </c>
      <c r="D1221" t="s">
        <v>2048</v>
      </c>
      <c r="E1221" t="s">
        <v>14</v>
      </c>
      <c r="F1221" t="s">
        <v>197</v>
      </c>
      <c r="G1221" t="s">
        <v>16</v>
      </c>
      <c r="H1221" t="s">
        <v>23</v>
      </c>
      <c r="I1221" t="s">
        <v>2049</v>
      </c>
      <c r="J1221">
        <v>10.64</v>
      </c>
      <c r="K1221">
        <v>4</v>
      </c>
      <c r="L1221">
        <v>2.77</v>
      </c>
      <c r="M1221">
        <f>YEAR(Walmart_dataset[[#This Row],[Order Date]])</f>
        <v>2014</v>
      </c>
      <c r="N1221">
        <f>MONTH(Walmart_dataset[[#This Row],[Order Date]])</f>
        <v>10</v>
      </c>
      <c r="O1221">
        <f>DAY(Walmart_dataset[[#This Row],[Order Date]])</f>
        <v>18</v>
      </c>
    </row>
    <row r="1222" spans="1:15" x14ac:dyDescent="0.25">
      <c r="A1222" t="s">
        <v>2050</v>
      </c>
      <c r="B1222" s="1">
        <v>40751</v>
      </c>
      <c r="C1222" s="1">
        <v>40753</v>
      </c>
      <c r="D1222" t="s">
        <v>1124</v>
      </c>
      <c r="E1222" t="s">
        <v>14</v>
      </c>
      <c r="F1222" t="s">
        <v>47</v>
      </c>
      <c r="G1222" t="s">
        <v>16</v>
      </c>
      <c r="H1222" t="s">
        <v>58</v>
      </c>
      <c r="I1222" t="s">
        <v>1454</v>
      </c>
      <c r="J1222">
        <v>238</v>
      </c>
      <c r="K1222">
        <v>2</v>
      </c>
      <c r="L1222">
        <v>38.08</v>
      </c>
      <c r="M1222">
        <f>YEAR(Walmart_dataset[[#This Row],[Order Date]])</f>
        <v>2011</v>
      </c>
      <c r="N1222">
        <f>MONTH(Walmart_dataset[[#This Row],[Order Date]])</f>
        <v>7</v>
      </c>
      <c r="O1222">
        <f>DAY(Walmart_dataset[[#This Row],[Order Date]])</f>
        <v>27</v>
      </c>
    </row>
    <row r="1223" spans="1:15" x14ac:dyDescent="0.25">
      <c r="A1223" t="s">
        <v>2051</v>
      </c>
      <c r="B1223" s="1">
        <v>41205</v>
      </c>
      <c r="C1223" s="1">
        <v>41209</v>
      </c>
      <c r="D1223" t="s">
        <v>2052</v>
      </c>
      <c r="E1223" t="s">
        <v>14</v>
      </c>
      <c r="F1223" t="s">
        <v>197</v>
      </c>
      <c r="G1223" t="s">
        <v>16</v>
      </c>
      <c r="H1223" t="s">
        <v>58</v>
      </c>
      <c r="I1223" t="s">
        <v>2053</v>
      </c>
      <c r="J1223">
        <v>148.32</v>
      </c>
      <c r="K1223">
        <v>9</v>
      </c>
      <c r="L1223">
        <v>63.78</v>
      </c>
      <c r="M1223">
        <f>YEAR(Walmart_dataset[[#This Row],[Order Date]])</f>
        <v>2012</v>
      </c>
      <c r="N1223">
        <f>MONTH(Walmart_dataset[[#This Row],[Order Date]])</f>
        <v>10</v>
      </c>
      <c r="O1223">
        <f>DAY(Walmart_dataset[[#This Row],[Order Date]])</f>
        <v>23</v>
      </c>
    </row>
    <row r="1224" spans="1:15" x14ac:dyDescent="0.25">
      <c r="A1224" t="s">
        <v>2051</v>
      </c>
      <c r="B1224" s="1">
        <v>41205</v>
      </c>
      <c r="C1224" s="1">
        <v>41209</v>
      </c>
      <c r="D1224" t="s">
        <v>2052</v>
      </c>
      <c r="E1224" t="s">
        <v>14</v>
      </c>
      <c r="F1224" t="s">
        <v>197</v>
      </c>
      <c r="G1224" t="s">
        <v>16</v>
      </c>
      <c r="H1224" t="s">
        <v>110</v>
      </c>
      <c r="I1224" t="s">
        <v>1791</v>
      </c>
      <c r="J1224">
        <v>240.78</v>
      </c>
      <c r="K1224">
        <v>1</v>
      </c>
      <c r="L1224">
        <v>27.09</v>
      </c>
      <c r="M1224">
        <f>YEAR(Walmart_dataset[[#This Row],[Order Date]])</f>
        <v>2012</v>
      </c>
      <c r="N1224">
        <f>MONTH(Walmart_dataset[[#This Row],[Order Date]])</f>
        <v>10</v>
      </c>
      <c r="O1224">
        <f>DAY(Walmart_dataset[[#This Row],[Order Date]])</f>
        <v>23</v>
      </c>
    </row>
    <row r="1225" spans="1:15" x14ac:dyDescent="0.25">
      <c r="A1225" t="s">
        <v>2051</v>
      </c>
      <c r="B1225" s="1">
        <v>41205</v>
      </c>
      <c r="C1225" s="1">
        <v>41209</v>
      </c>
      <c r="D1225" t="s">
        <v>2052</v>
      </c>
      <c r="E1225" t="s">
        <v>14</v>
      </c>
      <c r="F1225" t="s">
        <v>197</v>
      </c>
      <c r="G1225" t="s">
        <v>16</v>
      </c>
      <c r="H1225" t="s">
        <v>110</v>
      </c>
      <c r="I1225" t="s">
        <v>2054</v>
      </c>
      <c r="J1225">
        <v>191.97</v>
      </c>
      <c r="K1225">
        <v>7</v>
      </c>
      <c r="L1225">
        <v>16.8</v>
      </c>
      <c r="M1225">
        <f>YEAR(Walmart_dataset[[#This Row],[Order Date]])</f>
        <v>2012</v>
      </c>
      <c r="N1225">
        <f>MONTH(Walmart_dataset[[#This Row],[Order Date]])</f>
        <v>10</v>
      </c>
      <c r="O1225">
        <f>DAY(Walmart_dataset[[#This Row],[Order Date]])</f>
        <v>23</v>
      </c>
    </row>
    <row r="1226" spans="1:15" x14ac:dyDescent="0.25">
      <c r="A1226" t="s">
        <v>2051</v>
      </c>
      <c r="B1226" s="1">
        <v>41205</v>
      </c>
      <c r="C1226" s="1">
        <v>41209</v>
      </c>
      <c r="D1226" t="s">
        <v>2052</v>
      </c>
      <c r="E1226" t="s">
        <v>14</v>
      </c>
      <c r="F1226" t="s">
        <v>197</v>
      </c>
      <c r="G1226" t="s">
        <v>16</v>
      </c>
      <c r="H1226" t="s">
        <v>67</v>
      </c>
      <c r="I1226" t="s">
        <v>2055</v>
      </c>
      <c r="J1226">
        <v>11.56</v>
      </c>
      <c r="K1226">
        <v>2</v>
      </c>
      <c r="L1226">
        <v>5.66</v>
      </c>
      <c r="M1226">
        <f>YEAR(Walmart_dataset[[#This Row],[Order Date]])</f>
        <v>2012</v>
      </c>
      <c r="N1226">
        <f>MONTH(Walmart_dataset[[#This Row],[Order Date]])</f>
        <v>10</v>
      </c>
      <c r="O1226">
        <f>DAY(Walmart_dataset[[#This Row],[Order Date]])</f>
        <v>23</v>
      </c>
    </row>
    <row r="1227" spans="1:15" x14ac:dyDescent="0.25">
      <c r="A1227" t="s">
        <v>2051</v>
      </c>
      <c r="B1227" s="1">
        <v>41205</v>
      </c>
      <c r="C1227" s="1">
        <v>41209</v>
      </c>
      <c r="D1227" t="s">
        <v>2052</v>
      </c>
      <c r="E1227" t="s">
        <v>14</v>
      </c>
      <c r="F1227" t="s">
        <v>197</v>
      </c>
      <c r="G1227" t="s">
        <v>16</v>
      </c>
      <c r="H1227" t="s">
        <v>128</v>
      </c>
      <c r="I1227" t="s">
        <v>657</v>
      </c>
      <c r="J1227">
        <v>11.8</v>
      </c>
      <c r="K1227">
        <v>4</v>
      </c>
      <c r="L1227">
        <v>5.66</v>
      </c>
      <c r="M1227">
        <f>YEAR(Walmart_dataset[[#This Row],[Order Date]])</f>
        <v>2012</v>
      </c>
      <c r="N1227">
        <f>MONTH(Walmart_dataset[[#This Row],[Order Date]])</f>
        <v>10</v>
      </c>
      <c r="O1227">
        <f>DAY(Walmart_dataset[[#This Row],[Order Date]])</f>
        <v>23</v>
      </c>
    </row>
    <row r="1228" spans="1:15" x14ac:dyDescent="0.25">
      <c r="A1228" t="s">
        <v>2051</v>
      </c>
      <c r="B1228" s="1">
        <v>41205</v>
      </c>
      <c r="C1228" s="1">
        <v>41209</v>
      </c>
      <c r="D1228" t="s">
        <v>2052</v>
      </c>
      <c r="E1228" t="s">
        <v>14</v>
      </c>
      <c r="F1228" t="s">
        <v>197</v>
      </c>
      <c r="G1228" t="s">
        <v>16</v>
      </c>
      <c r="H1228" t="s">
        <v>110</v>
      </c>
      <c r="I1228" t="s">
        <v>1645</v>
      </c>
      <c r="J1228">
        <v>842.35</v>
      </c>
      <c r="K1228">
        <v>3</v>
      </c>
      <c r="L1228">
        <v>42.12</v>
      </c>
      <c r="M1228">
        <f>YEAR(Walmart_dataset[[#This Row],[Order Date]])</f>
        <v>2012</v>
      </c>
      <c r="N1228">
        <f>MONTH(Walmart_dataset[[#This Row],[Order Date]])</f>
        <v>10</v>
      </c>
      <c r="O1228">
        <f>DAY(Walmart_dataset[[#This Row],[Order Date]])</f>
        <v>23</v>
      </c>
    </row>
    <row r="1229" spans="1:15" hidden="1" x14ac:dyDescent="0.25">
      <c r="A1229" t="s">
        <v>2056</v>
      </c>
      <c r="B1229" s="1">
        <v>41075</v>
      </c>
      <c r="C1229" s="1">
        <v>41080</v>
      </c>
      <c r="D1229" t="s">
        <v>2057</v>
      </c>
      <c r="E1229" t="s">
        <v>14</v>
      </c>
      <c r="F1229" t="s">
        <v>72</v>
      </c>
      <c r="G1229" t="s">
        <v>73</v>
      </c>
      <c r="H1229" t="s">
        <v>67</v>
      </c>
      <c r="I1229" t="s">
        <v>2058</v>
      </c>
      <c r="J1229">
        <v>9.57</v>
      </c>
      <c r="K1229">
        <v>2</v>
      </c>
      <c r="L1229">
        <v>2.99</v>
      </c>
      <c r="M1229">
        <f>YEAR(Walmart_dataset[[#This Row],[Order Date]])</f>
        <v>2012</v>
      </c>
      <c r="N1229">
        <f>MONTH(Walmart_dataset[[#This Row],[Order Date]])</f>
        <v>6</v>
      </c>
      <c r="O1229">
        <f>DAY(Walmart_dataset[[#This Row],[Order Date]])</f>
        <v>15</v>
      </c>
    </row>
    <row r="1230" spans="1:15" hidden="1" x14ac:dyDescent="0.25">
      <c r="A1230" t="s">
        <v>2056</v>
      </c>
      <c r="B1230" s="1">
        <v>41075</v>
      </c>
      <c r="C1230" s="1">
        <v>41080</v>
      </c>
      <c r="D1230" t="s">
        <v>2057</v>
      </c>
      <c r="E1230" t="s">
        <v>14</v>
      </c>
      <c r="F1230" t="s">
        <v>72</v>
      </c>
      <c r="G1230" t="s">
        <v>73</v>
      </c>
      <c r="H1230" t="s">
        <v>43</v>
      </c>
      <c r="I1230" t="s">
        <v>960</v>
      </c>
      <c r="J1230">
        <v>82.37</v>
      </c>
      <c r="K1230">
        <v>2</v>
      </c>
      <c r="L1230">
        <v>-19.559999999999999</v>
      </c>
      <c r="M1230">
        <f>YEAR(Walmart_dataset[[#This Row],[Order Date]])</f>
        <v>2012</v>
      </c>
      <c r="N1230">
        <f>MONTH(Walmart_dataset[[#This Row],[Order Date]])</f>
        <v>6</v>
      </c>
      <c r="O1230">
        <f>DAY(Walmart_dataset[[#This Row],[Order Date]])</f>
        <v>15</v>
      </c>
    </row>
    <row r="1231" spans="1:15" hidden="1" x14ac:dyDescent="0.25">
      <c r="A1231" t="s">
        <v>2056</v>
      </c>
      <c r="B1231" s="1">
        <v>41075</v>
      </c>
      <c r="C1231" s="1">
        <v>41080</v>
      </c>
      <c r="D1231" t="s">
        <v>2057</v>
      </c>
      <c r="E1231" t="s">
        <v>14</v>
      </c>
      <c r="F1231" t="s">
        <v>72</v>
      </c>
      <c r="G1231" t="s">
        <v>73</v>
      </c>
      <c r="H1231" t="s">
        <v>21</v>
      </c>
      <c r="I1231" t="s">
        <v>2059</v>
      </c>
      <c r="J1231">
        <v>364.7</v>
      </c>
      <c r="K1231">
        <v>6</v>
      </c>
      <c r="L1231">
        <v>-36.47</v>
      </c>
      <c r="M1231">
        <f>YEAR(Walmart_dataset[[#This Row],[Order Date]])</f>
        <v>2012</v>
      </c>
      <c r="N1231">
        <f>MONTH(Walmart_dataset[[#This Row],[Order Date]])</f>
        <v>6</v>
      </c>
      <c r="O1231">
        <f>DAY(Walmart_dataset[[#This Row],[Order Date]])</f>
        <v>15</v>
      </c>
    </row>
    <row r="1232" spans="1:15" hidden="1" x14ac:dyDescent="0.25">
      <c r="A1232" t="s">
        <v>2056</v>
      </c>
      <c r="B1232" s="1">
        <v>41075</v>
      </c>
      <c r="C1232" s="1">
        <v>41080</v>
      </c>
      <c r="D1232" t="s">
        <v>2057</v>
      </c>
      <c r="E1232" t="s">
        <v>14</v>
      </c>
      <c r="F1232" t="s">
        <v>72</v>
      </c>
      <c r="G1232" t="s">
        <v>73</v>
      </c>
      <c r="H1232" t="s">
        <v>21</v>
      </c>
      <c r="I1232" t="s">
        <v>2060</v>
      </c>
      <c r="J1232">
        <v>40.26</v>
      </c>
      <c r="K1232">
        <v>4</v>
      </c>
      <c r="L1232">
        <v>11.07</v>
      </c>
      <c r="M1232">
        <f>YEAR(Walmart_dataset[[#This Row],[Order Date]])</f>
        <v>2012</v>
      </c>
      <c r="N1232">
        <f>MONTH(Walmart_dataset[[#This Row],[Order Date]])</f>
        <v>6</v>
      </c>
      <c r="O1232">
        <f>DAY(Walmart_dataset[[#This Row],[Order Date]])</f>
        <v>15</v>
      </c>
    </row>
    <row r="1233" spans="1:15" x14ac:dyDescent="0.25">
      <c r="A1233" t="s">
        <v>2061</v>
      </c>
      <c r="B1233" s="1">
        <v>41603</v>
      </c>
      <c r="C1233" s="1">
        <v>41609</v>
      </c>
      <c r="D1233" t="s">
        <v>310</v>
      </c>
      <c r="E1233" t="s">
        <v>14</v>
      </c>
      <c r="F1233" t="s">
        <v>15</v>
      </c>
      <c r="G1233" t="s">
        <v>16</v>
      </c>
      <c r="H1233" t="s">
        <v>58</v>
      </c>
      <c r="I1233" t="s">
        <v>2062</v>
      </c>
      <c r="J1233">
        <v>659.9</v>
      </c>
      <c r="K1233">
        <v>2</v>
      </c>
      <c r="L1233">
        <v>217.77</v>
      </c>
      <c r="M1233">
        <f>YEAR(Walmart_dataset[[#This Row],[Order Date]])</f>
        <v>2013</v>
      </c>
      <c r="N1233">
        <f>MONTH(Walmart_dataset[[#This Row],[Order Date]])</f>
        <v>11</v>
      </c>
      <c r="O1233">
        <f>DAY(Walmart_dataset[[#This Row],[Order Date]])</f>
        <v>25</v>
      </c>
    </row>
    <row r="1234" spans="1:15" x14ac:dyDescent="0.25">
      <c r="A1234" t="s">
        <v>2061</v>
      </c>
      <c r="B1234" s="1">
        <v>41603</v>
      </c>
      <c r="C1234" s="1">
        <v>41609</v>
      </c>
      <c r="D1234" t="s">
        <v>310</v>
      </c>
      <c r="E1234" t="s">
        <v>14</v>
      </c>
      <c r="F1234" t="s">
        <v>15</v>
      </c>
      <c r="G1234" t="s">
        <v>16</v>
      </c>
      <c r="H1234" t="s">
        <v>110</v>
      </c>
      <c r="I1234" t="s">
        <v>1399</v>
      </c>
      <c r="J1234">
        <v>1684.75</v>
      </c>
      <c r="K1234">
        <v>6</v>
      </c>
      <c r="L1234">
        <v>210.59</v>
      </c>
      <c r="M1234">
        <f>YEAR(Walmart_dataset[[#This Row],[Order Date]])</f>
        <v>2013</v>
      </c>
      <c r="N1234">
        <f>MONTH(Walmart_dataset[[#This Row],[Order Date]])</f>
        <v>11</v>
      </c>
      <c r="O1234">
        <f>DAY(Walmart_dataset[[#This Row],[Order Date]])</f>
        <v>25</v>
      </c>
    </row>
    <row r="1235" spans="1:15" x14ac:dyDescent="0.25">
      <c r="A1235" t="s">
        <v>2061</v>
      </c>
      <c r="B1235" s="1">
        <v>41603</v>
      </c>
      <c r="C1235" s="1">
        <v>41609</v>
      </c>
      <c r="D1235" t="s">
        <v>310</v>
      </c>
      <c r="E1235" t="s">
        <v>14</v>
      </c>
      <c r="F1235" t="s">
        <v>15</v>
      </c>
      <c r="G1235" t="s">
        <v>16</v>
      </c>
      <c r="H1235" t="s">
        <v>58</v>
      </c>
      <c r="I1235" t="s">
        <v>1819</v>
      </c>
      <c r="J1235">
        <v>559.91999999999996</v>
      </c>
      <c r="K1235">
        <v>8</v>
      </c>
      <c r="L1235">
        <v>190.37</v>
      </c>
      <c r="M1235">
        <f>YEAR(Walmart_dataset[[#This Row],[Order Date]])</f>
        <v>2013</v>
      </c>
      <c r="N1235">
        <f>MONTH(Walmart_dataset[[#This Row],[Order Date]])</f>
        <v>11</v>
      </c>
      <c r="O1235">
        <f>DAY(Walmart_dataset[[#This Row],[Order Date]])</f>
        <v>25</v>
      </c>
    </row>
    <row r="1236" spans="1:15" x14ac:dyDescent="0.25">
      <c r="A1236" t="s">
        <v>2063</v>
      </c>
      <c r="B1236" s="1">
        <v>41184</v>
      </c>
      <c r="C1236" s="1">
        <v>41189</v>
      </c>
      <c r="D1236" t="s">
        <v>987</v>
      </c>
      <c r="E1236" t="s">
        <v>14</v>
      </c>
      <c r="F1236" t="s">
        <v>15</v>
      </c>
      <c r="G1236" t="s">
        <v>16</v>
      </c>
      <c r="H1236" t="s">
        <v>43</v>
      </c>
      <c r="I1236" t="s">
        <v>2064</v>
      </c>
      <c r="J1236">
        <v>270.33999999999997</v>
      </c>
      <c r="K1236">
        <v>14</v>
      </c>
      <c r="L1236">
        <v>75.7</v>
      </c>
      <c r="M1236">
        <f>YEAR(Walmart_dataset[[#This Row],[Order Date]])</f>
        <v>2012</v>
      </c>
      <c r="N1236">
        <f>MONTH(Walmart_dataset[[#This Row],[Order Date]])</f>
        <v>10</v>
      </c>
      <c r="O1236">
        <f>DAY(Walmart_dataset[[#This Row],[Order Date]])</f>
        <v>2</v>
      </c>
    </row>
    <row r="1237" spans="1:15" hidden="1" x14ac:dyDescent="0.25">
      <c r="A1237" t="s">
        <v>2065</v>
      </c>
      <c r="B1237" s="1">
        <v>41839</v>
      </c>
      <c r="C1237" s="1">
        <v>41844</v>
      </c>
      <c r="D1237" t="s">
        <v>2066</v>
      </c>
      <c r="E1237" t="s">
        <v>14</v>
      </c>
      <c r="F1237" t="s">
        <v>105</v>
      </c>
      <c r="G1237" t="s">
        <v>73</v>
      </c>
      <c r="H1237" t="s">
        <v>31</v>
      </c>
      <c r="I1237" t="s">
        <v>1927</v>
      </c>
      <c r="J1237">
        <v>801.6</v>
      </c>
      <c r="K1237">
        <v>5</v>
      </c>
      <c r="L1237">
        <v>-448.9</v>
      </c>
      <c r="M1237">
        <f>YEAR(Walmart_dataset[[#This Row],[Order Date]])</f>
        <v>2014</v>
      </c>
      <c r="N1237">
        <f>MONTH(Walmart_dataset[[#This Row],[Order Date]])</f>
        <v>7</v>
      </c>
      <c r="O1237">
        <f>DAY(Walmart_dataset[[#This Row],[Order Date]])</f>
        <v>19</v>
      </c>
    </row>
    <row r="1238" spans="1:15" hidden="1" x14ac:dyDescent="0.25">
      <c r="A1238" t="s">
        <v>2065</v>
      </c>
      <c r="B1238" s="1">
        <v>41839</v>
      </c>
      <c r="C1238" s="1">
        <v>41844</v>
      </c>
      <c r="D1238" t="s">
        <v>2066</v>
      </c>
      <c r="E1238" t="s">
        <v>14</v>
      </c>
      <c r="F1238" t="s">
        <v>105</v>
      </c>
      <c r="G1238" t="s">
        <v>73</v>
      </c>
      <c r="H1238" t="s">
        <v>110</v>
      </c>
      <c r="I1238" t="s">
        <v>1282</v>
      </c>
      <c r="J1238">
        <v>161.57</v>
      </c>
      <c r="K1238">
        <v>2</v>
      </c>
      <c r="L1238">
        <v>10.1</v>
      </c>
      <c r="M1238">
        <f>YEAR(Walmart_dataset[[#This Row],[Order Date]])</f>
        <v>2014</v>
      </c>
      <c r="N1238">
        <f>MONTH(Walmart_dataset[[#This Row],[Order Date]])</f>
        <v>7</v>
      </c>
      <c r="O1238">
        <f>DAY(Walmart_dataset[[#This Row],[Order Date]])</f>
        <v>19</v>
      </c>
    </row>
    <row r="1239" spans="1:15" hidden="1" x14ac:dyDescent="0.25">
      <c r="A1239" t="s">
        <v>2065</v>
      </c>
      <c r="B1239" s="1">
        <v>41839</v>
      </c>
      <c r="C1239" s="1">
        <v>41844</v>
      </c>
      <c r="D1239" t="s">
        <v>2066</v>
      </c>
      <c r="E1239" t="s">
        <v>14</v>
      </c>
      <c r="F1239" t="s">
        <v>105</v>
      </c>
      <c r="G1239" t="s">
        <v>73</v>
      </c>
      <c r="H1239" t="s">
        <v>67</v>
      </c>
      <c r="I1239" t="s">
        <v>2067</v>
      </c>
      <c r="J1239">
        <v>16.100000000000001</v>
      </c>
      <c r="K1239">
        <v>2</v>
      </c>
      <c r="L1239">
        <v>5.23</v>
      </c>
      <c r="M1239">
        <f>YEAR(Walmart_dataset[[#This Row],[Order Date]])</f>
        <v>2014</v>
      </c>
      <c r="N1239">
        <f>MONTH(Walmart_dataset[[#This Row],[Order Date]])</f>
        <v>7</v>
      </c>
      <c r="O1239">
        <f>DAY(Walmart_dataset[[#This Row],[Order Date]])</f>
        <v>19</v>
      </c>
    </row>
    <row r="1240" spans="1:15" hidden="1" x14ac:dyDescent="0.25">
      <c r="A1240" t="s">
        <v>2065</v>
      </c>
      <c r="B1240" s="1">
        <v>41839</v>
      </c>
      <c r="C1240" s="1">
        <v>41844</v>
      </c>
      <c r="D1240" t="s">
        <v>2066</v>
      </c>
      <c r="E1240" t="s">
        <v>14</v>
      </c>
      <c r="F1240" t="s">
        <v>105</v>
      </c>
      <c r="G1240" t="s">
        <v>73</v>
      </c>
      <c r="H1240" t="s">
        <v>27</v>
      </c>
      <c r="I1240" t="s">
        <v>2068</v>
      </c>
      <c r="J1240">
        <v>7.66</v>
      </c>
      <c r="K1240">
        <v>4</v>
      </c>
      <c r="L1240">
        <v>-6.12</v>
      </c>
      <c r="M1240">
        <f>YEAR(Walmart_dataset[[#This Row],[Order Date]])</f>
        <v>2014</v>
      </c>
      <c r="N1240">
        <f>MONTH(Walmart_dataset[[#This Row],[Order Date]])</f>
        <v>7</v>
      </c>
      <c r="O1240">
        <f>DAY(Walmart_dataset[[#This Row],[Order Date]])</f>
        <v>19</v>
      </c>
    </row>
    <row r="1241" spans="1:15" hidden="1" x14ac:dyDescent="0.25">
      <c r="A1241" t="s">
        <v>2065</v>
      </c>
      <c r="B1241" s="1">
        <v>41839</v>
      </c>
      <c r="C1241" s="1">
        <v>41844</v>
      </c>
      <c r="D1241" t="s">
        <v>2066</v>
      </c>
      <c r="E1241" t="s">
        <v>14</v>
      </c>
      <c r="F1241" t="s">
        <v>105</v>
      </c>
      <c r="G1241" t="s">
        <v>73</v>
      </c>
      <c r="H1241" t="s">
        <v>110</v>
      </c>
      <c r="I1241" t="s">
        <v>2069</v>
      </c>
      <c r="J1241">
        <v>311.98</v>
      </c>
      <c r="K1241">
        <v>3</v>
      </c>
      <c r="L1241">
        <v>-42.9</v>
      </c>
      <c r="M1241">
        <f>YEAR(Walmart_dataset[[#This Row],[Order Date]])</f>
        <v>2014</v>
      </c>
      <c r="N1241">
        <f>MONTH(Walmart_dataset[[#This Row],[Order Date]])</f>
        <v>7</v>
      </c>
      <c r="O1241">
        <f>DAY(Walmart_dataset[[#This Row],[Order Date]])</f>
        <v>19</v>
      </c>
    </row>
    <row r="1242" spans="1:15" x14ac:dyDescent="0.25">
      <c r="A1242" t="s">
        <v>2070</v>
      </c>
      <c r="B1242" s="1">
        <v>40803</v>
      </c>
      <c r="C1242" s="1">
        <v>40807</v>
      </c>
      <c r="D1242" t="s">
        <v>369</v>
      </c>
      <c r="E1242" t="s">
        <v>14</v>
      </c>
      <c r="F1242" t="s">
        <v>36</v>
      </c>
      <c r="G1242" t="s">
        <v>37</v>
      </c>
      <c r="H1242" t="s">
        <v>43</v>
      </c>
      <c r="I1242" t="s">
        <v>2071</v>
      </c>
      <c r="J1242">
        <v>30.28</v>
      </c>
      <c r="K1242">
        <v>2</v>
      </c>
      <c r="L1242">
        <v>1.21</v>
      </c>
      <c r="M1242">
        <f>YEAR(Walmart_dataset[[#This Row],[Order Date]])</f>
        <v>2011</v>
      </c>
      <c r="N1242">
        <f>MONTH(Walmart_dataset[[#This Row],[Order Date]])</f>
        <v>9</v>
      </c>
      <c r="O1242">
        <f>DAY(Walmart_dataset[[#This Row],[Order Date]])</f>
        <v>17</v>
      </c>
    </row>
    <row r="1243" spans="1:15" x14ac:dyDescent="0.25">
      <c r="A1243" t="s">
        <v>2070</v>
      </c>
      <c r="B1243" s="1">
        <v>40803</v>
      </c>
      <c r="C1243" s="1">
        <v>40807</v>
      </c>
      <c r="D1243" t="s">
        <v>369</v>
      </c>
      <c r="E1243" t="s">
        <v>14</v>
      </c>
      <c r="F1243" t="s">
        <v>36</v>
      </c>
      <c r="G1243" t="s">
        <v>37</v>
      </c>
      <c r="H1243" t="s">
        <v>43</v>
      </c>
      <c r="I1243" t="s">
        <v>2064</v>
      </c>
      <c r="J1243">
        <v>57.93</v>
      </c>
      <c r="K1243">
        <v>3</v>
      </c>
      <c r="L1243">
        <v>16.22</v>
      </c>
      <c r="M1243">
        <f>YEAR(Walmart_dataset[[#This Row],[Order Date]])</f>
        <v>2011</v>
      </c>
      <c r="N1243">
        <f>MONTH(Walmart_dataset[[#This Row],[Order Date]])</f>
        <v>9</v>
      </c>
      <c r="O1243">
        <f>DAY(Walmart_dataset[[#This Row],[Order Date]])</f>
        <v>17</v>
      </c>
    </row>
    <row r="1244" spans="1:15" x14ac:dyDescent="0.25">
      <c r="A1244" t="s">
        <v>2070</v>
      </c>
      <c r="B1244" s="1">
        <v>40803</v>
      </c>
      <c r="C1244" s="1">
        <v>40807</v>
      </c>
      <c r="D1244" t="s">
        <v>369</v>
      </c>
      <c r="E1244" t="s">
        <v>14</v>
      </c>
      <c r="F1244" t="s">
        <v>36</v>
      </c>
      <c r="G1244" t="s">
        <v>37</v>
      </c>
      <c r="H1244" t="s">
        <v>21</v>
      </c>
      <c r="I1244" t="s">
        <v>1598</v>
      </c>
      <c r="J1244">
        <v>35.340000000000003</v>
      </c>
      <c r="K1244">
        <v>2</v>
      </c>
      <c r="L1244">
        <v>13.43</v>
      </c>
      <c r="M1244">
        <f>YEAR(Walmart_dataset[[#This Row],[Order Date]])</f>
        <v>2011</v>
      </c>
      <c r="N1244">
        <f>MONTH(Walmart_dataset[[#This Row],[Order Date]])</f>
        <v>9</v>
      </c>
      <c r="O1244">
        <f>DAY(Walmart_dataset[[#This Row],[Order Date]])</f>
        <v>17</v>
      </c>
    </row>
    <row r="1245" spans="1:15" x14ac:dyDescent="0.25">
      <c r="A1245" t="s">
        <v>2070</v>
      </c>
      <c r="B1245" s="1">
        <v>40803</v>
      </c>
      <c r="C1245" s="1">
        <v>40807</v>
      </c>
      <c r="D1245" t="s">
        <v>369</v>
      </c>
      <c r="E1245" t="s">
        <v>14</v>
      </c>
      <c r="F1245" t="s">
        <v>36</v>
      </c>
      <c r="G1245" t="s">
        <v>37</v>
      </c>
      <c r="H1245" t="s">
        <v>27</v>
      </c>
      <c r="I1245" t="s">
        <v>1316</v>
      </c>
      <c r="J1245">
        <v>137.24</v>
      </c>
      <c r="K1245">
        <v>5</v>
      </c>
      <c r="L1245">
        <v>46.32</v>
      </c>
      <c r="M1245">
        <f>YEAR(Walmart_dataset[[#This Row],[Order Date]])</f>
        <v>2011</v>
      </c>
      <c r="N1245">
        <f>MONTH(Walmart_dataset[[#This Row],[Order Date]])</f>
        <v>9</v>
      </c>
      <c r="O1245">
        <f>DAY(Walmart_dataset[[#This Row],[Order Date]])</f>
        <v>17</v>
      </c>
    </row>
    <row r="1246" spans="1:15" x14ac:dyDescent="0.25">
      <c r="A1246" t="s">
        <v>2072</v>
      </c>
      <c r="B1246" s="1">
        <v>41885</v>
      </c>
      <c r="C1246" s="1">
        <v>41891</v>
      </c>
      <c r="D1246" t="s">
        <v>1267</v>
      </c>
      <c r="E1246" t="s">
        <v>14</v>
      </c>
      <c r="F1246" t="s">
        <v>1625</v>
      </c>
      <c r="G1246" t="s">
        <v>16</v>
      </c>
      <c r="H1246" t="s">
        <v>23</v>
      </c>
      <c r="I1246" t="s">
        <v>2073</v>
      </c>
      <c r="J1246">
        <v>9.4</v>
      </c>
      <c r="K1246">
        <v>5</v>
      </c>
      <c r="L1246">
        <v>2.73</v>
      </c>
      <c r="M1246">
        <f>YEAR(Walmart_dataset[[#This Row],[Order Date]])</f>
        <v>2014</v>
      </c>
      <c r="N1246">
        <f>MONTH(Walmart_dataset[[#This Row],[Order Date]])</f>
        <v>9</v>
      </c>
      <c r="O1246">
        <f>DAY(Walmart_dataset[[#This Row],[Order Date]])</f>
        <v>3</v>
      </c>
    </row>
    <row r="1247" spans="1:15" x14ac:dyDescent="0.25">
      <c r="A1247" t="s">
        <v>2072</v>
      </c>
      <c r="B1247" s="1">
        <v>41885</v>
      </c>
      <c r="C1247" s="1">
        <v>41891</v>
      </c>
      <c r="D1247" t="s">
        <v>1267</v>
      </c>
      <c r="E1247" t="s">
        <v>14</v>
      </c>
      <c r="F1247" t="s">
        <v>1625</v>
      </c>
      <c r="G1247" t="s">
        <v>16</v>
      </c>
      <c r="H1247" t="s">
        <v>17</v>
      </c>
      <c r="I1247" t="s">
        <v>2074</v>
      </c>
      <c r="J1247">
        <v>74</v>
      </c>
      <c r="K1247">
        <v>5</v>
      </c>
      <c r="L1247">
        <v>37</v>
      </c>
      <c r="M1247">
        <f>YEAR(Walmart_dataset[[#This Row],[Order Date]])</f>
        <v>2014</v>
      </c>
      <c r="N1247">
        <f>MONTH(Walmart_dataset[[#This Row],[Order Date]])</f>
        <v>9</v>
      </c>
      <c r="O1247">
        <f>DAY(Walmart_dataset[[#This Row],[Order Date]])</f>
        <v>3</v>
      </c>
    </row>
    <row r="1248" spans="1:15" x14ac:dyDescent="0.25">
      <c r="A1248" t="s">
        <v>2072</v>
      </c>
      <c r="B1248" s="1">
        <v>41885</v>
      </c>
      <c r="C1248" s="1">
        <v>41891</v>
      </c>
      <c r="D1248" t="s">
        <v>1267</v>
      </c>
      <c r="E1248" t="s">
        <v>14</v>
      </c>
      <c r="F1248" t="s">
        <v>1625</v>
      </c>
      <c r="G1248" t="s">
        <v>16</v>
      </c>
      <c r="H1248" t="s">
        <v>25</v>
      </c>
      <c r="I1248" t="s">
        <v>1940</v>
      </c>
      <c r="J1248">
        <v>201.58</v>
      </c>
      <c r="K1248">
        <v>2</v>
      </c>
      <c r="L1248">
        <v>12.6</v>
      </c>
      <c r="M1248">
        <f>YEAR(Walmart_dataset[[#This Row],[Order Date]])</f>
        <v>2014</v>
      </c>
      <c r="N1248">
        <f>MONTH(Walmart_dataset[[#This Row],[Order Date]])</f>
        <v>9</v>
      </c>
      <c r="O1248">
        <f>DAY(Walmart_dataset[[#This Row],[Order Date]])</f>
        <v>3</v>
      </c>
    </row>
    <row r="1249" spans="1:15" x14ac:dyDescent="0.25">
      <c r="A1249" t="s">
        <v>2075</v>
      </c>
      <c r="B1249" s="1">
        <v>41411</v>
      </c>
      <c r="C1249" s="1">
        <v>41416</v>
      </c>
      <c r="D1249" t="s">
        <v>1993</v>
      </c>
      <c r="E1249" t="s">
        <v>14</v>
      </c>
      <c r="F1249" t="s">
        <v>15</v>
      </c>
      <c r="G1249" t="s">
        <v>16</v>
      </c>
      <c r="H1249" t="s">
        <v>67</v>
      </c>
      <c r="I1249" t="s">
        <v>2055</v>
      </c>
      <c r="J1249">
        <v>17.34</v>
      </c>
      <c r="K1249">
        <v>3</v>
      </c>
      <c r="L1249">
        <v>8.5</v>
      </c>
      <c r="M1249">
        <f>YEAR(Walmart_dataset[[#This Row],[Order Date]])</f>
        <v>2013</v>
      </c>
      <c r="N1249">
        <f>MONTH(Walmart_dataset[[#This Row],[Order Date]])</f>
        <v>5</v>
      </c>
      <c r="O1249">
        <f>DAY(Walmart_dataset[[#This Row],[Order Date]])</f>
        <v>17</v>
      </c>
    </row>
    <row r="1250" spans="1:15" hidden="1" x14ac:dyDescent="0.25">
      <c r="A1250" t="s">
        <v>2076</v>
      </c>
      <c r="B1250" s="1">
        <v>41335</v>
      </c>
      <c r="C1250" s="1">
        <v>41342</v>
      </c>
      <c r="D1250" t="s">
        <v>1873</v>
      </c>
      <c r="E1250" t="s">
        <v>14</v>
      </c>
      <c r="F1250" t="s">
        <v>177</v>
      </c>
      <c r="G1250" t="s">
        <v>96</v>
      </c>
      <c r="H1250" t="s">
        <v>25</v>
      </c>
      <c r="I1250" t="s">
        <v>2077</v>
      </c>
      <c r="J1250">
        <v>159.97999999999999</v>
      </c>
      <c r="K1250">
        <v>2</v>
      </c>
      <c r="L1250">
        <v>14</v>
      </c>
      <c r="M1250">
        <f>YEAR(Walmart_dataset[[#This Row],[Order Date]])</f>
        <v>2013</v>
      </c>
      <c r="N1250">
        <f>MONTH(Walmart_dataset[[#This Row],[Order Date]])</f>
        <v>3</v>
      </c>
      <c r="O1250">
        <f>DAY(Walmart_dataset[[#This Row],[Order Date]])</f>
        <v>2</v>
      </c>
    </row>
    <row r="1251" spans="1:15" x14ac:dyDescent="0.25">
      <c r="A1251" t="s">
        <v>2078</v>
      </c>
      <c r="B1251" s="1">
        <v>41452</v>
      </c>
      <c r="C1251" s="1">
        <v>41459</v>
      </c>
      <c r="D1251" t="s">
        <v>77</v>
      </c>
      <c r="E1251" t="s">
        <v>14</v>
      </c>
      <c r="F1251" t="s">
        <v>47</v>
      </c>
      <c r="G1251" t="s">
        <v>16</v>
      </c>
      <c r="H1251" t="s">
        <v>21</v>
      </c>
      <c r="I1251" t="s">
        <v>2079</v>
      </c>
      <c r="J1251">
        <v>22.14</v>
      </c>
      <c r="K1251">
        <v>3</v>
      </c>
      <c r="L1251">
        <v>6.42</v>
      </c>
      <c r="M1251">
        <f>YEAR(Walmart_dataset[[#This Row],[Order Date]])</f>
        <v>2013</v>
      </c>
      <c r="N1251">
        <f>MONTH(Walmart_dataset[[#This Row],[Order Date]])</f>
        <v>6</v>
      </c>
      <c r="O1251">
        <f>DAY(Walmart_dataset[[#This Row],[Order Date]])</f>
        <v>27</v>
      </c>
    </row>
    <row r="1252" spans="1:15" x14ac:dyDescent="0.25">
      <c r="A1252" t="s">
        <v>2080</v>
      </c>
      <c r="B1252" s="1">
        <v>41690</v>
      </c>
      <c r="C1252" s="1">
        <v>41691</v>
      </c>
      <c r="D1252" t="s">
        <v>1086</v>
      </c>
      <c r="E1252" t="s">
        <v>14</v>
      </c>
      <c r="F1252" t="s">
        <v>15</v>
      </c>
      <c r="G1252" t="s">
        <v>16</v>
      </c>
      <c r="H1252" t="s">
        <v>23</v>
      </c>
      <c r="I1252" t="s">
        <v>2081</v>
      </c>
      <c r="J1252">
        <v>12.84</v>
      </c>
      <c r="K1252">
        <v>3</v>
      </c>
      <c r="L1252">
        <v>3.47</v>
      </c>
      <c r="M1252">
        <f>YEAR(Walmart_dataset[[#This Row],[Order Date]])</f>
        <v>2014</v>
      </c>
      <c r="N1252">
        <f>MONTH(Walmart_dataset[[#This Row],[Order Date]])</f>
        <v>2</v>
      </c>
      <c r="O1252">
        <f>DAY(Walmart_dataset[[#This Row],[Order Date]])</f>
        <v>20</v>
      </c>
    </row>
    <row r="1253" spans="1:15" x14ac:dyDescent="0.25">
      <c r="A1253" t="s">
        <v>2080</v>
      </c>
      <c r="B1253" s="1">
        <v>41690</v>
      </c>
      <c r="C1253" s="1">
        <v>41691</v>
      </c>
      <c r="D1253" t="s">
        <v>1086</v>
      </c>
      <c r="E1253" t="s">
        <v>14</v>
      </c>
      <c r="F1253" t="s">
        <v>15</v>
      </c>
      <c r="G1253" t="s">
        <v>16</v>
      </c>
      <c r="H1253" t="s">
        <v>21</v>
      </c>
      <c r="I1253" t="s">
        <v>2035</v>
      </c>
      <c r="J1253">
        <v>44.67</v>
      </c>
      <c r="K1253">
        <v>3</v>
      </c>
      <c r="L1253">
        <v>12.06</v>
      </c>
      <c r="M1253">
        <f>YEAR(Walmart_dataset[[#This Row],[Order Date]])</f>
        <v>2014</v>
      </c>
      <c r="N1253">
        <f>MONTH(Walmart_dataset[[#This Row],[Order Date]])</f>
        <v>2</v>
      </c>
      <c r="O1253">
        <f>DAY(Walmart_dataset[[#This Row],[Order Date]])</f>
        <v>20</v>
      </c>
    </row>
    <row r="1254" spans="1:15" hidden="1" x14ac:dyDescent="0.25">
      <c r="A1254" t="s">
        <v>2082</v>
      </c>
      <c r="B1254" s="1">
        <v>41415</v>
      </c>
      <c r="C1254" s="1">
        <v>41418</v>
      </c>
      <c r="D1254" t="s">
        <v>2083</v>
      </c>
      <c r="E1254" t="s">
        <v>14</v>
      </c>
      <c r="F1254" t="s">
        <v>225</v>
      </c>
      <c r="G1254" t="s">
        <v>96</v>
      </c>
      <c r="H1254" t="s">
        <v>27</v>
      </c>
      <c r="I1254" t="s">
        <v>2084</v>
      </c>
      <c r="J1254">
        <v>40.64</v>
      </c>
      <c r="K1254">
        <v>7</v>
      </c>
      <c r="L1254">
        <v>-32.51</v>
      </c>
      <c r="M1254">
        <f>YEAR(Walmart_dataset[[#This Row],[Order Date]])</f>
        <v>2013</v>
      </c>
      <c r="N1254">
        <f>MONTH(Walmart_dataset[[#This Row],[Order Date]])</f>
        <v>5</v>
      </c>
      <c r="O1254">
        <f>DAY(Walmart_dataset[[#This Row],[Order Date]])</f>
        <v>21</v>
      </c>
    </row>
    <row r="1255" spans="1:15" x14ac:dyDescent="0.25">
      <c r="A1255" t="s">
        <v>2085</v>
      </c>
      <c r="B1255" s="1">
        <v>40869</v>
      </c>
      <c r="C1255" s="1">
        <v>40873</v>
      </c>
      <c r="D1255" t="s">
        <v>2086</v>
      </c>
      <c r="E1255" t="s">
        <v>14</v>
      </c>
      <c r="F1255" t="s">
        <v>15</v>
      </c>
      <c r="G1255" t="s">
        <v>16</v>
      </c>
      <c r="H1255" t="s">
        <v>67</v>
      </c>
      <c r="I1255" t="s">
        <v>2058</v>
      </c>
      <c r="J1255">
        <v>53.82</v>
      </c>
      <c r="K1255">
        <v>9</v>
      </c>
      <c r="L1255">
        <v>24.22</v>
      </c>
      <c r="M1255">
        <f>YEAR(Walmart_dataset[[#This Row],[Order Date]])</f>
        <v>2011</v>
      </c>
      <c r="N1255">
        <f>MONTH(Walmart_dataset[[#This Row],[Order Date]])</f>
        <v>11</v>
      </c>
      <c r="O1255">
        <f>DAY(Walmart_dataset[[#This Row],[Order Date]])</f>
        <v>22</v>
      </c>
    </row>
    <row r="1256" spans="1:15" x14ac:dyDescent="0.25">
      <c r="A1256" t="s">
        <v>2087</v>
      </c>
      <c r="B1256" s="1">
        <v>41915</v>
      </c>
      <c r="C1256" s="1">
        <v>41920</v>
      </c>
      <c r="D1256" t="s">
        <v>826</v>
      </c>
      <c r="E1256" t="s">
        <v>14</v>
      </c>
      <c r="F1256" t="s">
        <v>36</v>
      </c>
      <c r="G1256" t="s">
        <v>37</v>
      </c>
      <c r="H1256" t="s">
        <v>119</v>
      </c>
      <c r="I1256" t="s">
        <v>159</v>
      </c>
      <c r="J1256">
        <v>8.94</v>
      </c>
      <c r="K1256">
        <v>3</v>
      </c>
      <c r="L1256">
        <v>4.1100000000000003</v>
      </c>
      <c r="M1256">
        <f>YEAR(Walmart_dataset[[#This Row],[Order Date]])</f>
        <v>2014</v>
      </c>
      <c r="N1256">
        <f>MONTH(Walmart_dataset[[#This Row],[Order Date]])</f>
        <v>10</v>
      </c>
      <c r="O1256">
        <f>DAY(Walmart_dataset[[#This Row],[Order Date]])</f>
        <v>3</v>
      </c>
    </row>
    <row r="1257" spans="1:15" x14ac:dyDescent="0.25">
      <c r="A1257" t="s">
        <v>2087</v>
      </c>
      <c r="B1257" s="1">
        <v>41915</v>
      </c>
      <c r="C1257" s="1">
        <v>41920</v>
      </c>
      <c r="D1257" t="s">
        <v>826</v>
      </c>
      <c r="E1257" t="s">
        <v>14</v>
      </c>
      <c r="F1257" t="s">
        <v>36</v>
      </c>
      <c r="G1257" t="s">
        <v>37</v>
      </c>
      <c r="H1257" t="s">
        <v>25</v>
      </c>
      <c r="I1257" t="s">
        <v>444</v>
      </c>
      <c r="J1257">
        <v>84.78</v>
      </c>
      <c r="K1257">
        <v>2</v>
      </c>
      <c r="L1257">
        <v>-20.14</v>
      </c>
      <c r="M1257">
        <f>YEAR(Walmart_dataset[[#This Row],[Order Date]])</f>
        <v>2014</v>
      </c>
      <c r="N1257">
        <f>MONTH(Walmart_dataset[[#This Row],[Order Date]])</f>
        <v>10</v>
      </c>
      <c r="O1257">
        <f>DAY(Walmart_dataset[[#This Row],[Order Date]])</f>
        <v>3</v>
      </c>
    </row>
    <row r="1258" spans="1:15" x14ac:dyDescent="0.25">
      <c r="A1258" t="s">
        <v>2088</v>
      </c>
      <c r="B1258" s="1">
        <v>41989</v>
      </c>
      <c r="C1258" s="1">
        <v>41994</v>
      </c>
      <c r="D1258" t="s">
        <v>2089</v>
      </c>
      <c r="E1258" t="s">
        <v>14</v>
      </c>
      <c r="F1258" t="s">
        <v>36</v>
      </c>
      <c r="G1258" t="s">
        <v>37</v>
      </c>
      <c r="H1258" t="s">
        <v>21</v>
      </c>
      <c r="I1258" t="s">
        <v>2090</v>
      </c>
      <c r="J1258">
        <v>22.77</v>
      </c>
      <c r="K1258">
        <v>3</v>
      </c>
      <c r="L1258">
        <v>9.7899999999999991</v>
      </c>
      <c r="M1258">
        <f>YEAR(Walmart_dataset[[#This Row],[Order Date]])</f>
        <v>2014</v>
      </c>
      <c r="N1258">
        <f>MONTH(Walmart_dataset[[#This Row],[Order Date]])</f>
        <v>12</v>
      </c>
      <c r="O1258">
        <f>DAY(Walmart_dataset[[#This Row],[Order Date]])</f>
        <v>16</v>
      </c>
    </row>
    <row r="1259" spans="1:15" x14ac:dyDescent="0.25">
      <c r="A1259" t="s">
        <v>2091</v>
      </c>
      <c r="B1259" s="1">
        <v>41463</v>
      </c>
      <c r="C1259" s="1">
        <v>41465</v>
      </c>
      <c r="D1259" t="s">
        <v>2092</v>
      </c>
      <c r="E1259" t="s">
        <v>14</v>
      </c>
      <c r="F1259" t="s">
        <v>15</v>
      </c>
      <c r="G1259" t="s">
        <v>16</v>
      </c>
      <c r="H1259" t="s">
        <v>110</v>
      </c>
      <c r="I1259" t="s">
        <v>1077</v>
      </c>
      <c r="J1259">
        <v>287.97000000000003</v>
      </c>
      <c r="K1259">
        <v>4</v>
      </c>
      <c r="L1259">
        <v>-3.6</v>
      </c>
      <c r="M1259">
        <f>YEAR(Walmart_dataset[[#This Row],[Order Date]])</f>
        <v>2013</v>
      </c>
      <c r="N1259">
        <f>MONTH(Walmart_dataset[[#This Row],[Order Date]])</f>
        <v>7</v>
      </c>
      <c r="O1259">
        <f>DAY(Walmart_dataset[[#This Row],[Order Date]])</f>
        <v>8</v>
      </c>
    </row>
    <row r="1260" spans="1:15" x14ac:dyDescent="0.25">
      <c r="A1260" t="s">
        <v>2091</v>
      </c>
      <c r="B1260" s="1">
        <v>41463</v>
      </c>
      <c r="C1260" s="1">
        <v>41465</v>
      </c>
      <c r="D1260" t="s">
        <v>2092</v>
      </c>
      <c r="E1260" t="s">
        <v>14</v>
      </c>
      <c r="F1260" t="s">
        <v>15</v>
      </c>
      <c r="G1260" t="s">
        <v>16</v>
      </c>
      <c r="H1260" t="s">
        <v>249</v>
      </c>
      <c r="I1260" t="s">
        <v>1383</v>
      </c>
      <c r="J1260">
        <v>2799.96</v>
      </c>
      <c r="K1260">
        <v>5</v>
      </c>
      <c r="L1260">
        <v>944.99</v>
      </c>
      <c r="M1260">
        <f>YEAR(Walmart_dataset[[#This Row],[Order Date]])</f>
        <v>2013</v>
      </c>
      <c r="N1260">
        <f>MONTH(Walmart_dataset[[#This Row],[Order Date]])</f>
        <v>7</v>
      </c>
      <c r="O1260">
        <f>DAY(Walmart_dataset[[#This Row],[Order Date]])</f>
        <v>8</v>
      </c>
    </row>
    <row r="1261" spans="1:15" x14ac:dyDescent="0.25">
      <c r="A1261" t="s">
        <v>2091</v>
      </c>
      <c r="B1261" s="1">
        <v>41463</v>
      </c>
      <c r="C1261" s="1">
        <v>41465</v>
      </c>
      <c r="D1261" t="s">
        <v>2092</v>
      </c>
      <c r="E1261" t="s">
        <v>14</v>
      </c>
      <c r="F1261" t="s">
        <v>15</v>
      </c>
      <c r="G1261" t="s">
        <v>16</v>
      </c>
      <c r="H1261" t="s">
        <v>67</v>
      </c>
      <c r="I1261" t="s">
        <v>2093</v>
      </c>
      <c r="J1261">
        <v>48.94</v>
      </c>
      <c r="K1261">
        <v>1</v>
      </c>
      <c r="L1261">
        <v>24.47</v>
      </c>
      <c r="M1261">
        <f>YEAR(Walmart_dataset[[#This Row],[Order Date]])</f>
        <v>2013</v>
      </c>
      <c r="N1261">
        <f>MONTH(Walmart_dataset[[#This Row],[Order Date]])</f>
        <v>7</v>
      </c>
      <c r="O1261">
        <f>DAY(Walmart_dataset[[#This Row],[Order Date]])</f>
        <v>8</v>
      </c>
    </row>
    <row r="1262" spans="1:15" x14ac:dyDescent="0.25">
      <c r="A1262" t="s">
        <v>2094</v>
      </c>
      <c r="B1262" s="1">
        <v>41382</v>
      </c>
      <c r="C1262" s="1">
        <v>41386</v>
      </c>
      <c r="D1262" t="s">
        <v>940</v>
      </c>
      <c r="E1262" t="s">
        <v>14</v>
      </c>
      <c r="F1262" t="s">
        <v>2095</v>
      </c>
      <c r="G1262" t="s">
        <v>16</v>
      </c>
      <c r="H1262" t="s">
        <v>296</v>
      </c>
      <c r="I1262" t="s">
        <v>2096</v>
      </c>
      <c r="J1262">
        <v>257.5</v>
      </c>
      <c r="K1262">
        <v>3</v>
      </c>
      <c r="L1262">
        <v>24.24</v>
      </c>
      <c r="M1262">
        <f>YEAR(Walmart_dataset[[#This Row],[Order Date]])</f>
        <v>2013</v>
      </c>
      <c r="N1262">
        <f>MONTH(Walmart_dataset[[#This Row],[Order Date]])</f>
        <v>4</v>
      </c>
      <c r="O1262">
        <f>DAY(Walmart_dataset[[#This Row],[Order Date]])</f>
        <v>18</v>
      </c>
    </row>
    <row r="1263" spans="1:15" x14ac:dyDescent="0.25">
      <c r="A1263" t="s">
        <v>2097</v>
      </c>
      <c r="B1263" s="1">
        <v>40827</v>
      </c>
      <c r="C1263" s="1">
        <v>40832</v>
      </c>
      <c r="D1263" t="s">
        <v>1616</v>
      </c>
      <c r="E1263" t="s">
        <v>14</v>
      </c>
      <c r="F1263" t="s">
        <v>36</v>
      </c>
      <c r="G1263" t="s">
        <v>37</v>
      </c>
      <c r="H1263" t="s">
        <v>21</v>
      </c>
      <c r="I1263" t="s">
        <v>2098</v>
      </c>
      <c r="J1263">
        <v>63.47</v>
      </c>
      <c r="K1263">
        <v>11</v>
      </c>
      <c r="L1263">
        <v>19.04</v>
      </c>
      <c r="M1263">
        <f>YEAR(Walmart_dataset[[#This Row],[Order Date]])</f>
        <v>2011</v>
      </c>
      <c r="N1263">
        <f>MONTH(Walmart_dataset[[#This Row],[Order Date]])</f>
        <v>10</v>
      </c>
      <c r="O1263">
        <f>DAY(Walmart_dataset[[#This Row],[Order Date]])</f>
        <v>11</v>
      </c>
    </row>
    <row r="1264" spans="1:15" x14ac:dyDescent="0.25">
      <c r="A1264" t="s">
        <v>2097</v>
      </c>
      <c r="B1264" s="1">
        <v>40827</v>
      </c>
      <c r="C1264" s="1">
        <v>40832</v>
      </c>
      <c r="D1264" t="s">
        <v>1616</v>
      </c>
      <c r="E1264" t="s">
        <v>14</v>
      </c>
      <c r="F1264" t="s">
        <v>36</v>
      </c>
      <c r="G1264" t="s">
        <v>37</v>
      </c>
      <c r="H1264" t="s">
        <v>58</v>
      </c>
      <c r="I1264" t="s">
        <v>2099</v>
      </c>
      <c r="J1264">
        <v>345</v>
      </c>
      <c r="K1264">
        <v>5</v>
      </c>
      <c r="L1264">
        <v>58.65</v>
      </c>
      <c r="M1264">
        <f>YEAR(Walmart_dataset[[#This Row],[Order Date]])</f>
        <v>2011</v>
      </c>
      <c r="N1264">
        <f>MONTH(Walmart_dataset[[#This Row],[Order Date]])</f>
        <v>10</v>
      </c>
      <c r="O1264">
        <f>DAY(Walmart_dataset[[#This Row],[Order Date]])</f>
        <v>11</v>
      </c>
    </row>
    <row r="1265" spans="1:15" hidden="1" x14ac:dyDescent="0.25">
      <c r="A1265" t="s">
        <v>2100</v>
      </c>
      <c r="B1265" s="1">
        <v>41261</v>
      </c>
      <c r="C1265" s="1">
        <v>41265</v>
      </c>
      <c r="D1265" t="s">
        <v>2101</v>
      </c>
      <c r="E1265" t="s">
        <v>14</v>
      </c>
      <c r="F1265" t="s">
        <v>315</v>
      </c>
      <c r="G1265" t="s">
        <v>96</v>
      </c>
      <c r="H1265" t="s">
        <v>23</v>
      </c>
      <c r="I1265" t="s">
        <v>2081</v>
      </c>
      <c r="J1265">
        <v>6.85</v>
      </c>
      <c r="K1265">
        <v>2</v>
      </c>
      <c r="L1265">
        <v>0.6</v>
      </c>
      <c r="M1265">
        <f>YEAR(Walmart_dataset[[#This Row],[Order Date]])</f>
        <v>2012</v>
      </c>
      <c r="N1265">
        <f>MONTH(Walmart_dataset[[#This Row],[Order Date]])</f>
        <v>12</v>
      </c>
      <c r="O1265">
        <f>DAY(Walmart_dataset[[#This Row],[Order Date]])</f>
        <v>18</v>
      </c>
    </row>
    <row r="1266" spans="1:15" x14ac:dyDescent="0.25">
      <c r="A1266" t="s">
        <v>2102</v>
      </c>
      <c r="B1266" s="1">
        <v>41641</v>
      </c>
      <c r="C1266" s="1">
        <v>41645</v>
      </c>
      <c r="D1266" t="s">
        <v>1067</v>
      </c>
      <c r="E1266" t="s">
        <v>14</v>
      </c>
      <c r="F1266" t="s">
        <v>15</v>
      </c>
      <c r="G1266" t="s">
        <v>16</v>
      </c>
      <c r="H1266" t="s">
        <v>21</v>
      </c>
      <c r="I1266" t="s">
        <v>2103</v>
      </c>
      <c r="J1266">
        <v>474.43</v>
      </c>
      <c r="K1266">
        <v>11</v>
      </c>
      <c r="L1266">
        <v>199.26</v>
      </c>
      <c r="M1266">
        <f>YEAR(Walmart_dataset[[#This Row],[Order Date]])</f>
        <v>2014</v>
      </c>
      <c r="N1266">
        <f>MONTH(Walmart_dataset[[#This Row],[Order Date]])</f>
        <v>1</v>
      </c>
      <c r="O1266">
        <f>DAY(Walmart_dataset[[#This Row],[Order Date]])</f>
        <v>2</v>
      </c>
    </row>
    <row r="1267" spans="1:15" x14ac:dyDescent="0.25">
      <c r="A1267" t="s">
        <v>2104</v>
      </c>
      <c r="B1267" s="1">
        <v>41940</v>
      </c>
      <c r="C1267" s="1">
        <v>41941</v>
      </c>
      <c r="D1267" t="s">
        <v>2105</v>
      </c>
      <c r="E1267" t="s">
        <v>14</v>
      </c>
      <c r="F1267" t="s">
        <v>47</v>
      </c>
      <c r="G1267" t="s">
        <v>16</v>
      </c>
      <c r="H1267" t="s">
        <v>296</v>
      </c>
      <c r="I1267" t="s">
        <v>2106</v>
      </c>
      <c r="J1267">
        <v>556.66999999999996</v>
      </c>
      <c r="K1267">
        <v>5</v>
      </c>
      <c r="L1267">
        <v>6.55</v>
      </c>
      <c r="M1267">
        <f>YEAR(Walmart_dataset[[#This Row],[Order Date]])</f>
        <v>2014</v>
      </c>
      <c r="N1267">
        <f>MONTH(Walmart_dataset[[#This Row],[Order Date]])</f>
        <v>10</v>
      </c>
      <c r="O1267">
        <f>DAY(Walmart_dataset[[#This Row],[Order Date]])</f>
        <v>28</v>
      </c>
    </row>
    <row r="1268" spans="1:15" x14ac:dyDescent="0.25">
      <c r="A1268" t="s">
        <v>2104</v>
      </c>
      <c r="B1268" s="1">
        <v>41940</v>
      </c>
      <c r="C1268" s="1">
        <v>41941</v>
      </c>
      <c r="D1268" t="s">
        <v>2105</v>
      </c>
      <c r="E1268" t="s">
        <v>14</v>
      </c>
      <c r="F1268" t="s">
        <v>47</v>
      </c>
      <c r="G1268" t="s">
        <v>16</v>
      </c>
      <c r="H1268" t="s">
        <v>25</v>
      </c>
      <c r="I1268" t="s">
        <v>2107</v>
      </c>
      <c r="J1268">
        <v>95.84</v>
      </c>
      <c r="K1268">
        <v>4</v>
      </c>
      <c r="L1268">
        <v>34.74</v>
      </c>
      <c r="M1268">
        <f>YEAR(Walmart_dataset[[#This Row],[Order Date]])</f>
        <v>2014</v>
      </c>
      <c r="N1268">
        <f>MONTH(Walmart_dataset[[#This Row],[Order Date]])</f>
        <v>10</v>
      </c>
      <c r="O1268">
        <f>DAY(Walmart_dataset[[#This Row],[Order Date]])</f>
        <v>28</v>
      </c>
    </row>
    <row r="1269" spans="1:15" x14ac:dyDescent="0.25">
      <c r="A1269" t="s">
        <v>2108</v>
      </c>
      <c r="B1269" s="1">
        <v>41544</v>
      </c>
      <c r="C1269" s="1">
        <v>41548</v>
      </c>
      <c r="D1269" t="s">
        <v>2109</v>
      </c>
      <c r="E1269" t="s">
        <v>14</v>
      </c>
      <c r="F1269" t="s">
        <v>2110</v>
      </c>
      <c r="G1269" t="s">
        <v>37</v>
      </c>
      <c r="H1269" t="s">
        <v>29</v>
      </c>
      <c r="I1269" t="s">
        <v>2111</v>
      </c>
      <c r="J1269">
        <v>236.88</v>
      </c>
      <c r="K1269">
        <v>6</v>
      </c>
      <c r="L1269">
        <v>66.33</v>
      </c>
      <c r="M1269">
        <f>YEAR(Walmart_dataset[[#This Row],[Order Date]])</f>
        <v>2013</v>
      </c>
      <c r="N1269">
        <f>MONTH(Walmart_dataset[[#This Row],[Order Date]])</f>
        <v>9</v>
      </c>
      <c r="O1269">
        <f>DAY(Walmart_dataset[[#This Row],[Order Date]])</f>
        <v>27</v>
      </c>
    </row>
    <row r="1270" spans="1:15" x14ac:dyDescent="0.25">
      <c r="A1270" t="s">
        <v>2108</v>
      </c>
      <c r="B1270" s="1">
        <v>41544</v>
      </c>
      <c r="C1270" s="1">
        <v>41548</v>
      </c>
      <c r="D1270" t="s">
        <v>2109</v>
      </c>
      <c r="E1270" t="s">
        <v>14</v>
      </c>
      <c r="F1270" t="s">
        <v>2110</v>
      </c>
      <c r="G1270" t="s">
        <v>37</v>
      </c>
      <c r="H1270" t="s">
        <v>67</v>
      </c>
      <c r="I1270" t="s">
        <v>1057</v>
      </c>
      <c r="J1270">
        <v>29.9</v>
      </c>
      <c r="K1270">
        <v>5</v>
      </c>
      <c r="L1270">
        <v>14.65</v>
      </c>
      <c r="M1270">
        <f>YEAR(Walmart_dataset[[#This Row],[Order Date]])</f>
        <v>2013</v>
      </c>
      <c r="N1270">
        <f>MONTH(Walmart_dataset[[#This Row],[Order Date]])</f>
        <v>9</v>
      </c>
      <c r="O1270">
        <f>DAY(Walmart_dataset[[#This Row],[Order Date]])</f>
        <v>27</v>
      </c>
    </row>
    <row r="1271" spans="1:15" x14ac:dyDescent="0.25">
      <c r="A1271" t="s">
        <v>2108</v>
      </c>
      <c r="B1271" s="1">
        <v>41544</v>
      </c>
      <c r="C1271" s="1">
        <v>41548</v>
      </c>
      <c r="D1271" t="s">
        <v>2109</v>
      </c>
      <c r="E1271" t="s">
        <v>14</v>
      </c>
      <c r="F1271" t="s">
        <v>2110</v>
      </c>
      <c r="G1271" t="s">
        <v>37</v>
      </c>
      <c r="H1271" t="s">
        <v>58</v>
      </c>
      <c r="I1271" t="s">
        <v>1019</v>
      </c>
      <c r="J1271">
        <v>100</v>
      </c>
      <c r="K1271">
        <v>4</v>
      </c>
      <c r="L1271">
        <v>21</v>
      </c>
      <c r="M1271">
        <f>YEAR(Walmart_dataset[[#This Row],[Order Date]])</f>
        <v>2013</v>
      </c>
      <c r="N1271">
        <f>MONTH(Walmart_dataset[[#This Row],[Order Date]])</f>
        <v>9</v>
      </c>
      <c r="O1271">
        <f>DAY(Walmart_dataset[[#This Row],[Order Date]])</f>
        <v>27</v>
      </c>
    </row>
    <row r="1272" spans="1:15" x14ac:dyDescent="0.25">
      <c r="A1272" t="s">
        <v>2112</v>
      </c>
      <c r="B1272" s="1">
        <v>40906</v>
      </c>
      <c r="C1272" s="1">
        <v>40910</v>
      </c>
      <c r="D1272" t="s">
        <v>1575</v>
      </c>
      <c r="E1272" t="s">
        <v>14</v>
      </c>
      <c r="F1272" t="s">
        <v>47</v>
      </c>
      <c r="G1272" t="s">
        <v>16</v>
      </c>
      <c r="H1272" t="s">
        <v>21</v>
      </c>
      <c r="I1272" t="s">
        <v>2113</v>
      </c>
      <c r="J1272">
        <v>24.9</v>
      </c>
      <c r="K1272">
        <v>5</v>
      </c>
      <c r="L1272">
        <v>8.2200000000000006</v>
      </c>
      <c r="M1272">
        <f>YEAR(Walmart_dataset[[#This Row],[Order Date]])</f>
        <v>2011</v>
      </c>
      <c r="N1272">
        <f>MONTH(Walmart_dataset[[#This Row],[Order Date]])</f>
        <v>12</v>
      </c>
      <c r="O1272">
        <f>DAY(Walmart_dataset[[#This Row],[Order Date]])</f>
        <v>29</v>
      </c>
    </row>
    <row r="1273" spans="1:15" x14ac:dyDescent="0.25">
      <c r="A1273" t="s">
        <v>2112</v>
      </c>
      <c r="B1273" s="1">
        <v>40906</v>
      </c>
      <c r="C1273" s="1">
        <v>40910</v>
      </c>
      <c r="D1273" t="s">
        <v>1575</v>
      </c>
      <c r="E1273" t="s">
        <v>14</v>
      </c>
      <c r="F1273" t="s">
        <v>47</v>
      </c>
      <c r="G1273" t="s">
        <v>16</v>
      </c>
      <c r="H1273" t="s">
        <v>67</v>
      </c>
      <c r="I1273" t="s">
        <v>2114</v>
      </c>
      <c r="J1273">
        <v>21.12</v>
      </c>
      <c r="K1273">
        <v>4</v>
      </c>
      <c r="L1273">
        <v>9.5</v>
      </c>
      <c r="M1273">
        <f>YEAR(Walmart_dataset[[#This Row],[Order Date]])</f>
        <v>2011</v>
      </c>
      <c r="N1273">
        <f>MONTH(Walmart_dataset[[#This Row],[Order Date]])</f>
        <v>12</v>
      </c>
      <c r="O1273">
        <f>DAY(Walmart_dataset[[#This Row],[Order Date]])</f>
        <v>29</v>
      </c>
    </row>
    <row r="1274" spans="1:15" x14ac:dyDescent="0.25">
      <c r="A1274" t="s">
        <v>2112</v>
      </c>
      <c r="B1274" s="1">
        <v>40906</v>
      </c>
      <c r="C1274" s="1">
        <v>40910</v>
      </c>
      <c r="D1274" t="s">
        <v>1575</v>
      </c>
      <c r="E1274" t="s">
        <v>14</v>
      </c>
      <c r="F1274" t="s">
        <v>47</v>
      </c>
      <c r="G1274" t="s">
        <v>16</v>
      </c>
      <c r="H1274" t="s">
        <v>736</v>
      </c>
      <c r="I1274" t="s">
        <v>845</v>
      </c>
      <c r="J1274">
        <v>767.95</v>
      </c>
      <c r="K1274">
        <v>6</v>
      </c>
      <c r="L1274">
        <v>287.98</v>
      </c>
      <c r="M1274">
        <f>YEAR(Walmart_dataset[[#This Row],[Order Date]])</f>
        <v>2011</v>
      </c>
      <c r="N1274">
        <f>MONTH(Walmart_dataset[[#This Row],[Order Date]])</f>
        <v>12</v>
      </c>
      <c r="O1274">
        <f>DAY(Walmart_dataset[[#This Row],[Order Date]])</f>
        <v>29</v>
      </c>
    </row>
    <row r="1275" spans="1:15" x14ac:dyDescent="0.25">
      <c r="A1275" t="s">
        <v>2112</v>
      </c>
      <c r="B1275" s="1">
        <v>40906</v>
      </c>
      <c r="C1275" s="1">
        <v>40910</v>
      </c>
      <c r="D1275" t="s">
        <v>1575</v>
      </c>
      <c r="E1275" t="s">
        <v>14</v>
      </c>
      <c r="F1275" t="s">
        <v>47</v>
      </c>
      <c r="G1275" t="s">
        <v>16</v>
      </c>
      <c r="H1275" t="s">
        <v>27</v>
      </c>
      <c r="I1275" t="s">
        <v>1955</v>
      </c>
      <c r="J1275">
        <v>14.35</v>
      </c>
      <c r="K1275">
        <v>3</v>
      </c>
      <c r="L1275">
        <v>4.66</v>
      </c>
      <c r="M1275">
        <f>YEAR(Walmart_dataset[[#This Row],[Order Date]])</f>
        <v>2011</v>
      </c>
      <c r="N1275">
        <f>MONTH(Walmart_dataset[[#This Row],[Order Date]])</f>
        <v>12</v>
      </c>
      <c r="O1275">
        <f>DAY(Walmart_dataset[[#This Row],[Order Date]])</f>
        <v>29</v>
      </c>
    </row>
    <row r="1276" spans="1:15" x14ac:dyDescent="0.25">
      <c r="A1276" t="s">
        <v>2112</v>
      </c>
      <c r="B1276" s="1">
        <v>40906</v>
      </c>
      <c r="C1276" s="1">
        <v>40910</v>
      </c>
      <c r="D1276" t="s">
        <v>1575</v>
      </c>
      <c r="E1276" t="s">
        <v>14</v>
      </c>
      <c r="F1276" t="s">
        <v>47</v>
      </c>
      <c r="G1276" t="s">
        <v>16</v>
      </c>
      <c r="H1276" t="s">
        <v>25</v>
      </c>
      <c r="I1276" t="s">
        <v>2115</v>
      </c>
      <c r="J1276">
        <v>191.98</v>
      </c>
      <c r="K1276">
        <v>3</v>
      </c>
      <c r="L1276">
        <v>19.2</v>
      </c>
      <c r="M1276">
        <f>YEAR(Walmart_dataset[[#This Row],[Order Date]])</f>
        <v>2011</v>
      </c>
      <c r="N1276">
        <f>MONTH(Walmart_dataset[[#This Row],[Order Date]])</f>
        <v>12</v>
      </c>
      <c r="O1276">
        <f>DAY(Walmart_dataset[[#This Row],[Order Date]])</f>
        <v>29</v>
      </c>
    </row>
    <row r="1277" spans="1:15" x14ac:dyDescent="0.25">
      <c r="A1277" t="s">
        <v>2112</v>
      </c>
      <c r="B1277" s="1">
        <v>40906</v>
      </c>
      <c r="C1277" s="1">
        <v>40910</v>
      </c>
      <c r="D1277" t="s">
        <v>1575</v>
      </c>
      <c r="E1277" t="s">
        <v>14</v>
      </c>
      <c r="F1277" t="s">
        <v>47</v>
      </c>
      <c r="G1277" t="s">
        <v>16</v>
      </c>
      <c r="H1277" t="s">
        <v>17</v>
      </c>
      <c r="I1277" t="s">
        <v>2116</v>
      </c>
      <c r="J1277">
        <v>274.77</v>
      </c>
      <c r="K1277">
        <v>9</v>
      </c>
      <c r="L1277">
        <v>126.39</v>
      </c>
      <c r="M1277">
        <f>YEAR(Walmart_dataset[[#This Row],[Order Date]])</f>
        <v>2011</v>
      </c>
      <c r="N1277">
        <f>MONTH(Walmart_dataset[[#This Row],[Order Date]])</f>
        <v>12</v>
      </c>
      <c r="O1277">
        <f>DAY(Walmart_dataset[[#This Row],[Order Date]])</f>
        <v>29</v>
      </c>
    </row>
    <row r="1278" spans="1:15" x14ac:dyDescent="0.25">
      <c r="A1278" t="s">
        <v>2112</v>
      </c>
      <c r="B1278" s="1">
        <v>40906</v>
      </c>
      <c r="C1278" s="1">
        <v>40910</v>
      </c>
      <c r="D1278" t="s">
        <v>1575</v>
      </c>
      <c r="E1278" t="s">
        <v>14</v>
      </c>
      <c r="F1278" t="s">
        <v>47</v>
      </c>
      <c r="G1278" t="s">
        <v>16</v>
      </c>
      <c r="H1278" t="s">
        <v>21</v>
      </c>
      <c r="I1278" t="s">
        <v>2117</v>
      </c>
      <c r="J1278">
        <v>70.56</v>
      </c>
      <c r="K1278">
        <v>6</v>
      </c>
      <c r="L1278">
        <v>23.99</v>
      </c>
      <c r="M1278">
        <f>YEAR(Walmart_dataset[[#This Row],[Order Date]])</f>
        <v>2011</v>
      </c>
      <c r="N1278">
        <f>MONTH(Walmart_dataset[[#This Row],[Order Date]])</f>
        <v>12</v>
      </c>
      <c r="O1278">
        <f>DAY(Walmart_dataset[[#This Row],[Order Date]])</f>
        <v>29</v>
      </c>
    </row>
    <row r="1279" spans="1:15" x14ac:dyDescent="0.25">
      <c r="A1279" t="s">
        <v>2118</v>
      </c>
      <c r="B1279" s="1">
        <v>41085</v>
      </c>
      <c r="C1279" s="1">
        <v>41090</v>
      </c>
      <c r="D1279" t="s">
        <v>2119</v>
      </c>
      <c r="E1279" t="s">
        <v>14</v>
      </c>
      <c r="F1279" t="s">
        <v>47</v>
      </c>
      <c r="G1279" t="s">
        <v>16</v>
      </c>
      <c r="H1279" t="s">
        <v>21</v>
      </c>
      <c r="I1279" t="s">
        <v>451</v>
      </c>
      <c r="J1279">
        <v>204.85</v>
      </c>
      <c r="K1279">
        <v>5</v>
      </c>
      <c r="L1279">
        <v>57.36</v>
      </c>
      <c r="M1279">
        <f>YEAR(Walmart_dataset[[#This Row],[Order Date]])</f>
        <v>2012</v>
      </c>
      <c r="N1279">
        <f>MONTH(Walmart_dataset[[#This Row],[Order Date]])</f>
        <v>6</v>
      </c>
      <c r="O1279">
        <f>DAY(Walmart_dataset[[#This Row],[Order Date]])</f>
        <v>25</v>
      </c>
    </row>
    <row r="1280" spans="1:15" x14ac:dyDescent="0.25">
      <c r="A1280" t="s">
        <v>2120</v>
      </c>
      <c r="B1280" s="1">
        <v>41233</v>
      </c>
      <c r="C1280" s="1">
        <v>41237</v>
      </c>
      <c r="D1280" t="s">
        <v>114</v>
      </c>
      <c r="E1280" t="s">
        <v>14</v>
      </c>
      <c r="F1280" t="s">
        <v>705</v>
      </c>
      <c r="G1280" t="s">
        <v>16</v>
      </c>
      <c r="H1280" t="s">
        <v>25</v>
      </c>
      <c r="I1280" t="s">
        <v>2121</v>
      </c>
      <c r="J1280">
        <v>72.739999999999995</v>
      </c>
      <c r="K1280">
        <v>7</v>
      </c>
      <c r="L1280">
        <v>-15.46</v>
      </c>
      <c r="M1280">
        <f>YEAR(Walmart_dataset[[#This Row],[Order Date]])</f>
        <v>2012</v>
      </c>
      <c r="N1280">
        <f>MONTH(Walmart_dataset[[#This Row],[Order Date]])</f>
        <v>11</v>
      </c>
      <c r="O1280">
        <f>DAY(Walmart_dataset[[#This Row],[Order Date]])</f>
        <v>20</v>
      </c>
    </row>
    <row r="1281" spans="1:15" x14ac:dyDescent="0.25">
      <c r="A1281" t="s">
        <v>2120</v>
      </c>
      <c r="B1281" s="1">
        <v>41233</v>
      </c>
      <c r="C1281" s="1">
        <v>41237</v>
      </c>
      <c r="D1281" t="s">
        <v>114</v>
      </c>
      <c r="E1281" t="s">
        <v>14</v>
      </c>
      <c r="F1281" t="s">
        <v>705</v>
      </c>
      <c r="G1281" t="s">
        <v>16</v>
      </c>
      <c r="H1281" t="s">
        <v>110</v>
      </c>
      <c r="I1281" t="s">
        <v>385</v>
      </c>
      <c r="J1281">
        <v>572.16</v>
      </c>
      <c r="K1281">
        <v>3</v>
      </c>
      <c r="L1281">
        <v>35.76</v>
      </c>
      <c r="M1281">
        <f>YEAR(Walmart_dataset[[#This Row],[Order Date]])</f>
        <v>2012</v>
      </c>
      <c r="N1281">
        <f>MONTH(Walmart_dataset[[#This Row],[Order Date]])</f>
        <v>11</v>
      </c>
      <c r="O1281">
        <f>DAY(Walmart_dataset[[#This Row],[Order Date]])</f>
        <v>20</v>
      </c>
    </row>
    <row r="1282" spans="1:15" x14ac:dyDescent="0.25">
      <c r="A1282" t="s">
        <v>2122</v>
      </c>
      <c r="B1282" s="1">
        <v>41169</v>
      </c>
      <c r="C1282" s="1">
        <v>41172</v>
      </c>
      <c r="D1282" t="s">
        <v>1790</v>
      </c>
      <c r="E1282" t="s">
        <v>14</v>
      </c>
      <c r="F1282" t="s">
        <v>36</v>
      </c>
      <c r="G1282" t="s">
        <v>37</v>
      </c>
      <c r="H1282" t="s">
        <v>27</v>
      </c>
      <c r="I1282" t="s">
        <v>1313</v>
      </c>
      <c r="J1282">
        <v>25.03</v>
      </c>
      <c r="K1282">
        <v>3</v>
      </c>
      <c r="L1282">
        <v>7.82</v>
      </c>
      <c r="M1282">
        <f>YEAR(Walmart_dataset[[#This Row],[Order Date]])</f>
        <v>2012</v>
      </c>
      <c r="N1282">
        <f>MONTH(Walmart_dataset[[#This Row],[Order Date]])</f>
        <v>9</v>
      </c>
      <c r="O1282">
        <f>DAY(Walmart_dataset[[#This Row],[Order Date]])</f>
        <v>17</v>
      </c>
    </row>
    <row r="1283" spans="1:15" hidden="1" x14ac:dyDescent="0.25">
      <c r="A1283" t="s">
        <v>2123</v>
      </c>
      <c r="B1283" s="1">
        <v>41543</v>
      </c>
      <c r="C1283" s="1">
        <v>41547</v>
      </c>
      <c r="D1283" t="s">
        <v>2124</v>
      </c>
      <c r="E1283" t="s">
        <v>14</v>
      </c>
      <c r="F1283" t="s">
        <v>1026</v>
      </c>
      <c r="G1283" t="s">
        <v>88</v>
      </c>
      <c r="H1283" t="s">
        <v>67</v>
      </c>
      <c r="I1283" t="s">
        <v>1410</v>
      </c>
      <c r="J1283">
        <v>60.05</v>
      </c>
      <c r="K1283">
        <v>9</v>
      </c>
      <c r="L1283">
        <v>22.52</v>
      </c>
      <c r="M1283">
        <f>YEAR(Walmart_dataset[[#This Row],[Order Date]])</f>
        <v>2013</v>
      </c>
      <c r="N1283">
        <f>MONTH(Walmart_dataset[[#This Row],[Order Date]])</f>
        <v>9</v>
      </c>
      <c r="O1283">
        <f>DAY(Walmart_dataset[[#This Row],[Order Date]])</f>
        <v>26</v>
      </c>
    </row>
    <row r="1284" spans="1:15" hidden="1" x14ac:dyDescent="0.25">
      <c r="A1284" t="s">
        <v>2123</v>
      </c>
      <c r="B1284" s="1">
        <v>41543</v>
      </c>
      <c r="C1284" s="1">
        <v>41547</v>
      </c>
      <c r="D1284" t="s">
        <v>2124</v>
      </c>
      <c r="E1284" t="s">
        <v>14</v>
      </c>
      <c r="F1284" t="s">
        <v>1026</v>
      </c>
      <c r="G1284" t="s">
        <v>88</v>
      </c>
      <c r="H1284" t="s">
        <v>27</v>
      </c>
      <c r="I1284" t="s">
        <v>2125</v>
      </c>
      <c r="J1284">
        <v>5.0199999999999996</v>
      </c>
      <c r="K1284">
        <v>1</v>
      </c>
      <c r="L1284">
        <v>-3.52</v>
      </c>
      <c r="M1284">
        <f>YEAR(Walmart_dataset[[#This Row],[Order Date]])</f>
        <v>2013</v>
      </c>
      <c r="N1284">
        <f>MONTH(Walmart_dataset[[#This Row],[Order Date]])</f>
        <v>9</v>
      </c>
      <c r="O1284">
        <f>DAY(Walmart_dataset[[#This Row],[Order Date]])</f>
        <v>26</v>
      </c>
    </row>
    <row r="1285" spans="1:15" hidden="1" x14ac:dyDescent="0.25">
      <c r="A1285" t="s">
        <v>2126</v>
      </c>
      <c r="B1285" s="1">
        <v>41890</v>
      </c>
      <c r="C1285" s="1">
        <v>41892</v>
      </c>
      <c r="D1285" t="s">
        <v>1616</v>
      </c>
      <c r="E1285" t="s">
        <v>14</v>
      </c>
      <c r="F1285" t="s">
        <v>105</v>
      </c>
      <c r="G1285" t="s">
        <v>73</v>
      </c>
      <c r="H1285" t="s">
        <v>27</v>
      </c>
      <c r="I1285" t="s">
        <v>509</v>
      </c>
      <c r="J1285">
        <v>7.86</v>
      </c>
      <c r="K1285">
        <v>3</v>
      </c>
      <c r="L1285">
        <v>-6.02</v>
      </c>
      <c r="M1285">
        <f>YEAR(Walmart_dataset[[#This Row],[Order Date]])</f>
        <v>2014</v>
      </c>
      <c r="N1285">
        <f>MONTH(Walmart_dataset[[#This Row],[Order Date]])</f>
        <v>9</v>
      </c>
      <c r="O1285">
        <f>DAY(Walmart_dataset[[#This Row],[Order Date]])</f>
        <v>8</v>
      </c>
    </row>
    <row r="1286" spans="1:15" x14ac:dyDescent="0.25">
      <c r="A1286" t="s">
        <v>2127</v>
      </c>
      <c r="B1286" s="1">
        <v>41491</v>
      </c>
      <c r="C1286" s="1">
        <v>41493</v>
      </c>
      <c r="D1286" t="s">
        <v>1456</v>
      </c>
      <c r="E1286" t="s">
        <v>14</v>
      </c>
      <c r="F1286" t="s">
        <v>1421</v>
      </c>
      <c r="G1286" t="s">
        <v>16</v>
      </c>
      <c r="H1286" t="s">
        <v>25</v>
      </c>
      <c r="I1286" t="s">
        <v>26</v>
      </c>
      <c r="J1286">
        <v>302.38</v>
      </c>
      <c r="K1286">
        <v>2</v>
      </c>
      <c r="L1286">
        <v>30.24</v>
      </c>
      <c r="M1286">
        <f>YEAR(Walmart_dataset[[#This Row],[Order Date]])</f>
        <v>2013</v>
      </c>
      <c r="N1286">
        <f>MONTH(Walmart_dataset[[#This Row],[Order Date]])</f>
        <v>8</v>
      </c>
      <c r="O1286">
        <f>DAY(Walmart_dataset[[#This Row],[Order Date]])</f>
        <v>5</v>
      </c>
    </row>
    <row r="1287" spans="1:15" x14ac:dyDescent="0.25">
      <c r="A1287" t="s">
        <v>2127</v>
      </c>
      <c r="B1287" s="1">
        <v>41491</v>
      </c>
      <c r="C1287" s="1">
        <v>41493</v>
      </c>
      <c r="D1287" t="s">
        <v>1456</v>
      </c>
      <c r="E1287" t="s">
        <v>14</v>
      </c>
      <c r="F1287" t="s">
        <v>1421</v>
      </c>
      <c r="G1287" t="s">
        <v>16</v>
      </c>
      <c r="H1287" t="s">
        <v>27</v>
      </c>
      <c r="I1287" t="s">
        <v>509</v>
      </c>
      <c r="J1287">
        <v>20.95</v>
      </c>
      <c r="K1287">
        <v>3</v>
      </c>
      <c r="L1287">
        <v>7.07</v>
      </c>
      <c r="M1287">
        <f>YEAR(Walmart_dataset[[#This Row],[Order Date]])</f>
        <v>2013</v>
      </c>
      <c r="N1287">
        <f>MONTH(Walmart_dataset[[#This Row],[Order Date]])</f>
        <v>8</v>
      </c>
      <c r="O1287">
        <f>DAY(Walmart_dataset[[#This Row],[Order Date]])</f>
        <v>5</v>
      </c>
    </row>
    <row r="1288" spans="1:15" x14ac:dyDescent="0.25">
      <c r="A1288" t="s">
        <v>2127</v>
      </c>
      <c r="B1288" s="1">
        <v>41491</v>
      </c>
      <c r="C1288" s="1">
        <v>41493</v>
      </c>
      <c r="D1288" t="s">
        <v>1456</v>
      </c>
      <c r="E1288" t="s">
        <v>14</v>
      </c>
      <c r="F1288" t="s">
        <v>1421</v>
      </c>
      <c r="G1288" t="s">
        <v>16</v>
      </c>
      <c r="H1288" t="s">
        <v>27</v>
      </c>
      <c r="I1288" t="s">
        <v>2128</v>
      </c>
      <c r="J1288">
        <v>11.78</v>
      </c>
      <c r="K1288">
        <v>3</v>
      </c>
      <c r="L1288">
        <v>3.98</v>
      </c>
      <c r="M1288">
        <f>YEAR(Walmart_dataset[[#This Row],[Order Date]])</f>
        <v>2013</v>
      </c>
      <c r="N1288">
        <f>MONTH(Walmart_dataset[[#This Row],[Order Date]])</f>
        <v>8</v>
      </c>
      <c r="O1288">
        <f>DAY(Walmart_dataset[[#This Row],[Order Date]])</f>
        <v>5</v>
      </c>
    </row>
    <row r="1289" spans="1:15" x14ac:dyDescent="0.25">
      <c r="A1289" t="s">
        <v>2129</v>
      </c>
      <c r="B1289" s="1">
        <v>41859</v>
      </c>
      <c r="C1289" s="1">
        <v>41865</v>
      </c>
      <c r="D1289" t="s">
        <v>493</v>
      </c>
      <c r="E1289" t="s">
        <v>14</v>
      </c>
      <c r="F1289" t="s">
        <v>197</v>
      </c>
      <c r="G1289" t="s">
        <v>16</v>
      </c>
      <c r="H1289" t="s">
        <v>25</v>
      </c>
      <c r="I1289" t="s">
        <v>774</v>
      </c>
      <c r="J1289">
        <v>159.96</v>
      </c>
      <c r="K1289">
        <v>5</v>
      </c>
      <c r="L1289">
        <v>18</v>
      </c>
      <c r="M1289">
        <f>YEAR(Walmart_dataset[[#This Row],[Order Date]])</f>
        <v>2014</v>
      </c>
      <c r="N1289">
        <f>MONTH(Walmart_dataset[[#This Row],[Order Date]])</f>
        <v>8</v>
      </c>
      <c r="O1289">
        <f>DAY(Walmart_dataset[[#This Row],[Order Date]])</f>
        <v>8</v>
      </c>
    </row>
    <row r="1290" spans="1:15" x14ac:dyDescent="0.25">
      <c r="A1290" t="s">
        <v>2129</v>
      </c>
      <c r="B1290" s="1">
        <v>41859</v>
      </c>
      <c r="C1290" s="1">
        <v>41865</v>
      </c>
      <c r="D1290" t="s">
        <v>493</v>
      </c>
      <c r="E1290" t="s">
        <v>14</v>
      </c>
      <c r="F1290" t="s">
        <v>197</v>
      </c>
      <c r="G1290" t="s">
        <v>16</v>
      </c>
      <c r="H1290" t="s">
        <v>27</v>
      </c>
      <c r="I1290" t="s">
        <v>702</v>
      </c>
      <c r="J1290">
        <v>13.76</v>
      </c>
      <c r="K1290">
        <v>2</v>
      </c>
      <c r="L1290">
        <v>4.6399999999999997</v>
      </c>
      <c r="M1290">
        <f>YEAR(Walmart_dataset[[#This Row],[Order Date]])</f>
        <v>2014</v>
      </c>
      <c r="N1290">
        <f>MONTH(Walmart_dataset[[#This Row],[Order Date]])</f>
        <v>8</v>
      </c>
      <c r="O1290">
        <f>DAY(Walmart_dataset[[#This Row],[Order Date]])</f>
        <v>8</v>
      </c>
    </row>
    <row r="1291" spans="1:15" x14ac:dyDescent="0.25">
      <c r="A1291" t="s">
        <v>2130</v>
      </c>
      <c r="B1291" s="1">
        <v>41603</v>
      </c>
      <c r="C1291" s="1">
        <v>41606</v>
      </c>
      <c r="D1291" t="s">
        <v>2131</v>
      </c>
      <c r="E1291" t="s">
        <v>14</v>
      </c>
      <c r="F1291" t="s">
        <v>36</v>
      </c>
      <c r="G1291" t="s">
        <v>37</v>
      </c>
      <c r="H1291" t="s">
        <v>27</v>
      </c>
      <c r="I1291" t="s">
        <v>1159</v>
      </c>
      <c r="J1291">
        <v>1219.96</v>
      </c>
      <c r="K1291">
        <v>5</v>
      </c>
      <c r="L1291">
        <v>381.24</v>
      </c>
      <c r="M1291">
        <f>YEAR(Walmart_dataset[[#This Row],[Order Date]])</f>
        <v>2013</v>
      </c>
      <c r="N1291">
        <f>MONTH(Walmart_dataset[[#This Row],[Order Date]])</f>
        <v>11</v>
      </c>
      <c r="O1291">
        <f>DAY(Walmart_dataset[[#This Row],[Order Date]])</f>
        <v>25</v>
      </c>
    </row>
    <row r="1292" spans="1:15" x14ac:dyDescent="0.25">
      <c r="A1292" t="s">
        <v>2132</v>
      </c>
      <c r="B1292" s="1">
        <v>41237</v>
      </c>
      <c r="C1292" s="1">
        <v>41242</v>
      </c>
      <c r="D1292" t="s">
        <v>2133</v>
      </c>
      <c r="E1292" t="s">
        <v>14</v>
      </c>
      <c r="F1292" t="s">
        <v>15</v>
      </c>
      <c r="G1292" t="s">
        <v>16</v>
      </c>
      <c r="H1292" t="s">
        <v>27</v>
      </c>
      <c r="I1292" t="s">
        <v>2134</v>
      </c>
      <c r="J1292">
        <v>3.17</v>
      </c>
      <c r="K1292">
        <v>2</v>
      </c>
      <c r="L1292">
        <v>0.99</v>
      </c>
      <c r="M1292">
        <f>YEAR(Walmart_dataset[[#This Row],[Order Date]])</f>
        <v>2012</v>
      </c>
      <c r="N1292">
        <f>MONTH(Walmart_dataset[[#This Row],[Order Date]])</f>
        <v>11</v>
      </c>
      <c r="O1292">
        <f>DAY(Walmart_dataset[[#This Row],[Order Date]])</f>
        <v>24</v>
      </c>
    </row>
    <row r="1293" spans="1:15" x14ac:dyDescent="0.25">
      <c r="A1293" t="s">
        <v>2132</v>
      </c>
      <c r="B1293" s="1">
        <v>41237</v>
      </c>
      <c r="C1293" s="1">
        <v>41242</v>
      </c>
      <c r="D1293" t="s">
        <v>2133</v>
      </c>
      <c r="E1293" t="s">
        <v>14</v>
      </c>
      <c r="F1293" t="s">
        <v>15</v>
      </c>
      <c r="G1293" t="s">
        <v>16</v>
      </c>
      <c r="H1293" t="s">
        <v>67</v>
      </c>
      <c r="I1293" t="s">
        <v>445</v>
      </c>
      <c r="J1293">
        <v>19.440000000000001</v>
      </c>
      <c r="K1293">
        <v>3</v>
      </c>
      <c r="L1293">
        <v>9.33</v>
      </c>
      <c r="M1293">
        <f>YEAR(Walmart_dataset[[#This Row],[Order Date]])</f>
        <v>2012</v>
      </c>
      <c r="N1293">
        <f>MONTH(Walmart_dataset[[#This Row],[Order Date]])</f>
        <v>11</v>
      </c>
      <c r="O1293">
        <f>DAY(Walmart_dataset[[#This Row],[Order Date]])</f>
        <v>24</v>
      </c>
    </row>
    <row r="1294" spans="1:15" x14ac:dyDescent="0.25">
      <c r="A1294" t="s">
        <v>2132</v>
      </c>
      <c r="B1294" s="1">
        <v>41237</v>
      </c>
      <c r="C1294" s="1">
        <v>41242</v>
      </c>
      <c r="D1294" t="s">
        <v>2133</v>
      </c>
      <c r="E1294" t="s">
        <v>14</v>
      </c>
      <c r="F1294" t="s">
        <v>15</v>
      </c>
      <c r="G1294" t="s">
        <v>16</v>
      </c>
      <c r="H1294" t="s">
        <v>43</v>
      </c>
      <c r="I1294" t="s">
        <v>1833</v>
      </c>
      <c r="J1294">
        <v>454.86</v>
      </c>
      <c r="K1294">
        <v>7</v>
      </c>
      <c r="L1294">
        <v>54.58</v>
      </c>
      <c r="M1294">
        <f>YEAR(Walmart_dataset[[#This Row],[Order Date]])</f>
        <v>2012</v>
      </c>
      <c r="N1294">
        <f>MONTH(Walmart_dataset[[#This Row],[Order Date]])</f>
        <v>11</v>
      </c>
      <c r="O1294">
        <f>DAY(Walmart_dataset[[#This Row],[Order Date]])</f>
        <v>24</v>
      </c>
    </row>
    <row r="1295" spans="1:15" x14ac:dyDescent="0.25">
      <c r="A1295" t="s">
        <v>2132</v>
      </c>
      <c r="B1295" s="1">
        <v>41237</v>
      </c>
      <c r="C1295" s="1">
        <v>41242</v>
      </c>
      <c r="D1295" t="s">
        <v>2133</v>
      </c>
      <c r="E1295" t="s">
        <v>14</v>
      </c>
      <c r="F1295" t="s">
        <v>15</v>
      </c>
      <c r="G1295" t="s">
        <v>16</v>
      </c>
      <c r="H1295" t="s">
        <v>27</v>
      </c>
      <c r="I1295" t="s">
        <v>1735</v>
      </c>
      <c r="J1295">
        <v>91.39</v>
      </c>
      <c r="K1295">
        <v>8</v>
      </c>
      <c r="L1295">
        <v>29.7</v>
      </c>
      <c r="M1295">
        <f>YEAR(Walmart_dataset[[#This Row],[Order Date]])</f>
        <v>2012</v>
      </c>
      <c r="N1295">
        <f>MONTH(Walmart_dataset[[#This Row],[Order Date]])</f>
        <v>11</v>
      </c>
      <c r="O1295">
        <f>DAY(Walmart_dataset[[#This Row],[Order Date]])</f>
        <v>24</v>
      </c>
    </row>
    <row r="1296" spans="1:15" x14ac:dyDescent="0.25">
      <c r="A1296" t="s">
        <v>2135</v>
      </c>
      <c r="B1296" s="1">
        <v>41771</v>
      </c>
      <c r="C1296" s="1">
        <v>41772</v>
      </c>
      <c r="D1296" t="s">
        <v>409</v>
      </c>
      <c r="E1296" t="s">
        <v>14</v>
      </c>
      <c r="F1296" t="s">
        <v>36</v>
      </c>
      <c r="G1296" t="s">
        <v>37</v>
      </c>
      <c r="H1296" t="s">
        <v>67</v>
      </c>
      <c r="I1296" t="s">
        <v>1262</v>
      </c>
      <c r="J1296">
        <v>37.44</v>
      </c>
      <c r="K1296">
        <v>6</v>
      </c>
      <c r="L1296">
        <v>16.850000000000001</v>
      </c>
      <c r="M1296">
        <f>YEAR(Walmart_dataset[[#This Row],[Order Date]])</f>
        <v>2014</v>
      </c>
      <c r="N1296">
        <f>MONTH(Walmart_dataset[[#This Row],[Order Date]])</f>
        <v>5</v>
      </c>
      <c r="O1296">
        <f>DAY(Walmart_dataset[[#This Row],[Order Date]])</f>
        <v>12</v>
      </c>
    </row>
    <row r="1297" spans="1:15" x14ac:dyDescent="0.25">
      <c r="A1297" t="s">
        <v>2135</v>
      </c>
      <c r="B1297" s="1">
        <v>41771</v>
      </c>
      <c r="C1297" s="1">
        <v>41772</v>
      </c>
      <c r="D1297" t="s">
        <v>409</v>
      </c>
      <c r="E1297" t="s">
        <v>14</v>
      </c>
      <c r="F1297" t="s">
        <v>36</v>
      </c>
      <c r="G1297" t="s">
        <v>37</v>
      </c>
      <c r="H1297" t="s">
        <v>17</v>
      </c>
      <c r="I1297" t="s">
        <v>1484</v>
      </c>
      <c r="J1297">
        <v>37.590000000000003</v>
      </c>
      <c r="K1297">
        <v>3</v>
      </c>
      <c r="L1297">
        <v>17.670000000000002</v>
      </c>
      <c r="M1297">
        <f>YEAR(Walmart_dataset[[#This Row],[Order Date]])</f>
        <v>2014</v>
      </c>
      <c r="N1297">
        <f>MONTH(Walmart_dataset[[#This Row],[Order Date]])</f>
        <v>5</v>
      </c>
      <c r="O1297">
        <f>DAY(Walmart_dataset[[#This Row],[Order Date]])</f>
        <v>12</v>
      </c>
    </row>
    <row r="1298" spans="1:15" x14ac:dyDescent="0.25">
      <c r="A1298" t="s">
        <v>2135</v>
      </c>
      <c r="B1298" s="1">
        <v>41771</v>
      </c>
      <c r="C1298" s="1">
        <v>41772</v>
      </c>
      <c r="D1298" t="s">
        <v>409</v>
      </c>
      <c r="E1298" t="s">
        <v>14</v>
      </c>
      <c r="F1298" t="s">
        <v>36</v>
      </c>
      <c r="G1298" t="s">
        <v>37</v>
      </c>
      <c r="H1298" t="s">
        <v>27</v>
      </c>
      <c r="I1298" t="s">
        <v>1869</v>
      </c>
      <c r="J1298">
        <v>26.03</v>
      </c>
      <c r="K1298">
        <v>2</v>
      </c>
      <c r="L1298">
        <v>9.44</v>
      </c>
      <c r="M1298">
        <f>YEAR(Walmart_dataset[[#This Row],[Order Date]])</f>
        <v>2014</v>
      </c>
      <c r="N1298">
        <f>MONTH(Walmart_dataset[[#This Row],[Order Date]])</f>
        <v>5</v>
      </c>
      <c r="O1298">
        <f>DAY(Walmart_dataset[[#This Row],[Order Date]])</f>
        <v>12</v>
      </c>
    </row>
    <row r="1299" spans="1:15" x14ac:dyDescent="0.25">
      <c r="A1299" t="s">
        <v>2136</v>
      </c>
      <c r="B1299" s="1">
        <v>40997</v>
      </c>
      <c r="C1299" s="1">
        <v>41003</v>
      </c>
      <c r="D1299" t="s">
        <v>1993</v>
      </c>
      <c r="E1299" t="s">
        <v>14</v>
      </c>
      <c r="F1299" t="s">
        <v>36</v>
      </c>
      <c r="G1299" t="s">
        <v>37</v>
      </c>
      <c r="H1299" t="s">
        <v>29</v>
      </c>
      <c r="I1299" t="s">
        <v>2137</v>
      </c>
      <c r="J1299">
        <v>73.28</v>
      </c>
      <c r="K1299">
        <v>4</v>
      </c>
      <c r="L1299">
        <v>21.25</v>
      </c>
      <c r="M1299">
        <f>YEAR(Walmart_dataset[[#This Row],[Order Date]])</f>
        <v>2012</v>
      </c>
      <c r="N1299">
        <f>MONTH(Walmart_dataset[[#This Row],[Order Date]])</f>
        <v>3</v>
      </c>
      <c r="O1299">
        <f>DAY(Walmart_dataset[[#This Row],[Order Date]])</f>
        <v>29</v>
      </c>
    </row>
    <row r="1300" spans="1:15" x14ac:dyDescent="0.25">
      <c r="A1300" t="s">
        <v>2138</v>
      </c>
      <c r="B1300" s="1">
        <v>41915</v>
      </c>
      <c r="C1300" s="1">
        <v>41921</v>
      </c>
      <c r="D1300" t="s">
        <v>716</v>
      </c>
      <c r="E1300" t="s">
        <v>14</v>
      </c>
      <c r="F1300" t="s">
        <v>15</v>
      </c>
      <c r="G1300" t="s">
        <v>16</v>
      </c>
      <c r="H1300" t="s">
        <v>27</v>
      </c>
      <c r="I1300" t="s">
        <v>2139</v>
      </c>
      <c r="J1300">
        <v>112.12</v>
      </c>
      <c r="K1300">
        <v>5</v>
      </c>
      <c r="L1300">
        <v>42.05</v>
      </c>
      <c r="M1300">
        <f>YEAR(Walmart_dataset[[#This Row],[Order Date]])</f>
        <v>2014</v>
      </c>
      <c r="N1300">
        <f>MONTH(Walmart_dataset[[#This Row],[Order Date]])</f>
        <v>10</v>
      </c>
      <c r="O1300">
        <f>DAY(Walmart_dataset[[#This Row],[Order Date]])</f>
        <v>3</v>
      </c>
    </row>
    <row r="1301" spans="1:15" x14ac:dyDescent="0.25">
      <c r="A1301" t="s">
        <v>2138</v>
      </c>
      <c r="B1301" s="1">
        <v>41915</v>
      </c>
      <c r="C1301" s="1">
        <v>41921</v>
      </c>
      <c r="D1301" t="s">
        <v>716</v>
      </c>
      <c r="E1301" t="s">
        <v>14</v>
      </c>
      <c r="F1301" t="s">
        <v>15</v>
      </c>
      <c r="G1301" t="s">
        <v>16</v>
      </c>
      <c r="H1301" t="s">
        <v>43</v>
      </c>
      <c r="I1301" t="s">
        <v>2140</v>
      </c>
      <c r="J1301">
        <v>1575.14</v>
      </c>
      <c r="K1301">
        <v>7</v>
      </c>
      <c r="L1301">
        <v>204.77</v>
      </c>
      <c r="M1301">
        <f>YEAR(Walmart_dataset[[#This Row],[Order Date]])</f>
        <v>2014</v>
      </c>
      <c r="N1301">
        <f>MONTH(Walmart_dataset[[#This Row],[Order Date]])</f>
        <v>10</v>
      </c>
      <c r="O1301">
        <f>DAY(Walmart_dataset[[#This Row],[Order Date]])</f>
        <v>3</v>
      </c>
    </row>
    <row r="1302" spans="1:15" x14ac:dyDescent="0.25">
      <c r="A1302" t="s">
        <v>2141</v>
      </c>
      <c r="B1302" s="1">
        <v>41670</v>
      </c>
      <c r="C1302" s="1">
        <v>41677</v>
      </c>
      <c r="D1302" t="s">
        <v>2083</v>
      </c>
      <c r="E1302" t="s">
        <v>14</v>
      </c>
      <c r="F1302" t="s">
        <v>47</v>
      </c>
      <c r="G1302" t="s">
        <v>16</v>
      </c>
      <c r="H1302" t="s">
        <v>23</v>
      </c>
      <c r="I1302" t="s">
        <v>741</v>
      </c>
      <c r="J1302">
        <v>12.74</v>
      </c>
      <c r="K1302">
        <v>7</v>
      </c>
      <c r="L1302">
        <v>5.73</v>
      </c>
      <c r="M1302">
        <f>YEAR(Walmart_dataset[[#This Row],[Order Date]])</f>
        <v>2014</v>
      </c>
      <c r="N1302">
        <f>MONTH(Walmart_dataset[[#This Row],[Order Date]])</f>
        <v>1</v>
      </c>
      <c r="O1302">
        <f>DAY(Walmart_dataset[[#This Row],[Order Date]])</f>
        <v>31</v>
      </c>
    </row>
    <row r="1303" spans="1:15" x14ac:dyDescent="0.25">
      <c r="A1303" t="s">
        <v>2141</v>
      </c>
      <c r="B1303" s="1">
        <v>41670</v>
      </c>
      <c r="C1303" s="1">
        <v>41677</v>
      </c>
      <c r="D1303" t="s">
        <v>2083</v>
      </c>
      <c r="E1303" t="s">
        <v>14</v>
      </c>
      <c r="F1303" t="s">
        <v>47</v>
      </c>
      <c r="G1303" t="s">
        <v>16</v>
      </c>
      <c r="H1303" t="s">
        <v>23</v>
      </c>
      <c r="I1303" t="s">
        <v>2142</v>
      </c>
      <c r="J1303">
        <v>8.82</v>
      </c>
      <c r="K1303">
        <v>3</v>
      </c>
      <c r="L1303">
        <v>2.38</v>
      </c>
      <c r="M1303">
        <f>YEAR(Walmart_dataset[[#This Row],[Order Date]])</f>
        <v>2014</v>
      </c>
      <c r="N1303">
        <f>MONTH(Walmart_dataset[[#This Row],[Order Date]])</f>
        <v>1</v>
      </c>
      <c r="O1303">
        <f>DAY(Walmart_dataset[[#This Row],[Order Date]])</f>
        <v>31</v>
      </c>
    </row>
    <row r="1304" spans="1:15" x14ac:dyDescent="0.25">
      <c r="A1304" t="s">
        <v>2141</v>
      </c>
      <c r="B1304" s="1">
        <v>41670</v>
      </c>
      <c r="C1304" s="1">
        <v>41677</v>
      </c>
      <c r="D1304" t="s">
        <v>2083</v>
      </c>
      <c r="E1304" t="s">
        <v>14</v>
      </c>
      <c r="F1304" t="s">
        <v>47</v>
      </c>
      <c r="G1304" t="s">
        <v>16</v>
      </c>
      <c r="H1304" t="s">
        <v>110</v>
      </c>
      <c r="I1304" t="s">
        <v>993</v>
      </c>
      <c r="J1304">
        <v>120.78</v>
      </c>
      <c r="K1304">
        <v>1</v>
      </c>
      <c r="L1304">
        <v>-13.59</v>
      </c>
      <c r="M1304">
        <f>YEAR(Walmart_dataset[[#This Row],[Order Date]])</f>
        <v>2014</v>
      </c>
      <c r="N1304">
        <f>MONTH(Walmart_dataset[[#This Row],[Order Date]])</f>
        <v>1</v>
      </c>
      <c r="O1304">
        <f>DAY(Walmart_dataset[[#This Row],[Order Date]])</f>
        <v>31</v>
      </c>
    </row>
    <row r="1305" spans="1:15" hidden="1" x14ac:dyDescent="0.25">
      <c r="A1305" t="s">
        <v>2143</v>
      </c>
      <c r="B1305" s="1">
        <v>41654</v>
      </c>
      <c r="C1305" s="1">
        <v>41656</v>
      </c>
      <c r="D1305" t="s">
        <v>2144</v>
      </c>
      <c r="E1305" t="s">
        <v>14</v>
      </c>
      <c r="F1305" t="s">
        <v>95</v>
      </c>
      <c r="G1305" t="s">
        <v>96</v>
      </c>
      <c r="H1305" t="s">
        <v>58</v>
      </c>
      <c r="I1305" t="s">
        <v>59</v>
      </c>
      <c r="J1305">
        <v>169.06</v>
      </c>
      <c r="K1305">
        <v>7</v>
      </c>
      <c r="L1305">
        <v>-14.79</v>
      </c>
      <c r="M1305">
        <f>YEAR(Walmart_dataset[[#This Row],[Order Date]])</f>
        <v>2014</v>
      </c>
      <c r="N1305">
        <f>MONTH(Walmart_dataset[[#This Row],[Order Date]])</f>
        <v>1</v>
      </c>
      <c r="O1305">
        <f>DAY(Walmart_dataset[[#This Row],[Order Date]])</f>
        <v>15</v>
      </c>
    </row>
    <row r="1306" spans="1:15" hidden="1" x14ac:dyDescent="0.25">
      <c r="A1306" t="s">
        <v>2143</v>
      </c>
      <c r="B1306" s="1">
        <v>41654</v>
      </c>
      <c r="C1306" s="1">
        <v>41656</v>
      </c>
      <c r="D1306" t="s">
        <v>2144</v>
      </c>
      <c r="E1306" t="s">
        <v>14</v>
      </c>
      <c r="F1306" t="s">
        <v>95</v>
      </c>
      <c r="G1306" t="s">
        <v>96</v>
      </c>
      <c r="H1306" t="s">
        <v>43</v>
      </c>
      <c r="I1306" t="s">
        <v>1285</v>
      </c>
      <c r="J1306">
        <v>168.62</v>
      </c>
      <c r="K1306">
        <v>9</v>
      </c>
      <c r="L1306">
        <v>14.75</v>
      </c>
      <c r="M1306">
        <f>YEAR(Walmart_dataset[[#This Row],[Order Date]])</f>
        <v>2014</v>
      </c>
      <c r="N1306">
        <f>MONTH(Walmart_dataset[[#This Row],[Order Date]])</f>
        <v>1</v>
      </c>
      <c r="O1306">
        <f>DAY(Walmart_dataset[[#This Row],[Order Date]])</f>
        <v>15</v>
      </c>
    </row>
    <row r="1307" spans="1:15" x14ac:dyDescent="0.25">
      <c r="A1307" t="s">
        <v>2145</v>
      </c>
      <c r="B1307" s="1">
        <v>40827</v>
      </c>
      <c r="C1307" s="1">
        <v>40829</v>
      </c>
      <c r="D1307" t="s">
        <v>132</v>
      </c>
      <c r="E1307" t="s">
        <v>14</v>
      </c>
      <c r="F1307" t="s">
        <v>133</v>
      </c>
      <c r="G1307" t="s">
        <v>16</v>
      </c>
      <c r="H1307" t="s">
        <v>43</v>
      </c>
      <c r="I1307" t="s">
        <v>2146</v>
      </c>
      <c r="J1307">
        <v>31.92</v>
      </c>
      <c r="K1307">
        <v>4</v>
      </c>
      <c r="L1307">
        <v>8.3000000000000007</v>
      </c>
      <c r="M1307">
        <f>YEAR(Walmart_dataset[[#This Row],[Order Date]])</f>
        <v>2011</v>
      </c>
      <c r="N1307">
        <f>MONTH(Walmart_dataset[[#This Row],[Order Date]])</f>
        <v>10</v>
      </c>
      <c r="O1307">
        <f>DAY(Walmart_dataset[[#This Row],[Order Date]])</f>
        <v>11</v>
      </c>
    </row>
    <row r="1308" spans="1:15" x14ac:dyDescent="0.25">
      <c r="A1308" t="s">
        <v>2145</v>
      </c>
      <c r="B1308" s="1">
        <v>40827</v>
      </c>
      <c r="C1308" s="1">
        <v>40829</v>
      </c>
      <c r="D1308" t="s">
        <v>132</v>
      </c>
      <c r="E1308" t="s">
        <v>14</v>
      </c>
      <c r="F1308" t="s">
        <v>133</v>
      </c>
      <c r="G1308" t="s">
        <v>16</v>
      </c>
      <c r="H1308" t="s">
        <v>110</v>
      </c>
      <c r="I1308" t="s">
        <v>2147</v>
      </c>
      <c r="J1308">
        <v>433.57</v>
      </c>
      <c r="K1308">
        <v>2</v>
      </c>
      <c r="L1308">
        <v>-65.040000000000006</v>
      </c>
      <c r="M1308">
        <f>YEAR(Walmart_dataset[[#This Row],[Order Date]])</f>
        <v>2011</v>
      </c>
      <c r="N1308">
        <f>MONTH(Walmart_dataset[[#This Row],[Order Date]])</f>
        <v>10</v>
      </c>
      <c r="O1308">
        <f>DAY(Walmart_dataset[[#This Row],[Order Date]])</f>
        <v>11</v>
      </c>
    </row>
    <row r="1309" spans="1:15" hidden="1" x14ac:dyDescent="0.25">
      <c r="A1309" t="s">
        <v>2148</v>
      </c>
      <c r="B1309" s="1">
        <v>41012</v>
      </c>
      <c r="C1309" s="1">
        <v>41013</v>
      </c>
      <c r="D1309" t="s">
        <v>2149</v>
      </c>
      <c r="E1309" t="s">
        <v>14</v>
      </c>
      <c r="F1309" t="s">
        <v>391</v>
      </c>
      <c r="G1309" t="s">
        <v>73</v>
      </c>
      <c r="H1309" t="s">
        <v>67</v>
      </c>
      <c r="I1309" t="s">
        <v>2150</v>
      </c>
      <c r="J1309">
        <v>31.1</v>
      </c>
      <c r="K1309">
        <v>6</v>
      </c>
      <c r="L1309">
        <v>10.89</v>
      </c>
      <c r="M1309">
        <f>YEAR(Walmart_dataset[[#This Row],[Order Date]])</f>
        <v>2012</v>
      </c>
      <c r="N1309">
        <f>MONTH(Walmart_dataset[[#This Row],[Order Date]])</f>
        <v>4</v>
      </c>
      <c r="O1309">
        <f>DAY(Walmart_dataset[[#This Row],[Order Date]])</f>
        <v>13</v>
      </c>
    </row>
    <row r="1310" spans="1:15" hidden="1" x14ac:dyDescent="0.25">
      <c r="A1310" t="s">
        <v>2148</v>
      </c>
      <c r="B1310" s="1">
        <v>41012</v>
      </c>
      <c r="C1310" s="1">
        <v>41013</v>
      </c>
      <c r="D1310" t="s">
        <v>2149</v>
      </c>
      <c r="E1310" t="s">
        <v>14</v>
      </c>
      <c r="F1310" t="s">
        <v>391</v>
      </c>
      <c r="G1310" t="s">
        <v>73</v>
      </c>
      <c r="H1310" t="s">
        <v>67</v>
      </c>
      <c r="I1310" t="s">
        <v>802</v>
      </c>
      <c r="J1310">
        <v>54.82</v>
      </c>
      <c r="K1310">
        <v>3</v>
      </c>
      <c r="L1310">
        <v>17.82</v>
      </c>
      <c r="M1310">
        <f>YEAR(Walmart_dataset[[#This Row],[Order Date]])</f>
        <v>2012</v>
      </c>
      <c r="N1310">
        <f>MONTH(Walmart_dataset[[#This Row],[Order Date]])</f>
        <v>4</v>
      </c>
      <c r="O1310">
        <f>DAY(Walmart_dataset[[#This Row],[Order Date]])</f>
        <v>13</v>
      </c>
    </row>
    <row r="1311" spans="1:15" x14ac:dyDescent="0.25">
      <c r="A1311" t="s">
        <v>2151</v>
      </c>
      <c r="B1311" s="1">
        <v>41960</v>
      </c>
      <c r="C1311" s="1">
        <v>41964</v>
      </c>
      <c r="D1311" t="s">
        <v>493</v>
      </c>
      <c r="E1311" t="s">
        <v>14</v>
      </c>
      <c r="F1311" t="s">
        <v>785</v>
      </c>
      <c r="G1311" t="s">
        <v>16</v>
      </c>
      <c r="H1311" t="s">
        <v>43</v>
      </c>
      <c r="I1311" t="s">
        <v>590</v>
      </c>
      <c r="J1311">
        <v>48.86</v>
      </c>
      <c r="K1311">
        <v>7</v>
      </c>
      <c r="L1311">
        <v>0.98</v>
      </c>
      <c r="M1311">
        <f>YEAR(Walmart_dataset[[#This Row],[Order Date]])</f>
        <v>2014</v>
      </c>
      <c r="N1311">
        <f>MONTH(Walmart_dataset[[#This Row],[Order Date]])</f>
        <v>11</v>
      </c>
      <c r="O1311">
        <f>DAY(Walmart_dataset[[#This Row],[Order Date]])</f>
        <v>17</v>
      </c>
    </row>
    <row r="1312" spans="1:15" x14ac:dyDescent="0.25">
      <c r="A1312" t="s">
        <v>2152</v>
      </c>
      <c r="B1312" s="1">
        <v>41242</v>
      </c>
      <c r="C1312" s="1">
        <v>41243</v>
      </c>
      <c r="D1312" t="s">
        <v>2153</v>
      </c>
      <c r="E1312" t="s">
        <v>14</v>
      </c>
      <c r="F1312" t="s">
        <v>564</v>
      </c>
      <c r="G1312" t="s">
        <v>16</v>
      </c>
      <c r="H1312" t="s">
        <v>23</v>
      </c>
      <c r="I1312" t="s">
        <v>2154</v>
      </c>
      <c r="J1312">
        <v>56.3</v>
      </c>
      <c r="K1312">
        <v>2</v>
      </c>
      <c r="L1312">
        <v>15.76</v>
      </c>
      <c r="M1312">
        <f>YEAR(Walmart_dataset[[#This Row],[Order Date]])</f>
        <v>2012</v>
      </c>
      <c r="N1312">
        <f>MONTH(Walmart_dataset[[#This Row],[Order Date]])</f>
        <v>11</v>
      </c>
      <c r="O1312">
        <f>DAY(Walmart_dataset[[#This Row],[Order Date]])</f>
        <v>29</v>
      </c>
    </row>
    <row r="1313" spans="1:15" x14ac:dyDescent="0.25">
      <c r="A1313" t="s">
        <v>2155</v>
      </c>
      <c r="B1313" s="1">
        <v>41442</v>
      </c>
      <c r="C1313" s="1">
        <v>41444</v>
      </c>
      <c r="D1313" t="s">
        <v>397</v>
      </c>
      <c r="E1313" t="s">
        <v>14</v>
      </c>
      <c r="F1313" t="s">
        <v>15</v>
      </c>
      <c r="G1313" t="s">
        <v>16</v>
      </c>
      <c r="H1313" t="s">
        <v>67</v>
      </c>
      <c r="I1313" t="s">
        <v>1371</v>
      </c>
      <c r="J1313">
        <v>46.35</v>
      </c>
      <c r="K1313">
        <v>5</v>
      </c>
      <c r="L1313">
        <v>21.78</v>
      </c>
      <c r="M1313">
        <f>YEAR(Walmart_dataset[[#This Row],[Order Date]])</f>
        <v>2013</v>
      </c>
      <c r="N1313">
        <f>MONTH(Walmart_dataset[[#This Row],[Order Date]])</f>
        <v>6</v>
      </c>
      <c r="O1313">
        <f>DAY(Walmart_dataset[[#This Row],[Order Date]])</f>
        <v>17</v>
      </c>
    </row>
    <row r="1314" spans="1:15" x14ac:dyDescent="0.25">
      <c r="A1314" t="s">
        <v>2156</v>
      </c>
      <c r="B1314" s="1">
        <v>41705</v>
      </c>
      <c r="C1314" s="1">
        <v>41709</v>
      </c>
      <c r="D1314" t="s">
        <v>773</v>
      </c>
      <c r="E1314" t="s">
        <v>14</v>
      </c>
      <c r="F1314" t="s">
        <v>47</v>
      </c>
      <c r="G1314" t="s">
        <v>16</v>
      </c>
      <c r="H1314" t="s">
        <v>27</v>
      </c>
      <c r="I1314" t="s">
        <v>2157</v>
      </c>
      <c r="J1314">
        <v>14.98</v>
      </c>
      <c r="K1314">
        <v>9</v>
      </c>
      <c r="L1314">
        <v>5.43</v>
      </c>
      <c r="M1314">
        <f>YEAR(Walmart_dataset[[#This Row],[Order Date]])</f>
        <v>2014</v>
      </c>
      <c r="N1314">
        <f>MONTH(Walmart_dataset[[#This Row],[Order Date]])</f>
        <v>3</v>
      </c>
      <c r="O1314">
        <f>DAY(Walmart_dataset[[#This Row],[Order Date]])</f>
        <v>7</v>
      </c>
    </row>
    <row r="1315" spans="1:15" hidden="1" x14ac:dyDescent="0.25">
      <c r="A1315" t="s">
        <v>2158</v>
      </c>
      <c r="B1315" s="1">
        <v>41229</v>
      </c>
      <c r="C1315" s="1">
        <v>41233</v>
      </c>
      <c r="D1315" t="s">
        <v>1315</v>
      </c>
      <c r="E1315" t="s">
        <v>14</v>
      </c>
      <c r="F1315" t="s">
        <v>2159</v>
      </c>
      <c r="G1315" t="s">
        <v>1760</v>
      </c>
      <c r="H1315" t="s">
        <v>31</v>
      </c>
      <c r="I1315" t="s">
        <v>54</v>
      </c>
      <c r="J1315">
        <v>696.42</v>
      </c>
      <c r="K1315">
        <v>2</v>
      </c>
      <c r="L1315">
        <v>160.18</v>
      </c>
      <c r="M1315">
        <f>YEAR(Walmart_dataset[[#This Row],[Order Date]])</f>
        <v>2012</v>
      </c>
      <c r="N1315">
        <f>MONTH(Walmart_dataset[[#This Row],[Order Date]])</f>
        <v>11</v>
      </c>
      <c r="O1315">
        <f>DAY(Walmart_dataset[[#This Row],[Order Date]])</f>
        <v>16</v>
      </c>
    </row>
    <row r="1316" spans="1:15" hidden="1" x14ac:dyDescent="0.25">
      <c r="A1316" t="s">
        <v>2158</v>
      </c>
      <c r="B1316" s="1">
        <v>41229</v>
      </c>
      <c r="C1316" s="1">
        <v>41233</v>
      </c>
      <c r="D1316" t="s">
        <v>1315</v>
      </c>
      <c r="E1316" t="s">
        <v>14</v>
      </c>
      <c r="F1316" t="s">
        <v>2159</v>
      </c>
      <c r="G1316" t="s">
        <v>1760</v>
      </c>
      <c r="H1316" t="s">
        <v>25</v>
      </c>
      <c r="I1316" t="s">
        <v>139</v>
      </c>
      <c r="J1316">
        <v>304.77999999999997</v>
      </c>
      <c r="K1316">
        <v>3</v>
      </c>
      <c r="L1316">
        <v>22.86</v>
      </c>
      <c r="M1316">
        <f>YEAR(Walmart_dataset[[#This Row],[Order Date]])</f>
        <v>2012</v>
      </c>
      <c r="N1316">
        <f>MONTH(Walmart_dataset[[#This Row],[Order Date]])</f>
        <v>11</v>
      </c>
      <c r="O1316">
        <f>DAY(Walmart_dataset[[#This Row],[Order Date]])</f>
        <v>16</v>
      </c>
    </row>
    <row r="1317" spans="1:15" x14ac:dyDescent="0.25">
      <c r="A1317" t="s">
        <v>2160</v>
      </c>
      <c r="B1317" s="1">
        <v>41078</v>
      </c>
      <c r="C1317" s="1">
        <v>41082</v>
      </c>
      <c r="D1317" t="s">
        <v>2161</v>
      </c>
      <c r="E1317" t="s">
        <v>14</v>
      </c>
      <c r="F1317" t="s">
        <v>197</v>
      </c>
      <c r="G1317" t="s">
        <v>16</v>
      </c>
      <c r="H1317" t="s">
        <v>23</v>
      </c>
      <c r="I1317" t="s">
        <v>1274</v>
      </c>
      <c r="J1317">
        <v>51.98</v>
      </c>
      <c r="K1317">
        <v>2</v>
      </c>
      <c r="L1317">
        <v>15.07</v>
      </c>
      <c r="M1317">
        <f>YEAR(Walmart_dataset[[#This Row],[Order Date]])</f>
        <v>2012</v>
      </c>
      <c r="N1317">
        <f>MONTH(Walmart_dataset[[#This Row],[Order Date]])</f>
        <v>6</v>
      </c>
      <c r="O1317">
        <f>DAY(Walmart_dataset[[#This Row],[Order Date]])</f>
        <v>18</v>
      </c>
    </row>
    <row r="1318" spans="1:15" x14ac:dyDescent="0.25">
      <c r="A1318" t="s">
        <v>2162</v>
      </c>
      <c r="B1318" s="1">
        <v>41373</v>
      </c>
      <c r="C1318" s="1">
        <v>41379</v>
      </c>
      <c r="D1318" t="s">
        <v>1261</v>
      </c>
      <c r="E1318" t="s">
        <v>14</v>
      </c>
      <c r="F1318" t="s">
        <v>15</v>
      </c>
      <c r="G1318" t="s">
        <v>16</v>
      </c>
      <c r="H1318" t="s">
        <v>21</v>
      </c>
      <c r="I1318" t="s">
        <v>1063</v>
      </c>
      <c r="J1318">
        <v>24.7</v>
      </c>
      <c r="K1318">
        <v>5</v>
      </c>
      <c r="L1318">
        <v>10.37</v>
      </c>
      <c r="M1318">
        <f>YEAR(Walmart_dataset[[#This Row],[Order Date]])</f>
        <v>2013</v>
      </c>
      <c r="N1318">
        <f>MONTH(Walmart_dataset[[#This Row],[Order Date]])</f>
        <v>4</v>
      </c>
      <c r="O1318">
        <f>DAY(Walmart_dataset[[#This Row],[Order Date]])</f>
        <v>9</v>
      </c>
    </row>
    <row r="1319" spans="1:15" x14ac:dyDescent="0.25">
      <c r="A1319" t="s">
        <v>2163</v>
      </c>
      <c r="B1319" s="1">
        <v>40957</v>
      </c>
      <c r="C1319" s="1">
        <v>40961</v>
      </c>
      <c r="D1319" t="s">
        <v>843</v>
      </c>
      <c r="E1319" t="s">
        <v>14</v>
      </c>
      <c r="F1319" t="s">
        <v>15</v>
      </c>
      <c r="G1319" t="s">
        <v>16</v>
      </c>
      <c r="H1319" t="s">
        <v>17</v>
      </c>
      <c r="I1319" t="s">
        <v>2164</v>
      </c>
      <c r="J1319">
        <v>9.24</v>
      </c>
      <c r="K1319">
        <v>3</v>
      </c>
      <c r="L1319">
        <v>4.4400000000000004</v>
      </c>
      <c r="M1319">
        <f>YEAR(Walmart_dataset[[#This Row],[Order Date]])</f>
        <v>2012</v>
      </c>
      <c r="N1319">
        <f>MONTH(Walmart_dataset[[#This Row],[Order Date]])</f>
        <v>2</v>
      </c>
      <c r="O1319">
        <f>DAY(Walmart_dataset[[#This Row],[Order Date]])</f>
        <v>18</v>
      </c>
    </row>
    <row r="1320" spans="1:15" x14ac:dyDescent="0.25">
      <c r="A1320" t="s">
        <v>2165</v>
      </c>
      <c r="B1320" s="1">
        <v>41731</v>
      </c>
      <c r="C1320" s="1">
        <v>41733</v>
      </c>
      <c r="D1320" t="s">
        <v>2166</v>
      </c>
      <c r="E1320" t="s">
        <v>14</v>
      </c>
      <c r="F1320" t="s">
        <v>47</v>
      </c>
      <c r="G1320" t="s">
        <v>16</v>
      </c>
      <c r="H1320" t="s">
        <v>296</v>
      </c>
      <c r="I1320" t="s">
        <v>2167</v>
      </c>
      <c r="J1320">
        <v>482.66</v>
      </c>
      <c r="K1320">
        <v>8</v>
      </c>
      <c r="L1320">
        <v>85.18</v>
      </c>
      <c r="M1320">
        <f>YEAR(Walmart_dataset[[#This Row],[Order Date]])</f>
        <v>2014</v>
      </c>
      <c r="N1320">
        <f>MONTH(Walmart_dataset[[#This Row],[Order Date]])</f>
        <v>4</v>
      </c>
      <c r="O1320">
        <f>DAY(Walmart_dataset[[#This Row],[Order Date]])</f>
        <v>2</v>
      </c>
    </row>
    <row r="1321" spans="1:15" x14ac:dyDescent="0.25">
      <c r="A1321" t="s">
        <v>2165</v>
      </c>
      <c r="B1321" s="1">
        <v>41731</v>
      </c>
      <c r="C1321" s="1">
        <v>41733</v>
      </c>
      <c r="D1321" t="s">
        <v>2166</v>
      </c>
      <c r="E1321" t="s">
        <v>14</v>
      </c>
      <c r="F1321" t="s">
        <v>47</v>
      </c>
      <c r="G1321" t="s">
        <v>16</v>
      </c>
      <c r="H1321" t="s">
        <v>736</v>
      </c>
      <c r="I1321" t="s">
        <v>2168</v>
      </c>
      <c r="J1321">
        <v>4799.9799999999996</v>
      </c>
      <c r="K1321">
        <v>2</v>
      </c>
      <c r="L1321">
        <v>360</v>
      </c>
      <c r="M1321">
        <f>YEAR(Walmart_dataset[[#This Row],[Order Date]])</f>
        <v>2014</v>
      </c>
      <c r="N1321">
        <f>MONTH(Walmart_dataset[[#This Row],[Order Date]])</f>
        <v>4</v>
      </c>
      <c r="O1321">
        <f>DAY(Walmart_dataset[[#This Row],[Order Date]])</f>
        <v>2</v>
      </c>
    </row>
    <row r="1322" spans="1:15" x14ac:dyDescent="0.25">
      <c r="A1322" t="s">
        <v>2169</v>
      </c>
      <c r="B1322" s="1">
        <v>41802</v>
      </c>
      <c r="C1322" s="1">
        <v>41804</v>
      </c>
      <c r="D1322" t="s">
        <v>951</v>
      </c>
      <c r="E1322" t="s">
        <v>14</v>
      </c>
      <c r="F1322" t="s">
        <v>36</v>
      </c>
      <c r="G1322" t="s">
        <v>37</v>
      </c>
      <c r="H1322" t="s">
        <v>67</v>
      </c>
      <c r="I1322" t="s">
        <v>2170</v>
      </c>
      <c r="J1322">
        <v>37.94</v>
      </c>
      <c r="K1322">
        <v>2</v>
      </c>
      <c r="L1322">
        <v>18.21</v>
      </c>
      <c r="M1322">
        <f>YEAR(Walmart_dataset[[#This Row],[Order Date]])</f>
        <v>2014</v>
      </c>
      <c r="N1322">
        <f>MONTH(Walmart_dataset[[#This Row],[Order Date]])</f>
        <v>6</v>
      </c>
      <c r="O1322">
        <f>DAY(Walmart_dataset[[#This Row],[Order Date]])</f>
        <v>12</v>
      </c>
    </row>
    <row r="1323" spans="1:15" x14ac:dyDescent="0.25">
      <c r="A1323" t="s">
        <v>2169</v>
      </c>
      <c r="B1323" s="1">
        <v>41802</v>
      </c>
      <c r="C1323" s="1">
        <v>41804</v>
      </c>
      <c r="D1323" t="s">
        <v>951</v>
      </c>
      <c r="E1323" t="s">
        <v>14</v>
      </c>
      <c r="F1323" t="s">
        <v>36</v>
      </c>
      <c r="G1323" t="s">
        <v>37</v>
      </c>
      <c r="H1323" t="s">
        <v>27</v>
      </c>
      <c r="I1323" t="s">
        <v>615</v>
      </c>
      <c r="J1323">
        <v>18.29</v>
      </c>
      <c r="K1323">
        <v>6</v>
      </c>
      <c r="L1323">
        <v>6.63</v>
      </c>
      <c r="M1323">
        <f>YEAR(Walmart_dataset[[#This Row],[Order Date]])</f>
        <v>2014</v>
      </c>
      <c r="N1323">
        <f>MONTH(Walmart_dataset[[#This Row],[Order Date]])</f>
        <v>6</v>
      </c>
      <c r="O1323">
        <f>DAY(Walmart_dataset[[#This Row],[Order Date]])</f>
        <v>12</v>
      </c>
    </row>
    <row r="1324" spans="1:15" x14ac:dyDescent="0.25">
      <c r="A1324" t="s">
        <v>2169</v>
      </c>
      <c r="B1324" s="1">
        <v>41802</v>
      </c>
      <c r="C1324" s="1">
        <v>41804</v>
      </c>
      <c r="D1324" t="s">
        <v>951</v>
      </c>
      <c r="E1324" t="s">
        <v>14</v>
      </c>
      <c r="F1324" t="s">
        <v>36</v>
      </c>
      <c r="G1324" t="s">
        <v>37</v>
      </c>
      <c r="H1324" t="s">
        <v>736</v>
      </c>
      <c r="I1324" t="s">
        <v>2171</v>
      </c>
      <c r="J1324">
        <v>385.8</v>
      </c>
      <c r="K1324">
        <v>5</v>
      </c>
      <c r="L1324">
        <v>130.21</v>
      </c>
      <c r="M1324">
        <f>YEAR(Walmart_dataset[[#This Row],[Order Date]])</f>
        <v>2014</v>
      </c>
      <c r="N1324">
        <f>MONTH(Walmart_dataset[[#This Row],[Order Date]])</f>
        <v>6</v>
      </c>
      <c r="O1324">
        <f>DAY(Walmart_dataset[[#This Row],[Order Date]])</f>
        <v>12</v>
      </c>
    </row>
    <row r="1325" spans="1:15" x14ac:dyDescent="0.25">
      <c r="A1325" t="s">
        <v>2169</v>
      </c>
      <c r="B1325" s="1">
        <v>41802</v>
      </c>
      <c r="C1325" s="1">
        <v>41804</v>
      </c>
      <c r="D1325" t="s">
        <v>951</v>
      </c>
      <c r="E1325" t="s">
        <v>14</v>
      </c>
      <c r="F1325" t="s">
        <v>36</v>
      </c>
      <c r="G1325" t="s">
        <v>37</v>
      </c>
      <c r="H1325" t="s">
        <v>43</v>
      </c>
      <c r="I1325" t="s">
        <v>960</v>
      </c>
      <c r="J1325">
        <v>102.96</v>
      </c>
      <c r="K1325">
        <v>2</v>
      </c>
      <c r="L1325">
        <v>1.03</v>
      </c>
      <c r="M1325">
        <f>YEAR(Walmart_dataset[[#This Row],[Order Date]])</f>
        <v>2014</v>
      </c>
      <c r="N1325">
        <f>MONTH(Walmart_dataset[[#This Row],[Order Date]])</f>
        <v>6</v>
      </c>
      <c r="O1325">
        <f>DAY(Walmart_dataset[[#This Row],[Order Date]])</f>
        <v>12</v>
      </c>
    </row>
    <row r="1326" spans="1:15" x14ac:dyDescent="0.25">
      <c r="A1326" t="s">
        <v>2169</v>
      </c>
      <c r="B1326" s="1">
        <v>41802</v>
      </c>
      <c r="C1326" s="1">
        <v>41804</v>
      </c>
      <c r="D1326" t="s">
        <v>951</v>
      </c>
      <c r="E1326" t="s">
        <v>14</v>
      </c>
      <c r="F1326" t="s">
        <v>36</v>
      </c>
      <c r="G1326" t="s">
        <v>37</v>
      </c>
      <c r="H1326" t="s">
        <v>296</v>
      </c>
      <c r="I1326" t="s">
        <v>2172</v>
      </c>
      <c r="J1326">
        <v>174.42</v>
      </c>
      <c r="K1326">
        <v>3</v>
      </c>
      <c r="L1326">
        <v>41.86</v>
      </c>
      <c r="M1326">
        <f>YEAR(Walmart_dataset[[#This Row],[Order Date]])</f>
        <v>2014</v>
      </c>
      <c r="N1326">
        <f>MONTH(Walmart_dataset[[#This Row],[Order Date]])</f>
        <v>6</v>
      </c>
      <c r="O1326">
        <f>DAY(Walmart_dataset[[#This Row],[Order Date]])</f>
        <v>12</v>
      </c>
    </row>
    <row r="1327" spans="1:15" x14ac:dyDescent="0.25">
      <c r="A1327" t="s">
        <v>2173</v>
      </c>
      <c r="B1327" s="1">
        <v>40913</v>
      </c>
      <c r="C1327" s="1">
        <v>40918</v>
      </c>
      <c r="D1327" t="s">
        <v>2174</v>
      </c>
      <c r="E1327" t="s">
        <v>14</v>
      </c>
      <c r="F1327" t="s">
        <v>36</v>
      </c>
      <c r="G1327" t="s">
        <v>37</v>
      </c>
      <c r="H1327" t="s">
        <v>110</v>
      </c>
      <c r="I1327" t="s">
        <v>1677</v>
      </c>
      <c r="J1327">
        <v>61.58</v>
      </c>
      <c r="K1327">
        <v>1</v>
      </c>
      <c r="L1327">
        <v>-6.93</v>
      </c>
      <c r="M1327">
        <f>YEAR(Walmart_dataset[[#This Row],[Order Date]])</f>
        <v>2012</v>
      </c>
      <c r="N1327">
        <f>MONTH(Walmart_dataset[[#This Row],[Order Date]])</f>
        <v>1</v>
      </c>
      <c r="O1327">
        <f>DAY(Walmart_dataset[[#This Row],[Order Date]])</f>
        <v>5</v>
      </c>
    </row>
    <row r="1328" spans="1:15" x14ac:dyDescent="0.25">
      <c r="A1328" t="s">
        <v>2175</v>
      </c>
      <c r="B1328" s="1">
        <v>41725</v>
      </c>
      <c r="C1328" s="1">
        <v>41727</v>
      </c>
      <c r="D1328" t="s">
        <v>1373</v>
      </c>
      <c r="E1328" t="s">
        <v>14</v>
      </c>
      <c r="F1328" t="s">
        <v>36</v>
      </c>
      <c r="G1328" t="s">
        <v>37</v>
      </c>
      <c r="H1328" t="s">
        <v>23</v>
      </c>
      <c r="I1328" t="s">
        <v>2176</v>
      </c>
      <c r="J1328">
        <v>19.829999999999998</v>
      </c>
      <c r="K1328">
        <v>1</v>
      </c>
      <c r="L1328">
        <v>5.95</v>
      </c>
      <c r="M1328">
        <f>YEAR(Walmart_dataset[[#This Row],[Order Date]])</f>
        <v>2014</v>
      </c>
      <c r="N1328">
        <f>MONTH(Walmart_dataset[[#This Row],[Order Date]])</f>
        <v>3</v>
      </c>
      <c r="O1328">
        <f>DAY(Walmart_dataset[[#This Row],[Order Date]])</f>
        <v>27</v>
      </c>
    </row>
    <row r="1329" spans="1:15" x14ac:dyDescent="0.25">
      <c r="A1329" t="s">
        <v>2177</v>
      </c>
      <c r="B1329" s="1">
        <v>40806</v>
      </c>
      <c r="C1329" s="1">
        <v>40812</v>
      </c>
      <c r="D1329" t="s">
        <v>2178</v>
      </c>
      <c r="E1329" t="s">
        <v>14</v>
      </c>
      <c r="F1329" t="s">
        <v>15</v>
      </c>
      <c r="G1329" t="s">
        <v>16</v>
      </c>
      <c r="H1329" t="s">
        <v>29</v>
      </c>
      <c r="I1329" t="s">
        <v>159</v>
      </c>
      <c r="J1329">
        <v>43.92</v>
      </c>
      <c r="K1329">
        <v>4</v>
      </c>
      <c r="L1329">
        <v>11.86</v>
      </c>
      <c r="M1329">
        <f>YEAR(Walmart_dataset[[#This Row],[Order Date]])</f>
        <v>2011</v>
      </c>
      <c r="N1329">
        <f>MONTH(Walmart_dataset[[#This Row],[Order Date]])</f>
        <v>9</v>
      </c>
      <c r="O1329">
        <f>DAY(Walmart_dataset[[#This Row],[Order Date]])</f>
        <v>20</v>
      </c>
    </row>
    <row r="1330" spans="1:15" x14ac:dyDescent="0.25">
      <c r="A1330" t="s">
        <v>2177</v>
      </c>
      <c r="B1330" s="1">
        <v>40806</v>
      </c>
      <c r="C1330" s="1">
        <v>40812</v>
      </c>
      <c r="D1330" t="s">
        <v>2178</v>
      </c>
      <c r="E1330" t="s">
        <v>14</v>
      </c>
      <c r="F1330" t="s">
        <v>15</v>
      </c>
      <c r="G1330" t="s">
        <v>16</v>
      </c>
      <c r="H1330" t="s">
        <v>27</v>
      </c>
      <c r="I1330" t="s">
        <v>573</v>
      </c>
      <c r="J1330">
        <v>20.23</v>
      </c>
      <c r="K1330">
        <v>3</v>
      </c>
      <c r="L1330">
        <v>6.58</v>
      </c>
      <c r="M1330">
        <f>YEAR(Walmart_dataset[[#This Row],[Order Date]])</f>
        <v>2011</v>
      </c>
      <c r="N1330">
        <f>MONTH(Walmart_dataset[[#This Row],[Order Date]])</f>
        <v>9</v>
      </c>
      <c r="O1330">
        <f>DAY(Walmart_dataset[[#This Row],[Order Date]])</f>
        <v>20</v>
      </c>
    </row>
    <row r="1331" spans="1:15" x14ac:dyDescent="0.25">
      <c r="A1331" t="s">
        <v>2179</v>
      </c>
      <c r="B1331" s="1">
        <v>40628</v>
      </c>
      <c r="C1331" s="1">
        <v>40632</v>
      </c>
      <c r="D1331" t="s">
        <v>2025</v>
      </c>
      <c r="E1331" t="s">
        <v>14</v>
      </c>
      <c r="F1331" t="s">
        <v>15</v>
      </c>
      <c r="G1331" t="s">
        <v>16</v>
      </c>
      <c r="H1331" t="s">
        <v>58</v>
      </c>
      <c r="I1331" t="s">
        <v>170</v>
      </c>
      <c r="J1331">
        <v>66.3</v>
      </c>
      <c r="K1331">
        <v>3</v>
      </c>
      <c r="L1331">
        <v>8.6199999999999992</v>
      </c>
      <c r="M1331">
        <f>YEAR(Walmart_dataset[[#This Row],[Order Date]])</f>
        <v>2011</v>
      </c>
      <c r="N1331">
        <f>MONTH(Walmart_dataset[[#This Row],[Order Date]])</f>
        <v>3</v>
      </c>
      <c r="O1331">
        <f>DAY(Walmart_dataset[[#This Row],[Order Date]])</f>
        <v>26</v>
      </c>
    </row>
    <row r="1332" spans="1:15" hidden="1" x14ac:dyDescent="0.25">
      <c r="A1332" t="s">
        <v>2180</v>
      </c>
      <c r="B1332" s="1">
        <v>41156</v>
      </c>
      <c r="C1332" s="1">
        <v>41161</v>
      </c>
      <c r="D1332" t="s">
        <v>2181</v>
      </c>
      <c r="E1332" t="s">
        <v>14</v>
      </c>
      <c r="F1332" t="s">
        <v>1155</v>
      </c>
      <c r="G1332" t="s">
        <v>88</v>
      </c>
      <c r="H1332" t="s">
        <v>27</v>
      </c>
      <c r="I1332" t="s">
        <v>1869</v>
      </c>
      <c r="J1332">
        <v>9.76</v>
      </c>
      <c r="K1332">
        <v>2</v>
      </c>
      <c r="L1332">
        <v>-6.83</v>
      </c>
      <c r="M1332">
        <f>YEAR(Walmart_dataset[[#This Row],[Order Date]])</f>
        <v>2012</v>
      </c>
      <c r="N1332">
        <f>MONTH(Walmart_dataset[[#This Row],[Order Date]])</f>
        <v>9</v>
      </c>
      <c r="O1332">
        <f>DAY(Walmart_dataset[[#This Row],[Order Date]])</f>
        <v>4</v>
      </c>
    </row>
    <row r="1333" spans="1:15" x14ac:dyDescent="0.25">
      <c r="A1333" t="s">
        <v>2182</v>
      </c>
      <c r="B1333" s="1">
        <v>41348</v>
      </c>
      <c r="C1333" s="1">
        <v>41350</v>
      </c>
      <c r="D1333" t="s">
        <v>2183</v>
      </c>
      <c r="E1333" t="s">
        <v>14</v>
      </c>
      <c r="F1333" t="s">
        <v>36</v>
      </c>
      <c r="G1333" t="s">
        <v>37</v>
      </c>
      <c r="H1333" t="s">
        <v>110</v>
      </c>
      <c r="I1333" t="s">
        <v>1146</v>
      </c>
      <c r="J1333">
        <v>196.78</v>
      </c>
      <c r="K1333">
        <v>2</v>
      </c>
      <c r="L1333">
        <v>-22.14</v>
      </c>
      <c r="M1333">
        <f>YEAR(Walmart_dataset[[#This Row],[Order Date]])</f>
        <v>2013</v>
      </c>
      <c r="N1333">
        <f>MONTH(Walmart_dataset[[#This Row],[Order Date]])</f>
        <v>3</v>
      </c>
      <c r="O1333">
        <f>DAY(Walmart_dataset[[#This Row],[Order Date]])</f>
        <v>15</v>
      </c>
    </row>
    <row r="1334" spans="1:15" x14ac:dyDescent="0.25">
      <c r="A1334" t="s">
        <v>2184</v>
      </c>
      <c r="B1334" s="1">
        <v>41816</v>
      </c>
      <c r="C1334" s="1">
        <v>41820</v>
      </c>
      <c r="D1334" t="s">
        <v>1474</v>
      </c>
      <c r="E1334" t="s">
        <v>14</v>
      </c>
      <c r="F1334" t="s">
        <v>36</v>
      </c>
      <c r="G1334" t="s">
        <v>37</v>
      </c>
      <c r="H1334" t="s">
        <v>31</v>
      </c>
      <c r="I1334" t="s">
        <v>2185</v>
      </c>
      <c r="J1334">
        <v>871.4</v>
      </c>
      <c r="K1334">
        <v>4</v>
      </c>
      <c r="L1334">
        <v>148.13999999999999</v>
      </c>
      <c r="M1334">
        <f>YEAR(Walmart_dataset[[#This Row],[Order Date]])</f>
        <v>2014</v>
      </c>
      <c r="N1334">
        <f>MONTH(Walmart_dataset[[#This Row],[Order Date]])</f>
        <v>6</v>
      </c>
      <c r="O1334">
        <f>DAY(Walmart_dataset[[#This Row],[Order Date]])</f>
        <v>26</v>
      </c>
    </row>
    <row r="1335" spans="1:15" hidden="1" x14ac:dyDescent="0.25">
      <c r="A1335" t="s">
        <v>2186</v>
      </c>
      <c r="B1335" s="1">
        <v>41842</v>
      </c>
      <c r="C1335" s="1">
        <v>41842</v>
      </c>
      <c r="D1335" t="s">
        <v>425</v>
      </c>
      <c r="E1335" t="s">
        <v>14</v>
      </c>
      <c r="F1335" t="s">
        <v>1617</v>
      </c>
      <c r="G1335" t="s">
        <v>42</v>
      </c>
      <c r="H1335" t="s">
        <v>25</v>
      </c>
      <c r="I1335" t="s">
        <v>2187</v>
      </c>
      <c r="J1335">
        <v>71.930000000000007</v>
      </c>
      <c r="K1335">
        <v>9</v>
      </c>
      <c r="L1335">
        <v>6.29</v>
      </c>
      <c r="M1335">
        <f>YEAR(Walmart_dataset[[#This Row],[Order Date]])</f>
        <v>2014</v>
      </c>
      <c r="N1335">
        <f>MONTH(Walmart_dataset[[#This Row],[Order Date]])</f>
        <v>7</v>
      </c>
      <c r="O1335">
        <f>DAY(Walmart_dataset[[#This Row],[Order Date]])</f>
        <v>22</v>
      </c>
    </row>
    <row r="1336" spans="1:15" hidden="1" x14ac:dyDescent="0.25">
      <c r="A1336" t="s">
        <v>2186</v>
      </c>
      <c r="B1336" s="1">
        <v>41842</v>
      </c>
      <c r="C1336" s="1">
        <v>41842</v>
      </c>
      <c r="D1336" t="s">
        <v>425</v>
      </c>
      <c r="E1336" t="s">
        <v>14</v>
      </c>
      <c r="F1336" t="s">
        <v>1617</v>
      </c>
      <c r="G1336" t="s">
        <v>42</v>
      </c>
      <c r="H1336" t="s">
        <v>23</v>
      </c>
      <c r="I1336" t="s">
        <v>1274</v>
      </c>
      <c r="J1336">
        <v>25.99</v>
      </c>
      <c r="K1336">
        <v>1</v>
      </c>
      <c r="L1336">
        <v>7.54</v>
      </c>
      <c r="M1336">
        <f>YEAR(Walmart_dataset[[#This Row],[Order Date]])</f>
        <v>2014</v>
      </c>
      <c r="N1336">
        <f>MONTH(Walmart_dataset[[#This Row],[Order Date]])</f>
        <v>7</v>
      </c>
      <c r="O1336">
        <f>DAY(Walmart_dataset[[#This Row],[Order Date]])</f>
        <v>22</v>
      </c>
    </row>
    <row r="1337" spans="1:15" x14ac:dyDescent="0.25">
      <c r="A1337" t="s">
        <v>2188</v>
      </c>
      <c r="B1337" s="1">
        <v>41205</v>
      </c>
      <c r="C1337" s="1">
        <v>41210</v>
      </c>
      <c r="D1337" t="s">
        <v>2189</v>
      </c>
      <c r="E1337" t="s">
        <v>14</v>
      </c>
      <c r="F1337" t="s">
        <v>36</v>
      </c>
      <c r="G1337" t="s">
        <v>37</v>
      </c>
      <c r="H1337" t="s">
        <v>27</v>
      </c>
      <c r="I1337" t="s">
        <v>251</v>
      </c>
      <c r="J1337">
        <v>3.59</v>
      </c>
      <c r="K1337">
        <v>1</v>
      </c>
      <c r="L1337">
        <v>1.1200000000000001</v>
      </c>
      <c r="M1337">
        <f>YEAR(Walmart_dataset[[#This Row],[Order Date]])</f>
        <v>2012</v>
      </c>
      <c r="N1337">
        <f>MONTH(Walmart_dataset[[#This Row],[Order Date]])</f>
        <v>10</v>
      </c>
      <c r="O1337">
        <f>DAY(Walmart_dataset[[#This Row],[Order Date]])</f>
        <v>23</v>
      </c>
    </row>
    <row r="1338" spans="1:15" x14ac:dyDescent="0.25">
      <c r="A1338" t="s">
        <v>2190</v>
      </c>
      <c r="B1338" s="1">
        <v>41870</v>
      </c>
      <c r="C1338" s="1">
        <v>41874</v>
      </c>
      <c r="D1338" t="s">
        <v>2191</v>
      </c>
      <c r="E1338" t="s">
        <v>14</v>
      </c>
      <c r="F1338" t="s">
        <v>36</v>
      </c>
      <c r="G1338" t="s">
        <v>37</v>
      </c>
      <c r="H1338" t="s">
        <v>43</v>
      </c>
      <c r="I1338" t="s">
        <v>654</v>
      </c>
      <c r="J1338">
        <v>323.10000000000002</v>
      </c>
      <c r="K1338">
        <v>2</v>
      </c>
      <c r="L1338">
        <v>61.39</v>
      </c>
      <c r="M1338">
        <f>YEAR(Walmart_dataset[[#This Row],[Order Date]])</f>
        <v>2014</v>
      </c>
      <c r="N1338">
        <f>MONTH(Walmart_dataset[[#This Row],[Order Date]])</f>
        <v>8</v>
      </c>
      <c r="O1338">
        <f>DAY(Walmart_dataset[[#This Row],[Order Date]])</f>
        <v>19</v>
      </c>
    </row>
    <row r="1339" spans="1:15" x14ac:dyDescent="0.25">
      <c r="A1339" t="s">
        <v>2192</v>
      </c>
      <c r="B1339" s="1">
        <v>41983</v>
      </c>
      <c r="C1339" s="1">
        <v>41987</v>
      </c>
      <c r="D1339" t="s">
        <v>754</v>
      </c>
      <c r="E1339" t="s">
        <v>14</v>
      </c>
      <c r="F1339" t="s">
        <v>15</v>
      </c>
      <c r="G1339" t="s">
        <v>16</v>
      </c>
      <c r="H1339" t="s">
        <v>23</v>
      </c>
      <c r="I1339" t="s">
        <v>1964</v>
      </c>
      <c r="J1339">
        <v>11.16</v>
      </c>
      <c r="K1339">
        <v>2</v>
      </c>
      <c r="L1339">
        <v>2.79</v>
      </c>
      <c r="M1339">
        <f>YEAR(Walmart_dataset[[#This Row],[Order Date]])</f>
        <v>2014</v>
      </c>
      <c r="N1339">
        <f>MONTH(Walmart_dataset[[#This Row],[Order Date]])</f>
        <v>12</v>
      </c>
      <c r="O1339">
        <f>DAY(Walmart_dataset[[#This Row],[Order Date]])</f>
        <v>10</v>
      </c>
    </row>
    <row r="1340" spans="1:15" x14ac:dyDescent="0.25">
      <c r="A1340" t="s">
        <v>2192</v>
      </c>
      <c r="B1340" s="1">
        <v>41983</v>
      </c>
      <c r="C1340" s="1">
        <v>41987</v>
      </c>
      <c r="D1340" t="s">
        <v>754</v>
      </c>
      <c r="E1340" t="s">
        <v>14</v>
      </c>
      <c r="F1340" t="s">
        <v>15</v>
      </c>
      <c r="G1340" t="s">
        <v>16</v>
      </c>
      <c r="H1340" t="s">
        <v>31</v>
      </c>
      <c r="I1340" t="s">
        <v>669</v>
      </c>
      <c r="J1340">
        <v>896.33</v>
      </c>
      <c r="K1340">
        <v>9</v>
      </c>
      <c r="L1340">
        <v>22.41</v>
      </c>
      <c r="M1340">
        <f>YEAR(Walmart_dataset[[#This Row],[Order Date]])</f>
        <v>2014</v>
      </c>
      <c r="N1340">
        <f>MONTH(Walmart_dataset[[#This Row],[Order Date]])</f>
        <v>12</v>
      </c>
      <c r="O1340">
        <f>DAY(Walmart_dataset[[#This Row],[Order Date]])</f>
        <v>10</v>
      </c>
    </row>
    <row r="1341" spans="1:15" x14ac:dyDescent="0.25">
      <c r="A1341" t="s">
        <v>2192</v>
      </c>
      <c r="B1341" s="1">
        <v>41983</v>
      </c>
      <c r="C1341" s="1">
        <v>41987</v>
      </c>
      <c r="D1341" t="s">
        <v>754</v>
      </c>
      <c r="E1341" t="s">
        <v>14</v>
      </c>
      <c r="F1341" t="s">
        <v>15</v>
      </c>
      <c r="G1341" t="s">
        <v>16</v>
      </c>
      <c r="H1341" t="s">
        <v>29</v>
      </c>
      <c r="I1341" t="s">
        <v>2193</v>
      </c>
      <c r="J1341">
        <v>189</v>
      </c>
      <c r="K1341">
        <v>1</v>
      </c>
      <c r="L1341">
        <v>68.040000000000006</v>
      </c>
      <c r="M1341">
        <f>YEAR(Walmart_dataset[[#This Row],[Order Date]])</f>
        <v>2014</v>
      </c>
      <c r="N1341">
        <f>MONTH(Walmart_dataset[[#This Row],[Order Date]])</f>
        <v>12</v>
      </c>
      <c r="O1341">
        <f>DAY(Walmart_dataset[[#This Row],[Order Date]])</f>
        <v>10</v>
      </c>
    </row>
    <row r="1342" spans="1:15" hidden="1" x14ac:dyDescent="0.25">
      <c r="A1342" t="s">
        <v>2194</v>
      </c>
      <c r="B1342" s="1">
        <v>41935</v>
      </c>
      <c r="C1342" s="1">
        <v>41940</v>
      </c>
      <c r="D1342" t="s">
        <v>2195</v>
      </c>
      <c r="E1342" t="s">
        <v>14</v>
      </c>
      <c r="F1342" t="s">
        <v>1120</v>
      </c>
      <c r="G1342" t="s">
        <v>88</v>
      </c>
      <c r="H1342" t="s">
        <v>31</v>
      </c>
      <c r="I1342" t="s">
        <v>517</v>
      </c>
      <c r="J1342">
        <v>177.23</v>
      </c>
      <c r="K1342">
        <v>5</v>
      </c>
      <c r="L1342">
        <v>-120.51</v>
      </c>
      <c r="M1342">
        <f>YEAR(Walmart_dataset[[#This Row],[Order Date]])</f>
        <v>2014</v>
      </c>
      <c r="N1342">
        <f>MONTH(Walmart_dataset[[#This Row],[Order Date]])</f>
        <v>10</v>
      </c>
      <c r="O1342">
        <f>DAY(Walmart_dataset[[#This Row],[Order Date]])</f>
        <v>23</v>
      </c>
    </row>
    <row r="1343" spans="1:15" x14ac:dyDescent="0.25">
      <c r="A1343" t="s">
        <v>2196</v>
      </c>
      <c r="B1343" s="1">
        <v>41824</v>
      </c>
      <c r="C1343" s="1">
        <v>41831</v>
      </c>
      <c r="D1343" t="s">
        <v>906</v>
      </c>
      <c r="E1343" t="s">
        <v>14</v>
      </c>
      <c r="F1343" t="s">
        <v>2197</v>
      </c>
      <c r="G1343" t="s">
        <v>16</v>
      </c>
      <c r="H1343" t="s">
        <v>21</v>
      </c>
      <c r="I1343" t="s">
        <v>2103</v>
      </c>
      <c r="J1343">
        <v>129.38999999999999</v>
      </c>
      <c r="K1343">
        <v>3</v>
      </c>
      <c r="L1343">
        <v>54.34</v>
      </c>
      <c r="M1343">
        <f>YEAR(Walmart_dataset[[#This Row],[Order Date]])</f>
        <v>2014</v>
      </c>
      <c r="N1343">
        <f>MONTH(Walmart_dataset[[#This Row],[Order Date]])</f>
        <v>7</v>
      </c>
      <c r="O1343">
        <f>DAY(Walmart_dataset[[#This Row],[Order Date]])</f>
        <v>4</v>
      </c>
    </row>
    <row r="1344" spans="1:15" x14ac:dyDescent="0.25">
      <c r="A1344" t="s">
        <v>2198</v>
      </c>
      <c r="B1344" s="1">
        <v>41887</v>
      </c>
      <c r="C1344" s="1">
        <v>41893</v>
      </c>
      <c r="D1344" t="s">
        <v>2199</v>
      </c>
      <c r="E1344" t="s">
        <v>14</v>
      </c>
      <c r="F1344" t="s">
        <v>15</v>
      </c>
      <c r="G1344" t="s">
        <v>16</v>
      </c>
      <c r="H1344" t="s">
        <v>43</v>
      </c>
      <c r="I1344" t="s">
        <v>2200</v>
      </c>
      <c r="J1344">
        <v>54.32</v>
      </c>
      <c r="K1344">
        <v>4</v>
      </c>
      <c r="L1344">
        <v>0.54</v>
      </c>
      <c r="M1344">
        <f>YEAR(Walmart_dataset[[#This Row],[Order Date]])</f>
        <v>2014</v>
      </c>
      <c r="N1344">
        <f>MONTH(Walmart_dataset[[#This Row],[Order Date]])</f>
        <v>9</v>
      </c>
      <c r="O1344">
        <f>DAY(Walmart_dataset[[#This Row],[Order Date]])</f>
        <v>5</v>
      </c>
    </row>
    <row r="1345" spans="1:15" x14ac:dyDescent="0.25">
      <c r="A1345" t="s">
        <v>2201</v>
      </c>
      <c r="B1345" s="1">
        <v>40842</v>
      </c>
      <c r="C1345" s="1">
        <v>40846</v>
      </c>
      <c r="D1345" t="s">
        <v>2202</v>
      </c>
      <c r="E1345" t="s">
        <v>14</v>
      </c>
      <c r="F1345" t="s">
        <v>36</v>
      </c>
      <c r="G1345" t="s">
        <v>37</v>
      </c>
      <c r="H1345" t="s">
        <v>21</v>
      </c>
      <c r="I1345" t="s">
        <v>388</v>
      </c>
      <c r="J1345">
        <v>63.92</v>
      </c>
      <c r="K1345">
        <v>4</v>
      </c>
      <c r="L1345">
        <v>3.2</v>
      </c>
      <c r="M1345">
        <f>YEAR(Walmart_dataset[[#This Row],[Order Date]])</f>
        <v>2011</v>
      </c>
      <c r="N1345">
        <f>MONTH(Walmart_dataset[[#This Row],[Order Date]])</f>
        <v>10</v>
      </c>
      <c r="O1345">
        <f>DAY(Walmart_dataset[[#This Row],[Order Date]])</f>
        <v>26</v>
      </c>
    </row>
    <row r="1346" spans="1:15" x14ac:dyDescent="0.25">
      <c r="A1346" t="s">
        <v>2201</v>
      </c>
      <c r="B1346" s="1">
        <v>40842</v>
      </c>
      <c r="C1346" s="1">
        <v>40846</v>
      </c>
      <c r="D1346" t="s">
        <v>2202</v>
      </c>
      <c r="E1346" t="s">
        <v>14</v>
      </c>
      <c r="F1346" t="s">
        <v>36</v>
      </c>
      <c r="G1346" t="s">
        <v>37</v>
      </c>
      <c r="H1346" t="s">
        <v>25</v>
      </c>
      <c r="I1346" t="s">
        <v>2203</v>
      </c>
      <c r="J1346">
        <v>383.96</v>
      </c>
      <c r="K1346">
        <v>5</v>
      </c>
      <c r="L1346">
        <v>38.4</v>
      </c>
      <c r="M1346">
        <f>YEAR(Walmart_dataset[[#This Row],[Order Date]])</f>
        <v>2011</v>
      </c>
      <c r="N1346">
        <f>MONTH(Walmart_dataset[[#This Row],[Order Date]])</f>
        <v>10</v>
      </c>
      <c r="O1346">
        <f>DAY(Walmart_dataset[[#This Row],[Order Date]])</f>
        <v>26</v>
      </c>
    </row>
    <row r="1347" spans="1:15" x14ac:dyDescent="0.25">
      <c r="A1347" t="s">
        <v>2204</v>
      </c>
      <c r="B1347" s="1">
        <v>41454</v>
      </c>
      <c r="C1347" s="1">
        <v>41454</v>
      </c>
      <c r="D1347" t="s">
        <v>2205</v>
      </c>
      <c r="E1347" t="s">
        <v>14</v>
      </c>
      <c r="F1347" t="s">
        <v>15</v>
      </c>
      <c r="G1347" t="s">
        <v>16</v>
      </c>
      <c r="H1347" t="s">
        <v>27</v>
      </c>
      <c r="I1347" t="s">
        <v>440</v>
      </c>
      <c r="J1347">
        <v>7.75</v>
      </c>
      <c r="K1347">
        <v>3</v>
      </c>
      <c r="L1347">
        <v>2.81</v>
      </c>
      <c r="M1347">
        <f>YEAR(Walmart_dataset[[#This Row],[Order Date]])</f>
        <v>2013</v>
      </c>
      <c r="N1347">
        <f>MONTH(Walmart_dataset[[#This Row],[Order Date]])</f>
        <v>6</v>
      </c>
      <c r="O1347">
        <f>DAY(Walmart_dataset[[#This Row],[Order Date]])</f>
        <v>29</v>
      </c>
    </row>
    <row r="1348" spans="1:15" x14ac:dyDescent="0.25">
      <c r="A1348" t="s">
        <v>2204</v>
      </c>
      <c r="B1348" s="1">
        <v>41454</v>
      </c>
      <c r="C1348" s="1">
        <v>41454</v>
      </c>
      <c r="D1348" t="s">
        <v>2205</v>
      </c>
      <c r="E1348" t="s">
        <v>14</v>
      </c>
      <c r="F1348" t="s">
        <v>15</v>
      </c>
      <c r="G1348" t="s">
        <v>16</v>
      </c>
      <c r="H1348" t="s">
        <v>27</v>
      </c>
      <c r="I1348" t="s">
        <v>2206</v>
      </c>
      <c r="J1348">
        <v>33.57</v>
      </c>
      <c r="K1348">
        <v>2</v>
      </c>
      <c r="L1348">
        <v>11.75</v>
      </c>
      <c r="M1348">
        <f>YEAR(Walmart_dataset[[#This Row],[Order Date]])</f>
        <v>2013</v>
      </c>
      <c r="N1348">
        <f>MONTH(Walmart_dataset[[#This Row],[Order Date]])</f>
        <v>6</v>
      </c>
      <c r="O1348">
        <f>DAY(Walmart_dataset[[#This Row],[Order Date]])</f>
        <v>29</v>
      </c>
    </row>
    <row r="1349" spans="1:15" x14ac:dyDescent="0.25">
      <c r="A1349" t="s">
        <v>2207</v>
      </c>
      <c r="B1349" s="1">
        <v>40851</v>
      </c>
      <c r="C1349" s="1">
        <v>40858</v>
      </c>
      <c r="D1349" t="s">
        <v>1296</v>
      </c>
      <c r="E1349" t="s">
        <v>14</v>
      </c>
      <c r="F1349" t="s">
        <v>15</v>
      </c>
      <c r="G1349" t="s">
        <v>16</v>
      </c>
      <c r="H1349" t="s">
        <v>25</v>
      </c>
      <c r="I1349" t="s">
        <v>2208</v>
      </c>
      <c r="J1349">
        <v>666.34</v>
      </c>
      <c r="K1349">
        <v>7</v>
      </c>
      <c r="L1349">
        <v>66.63</v>
      </c>
      <c r="M1349">
        <f>YEAR(Walmart_dataset[[#This Row],[Order Date]])</f>
        <v>2011</v>
      </c>
      <c r="N1349">
        <f>MONTH(Walmart_dataset[[#This Row],[Order Date]])</f>
        <v>11</v>
      </c>
      <c r="O1349">
        <f>DAY(Walmart_dataset[[#This Row],[Order Date]])</f>
        <v>4</v>
      </c>
    </row>
    <row r="1350" spans="1:15" x14ac:dyDescent="0.25">
      <c r="A1350" t="s">
        <v>2207</v>
      </c>
      <c r="B1350" s="1">
        <v>40851</v>
      </c>
      <c r="C1350" s="1">
        <v>40858</v>
      </c>
      <c r="D1350" t="s">
        <v>1296</v>
      </c>
      <c r="E1350" t="s">
        <v>14</v>
      </c>
      <c r="F1350" t="s">
        <v>15</v>
      </c>
      <c r="G1350" t="s">
        <v>16</v>
      </c>
      <c r="H1350" t="s">
        <v>31</v>
      </c>
      <c r="I1350" t="s">
        <v>292</v>
      </c>
      <c r="J1350">
        <v>573.73</v>
      </c>
      <c r="K1350">
        <v>4</v>
      </c>
      <c r="L1350">
        <v>-64.540000000000006</v>
      </c>
      <c r="M1350">
        <f>YEAR(Walmart_dataset[[#This Row],[Order Date]])</f>
        <v>2011</v>
      </c>
      <c r="N1350">
        <f>MONTH(Walmart_dataset[[#This Row],[Order Date]])</f>
        <v>11</v>
      </c>
      <c r="O1350">
        <f>DAY(Walmart_dataset[[#This Row],[Order Date]])</f>
        <v>4</v>
      </c>
    </row>
    <row r="1351" spans="1:15" x14ac:dyDescent="0.25">
      <c r="A1351" t="s">
        <v>2207</v>
      </c>
      <c r="B1351" s="1">
        <v>40851</v>
      </c>
      <c r="C1351" s="1">
        <v>40858</v>
      </c>
      <c r="D1351" t="s">
        <v>1296</v>
      </c>
      <c r="E1351" t="s">
        <v>14</v>
      </c>
      <c r="F1351" t="s">
        <v>15</v>
      </c>
      <c r="G1351" t="s">
        <v>16</v>
      </c>
      <c r="H1351" t="s">
        <v>27</v>
      </c>
      <c r="I1351" t="s">
        <v>844</v>
      </c>
      <c r="J1351">
        <v>21.94</v>
      </c>
      <c r="K1351">
        <v>3</v>
      </c>
      <c r="L1351">
        <v>8.23</v>
      </c>
      <c r="M1351">
        <f>YEAR(Walmart_dataset[[#This Row],[Order Date]])</f>
        <v>2011</v>
      </c>
      <c r="N1351">
        <f>MONTH(Walmart_dataset[[#This Row],[Order Date]])</f>
        <v>11</v>
      </c>
      <c r="O1351">
        <f>DAY(Walmart_dataset[[#This Row],[Order Date]])</f>
        <v>4</v>
      </c>
    </row>
    <row r="1352" spans="1:15" x14ac:dyDescent="0.25">
      <c r="A1352" t="s">
        <v>2207</v>
      </c>
      <c r="B1352" s="1">
        <v>40851</v>
      </c>
      <c r="C1352" s="1">
        <v>40858</v>
      </c>
      <c r="D1352" t="s">
        <v>1296</v>
      </c>
      <c r="E1352" t="s">
        <v>14</v>
      </c>
      <c r="F1352" t="s">
        <v>15</v>
      </c>
      <c r="G1352" t="s">
        <v>16</v>
      </c>
      <c r="H1352" t="s">
        <v>67</v>
      </c>
      <c r="I1352" t="s">
        <v>2209</v>
      </c>
      <c r="J1352">
        <v>19.440000000000001</v>
      </c>
      <c r="K1352">
        <v>3</v>
      </c>
      <c r="L1352">
        <v>9.33</v>
      </c>
      <c r="M1352">
        <f>YEAR(Walmart_dataset[[#This Row],[Order Date]])</f>
        <v>2011</v>
      </c>
      <c r="N1352">
        <f>MONTH(Walmart_dataset[[#This Row],[Order Date]])</f>
        <v>11</v>
      </c>
      <c r="O1352">
        <f>DAY(Walmart_dataset[[#This Row],[Order Date]])</f>
        <v>4</v>
      </c>
    </row>
    <row r="1353" spans="1:15" x14ac:dyDescent="0.25">
      <c r="A1353" t="s">
        <v>2207</v>
      </c>
      <c r="B1353" s="1">
        <v>40851</v>
      </c>
      <c r="C1353" s="1">
        <v>40858</v>
      </c>
      <c r="D1353" t="s">
        <v>1296</v>
      </c>
      <c r="E1353" t="s">
        <v>14</v>
      </c>
      <c r="F1353" t="s">
        <v>15</v>
      </c>
      <c r="G1353" t="s">
        <v>16</v>
      </c>
      <c r="H1353" t="s">
        <v>736</v>
      </c>
      <c r="I1353" t="s">
        <v>2210</v>
      </c>
      <c r="J1353">
        <v>447.97</v>
      </c>
      <c r="K1353">
        <v>4</v>
      </c>
      <c r="L1353">
        <v>139.99</v>
      </c>
      <c r="M1353">
        <f>YEAR(Walmart_dataset[[#This Row],[Order Date]])</f>
        <v>2011</v>
      </c>
      <c r="N1353">
        <f>MONTH(Walmart_dataset[[#This Row],[Order Date]])</f>
        <v>11</v>
      </c>
      <c r="O1353">
        <f>DAY(Walmart_dataset[[#This Row],[Order Date]])</f>
        <v>4</v>
      </c>
    </row>
    <row r="1354" spans="1:15" x14ac:dyDescent="0.25">
      <c r="A1354" t="s">
        <v>2211</v>
      </c>
      <c r="B1354" s="1">
        <v>41085</v>
      </c>
      <c r="C1354" s="1">
        <v>41091</v>
      </c>
      <c r="D1354" t="s">
        <v>487</v>
      </c>
      <c r="E1354" t="s">
        <v>14</v>
      </c>
      <c r="F1354" t="s">
        <v>15</v>
      </c>
      <c r="G1354" t="s">
        <v>16</v>
      </c>
      <c r="H1354" t="s">
        <v>23</v>
      </c>
      <c r="I1354" t="s">
        <v>159</v>
      </c>
      <c r="J1354">
        <v>20.96</v>
      </c>
      <c r="K1354">
        <v>2</v>
      </c>
      <c r="L1354">
        <v>5.24</v>
      </c>
      <c r="M1354">
        <f>YEAR(Walmart_dataset[[#This Row],[Order Date]])</f>
        <v>2012</v>
      </c>
      <c r="N1354">
        <f>MONTH(Walmart_dataset[[#This Row],[Order Date]])</f>
        <v>6</v>
      </c>
      <c r="O1354">
        <f>DAY(Walmart_dataset[[#This Row],[Order Date]])</f>
        <v>25</v>
      </c>
    </row>
    <row r="1355" spans="1:15" x14ac:dyDescent="0.25">
      <c r="A1355" t="s">
        <v>2211</v>
      </c>
      <c r="B1355" s="1">
        <v>41085</v>
      </c>
      <c r="C1355" s="1">
        <v>41091</v>
      </c>
      <c r="D1355" t="s">
        <v>487</v>
      </c>
      <c r="E1355" t="s">
        <v>14</v>
      </c>
      <c r="F1355" t="s">
        <v>15</v>
      </c>
      <c r="G1355" t="s">
        <v>16</v>
      </c>
      <c r="H1355" t="s">
        <v>27</v>
      </c>
      <c r="I1355" t="s">
        <v>1050</v>
      </c>
      <c r="J1355">
        <v>88.75</v>
      </c>
      <c r="K1355">
        <v>3</v>
      </c>
      <c r="L1355">
        <v>27.74</v>
      </c>
      <c r="M1355">
        <f>YEAR(Walmart_dataset[[#This Row],[Order Date]])</f>
        <v>2012</v>
      </c>
      <c r="N1355">
        <f>MONTH(Walmart_dataset[[#This Row],[Order Date]])</f>
        <v>6</v>
      </c>
      <c r="O1355">
        <f>DAY(Walmart_dataset[[#This Row],[Order Date]])</f>
        <v>25</v>
      </c>
    </row>
    <row r="1356" spans="1:15" x14ac:dyDescent="0.25">
      <c r="A1356" t="s">
        <v>2211</v>
      </c>
      <c r="B1356" s="1">
        <v>41085</v>
      </c>
      <c r="C1356" s="1">
        <v>41091</v>
      </c>
      <c r="D1356" t="s">
        <v>487</v>
      </c>
      <c r="E1356" t="s">
        <v>14</v>
      </c>
      <c r="F1356" t="s">
        <v>15</v>
      </c>
      <c r="G1356" t="s">
        <v>16</v>
      </c>
      <c r="H1356" t="s">
        <v>43</v>
      </c>
      <c r="I1356" t="s">
        <v>460</v>
      </c>
      <c r="J1356">
        <v>304.23</v>
      </c>
      <c r="K1356">
        <v>3</v>
      </c>
      <c r="L1356">
        <v>9.1300000000000008</v>
      </c>
      <c r="M1356">
        <f>YEAR(Walmart_dataset[[#This Row],[Order Date]])</f>
        <v>2012</v>
      </c>
      <c r="N1356">
        <f>MONTH(Walmart_dataset[[#This Row],[Order Date]])</f>
        <v>6</v>
      </c>
      <c r="O1356">
        <f>DAY(Walmart_dataset[[#This Row],[Order Date]])</f>
        <v>25</v>
      </c>
    </row>
    <row r="1357" spans="1:15" x14ac:dyDescent="0.25">
      <c r="A1357" t="s">
        <v>2212</v>
      </c>
      <c r="B1357" s="1">
        <v>41116</v>
      </c>
      <c r="C1357" s="1">
        <v>41123</v>
      </c>
      <c r="D1357" t="s">
        <v>132</v>
      </c>
      <c r="E1357" t="s">
        <v>14</v>
      </c>
      <c r="F1357" t="s">
        <v>47</v>
      </c>
      <c r="G1357" t="s">
        <v>16</v>
      </c>
      <c r="H1357" t="s">
        <v>128</v>
      </c>
      <c r="I1357" t="s">
        <v>2213</v>
      </c>
      <c r="J1357">
        <v>167.86</v>
      </c>
      <c r="K1357">
        <v>2</v>
      </c>
      <c r="L1357">
        <v>78.89</v>
      </c>
      <c r="M1357">
        <f>YEAR(Walmart_dataset[[#This Row],[Order Date]])</f>
        <v>2012</v>
      </c>
      <c r="N1357">
        <f>MONTH(Walmart_dataset[[#This Row],[Order Date]])</f>
        <v>7</v>
      </c>
      <c r="O1357">
        <f>DAY(Walmart_dataset[[#This Row],[Order Date]])</f>
        <v>26</v>
      </c>
    </row>
    <row r="1358" spans="1:15" hidden="1" x14ac:dyDescent="0.25">
      <c r="A1358" t="s">
        <v>2214</v>
      </c>
      <c r="B1358" s="1">
        <v>40906</v>
      </c>
      <c r="C1358" s="1">
        <v>40911</v>
      </c>
      <c r="D1358" t="s">
        <v>2215</v>
      </c>
      <c r="E1358" t="s">
        <v>14</v>
      </c>
      <c r="F1358" t="s">
        <v>1453</v>
      </c>
      <c r="G1358" t="s">
        <v>158</v>
      </c>
      <c r="H1358" t="s">
        <v>25</v>
      </c>
      <c r="I1358" t="s">
        <v>2216</v>
      </c>
      <c r="J1358">
        <v>23.98</v>
      </c>
      <c r="K1358">
        <v>3</v>
      </c>
      <c r="L1358">
        <v>-5.69</v>
      </c>
      <c r="M1358">
        <f>YEAR(Walmart_dataset[[#This Row],[Order Date]])</f>
        <v>2011</v>
      </c>
      <c r="N1358">
        <f>MONTH(Walmart_dataset[[#This Row],[Order Date]])</f>
        <v>12</v>
      </c>
      <c r="O1358">
        <f>DAY(Walmart_dataset[[#This Row],[Order Date]])</f>
        <v>29</v>
      </c>
    </row>
    <row r="1359" spans="1:15" hidden="1" x14ac:dyDescent="0.25">
      <c r="A1359" t="s">
        <v>2214</v>
      </c>
      <c r="B1359" s="1">
        <v>40906</v>
      </c>
      <c r="C1359" s="1">
        <v>40911</v>
      </c>
      <c r="D1359" t="s">
        <v>2215</v>
      </c>
      <c r="E1359" t="s">
        <v>14</v>
      </c>
      <c r="F1359" t="s">
        <v>1453</v>
      </c>
      <c r="G1359" t="s">
        <v>158</v>
      </c>
      <c r="H1359" t="s">
        <v>43</v>
      </c>
      <c r="I1359" t="s">
        <v>1380</v>
      </c>
      <c r="J1359">
        <v>33.29</v>
      </c>
      <c r="K1359">
        <v>1</v>
      </c>
      <c r="L1359">
        <v>7.99</v>
      </c>
      <c r="M1359">
        <f>YEAR(Walmart_dataset[[#This Row],[Order Date]])</f>
        <v>2011</v>
      </c>
      <c r="N1359">
        <f>MONTH(Walmart_dataset[[#This Row],[Order Date]])</f>
        <v>12</v>
      </c>
      <c r="O1359">
        <f>DAY(Walmart_dataset[[#This Row],[Order Date]])</f>
        <v>29</v>
      </c>
    </row>
    <row r="1360" spans="1:15" x14ac:dyDescent="0.25">
      <c r="A1360" t="s">
        <v>2217</v>
      </c>
      <c r="B1360" s="1">
        <v>41884</v>
      </c>
      <c r="C1360" s="1">
        <v>41889</v>
      </c>
      <c r="D1360" t="s">
        <v>2218</v>
      </c>
      <c r="E1360" t="s">
        <v>14</v>
      </c>
      <c r="F1360" t="s">
        <v>1120</v>
      </c>
      <c r="G1360" t="s">
        <v>37</v>
      </c>
      <c r="H1360" t="s">
        <v>58</v>
      </c>
      <c r="I1360" t="s">
        <v>2219</v>
      </c>
      <c r="J1360">
        <v>19.989999999999998</v>
      </c>
      <c r="K1360">
        <v>1</v>
      </c>
      <c r="L1360">
        <v>6.8</v>
      </c>
      <c r="M1360">
        <f>YEAR(Walmart_dataset[[#This Row],[Order Date]])</f>
        <v>2014</v>
      </c>
      <c r="N1360">
        <f>MONTH(Walmart_dataset[[#This Row],[Order Date]])</f>
        <v>9</v>
      </c>
      <c r="O1360">
        <f>DAY(Walmart_dataset[[#This Row],[Order Date]])</f>
        <v>2</v>
      </c>
    </row>
    <row r="1361" spans="1:15" x14ac:dyDescent="0.25">
      <c r="A1361" t="s">
        <v>2217</v>
      </c>
      <c r="B1361" s="1">
        <v>41884</v>
      </c>
      <c r="C1361" s="1">
        <v>41889</v>
      </c>
      <c r="D1361" t="s">
        <v>2218</v>
      </c>
      <c r="E1361" t="s">
        <v>14</v>
      </c>
      <c r="F1361" t="s">
        <v>1120</v>
      </c>
      <c r="G1361" t="s">
        <v>37</v>
      </c>
      <c r="H1361" t="s">
        <v>27</v>
      </c>
      <c r="I1361" t="s">
        <v>2220</v>
      </c>
      <c r="J1361">
        <v>22.92</v>
      </c>
      <c r="K1361">
        <v>5</v>
      </c>
      <c r="L1361">
        <v>8.02</v>
      </c>
      <c r="M1361">
        <f>YEAR(Walmart_dataset[[#This Row],[Order Date]])</f>
        <v>2014</v>
      </c>
      <c r="N1361">
        <f>MONTH(Walmart_dataset[[#This Row],[Order Date]])</f>
        <v>9</v>
      </c>
      <c r="O1361">
        <f>DAY(Walmart_dataset[[#This Row],[Order Date]])</f>
        <v>2</v>
      </c>
    </row>
    <row r="1362" spans="1:15" hidden="1" x14ac:dyDescent="0.25">
      <c r="A1362" t="s">
        <v>2221</v>
      </c>
      <c r="B1362" s="1">
        <v>41263</v>
      </c>
      <c r="C1362" s="1">
        <v>41267</v>
      </c>
      <c r="D1362" t="s">
        <v>513</v>
      </c>
      <c r="E1362" t="s">
        <v>14</v>
      </c>
      <c r="F1362" t="s">
        <v>2222</v>
      </c>
      <c r="G1362" t="s">
        <v>73</v>
      </c>
      <c r="H1362" t="s">
        <v>128</v>
      </c>
      <c r="I1362" t="s">
        <v>2223</v>
      </c>
      <c r="J1362">
        <v>7.92</v>
      </c>
      <c r="K1362">
        <v>1</v>
      </c>
      <c r="L1362">
        <v>2.77</v>
      </c>
      <c r="M1362">
        <f>YEAR(Walmart_dataset[[#This Row],[Order Date]])</f>
        <v>2012</v>
      </c>
      <c r="N1362">
        <f>MONTH(Walmart_dataset[[#This Row],[Order Date]])</f>
        <v>12</v>
      </c>
      <c r="O1362">
        <f>DAY(Walmart_dataset[[#This Row],[Order Date]])</f>
        <v>20</v>
      </c>
    </row>
    <row r="1363" spans="1:15" hidden="1" x14ac:dyDescent="0.25">
      <c r="A1363" t="s">
        <v>2221</v>
      </c>
      <c r="B1363" s="1">
        <v>41263</v>
      </c>
      <c r="C1363" s="1">
        <v>41267</v>
      </c>
      <c r="D1363" t="s">
        <v>513</v>
      </c>
      <c r="E1363" t="s">
        <v>14</v>
      </c>
      <c r="F1363" t="s">
        <v>2222</v>
      </c>
      <c r="G1363" t="s">
        <v>73</v>
      </c>
      <c r="H1363" t="s">
        <v>21</v>
      </c>
      <c r="I1363" t="s">
        <v>2224</v>
      </c>
      <c r="J1363">
        <v>14.37</v>
      </c>
      <c r="K1363">
        <v>2</v>
      </c>
      <c r="L1363">
        <v>3.95</v>
      </c>
      <c r="M1363">
        <f>YEAR(Walmart_dataset[[#This Row],[Order Date]])</f>
        <v>2012</v>
      </c>
      <c r="N1363">
        <f>MONTH(Walmart_dataset[[#This Row],[Order Date]])</f>
        <v>12</v>
      </c>
      <c r="O1363">
        <f>DAY(Walmart_dataset[[#This Row],[Order Date]])</f>
        <v>20</v>
      </c>
    </row>
    <row r="1364" spans="1:15" x14ac:dyDescent="0.25">
      <c r="A1364" t="s">
        <v>2225</v>
      </c>
      <c r="B1364" s="1">
        <v>41240</v>
      </c>
      <c r="C1364" s="1">
        <v>41244</v>
      </c>
      <c r="D1364" t="s">
        <v>2109</v>
      </c>
      <c r="E1364" t="s">
        <v>14</v>
      </c>
      <c r="F1364" t="s">
        <v>15</v>
      </c>
      <c r="G1364" t="s">
        <v>16</v>
      </c>
      <c r="H1364" t="s">
        <v>58</v>
      </c>
      <c r="I1364" t="s">
        <v>289</v>
      </c>
      <c r="J1364">
        <v>107.97</v>
      </c>
      <c r="K1364">
        <v>3</v>
      </c>
      <c r="L1364">
        <v>22.67</v>
      </c>
      <c r="M1364">
        <f>YEAR(Walmart_dataset[[#This Row],[Order Date]])</f>
        <v>2012</v>
      </c>
      <c r="N1364">
        <f>MONTH(Walmart_dataset[[#This Row],[Order Date]])</f>
        <v>11</v>
      </c>
      <c r="O1364">
        <f>DAY(Walmart_dataset[[#This Row],[Order Date]])</f>
        <v>27</v>
      </c>
    </row>
    <row r="1365" spans="1:15" x14ac:dyDescent="0.25">
      <c r="A1365" t="s">
        <v>2225</v>
      </c>
      <c r="B1365" s="1">
        <v>41240</v>
      </c>
      <c r="C1365" s="1">
        <v>41244</v>
      </c>
      <c r="D1365" t="s">
        <v>2109</v>
      </c>
      <c r="E1365" t="s">
        <v>14</v>
      </c>
      <c r="F1365" t="s">
        <v>15</v>
      </c>
      <c r="G1365" t="s">
        <v>16</v>
      </c>
      <c r="H1365" t="s">
        <v>67</v>
      </c>
      <c r="I1365" t="s">
        <v>1694</v>
      </c>
      <c r="J1365">
        <v>113.82</v>
      </c>
      <c r="K1365">
        <v>3</v>
      </c>
      <c r="L1365">
        <v>53.5</v>
      </c>
      <c r="M1365">
        <f>YEAR(Walmart_dataset[[#This Row],[Order Date]])</f>
        <v>2012</v>
      </c>
      <c r="N1365">
        <f>MONTH(Walmart_dataset[[#This Row],[Order Date]])</f>
        <v>11</v>
      </c>
      <c r="O1365">
        <f>DAY(Walmart_dataset[[#This Row],[Order Date]])</f>
        <v>27</v>
      </c>
    </row>
    <row r="1366" spans="1:15" x14ac:dyDescent="0.25">
      <c r="A1366" t="s">
        <v>2226</v>
      </c>
      <c r="B1366" s="1">
        <v>41718</v>
      </c>
      <c r="C1366" s="1">
        <v>41721</v>
      </c>
      <c r="D1366" t="s">
        <v>1651</v>
      </c>
      <c r="E1366" t="s">
        <v>14</v>
      </c>
      <c r="F1366" t="s">
        <v>47</v>
      </c>
      <c r="G1366" t="s">
        <v>16</v>
      </c>
      <c r="H1366" t="s">
        <v>27</v>
      </c>
      <c r="I1366" t="s">
        <v>799</v>
      </c>
      <c r="J1366">
        <v>19.82</v>
      </c>
      <c r="K1366">
        <v>6</v>
      </c>
      <c r="L1366">
        <v>6.69</v>
      </c>
      <c r="M1366">
        <f>YEAR(Walmart_dataset[[#This Row],[Order Date]])</f>
        <v>2014</v>
      </c>
      <c r="N1366">
        <f>MONTH(Walmart_dataset[[#This Row],[Order Date]])</f>
        <v>3</v>
      </c>
      <c r="O1366">
        <f>DAY(Walmart_dataset[[#This Row],[Order Date]])</f>
        <v>20</v>
      </c>
    </row>
    <row r="1367" spans="1:15" x14ac:dyDescent="0.25">
      <c r="A1367" t="s">
        <v>2226</v>
      </c>
      <c r="B1367" s="1">
        <v>41718</v>
      </c>
      <c r="C1367" s="1">
        <v>41721</v>
      </c>
      <c r="D1367" t="s">
        <v>1651</v>
      </c>
      <c r="E1367" t="s">
        <v>14</v>
      </c>
      <c r="F1367" t="s">
        <v>47</v>
      </c>
      <c r="G1367" t="s">
        <v>16</v>
      </c>
      <c r="H1367" t="s">
        <v>25</v>
      </c>
      <c r="I1367" t="s">
        <v>1029</v>
      </c>
      <c r="J1367">
        <v>657.5</v>
      </c>
      <c r="K1367">
        <v>6</v>
      </c>
      <c r="L1367">
        <v>-131.5</v>
      </c>
      <c r="M1367">
        <f>YEAR(Walmart_dataset[[#This Row],[Order Date]])</f>
        <v>2014</v>
      </c>
      <c r="N1367">
        <f>MONTH(Walmart_dataset[[#This Row],[Order Date]])</f>
        <v>3</v>
      </c>
      <c r="O1367">
        <f>DAY(Walmart_dataset[[#This Row],[Order Date]])</f>
        <v>20</v>
      </c>
    </row>
    <row r="1368" spans="1:15" x14ac:dyDescent="0.25">
      <c r="A1368" t="s">
        <v>2226</v>
      </c>
      <c r="B1368" s="1">
        <v>41718</v>
      </c>
      <c r="C1368" s="1">
        <v>41721</v>
      </c>
      <c r="D1368" t="s">
        <v>1651</v>
      </c>
      <c r="E1368" t="s">
        <v>14</v>
      </c>
      <c r="F1368" t="s">
        <v>47</v>
      </c>
      <c r="G1368" t="s">
        <v>16</v>
      </c>
      <c r="H1368" t="s">
        <v>58</v>
      </c>
      <c r="I1368" t="s">
        <v>97</v>
      </c>
      <c r="J1368">
        <v>99.54</v>
      </c>
      <c r="K1368">
        <v>2</v>
      </c>
      <c r="L1368">
        <v>10.95</v>
      </c>
      <c r="M1368">
        <f>YEAR(Walmart_dataset[[#This Row],[Order Date]])</f>
        <v>2014</v>
      </c>
      <c r="N1368">
        <f>MONTH(Walmart_dataset[[#This Row],[Order Date]])</f>
        <v>3</v>
      </c>
      <c r="O1368">
        <f>DAY(Walmart_dataset[[#This Row],[Order Date]])</f>
        <v>20</v>
      </c>
    </row>
    <row r="1369" spans="1:15" x14ac:dyDescent="0.25">
      <c r="A1369" t="s">
        <v>2226</v>
      </c>
      <c r="B1369" s="1">
        <v>41718</v>
      </c>
      <c r="C1369" s="1">
        <v>41721</v>
      </c>
      <c r="D1369" t="s">
        <v>1651</v>
      </c>
      <c r="E1369" t="s">
        <v>14</v>
      </c>
      <c r="F1369" t="s">
        <v>47</v>
      </c>
      <c r="G1369" t="s">
        <v>16</v>
      </c>
      <c r="H1369" t="s">
        <v>58</v>
      </c>
      <c r="I1369" t="s">
        <v>1270</v>
      </c>
      <c r="J1369">
        <v>199.96</v>
      </c>
      <c r="K1369">
        <v>4</v>
      </c>
      <c r="L1369">
        <v>85.98</v>
      </c>
      <c r="M1369">
        <f>YEAR(Walmart_dataset[[#This Row],[Order Date]])</f>
        <v>2014</v>
      </c>
      <c r="N1369">
        <f>MONTH(Walmart_dataset[[#This Row],[Order Date]])</f>
        <v>3</v>
      </c>
      <c r="O1369">
        <f>DAY(Walmart_dataset[[#This Row],[Order Date]])</f>
        <v>20</v>
      </c>
    </row>
    <row r="1370" spans="1:15" hidden="1" x14ac:dyDescent="0.25">
      <c r="A1370" t="s">
        <v>2227</v>
      </c>
      <c r="B1370" s="1">
        <v>41968</v>
      </c>
      <c r="C1370" s="1">
        <v>41973</v>
      </c>
      <c r="D1370" t="s">
        <v>2228</v>
      </c>
      <c r="E1370" t="s">
        <v>14</v>
      </c>
      <c r="F1370" t="s">
        <v>391</v>
      </c>
      <c r="G1370" t="s">
        <v>73</v>
      </c>
      <c r="H1370" t="s">
        <v>27</v>
      </c>
      <c r="I1370" t="s">
        <v>971</v>
      </c>
      <c r="J1370">
        <v>20.72</v>
      </c>
      <c r="K1370">
        <v>2</v>
      </c>
      <c r="L1370">
        <v>-15.2</v>
      </c>
      <c r="M1370">
        <f>YEAR(Walmart_dataset[[#This Row],[Order Date]])</f>
        <v>2014</v>
      </c>
      <c r="N1370">
        <f>MONTH(Walmart_dataset[[#This Row],[Order Date]])</f>
        <v>11</v>
      </c>
      <c r="O1370">
        <f>DAY(Walmart_dataset[[#This Row],[Order Date]])</f>
        <v>25</v>
      </c>
    </row>
    <row r="1371" spans="1:15" hidden="1" x14ac:dyDescent="0.25">
      <c r="A1371" t="s">
        <v>2227</v>
      </c>
      <c r="B1371" s="1">
        <v>41968</v>
      </c>
      <c r="C1371" s="1">
        <v>41973</v>
      </c>
      <c r="D1371" t="s">
        <v>2228</v>
      </c>
      <c r="E1371" t="s">
        <v>14</v>
      </c>
      <c r="F1371" t="s">
        <v>391</v>
      </c>
      <c r="G1371" t="s">
        <v>73</v>
      </c>
      <c r="H1371" t="s">
        <v>43</v>
      </c>
      <c r="I1371" t="s">
        <v>1833</v>
      </c>
      <c r="J1371">
        <v>415.87</v>
      </c>
      <c r="K1371">
        <v>8</v>
      </c>
      <c r="L1371">
        <v>-41.59</v>
      </c>
      <c r="M1371">
        <f>YEAR(Walmart_dataset[[#This Row],[Order Date]])</f>
        <v>2014</v>
      </c>
      <c r="N1371">
        <f>MONTH(Walmart_dataset[[#This Row],[Order Date]])</f>
        <v>11</v>
      </c>
      <c r="O1371">
        <f>DAY(Walmart_dataset[[#This Row],[Order Date]])</f>
        <v>25</v>
      </c>
    </row>
    <row r="1372" spans="1:15" x14ac:dyDescent="0.25">
      <c r="A1372" t="s">
        <v>2229</v>
      </c>
      <c r="B1372" s="1">
        <v>41984</v>
      </c>
      <c r="C1372" s="1">
        <v>41986</v>
      </c>
      <c r="D1372" t="s">
        <v>2230</v>
      </c>
      <c r="E1372" t="s">
        <v>14</v>
      </c>
      <c r="F1372" t="s">
        <v>1289</v>
      </c>
      <c r="G1372" t="s">
        <v>16</v>
      </c>
      <c r="H1372" t="s">
        <v>25</v>
      </c>
      <c r="I1372" t="s">
        <v>2107</v>
      </c>
      <c r="J1372">
        <v>95.84</v>
      </c>
      <c r="K1372">
        <v>4</v>
      </c>
      <c r="L1372">
        <v>34.74</v>
      </c>
      <c r="M1372">
        <f>YEAR(Walmart_dataset[[#This Row],[Order Date]])</f>
        <v>2014</v>
      </c>
      <c r="N1372">
        <f>MONTH(Walmart_dataset[[#This Row],[Order Date]])</f>
        <v>12</v>
      </c>
      <c r="O1372">
        <f>DAY(Walmart_dataset[[#This Row],[Order Date]])</f>
        <v>11</v>
      </c>
    </row>
    <row r="1373" spans="1:15" x14ac:dyDescent="0.25">
      <c r="A1373" t="s">
        <v>2229</v>
      </c>
      <c r="B1373" s="1">
        <v>41984</v>
      </c>
      <c r="C1373" s="1">
        <v>41986</v>
      </c>
      <c r="D1373" t="s">
        <v>2230</v>
      </c>
      <c r="E1373" t="s">
        <v>14</v>
      </c>
      <c r="F1373" t="s">
        <v>1289</v>
      </c>
      <c r="G1373" t="s">
        <v>16</v>
      </c>
      <c r="H1373" t="s">
        <v>67</v>
      </c>
      <c r="I1373" t="s">
        <v>445</v>
      </c>
      <c r="J1373">
        <v>12.96</v>
      </c>
      <c r="K1373">
        <v>2</v>
      </c>
      <c r="L1373">
        <v>6.22</v>
      </c>
      <c r="M1373">
        <f>YEAR(Walmart_dataset[[#This Row],[Order Date]])</f>
        <v>2014</v>
      </c>
      <c r="N1373">
        <f>MONTH(Walmart_dataset[[#This Row],[Order Date]])</f>
        <v>12</v>
      </c>
      <c r="O1373">
        <f>DAY(Walmart_dataset[[#This Row],[Order Date]])</f>
        <v>11</v>
      </c>
    </row>
    <row r="1374" spans="1:15" x14ac:dyDescent="0.25">
      <c r="A1374" t="s">
        <v>2231</v>
      </c>
      <c r="B1374" s="1">
        <v>40658</v>
      </c>
      <c r="C1374" s="1">
        <v>40663</v>
      </c>
      <c r="D1374" t="s">
        <v>875</v>
      </c>
      <c r="E1374" t="s">
        <v>14</v>
      </c>
      <c r="F1374" t="s">
        <v>2232</v>
      </c>
      <c r="G1374" t="s">
        <v>16</v>
      </c>
      <c r="H1374" t="s">
        <v>21</v>
      </c>
      <c r="I1374" t="s">
        <v>1468</v>
      </c>
      <c r="J1374">
        <v>303.25</v>
      </c>
      <c r="K1374">
        <v>5</v>
      </c>
      <c r="L1374">
        <v>63.68</v>
      </c>
      <c r="M1374">
        <f>YEAR(Walmart_dataset[[#This Row],[Order Date]])</f>
        <v>2011</v>
      </c>
      <c r="N1374">
        <f>MONTH(Walmart_dataset[[#This Row],[Order Date]])</f>
        <v>4</v>
      </c>
      <c r="O1374">
        <f>DAY(Walmart_dataset[[#This Row],[Order Date]])</f>
        <v>25</v>
      </c>
    </row>
    <row r="1375" spans="1:15" x14ac:dyDescent="0.25">
      <c r="A1375" t="s">
        <v>2231</v>
      </c>
      <c r="B1375" s="1">
        <v>40658</v>
      </c>
      <c r="C1375" s="1">
        <v>40663</v>
      </c>
      <c r="D1375" t="s">
        <v>875</v>
      </c>
      <c r="E1375" t="s">
        <v>14</v>
      </c>
      <c r="F1375" t="s">
        <v>2232</v>
      </c>
      <c r="G1375" t="s">
        <v>16</v>
      </c>
      <c r="H1375" t="s">
        <v>29</v>
      </c>
      <c r="I1375" t="s">
        <v>1363</v>
      </c>
      <c r="J1375">
        <v>270.72000000000003</v>
      </c>
      <c r="K1375">
        <v>3</v>
      </c>
      <c r="L1375">
        <v>78.510000000000005</v>
      </c>
      <c r="M1375">
        <f>YEAR(Walmart_dataset[[#This Row],[Order Date]])</f>
        <v>2011</v>
      </c>
      <c r="N1375">
        <f>MONTH(Walmart_dataset[[#This Row],[Order Date]])</f>
        <v>4</v>
      </c>
      <c r="O1375">
        <f>DAY(Walmart_dataset[[#This Row],[Order Date]])</f>
        <v>25</v>
      </c>
    </row>
    <row r="1376" spans="1:15" x14ac:dyDescent="0.25">
      <c r="A1376" t="s">
        <v>2231</v>
      </c>
      <c r="B1376" s="1">
        <v>40658</v>
      </c>
      <c r="C1376" s="1">
        <v>40663</v>
      </c>
      <c r="D1376" t="s">
        <v>875</v>
      </c>
      <c r="E1376" t="s">
        <v>14</v>
      </c>
      <c r="F1376" t="s">
        <v>2232</v>
      </c>
      <c r="G1376" t="s">
        <v>16</v>
      </c>
      <c r="H1376" t="s">
        <v>110</v>
      </c>
      <c r="I1376" t="s">
        <v>765</v>
      </c>
      <c r="J1376">
        <v>1487.04</v>
      </c>
      <c r="K1376">
        <v>5</v>
      </c>
      <c r="L1376">
        <v>148.69999999999999</v>
      </c>
      <c r="M1376">
        <f>YEAR(Walmart_dataset[[#This Row],[Order Date]])</f>
        <v>2011</v>
      </c>
      <c r="N1376">
        <f>MONTH(Walmart_dataset[[#This Row],[Order Date]])</f>
        <v>4</v>
      </c>
      <c r="O1376">
        <f>DAY(Walmart_dataset[[#This Row],[Order Date]])</f>
        <v>25</v>
      </c>
    </row>
    <row r="1377" spans="1:15" x14ac:dyDescent="0.25">
      <c r="A1377" t="s">
        <v>2233</v>
      </c>
      <c r="B1377" s="1">
        <v>41207</v>
      </c>
      <c r="C1377" s="1">
        <v>41212</v>
      </c>
      <c r="D1377" t="s">
        <v>2234</v>
      </c>
      <c r="E1377" t="s">
        <v>14</v>
      </c>
      <c r="F1377" t="s">
        <v>47</v>
      </c>
      <c r="G1377" t="s">
        <v>16</v>
      </c>
      <c r="H1377" t="s">
        <v>23</v>
      </c>
      <c r="I1377" t="s">
        <v>1862</v>
      </c>
      <c r="J1377">
        <v>60.45</v>
      </c>
      <c r="K1377">
        <v>3</v>
      </c>
      <c r="L1377">
        <v>16.32</v>
      </c>
      <c r="M1377">
        <f>YEAR(Walmart_dataset[[#This Row],[Order Date]])</f>
        <v>2012</v>
      </c>
      <c r="N1377">
        <f>MONTH(Walmart_dataset[[#This Row],[Order Date]])</f>
        <v>10</v>
      </c>
      <c r="O1377">
        <f>DAY(Walmart_dataset[[#This Row],[Order Date]])</f>
        <v>25</v>
      </c>
    </row>
    <row r="1378" spans="1:15" x14ac:dyDescent="0.25">
      <c r="A1378" t="s">
        <v>2233</v>
      </c>
      <c r="B1378" s="1">
        <v>41207</v>
      </c>
      <c r="C1378" s="1">
        <v>41212</v>
      </c>
      <c r="D1378" t="s">
        <v>2234</v>
      </c>
      <c r="E1378" t="s">
        <v>14</v>
      </c>
      <c r="F1378" t="s">
        <v>47</v>
      </c>
      <c r="G1378" t="s">
        <v>16</v>
      </c>
      <c r="H1378" t="s">
        <v>31</v>
      </c>
      <c r="I1378" t="s">
        <v>2235</v>
      </c>
      <c r="J1378">
        <v>253.18</v>
      </c>
      <c r="K1378">
        <v>3</v>
      </c>
      <c r="L1378">
        <v>-31.65</v>
      </c>
      <c r="M1378">
        <f>YEAR(Walmart_dataset[[#This Row],[Order Date]])</f>
        <v>2012</v>
      </c>
      <c r="N1378">
        <f>MONTH(Walmart_dataset[[#This Row],[Order Date]])</f>
        <v>10</v>
      </c>
      <c r="O1378">
        <f>DAY(Walmart_dataset[[#This Row],[Order Date]])</f>
        <v>25</v>
      </c>
    </row>
    <row r="1379" spans="1:15" x14ac:dyDescent="0.25">
      <c r="A1379" t="s">
        <v>2236</v>
      </c>
      <c r="B1379" s="1">
        <v>41575</v>
      </c>
      <c r="C1379" s="1">
        <v>41581</v>
      </c>
      <c r="D1379" t="s">
        <v>2237</v>
      </c>
      <c r="E1379" t="s">
        <v>14</v>
      </c>
      <c r="F1379" t="s">
        <v>47</v>
      </c>
      <c r="G1379" t="s">
        <v>16</v>
      </c>
      <c r="H1379" t="s">
        <v>29</v>
      </c>
      <c r="I1379" t="s">
        <v>159</v>
      </c>
      <c r="J1379">
        <v>43.92</v>
      </c>
      <c r="K1379">
        <v>4</v>
      </c>
      <c r="L1379">
        <v>11.86</v>
      </c>
      <c r="M1379">
        <f>YEAR(Walmart_dataset[[#This Row],[Order Date]])</f>
        <v>2013</v>
      </c>
      <c r="N1379">
        <f>MONTH(Walmart_dataset[[#This Row],[Order Date]])</f>
        <v>10</v>
      </c>
      <c r="O1379">
        <f>DAY(Walmart_dataset[[#This Row],[Order Date]])</f>
        <v>28</v>
      </c>
    </row>
    <row r="1380" spans="1:15" x14ac:dyDescent="0.25">
      <c r="A1380" t="s">
        <v>2236</v>
      </c>
      <c r="B1380" s="1">
        <v>41575</v>
      </c>
      <c r="C1380" s="1">
        <v>41581</v>
      </c>
      <c r="D1380" t="s">
        <v>2237</v>
      </c>
      <c r="E1380" t="s">
        <v>14</v>
      </c>
      <c r="F1380" t="s">
        <v>47</v>
      </c>
      <c r="G1380" t="s">
        <v>16</v>
      </c>
      <c r="H1380" t="s">
        <v>27</v>
      </c>
      <c r="I1380" t="s">
        <v>1313</v>
      </c>
      <c r="J1380">
        <v>25.03</v>
      </c>
      <c r="K1380">
        <v>3</v>
      </c>
      <c r="L1380">
        <v>7.82</v>
      </c>
      <c r="M1380">
        <f>YEAR(Walmart_dataset[[#This Row],[Order Date]])</f>
        <v>2013</v>
      </c>
      <c r="N1380">
        <f>MONTH(Walmart_dataset[[#This Row],[Order Date]])</f>
        <v>10</v>
      </c>
      <c r="O1380">
        <f>DAY(Walmart_dataset[[#This Row],[Order Date]])</f>
        <v>28</v>
      </c>
    </row>
    <row r="1381" spans="1:15" x14ac:dyDescent="0.25">
      <c r="A1381" t="s">
        <v>2238</v>
      </c>
      <c r="B1381" s="1">
        <v>41594</v>
      </c>
      <c r="C1381" s="1">
        <v>41598</v>
      </c>
      <c r="D1381" t="s">
        <v>2239</v>
      </c>
      <c r="E1381" t="s">
        <v>14</v>
      </c>
      <c r="F1381" t="s">
        <v>197</v>
      </c>
      <c r="G1381" t="s">
        <v>16</v>
      </c>
      <c r="H1381" t="s">
        <v>25</v>
      </c>
      <c r="I1381" t="s">
        <v>2240</v>
      </c>
      <c r="J1381">
        <v>361.38</v>
      </c>
      <c r="K1381">
        <v>2</v>
      </c>
      <c r="L1381">
        <v>27.1</v>
      </c>
      <c r="M1381">
        <f>YEAR(Walmart_dataset[[#This Row],[Order Date]])</f>
        <v>2013</v>
      </c>
      <c r="N1381">
        <f>MONTH(Walmart_dataset[[#This Row],[Order Date]])</f>
        <v>11</v>
      </c>
      <c r="O1381">
        <f>DAY(Walmart_dataset[[#This Row],[Order Date]])</f>
        <v>16</v>
      </c>
    </row>
    <row r="1382" spans="1:15" hidden="1" x14ac:dyDescent="0.25">
      <c r="A1382" t="s">
        <v>2241</v>
      </c>
      <c r="B1382" s="1">
        <v>41635</v>
      </c>
      <c r="C1382" s="1">
        <v>41636</v>
      </c>
      <c r="D1382" t="s">
        <v>816</v>
      </c>
      <c r="E1382" t="s">
        <v>14</v>
      </c>
      <c r="F1382" t="s">
        <v>225</v>
      </c>
      <c r="G1382" t="s">
        <v>96</v>
      </c>
      <c r="H1382" t="s">
        <v>23</v>
      </c>
      <c r="I1382" t="s">
        <v>2242</v>
      </c>
      <c r="J1382">
        <v>11.33</v>
      </c>
      <c r="K1382">
        <v>2</v>
      </c>
      <c r="L1382">
        <v>2.5499999999999998</v>
      </c>
      <c r="M1382">
        <f>YEAR(Walmart_dataset[[#This Row],[Order Date]])</f>
        <v>2013</v>
      </c>
      <c r="N1382">
        <f>MONTH(Walmart_dataset[[#This Row],[Order Date]])</f>
        <v>12</v>
      </c>
      <c r="O1382">
        <f>DAY(Walmart_dataset[[#This Row],[Order Date]])</f>
        <v>27</v>
      </c>
    </row>
    <row r="1383" spans="1:15" x14ac:dyDescent="0.25">
      <c r="A1383" t="s">
        <v>2243</v>
      </c>
      <c r="B1383" s="1">
        <v>40669</v>
      </c>
      <c r="C1383" s="1">
        <v>40674</v>
      </c>
      <c r="D1383" t="s">
        <v>2109</v>
      </c>
      <c r="E1383" t="s">
        <v>14</v>
      </c>
      <c r="F1383" t="s">
        <v>15</v>
      </c>
      <c r="G1383" t="s">
        <v>16</v>
      </c>
      <c r="H1383" t="s">
        <v>17</v>
      </c>
      <c r="I1383" t="s">
        <v>159</v>
      </c>
      <c r="J1383">
        <v>5.78</v>
      </c>
      <c r="K1383">
        <v>2</v>
      </c>
      <c r="L1383">
        <v>2.72</v>
      </c>
      <c r="M1383">
        <f>YEAR(Walmart_dataset[[#This Row],[Order Date]])</f>
        <v>2011</v>
      </c>
      <c r="N1383">
        <f>MONTH(Walmart_dataset[[#This Row],[Order Date]])</f>
        <v>5</v>
      </c>
      <c r="O1383">
        <f>DAY(Walmart_dataset[[#This Row],[Order Date]])</f>
        <v>6</v>
      </c>
    </row>
    <row r="1384" spans="1:15" x14ac:dyDescent="0.25">
      <c r="A1384" t="s">
        <v>2243</v>
      </c>
      <c r="B1384" s="1">
        <v>40669</v>
      </c>
      <c r="C1384" s="1">
        <v>40674</v>
      </c>
      <c r="D1384" t="s">
        <v>2109</v>
      </c>
      <c r="E1384" t="s">
        <v>14</v>
      </c>
      <c r="F1384" t="s">
        <v>15</v>
      </c>
      <c r="G1384" t="s">
        <v>16</v>
      </c>
      <c r="H1384" t="s">
        <v>23</v>
      </c>
      <c r="I1384" t="s">
        <v>555</v>
      </c>
      <c r="J1384">
        <v>107.94</v>
      </c>
      <c r="K1384">
        <v>6</v>
      </c>
      <c r="L1384">
        <v>30.22</v>
      </c>
      <c r="M1384">
        <f>YEAR(Walmart_dataset[[#This Row],[Order Date]])</f>
        <v>2011</v>
      </c>
      <c r="N1384">
        <f>MONTH(Walmart_dataset[[#This Row],[Order Date]])</f>
        <v>5</v>
      </c>
      <c r="O1384">
        <f>DAY(Walmart_dataset[[#This Row],[Order Date]])</f>
        <v>6</v>
      </c>
    </row>
    <row r="1385" spans="1:15" x14ac:dyDescent="0.25">
      <c r="A1385" t="s">
        <v>2244</v>
      </c>
      <c r="B1385" s="1">
        <v>40876</v>
      </c>
      <c r="C1385" s="1">
        <v>40883</v>
      </c>
      <c r="D1385" t="s">
        <v>201</v>
      </c>
      <c r="E1385" t="s">
        <v>14</v>
      </c>
      <c r="F1385" t="s">
        <v>47</v>
      </c>
      <c r="G1385" t="s">
        <v>16</v>
      </c>
      <c r="H1385" t="s">
        <v>25</v>
      </c>
      <c r="I1385" t="s">
        <v>2245</v>
      </c>
      <c r="J1385">
        <v>575.91999999999996</v>
      </c>
      <c r="K1385">
        <v>2</v>
      </c>
      <c r="L1385">
        <v>71.989999999999995</v>
      </c>
      <c r="M1385">
        <f>YEAR(Walmart_dataset[[#This Row],[Order Date]])</f>
        <v>2011</v>
      </c>
      <c r="N1385">
        <f>MONTH(Walmart_dataset[[#This Row],[Order Date]])</f>
        <v>11</v>
      </c>
      <c r="O1385">
        <f>DAY(Walmart_dataset[[#This Row],[Order Date]])</f>
        <v>29</v>
      </c>
    </row>
    <row r="1386" spans="1:15" x14ac:dyDescent="0.25">
      <c r="A1386" t="s">
        <v>2244</v>
      </c>
      <c r="B1386" s="1">
        <v>40876</v>
      </c>
      <c r="C1386" s="1">
        <v>40883</v>
      </c>
      <c r="D1386" t="s">
        <v>201</v>
      </c>
      <c r="E1386" t="s">
        <v>14</v>
      </c>
      <c r="F1386" t="s">
        <v>47</v>
      </c>
      <c r="G1386" t="s">
        <v>16</v>
      </c>
      <c r="H1386" t="s">
        <v>119</v>
      </c>
      <c r="I1386" t="s">
        <v>159</v>
      </c>
      <c r="J1386">
        <v>30.4</v>
      </c>
      <c r="K1386">
        <v>5</v>
      </c>
      <c r="L1386">
        <v>15.2</v>
      </c>
      <c r="M1386">
        <f>YEAR(Walmart_dataset[[#This Row],[Order Date]])</f>
        <v>2011</v>
      </c>
      <c r="N1386">
        <f>MONTH(Walmart_dataset[[#This Row],[Order Date]])</f>
        <v>11</v>
      </c>
      <c r="O1386">
        <f>DAY(Walmart_dataset[[#This Row],[Order Date]])</f>
        <v>29</v>
      </c>
    </row>
    <row r="1387" spans="1:15" hidden="1" x14ac:dyDescent="0.25">
      <c r="A1387" t="s">
        <v>2246</v>
      </c>
      <c r="B1387" s="1">
        <v>41905</v>
      </c>
      <c r="C1387" s="1">
        <v>41911</v>
      </c>
      <c r="D1387" t="s">
        <v>2195</v>
      </c>
      <c r="E1387" t="s">
        <v>14</v>
      </c>
      <c r="F1387" t="s">
        <v>1453</v>
      </c>
      <c r="G1387" t="s">
        <v>158</v>
      </c>
      <c r="H1387" t="s">
        <v>67</v>
      </c>
      <c r="I1387" t="s">
        <v>2247</v>
      </c>
      <c r="J1387">
        <v>27.18</v>
      </c>
      <c r="K1387">
        <v>3</v>
      </c>
      <c r="L1387">
        <v>12.23</v>
      </c>
      <c r="M1387">
        <f>YEAR(Walmart_dataset[[#This Row],[Order Date]])</f>
        <v>2014</v>
      </c>
      <c r="N1387">
        <f>MONTH(Walmart_dataset[[#This Row],[Order Date]])</f>
        <v>9</v>
      </c>
      <c r="O1387">
        <f>DAY(Walmart_dataset[[#This Row],[Order Date]])</f>
        <v>23</v>
      </c>
    </row>
    <row r="1388" spans="1:15" x14ac:dyDescent="0.25">
      <c r="A1388" t="s">
        <v>2248</v>
      </c>
      <c r="B1388" s="1">
        <v>41079</v>
      </c>
      <c r="C1388" s="1">
        <v>41083</v>
      </c>
      <c r="D1388" t="s">
        <v>193</v>
      </c>
      <c r="E1388" t="s">
        <v>14</v>
      </c>
      <c r="F1388" t="s">
        <v>15</v>
      </c>
      <c r="G1388" t="s">
        <v>16</v>
      </c>
      <c r="H1388" t="s">
        <v>21</v>
      </c>
      <c r="I1388" t="s">
        <v>2249</v>
      </c>
      <c r="J1388">
        <v>12.56</v>
      </c>
      <c r="K1388">
        <v>2</v>
      </c>
      <c r="L1388">
        <v>4.0199999999999996</v>
      </c>
      <c r="M1388">
        <f>YEAR(Walmart_dataset[[#This Row],[Order Date]])</f>
        <v>2012</v>
      </c>
      <c r="N1388">
        <f>MONTH(Walmart_dataset[[#This Row],[Order Date]])</f>
        <v>6</v>
      </c>
      <c r="O1388">
        <f>DAY(Walmart_dataset[[#This Row],[Order Date]])</f>
        <v>19</v>
      </c>
    </row>
    <row r="1389" spans="1:15" x14ac:dyDescent="0.25">
      <c r="A1389" t="s">
        <v>2248</v>
      </c>
      <c r="B1389" s="1">
        <v>41079</v>
      </c>
      <c r="C1389" s="1">
        <v>41083</v>
      </c>
      <c r="D1389" t="s">
        <v>193</v>
      </c>
      <c r="E1389" t="s">
        <v>14</v>
      </c>
      <c r="F1389" t="s">
        <v>15</v>
      </c>
      <c r="G1389" t="s">
        <v>16</v>
      </c>
      <c r="H1389" t="s">
        <v>67</v>
      </c>
      <c r="I1389" t="s">
        <v>2250</v>
      </c>
      <c r="J1389">
        <v>6.48</v>
      </c>
      <c r="K1389">
        <v>1</v>
      </c>
      <c r="L1389">
        <v>3.11</v>
      </c>
      <c r="M1389">
        <f>YEAR(Walmart_dataset[[#This Row],[Order Date]])</f>
        <v>2012</v>
      </c>
      <c r="N1389">
        <f>MONTH(Walmart_dataset[[#This Row],[Order Date]])</f>
        <v>6</v>
      </c>
      <c r="O1389">
        <f>DAY(Walmart_dataset[[#This Row],[Order Date]])</f>
        <v>19</v>
      </c>
    </row>
    <row r="1390" spans="1:15" x14ac:dyDescent="0.25">
      <c r="A1390" t="s">
        <v>2248</v>
      </c>
      <c r="B1390" s="1">
        <v>41079</v>
      </c>
      <c r="C1390" s="1">
        <v>41083</v>
      </c>
      <c r="D1390" t="s">
        <v>193</v>
      </c>
      <c r="E1390" t="s">
        <v>14</v>
      </c>
      <c r="F1390" t="s">
        <v>15</v>
      </c>
      <c r="G1390" t="s">
        <v>16</v>
      </c>
      <c r="H1390" t="s">
        <v>128</v>
      </c>
      <c r="I1390" t="s">
        <v>1497</v>
      </c>
      <c r="J1390">
        <v>186.69</v>
      </c>
      <c r="K1390">
        <v>3</v>
      </c>
      <c r="L1390">
        <v>87.74</v>
      </c>
      <c r="M1390">
        <f>YEAR(Walmart_dataset[[#This Row],[Order Date]])</f>
        <v>2012</v>
      </c>
      <c r="N1390">
        <f>MONTH(Walmart_dataset[[#This Row],[Order Date]])</f>
        <v>6</v>
      </c>
      <c r="O1390">
        <f>DAY(Walmart_dataset[[#This Row],[Order Date]])</f>
        <v>19</v>
      </c>
    </row>
    <row r="1391" spans="1:15" x14ac:dyDescent="0.25">
      <c r="A1391" t="s">
        <v>2251</v>
      </c>
      <c r="B1391" s="1">
        <v>41460</v>
      </c>
      <c r="C1391" s="1">
        <v>41462</v>
      </c>
      <c r="D1391" t="s">
        <v>2252</v>
      </c>
      <c r="E1391" t="s">
        <v>14</v>
      </c>
      <c r="F1391" t="s">
        <v>47</v>
      </c>
      <c r="G1391" t="s">
        <v>16</v>
      </c>
      <c r="H1391" t="s">
        <v>21</v>
      </c>
      <c r="I1391" t="s">
        <v>2253</v>
      </c>
      <c r="J1391">
        <v>25.4</v>
      </c>
      <c r="K1391">
        <v>5</v>
      </c>
      <c r="L1391">
        <v>8.64</v>
      </c>
      <c r="M1391">
        <f>YEAR(Walmart_dataset[[#This Row],[Order Date]])</f>
        <v>2013</v>
      </c>
      <c r="N1391">
        <f>MONTH(Walmart_dataset[[#This Row],[Order Date]])</f>
        <v>7</v>
      </c>
      <c r="O1391">
        <f>DAY(Walmart_dataset[[#This Row],[Order Date]])</f>
        <v>5</v>
      </c>
    </row>
    <row r="1392" spans="1:15" x14ac:dyDescent="0.25">
      <c r="A1392" t="s">
        <v>2251</v>
      </c>
      <c r="B1392" s="1">
        <v>41460</v>
      </c>
      <c r="C1392" s="1">
        <v>41462</v>
      </c>
      <c r="D1392" t="s">
        <v>2252</v>
      </c>
      <c r="E1392" t="s">
        <v>14</v>
      </c>
      <c r="F1392" t="s">
        <v>47</v>
      </c>
      <c r="G1392" t="s">
        <v>16</v>
      </c>
      <c r="H1392" t="s">
        <v>128</v>
      </c>
      <c r="I1392" t="s">
        <v>2254</v>
      </c>
      <c r="J1392">
        <v>43.96</v>
      </c>
      <c r="K1392">
        <v>2</v>
      </c>
      <c r="L1392">
        <v>20.66</v>
      </c>
      <c r="M1392">
        <f>YEAR(Walmart_dataset[[#This Row],[Order Date]])</f>
        <v>2013</v>
      </c>
      <c r="N1392">
        <f>MONTH(Walmart_dataset[[#This Row],[Order Date]])</f>
        <v>7</v>
      </c>
      <c r="O1392">
        <f>DAY(Walmart_dataset[[#This Row],[Order Date]])</f>
        <v>5</v>
      </c>
    </row>
    <row r="1393" spans="1:15" x14ac:dyDescent="0.25">
      <c r="A1393" t="s">
        <v>2251</v>
      </c>
      <c r="B1393" s="1">
        <v>41460</v>
      </c>
      <c r="C1393" s="1">
        <v>41462</v>
      </c>
      <c r="D1393" t="s">
        <v>2252</v>
      </c>
      <c r="E1393" t="s">
        <v>14</v>
      </c>
      <c r="F1393" t="s">
        <v>47</v>
      </c>
      <c r="G1393" t="s">
        <v>16</v>
      </c>
      <c r="H1393" t="s">
        <v>296</v>
      </c>
      <c r="I1393" t="s">
        <v>1805</v>
      </c>
      <c r="J1393">
        <v>1279.17</v>
      </c>
      <c r="K1393">
        <v>5</v>
      </c>
      <c r="L1393">
        <v>225.74</v>
      </c>
      <c r="M1393">
        <f>YEAR(Walmart_dataset[[#This Row],[Order Date]])</f>
        <v>2013</v>
      </c>
      <c r="N1393">
        <f>MONTH(Walmart_dataset[[#This Row],[Order Date]])</f>
        <v>7</v>
      </c>
      <c r="O1393">
        <f>DAY(Walmart_dataset[[#This Row],[Order Date]])</f>
        <v>5</v>
      </c>
    </row>
    <row r="1394" spans="1:15" x14ac:dyDescent="0.25">
      <c r="A1394" t="s">
        <v>2251</v>
      </c>
      <c r="B1394" s="1">
        <v>41460</v>
      </c>
      <c r="C1394" s="1">
        <v>41462</v>
      </c>
      <c r="D1394" t="s">
        <v>2252</v>
      </c>
      <c r="E1394" t="s">
        <v>14</v>
      </c>
      <c r="F1394" t="s">
        <v>47</v>
      </c>
      <c r="G1394" t="s">
        <v>16</v>
      </c>
      <c r="H1394" t="s">
        <v>43</v>
      </c>
      <c r="I1394" t="s">
        <v>590</v>
      </c>
      <c r="J1394">
        <v>27.92</v>
      </c>
      <c r="K1394">
        <v>4</v>
      </c>
      <c r="L1394">
        <v>0.56000000000000005</v>
      </c>
      <c r="M1394">
        <f>YEAR(Walmart_dataset[[#This Row],[Order Date]])</f>
        <v>2013</v>
      </c>
      <c r="N1394">
        <f>MONTH(Walmart_dataset[[#This Row],[Order Date]])</f>
        <v>7</v>
      </c>
      <c r="O1394">
        <f>DAY(Walmart_dataset[[#This Row],[Order Date]])</f>
        <v>5</v>
      </c>
    </row>
    <row r="1395" spans="1:15" x14ac:dyDescent="0.25">
      <c r="A1395" t="s">
        <v>2255</v>
      </c>
      <c r="B1395" s="1">
        <v>41155</v>
      </c>
      <c r="C1395" s="1">
        <v>41160</v>
      </c>
      <c r="D1395" t="s">
        <v>2256</v>
      </c>
      <c r="E1395" t="s">
        <v>14</v>
      </c>
      <c r="F1395" t="s">
        <v>47</v>
      </c>
      <c r="G1395" t="s">
        <v>16</v>
      </c>
      <c r="H1395" t="s">
        <v>110</v>
      </c>
      <c r="I1395" t="s">
        <v>1277</v>
      </c>
      <c r="J1395">
        <v>129.57</v>
      </c>
      <c r="K1395">
        <v>2</v>
      </c>
      <c r="L1395">
        <v>-12.96</v>
      </c>
      <c r="M1395">
        <f>YEAR(Walmart_dataset[[#This Row],[Order Date]])</f>
        <v>2012</v>
      </c>
      <c r="N1395">
        <f>MONTH(Walmart_dataset[[#This Row],[Order Date]])</f>
        <v>9</v>
      </c>
      <c r="O1395">
        <f>DAY(Walmart_dataset[[#This Row],[Order Date]])</f>
        <v>3</v>
      </c>
    </row>
    <row r="1396" spans="1:15" x14ac:dyDescent="0.25">
      <c r="A1396" t="s">
        <v>2255</v>
      </c>
      <c r="B1396" s="1">
        <v>41155</v>
      </c>
      <c r="C1396" s="1">
        <v>41160</v>
      </c>
      <c r="D1396" t="s">
        <v>2256</v>
      </c>
      <c r="E1396" t="s">
        <v>14</v>
      </c>
      <c r="F1396" t="s">
        <v>47</v>
      </c>
      <c r="G1396" t="s">
        <v>16</v>
      </c>
      <c r="H1396" t="s">
        <v>27</v>
      </c>
      <c r="I1396" t="s">
        <v>106</v>
      </c>
      <c r="J1396">
        <v>6.37</v>
      </c>
      <c r="K1396">
        <v>2</v>
      </c>
      <c r="L1396">
        <v>2.15</v>
      </c>
      <c r="M1396">
        <f>YEAR(Walmart_dataset[[#This Row],[Order Date]])</f>
        <v>2012</v>
      </c>
      <c r="N1396">
        <f>MONTH(Walmart_dataset[[#This Row],[Order Date]])</f>
        <v>9</v>
      </c>
      <c r="O1396">
        <f>DAY(Walmart_dataset[[#This Row],[Order Date]])</f>
        <v>3</v>
      </c>
    </row>
    <row r="1397" spans="1:15" x14ac:dyDescent="0.25">
      <c r="A1397" t="s">
        <v>2257</v>
      </c>
      <c r="B1397" s="1">
        <v>41859</v>
      </c>
      <c r="C1397" s="1">
        <v>41864</v>
      </c>
      <c r="D1397" t="s">
        <v>1116</v>
      </c>
      <c r="E1397" t="s">
        <v>14</v>
      </c>
      <c r="F1397" t="s">
        <v>142</v>
      </c>
      <c r="G1397" t="s">
        <v>16</v>
      </c>
      <c r="H1397" t="s">
        <v>67</v>
      </c>
      <c r="I1397" t="s">
        <v>1518</v>
      </c>
      <c r="J1397">
        <v>244.55</v>
      </c>
      <c r="K1397">
        <v>5</v>
      </c>
      <c r="L1397">
        <v>114.94</v>
      </c>
      <c r="M1397">
        <f>YEAR(Walmart_dataset[[#This Row],[Order Date]])</f>
        <v>2014</v>
      </c>
      <c r="N1397">
        <f>MONTH(Walmart_dataset[[#This Row],[Order Date]])</f>
        <v>8</v>
      </c>
      <c r="O1397">
        <f>DAY(Walmart_dataset[[#This Row],[Order Date]])</f>
        <v>8</v>
      </c>
    </row>
    <row r="1398" spans="1:15" hidden="1" x14ac:dyDescent="0.25">
      <c r="A1398" t="s">
        <v>2258</v>
      </c>
      <c r="B1398" s="1">
        <v>41712</v>
      </c>
      <c r="C1398" s="1">
        <v>41719</v>
      </c>
      <c r="D1398" t="s">
        <v>1587</v>
      </c>
      <c r="E1398" t="s">
        <v>14</v>
      </c>
      <c r="F1398" t="s">
        <v>177</v>
      </c>
      <c r="G1398" t="s">
        <v>96</v>
      </c>
      <c r="H1398" t="s">
        <v>122</v>
      </c>
      <c r="I1398" t="s">
        <v>2259</v>
      </c>
      <c r="J1398">
        <v>1332.5</v>
      </c>
      <c r="K1398">
        <v>2</v>
      </c>
      <c r="L1398">
        <v>-299.81</v>
      </c>
      <c r="M1398">
        <f>YEAR(Walmart_dataset[[#This Row],[Order Date]])</f>
        <v>2014</v>
      </c>
      <c r="N1398">
        <f>MONTH(Walmart_dataset[[#This Row],[Order Date]])</f>
        <v>3</v>
      </c>
      <c r="O1398">
        <f>DAY(Walmart_dataset[[#This Row],[Order Date]])</f>
        <v>14</v>
      </c>
    </row>
    <row r="1399" spans="1:15" hidden="1" x14ac:dyDescent="0.25">
      <c r="A1399" t="s">
        <v>2260</v>
      </c>
      <c r="B1399" s="1">
        <v>41911</v>
      </c>
      <c r="C1399" s="1">
        <v>41914</v>
      </c>
      <c r="D1399" t="s">
        <v>505</v>
      </c>
      <c r="E1399" t="s">
        <v>14</v>
      </c>
      <c r="F1399" t="s">
        <v>95</v>
      </c>
      <c r="G1399" t="s">
        <v>96</v>
      </c>
      <c r="H1399" t="s">
        <v>21</v>
      </c>
      <c r="I1399" t="s">
        <v>451</v>
      </c>
      <c r="J1399">
        <v>32.78</v>
      </c>
      <c r="K1399">
        <v>1</v>
      </c>
      <c r="L1399">
        <v>3.28</v>
      </c>
      <c r="M1399">
        <f>YEAR(Walmart_dataset[[#This Row],[Order Date]])</f>
        <v>2014</v>
      </c>
      <c r="N1399">
        <f>MONTH(Walmart_dataset[[#This Row],[Order Date]])</f>
        <v>9</v>
      </c>
      <c r="O1399">
        <f>DAY(Walmart_dataset[[#This Row],[Order Date]])</f>
        <v>29</v>
      </c>
    </row>
    <row r="1400" spans="1:15" hidden="1" x14ac:dyDescent="0.25">
      <c r="A1400" t="s">
        <v>2260</v>
      </c>
      <c r="B1400" s="1">
        <v>41911</v>
      </c>
      <c r="C1400" s="1">
        <v>41914</v>
      </c>
      <c r="D1400" t="s">
        <v>505</v>
      </c>
      <c r="E1400" t="s">
        <v>14</v>
      </c>
      <c r="F1400" t="s">
        <v>95</v>
      </c>
      <c r="G1400" t="s">
        <v>96</v>
      </c>
      <c r="H1400" t="s">
        <v>43</v>
      </c>
      <c r="I1400" t="s">
        <v>2261</v>
      </c>
      <c r="J1400">
        <v>147.18</v>
      </c>
      <c r="K1400">
        <v>2</v>
      </c>
      <c r="L1400">
        <v>-29.44</v>
      </c>
      <c r="M1400">
        <f>YEAR(Walmart_dataset[[#This Row],[Order Date]])</f>
        <v>2014</v>
      </c>
      <c r="N1400">
        <f>MONTH(Walmart_dataset[[#This Row],[Order Date]])</f>
        <v>9</v>
      </c>
      <c r="O1400">
        <f>DAY(Walmart_dataset[[#This Row],[Order Date]])</f>
        <v>29</v>
      </c>
    </row>
    <row r="1401" spans="1:15" hidden="1" x14ac:dyDescent="0.25">
      <c r="A1401" t="s">
        <v>2260</v>
      </c>
      <c r="B1401" s="1">
        <v>41911</v>
      </c>
      <c r="C1401" s="1">
        <v>41914</v>
      </c>
      <c r="D1401" t="s">
        <v>505</v>
      </c>
      <c r="E1401" t="s">
        <v>14</v>
      </c>
      <c r="F1401" t="s">
        <v>95</v>
      </c>
      <c r="G1401" t="s">
        <v>96</v>
      </c>
      <c r="H1401" t="s">
        <v>58</v>
      </c>
      <c r="I1401" t="s">
        <v>2262</v>
      </c>
      <c r="J1401">
        <v>54.38</v>
      </c>
      <c r="K1401">
        <v>2</v>
      </c>
      <c r="L1401">
        <v>1.36</v>
      </c>
      <c r="M1401">
        <f>YEAR(Walmart_dataset[[#This Row],[Order Date]])</f>
        <v>2014</v>
      </c>
      <c r="N1401">
        <f>MONTH(Walmart_dataset[[#This Row],[Order Date]])</f>
        <v>9</v>
      </c>
      <c r="O1401">
        <f>DAY(Walmart_dataset[[#This Row],[Order Date]])</f>
        <v>29</v>
      </c>
    </row>
    <row r="1402" spans="1:15" hidden="1" x14ac:dyDescent="0.25">
      <c r="A1402" t="s">
        <v>2260</v>
      </c>
      <c r="B1402" s="1">
        <v>41911</v>
      </c>
      <c r="C1402" s="1">
        <v>41914</v>
      </c>
      <c r="D1402" t="s">
        <v>505</v>
      </c>
      <c r="E1402" t="s">
        <v>14</v>
      </c>
      <c r="F1402" t="s">
        <v>95</v>
      </c>
      <c r="G1402" t="s">
        <v>96</v>
      </c>
      <c r="H1402" t="s">
        <v>27</v>
      </c>
      <c r="I1402" t="s">
        <v>1321</v>
      </c>
      <c r="J1402">
        <v>76.78</v>
      </c>
      <c r="K1402">
        <v>4</v>
      </c>
      <c r="L1402">
        <v>-58.86</v>
      </c>
      <c r="M1402">
        <f>YEAR(Walmart_dataset[[#This Row],[Order Date]])</f>
        <v>2014</v>
      </c>
      <c r="N1402">
        <f>MONTH(Walmart_dataset[[#This Row],[Order Date]])</f>
        <v>9</v>
      </c>
      <c r="O1402">
        <f>DAY(Walmart_dataset[[#This Row],[Order Date]])</f>
        <v>29</v>
      </c>
    </row>
    <row r="1403" spans="1:15" hidden="1" x14ac:dyDescent="0.25">
      <c r="A1403" t="s">
        <v>2260</v>
      </c>
      <c r="B1403" s="1">
        <v>41911</v>
      </c>
      <c r="C1403" s="1">
        <v>41914</v>
      </c>
      <c r="D1403" t="s">
        <v>505</v>
      </c>
      <c r="E1403" t="s">
        <v>14</v>
      </c>
      <c r="F1403" t="s">
        <v>95</v>
      </c>
      <c r="G1403" t="s">
        <v>96</v>
      </c>
      <c r="H1403" t="s">
        <v>67</v>
      </c>
      <c r="I1403" t="s">
        <v>2263</v>
      </c>
      <c r="J1403">
        <v>14.35</v>
      </c>
      <c r="K1403">
        <v>3</v>
      </c>
      <c r="L1403">
        <v>5.2</v>
      </c>
      <c r="M1403">
        <f>YEAR(Walmart_dataset[[#This Row],[Order Date]])</f>
        <v>2014</v>
      </c>
      <c r="N1403">
        <f>MONTH(Walmart_dataset[[#This Row],[Order Date]])</f>
        <v>9</v>
      </c>
      <c r="O1403">
        <f>DAY(Walmart_dataset[[#This Row],[Order Date]])</f>
        <v>29</v>
      </c>
    </row>
    <row r="1404" spans="1:15" hidden="1" x14ac:dyDescent="0.25">
      <c r="A1404" t="s">
        <v>2260</v>
      </c>
      <c r="B1404" s="1">
        <v>41911</v>
      </c>
      <c r="C1404" s="1">
        <v>41914</v>
      </c>
      <c r="D1404" t="s">
        <v>505</v>
      </c>
      <c r="E1404" t="s">
        <v>14</v>
      </c>
      <c r="F1404" t="s">
        <v>95</v>
      </c>
      <c r="G1404" t="s">
        <v>96</v>
      </c>
      <c r="H1404" t="s">
        <v>29</v>
      </c>
      <c r="I1404" t="s">
        <v>1898</v>
      </c>
      <c r="J1404">
        <v>209.79</v>
      </c>
      <c r="K1404">
        <v>2</v>
      </c>
      <c r="L1404">
        <v>26.22</v>
      </c>
      <c r="M1404">
        <f>YEAR(Walmart_dataset[[#This Row],[Order Date]])</f>
        <v>2014</v>
      </c>
      <c r="N1404">
        <f>MONTH(Walmart_dataset[[#This Row],[Order Date]])</f>
        <v>9</v>
      </c>
      <c r="O1404">
        <f>DAY(Walmart_dataset[[#This Row],[Order Date]])</f>
        <v>29</v>
      </c>
    </row>
    <row r="1405" spans="1:15" hidden="1" x14ac:dyDescent="0.25">
      <c r="A1405" t="s">
        <v>2264</v>
      </c>
      <c r="B1405" s="1">
        <v>41128</v>
      </c>
      <c r="C1405" s="1">
        <v>41132</v>
      </c>
      <c r="D1405" t="s">
        <v>713</v>
      </c>
      <c r="E1405" t="s">
        <v>14</v>
      </c>
      <c r="F1405" t="s">
        <v>2159</v>
      </c>
      <c r="G1405" t="s">
        <v>1760</v>
      </c>
      <c r="H1405" t="s">
        <v>27</v>
      </c>
      <c r="I1405" t="s">
        <v>799</v>
      </c>
      <c r="J1405">
        <v>3.3</v>
      </c>
      <c r="K1405">
        <v>1</v>
      </c>
      <c r="L1405">
        <v>1.1200000000000001</v>
      </c>
      <c r="M1405">
        <f>YEAR(Walmart_dataset[[#This Row],[Order Date]])</f>
        <v>2012</v>
      </c>
      <c r="N1405">
        <f>MONTH(Walmart_dataset[[#This Row],[Order Date]])</f>
        <v>8</v>
      </c>
      <c r="O1405">
        <f>DAY(Walmart_dataset[[#This Row],[Order Date]])</f>
        <v>7</v>
      </c>
    </row>
    <row r="1406" spans="1:15" x14ac:dyDescent="0.25">
      <c r="A1406" t="s">
        <v>2265</v>
      </c>
      <c r="B1406" s="1">
        <v>41582</v>
      </c>
      <c r="C1406" s="1">
        <v>41587</v>
      </c>
      <c r="D1406" t="s">
        <v>344</v>
      </c>
      <c r="E1406" t="s">
        <v>14</v>
      </c>
      <c r="F1406" t="s">
        <v>15</v>
      </c>
      <c r="G1406" t="s">
        <v>16</v>
      </c>
      <c r="H1406" t="s">
        <v>119</v>
      </c>
      <c r="I1406" t="s">
        <v>734</v>
      </c>
      <c r="J1406">
        <v>15.26</v>
      </c>
      <c r="K1406">
        <v>7</v>
      </c>
      <c r="L1406">
        <v>5.04</v>
      </c>
      <c r="M1406">
        <f>YEAR(Walmart_dataset[[#This Row],[Order Date]])</f>
        <v>2013</v>
      </c>
      <c r="N1406">
        <f>MONTH(Walmart_dataset[[#This Row],[Order Date]])</f>
        <v>11</v>
      </c>
      <c r="O1406">
        <f>DAY(Walmart_dataset[[#This Row],[Order Date]])</f>
        <v>4</v>
      </c>
    </row>
    <row r="1407" spans="1:15" x14ac:dyDescent="0.25">
      <c r="A1407" t="s">
        <v>2265</v>
      </c>
      <c r="B1407" s="1">
        <v>41582</v>
      </c>
      <c r="C1407" s="1">
        <v>41587</v>
      </c>
      <c r="D1407" t="s">
        <v>344</v>
      </c>
      <c r="E1407" t="s">
        <v>14</v>
      </c>
      <c r="F1407" t="s">
        <v>15</v>
      </c>
      <c r="G1407" t="s">
        <v>16</v>
      </c>
      <c r="H1407" t="s">
        <v>29</v>
      </c>
      <c r="I1407" t="s">
        <v>2266</v>
      </c>
      <c r="J1407">
        <v>43.32</v>
      </c>
      <c r="K1407">
        <v>2</v>
      </c>
      <c r="L1407">
        <v>14.3</v>
      </c>
      <c r="M1407">
        <f>YEAR(Walmart_dataset[[#This Row],[Order Date]])</f>
        <v>2013</v>
      </c>
      <c r="N1407">
        <f>MONTH(Walmart_dataset[[#This Row],[Order Date]])</f>
        <v>11</v>
      </c>
      <c r="O1407">
        <f>DAY(Walmart_dataset[[#This Row],[Order Date]])</f>
        <v>4</v>
      </c>
    </row>
    <row r="1408" spans="1:15" x14ac:dyDescent="0.25">
      <c r="A1408" t="s">
        <v>2265</v>
      </c>
      <c r="B1408" s="1">
        <v>41582</v>
      </c>
      <c r="C1408" s="1">
        <v>41587</v>
      </c>
      <c r="D1408" t="s">
        <v>344</v>
      </c>
      <c r="E1408" t="s">
        <v>14</v>
      </c>
      <c r="F1408" t="s">
        <v>15</v>
      </c>
      <c r="G1408" t="s">
        <v>16</v>
      </c>
      <c r="H1408" t="s">
        <v>27</v>
      </c>
      <c r="I1408" t="s">
        <v>931</v>
      </c>
      <c r="J1408">
        <v>43.58</v>
      </c>
      <c r="K1408">
        <v>12</v>
      </c>
      <c r="L1408">
        <v>15.8</v>
      </c>
      <c r="M1408">
        <f>YEAR(Walmart_dataset[[#This Row],[Order Date]])</f>
        <v>2013</v>
      </c>
      <c r="N1408">
        <f>MONTH(Walmart_dataset[[#This Row],[Order Date]])</f>
        <v>11</v>
      </c>
      <c r="O1408">
        <f>DAY(Walmart_dataset[[#This Row],[Order Date]])</f>
        <v>4</v>
      </c>
    </row>
    <row r="1409" spans="1:15" x14ac:dyDescent="0.25">
      <c r="A1409" t="s">
        <v>2265</v>
      </c>
      <c r="B1409" s="1">
        <v>41582</v>
      </c>
      <c r="C1409" s="1">
        <v>41587</v>
      </c>
      <c r="D1409" t="s">
        <v>344</v>
      </c>
      <c r="E1409" t="s">
        <v>14</v>
      </c>
      <c r="F1409" t="s">
        <v>15</v>
      </c>
      <c r="G1409" t="s">
        <v>16</v>
      </c>
      <c r="H1409" t="s">
        <v>67</v>
      </c>
      <c r="I1409" t="s">
        <v>2267</v>
      </c>
      <c r="J1409">
        <v>116.28</v>
      </c>
      <c r="K1409">
        <v>3</v>
      </c>
      <c r="L1409">
        <v>56.98</v>
      </c>
      <c r="M1409">
        <f>YEAR(Walmart_dataset[[#This Row],[Order Date]])</f>
        <v>2013</v>
      </c>
      <c r="N1409">
        <f>MONTH(Walmart_dataset[[#This Row],[Order Date]])</f>
        <v>11</v>
      </c>
      <c r="O1409">
        <f>DAY(Walmart_dataset[[#This Row],[Order Date]])</f>
        <v>4</v>
      </c>
    </row>
    <row r="1410" spans="1:15" x14ac:dyDescent="0.25">
      <c r="A1410" t="s">
        <v>2265</v>
      </c>
      <c r="B1410" s="1">
        <v>41582</v>
      </c>
      <c r="C1410" s="1">
        <v>41587</v>
      </c>
      <c r="D1410" t="s">
        <v>344</v>
      </c>
      <c r="E1410" t="s">
        <v>14</v>
      </c>
      <c r="F1410" t="s">
        <v>15</v>
      </c>
      <c r="G1410" t="s">
        <v>16</v>
      </c>
      <c r="H1410" t="s">
        <v>27</v>
      </c>
      <c r="I1410" t="s">
        <v>588</v>
      </c>
      <c r="J1410">
        <v>9.3000000000000007</v>
      </c>
      <c r="K1410">
        <v>2</v>
      </c>
      <c r="L1410">
        <v>3.02</v>
      </c>
      <c r="M1410">
        <f>YEAR(Walmart_dataset[[#This Row],[Order Date]])</f>
        <v>2013</v>
      </c>
      <c r="N1410">
        <f>MONTH(Walmart_dataset[[#This Row],[Order Date]])</f>
        <v>11</v>
      </c>
      <c r="O1410">
        <f>DAY(Walmart_dataset[[#This Row],[Order Date]])</f>
        <v>4</v>
      </c>
    </row>
    <row r="1411" spans="1:15" x14ac:dyDescent="0.25">
      <c r="A1411" t="s">
        <v>2265</v>
      </c>
      <c r="B1411" s="1">
        <v>41582</v>
      </c>
      <c r="C1411" s="1">
        <v>41587</v>
      </c>
      <c r="D1411" t="s">
        <v>344</v>
      </c>
      <c r="E1411" t="s">
        <v>14</v>
      </c>
      <c r="F1411" t="s">
        <v>15</v>
      </c>
      <c r="G1411" t="s">
        <v>16</v>
      </c>
      <c r="H1411" t="s">
        <v>67</v>
      </c>
      <c r="I1411" t="s">
        <v>1364</v>
      </c>
      <c r="J1411">
        <v>19.440000000000001</v>
      </c>
      <c r="K1411">
        <v>3</v>
      </c>
      <c r="L1411">
        <v>9.33</v>
      </c>
      <c r="M1411">
        <f>YEAR(Walmart_dataset[[#This Row],[Order Date]])</f>
        <v>2013</v>
      </c>
      <c r="N1411">
        <f>MONTH(Walmart_dataset[[#This Row],[Order Date]])</f>
        <v>11</v>
      </c>
      <c r="O1411">
        <f>DAY(Walmart_dataset[[#This Row],[Order Date]])</f>
        <v>4</v>
      </c>
    </row>
    <row r="1412" spans="1:15" x14ac:dyDescent="0.25">
      <c r="A1412" t="s">
        <v>2265</v>
      </c>
      <c r="B1412" s="1">
        <v>41582</v>
      </c>
      <c r="C1412" s="1">
        <v>41587</v>
      </c>
      <c r="D1412" t="s">
        <v>344</v>
      </c>
      <c r="E1412" t="s">
        <v>14</v>
      </c>
      <c r="F1412" t="s">
        <v>15</v>
      </c>
      <c r="G1412" t="s">
        <v>16</v>
      </c>
      <c r="H1412" t="s">
        <v>67</v>
      </c>
      <c r="I1412" t="s">
        <v>1034</v>
      </c>
      <c r="J1412">
        <v>314.55</v>
      </c>
      <c r="K1412">
        <v>3</v>
      </c>
      <c r="L1412">
        <v>150.97999999999999</v>
      </c>
      <c r="M1412">
        <f>YEAR(Walmart_dataset[[#This Row],[Order Date]])</f>
        <v>2013</v>
      </c>
      <c r="N1412">
        <f>MONTH(Walmart_dataset[[#This Row],[Order Date]])</f>
        <v>11</v>
      </c>
      <c r="O1412">
        <f>DAY(Walmart_dataset[[#This Row],[Order Date]])</f>
        <v>4</v>
      </c>
    </row>
    <row r="1413" spans="1:15" x14ac:dyDescent="0.25">
      <c r="A1413" t="s">
        <v>2268</v>
      </c>
      <c r="B1413" s="1">
        <v>41866</v>
      </c>
      <c r="C1413" s="1">
        <v>41873</v>
      </c>
      <c r="D1413" t="s">
        <v>2269</v>
      </c>
      <c r="E1413" t="s">
        <v>14</v>
      </c>
      <c r="F1413" t="s">
        <v>15</v>
      </c>
      <c r="G1413" t="s">
        <v>16</v>
      </c>
      <c r="H1413" t="s">
        <v>31</v>
      </c>
      <c r="I1413" t="s">
        <v>2270</v>
      </c>
      <c r="J1413">
        <v>418.3</v>
      </c>
      <c r="K1413">
        <v>3</v>
      </c>
      <c r="L1413">
        <v>5.23</v>
      </c>
      <c r="M1413">
        <f>YEAR(Walmart_dataset[[#This Row],[Order Date]])</f>
        <v>2014</v>
      </c>
      <c r="N1413">
        <f>MONTH(Walmart_dataset[[#This Row],[Order Date]])</f>
        <v>8</v>
      </c>
      <c r="O1413">
        <f>DAY(Walmart_dataset[[#This Row],[Order Date]])</f>
        <v>15</v>
      </c>
    </row>
    <row r="1414" spans="1:15" x14ac:dyDescent="0.25">
      <c r="A1414" t="s">
        <v>2271</v>
      </c>
      <c r="B1414" s="1">
        <v>41809</v>
      </c>
      <c r="C1414" s="1">
        <v>41814</v>
      </c>
      <c r="D1414" t="s">
        <v>1182</v>
      </c>
      <c r="E1414" t="s">
        <v>14</v>
      </c>
      <c r="F1414" t="s">
        <v>15</v>
      </c>
      <c r="G1414" t="s">
        <v>16</v>
      </c>
      <c r="H1414" t="s">
        <v>296</v>
      </c>
      <c r="I1414" t="s">
        <v>968</v>
      </c>
      <c r="J1414">
        <v>917.92</v>
      </c>
      <c r="K1414">
        <v>9</v>
      </c>
      <c r="L1414">
        <v>75.59</v>
      </c>
      <c r="M1414">
        <f>YEAR(Walmart_dataset[[#This Row],[Order Date]])</f>
        <v>2014</v>
      </c>
      <c r="N1414">
        <f>MONTH(Walmart_dataset[[#This Row],[Order Date]])</f>
        <v>6</v>
      </c>
      <c r="O1414">
        <f>DAY(Walmart_dataset[[#This Row],[Order Date]])</f>
        <v>19</v>
      </c>
    </row>
    <row r="1415" spans="1:15" x14ac:dyDescent="0.25">
      <c r="A1415" t="s">
        <v>2271</v>
      </c>
      <c r="B1415" s="1">
        <v>41809</v>
      </c>
      <c r="C1415" s="1">
        <v>41814</v>
      </c>
      <c r="D1415" t="s">
        <v>1182</v>
      </c>
      <c r="E1415" t="s">
        <v>14</v>
      </c>
      <c r="F1415" t="s">
        <v>15</v>
      </c>
      <c r="G1415" t="s">
        <v>16</v>
      </c>
      <c r="H1415" t="s">
        <v>67</v>
      </c>
      <c r="I1415" t="s">
        <v>2272</v>
      </c>
      <c r="J1415">
        <v>38.880000000000003</v>
      </c>
      <c r="K1415">
        <v>6</v>
      </c>
      <c r="L1415">
        <v>19.05</v>
      </c>
      <c r="M1415">
        <f>YEAR(Walmart_dataset[[#This Row],[Order Date]])</f>
        <v>2014</v>
      </c>
      <c r="N1415">
        <f>MONTH(Walmart_dataset[[#This Row],[Order Date]])</f>
        <v>6</v>
      </c>
      <c r="O1415">
        <f>DAY(Walmart_dataset[[#This Row],[Order Date]])</f>
        <v>19</v>
      </c>
    </row>
    <row r="1416" spans="1:15" x14ac:dyDescent="0.25">
      <c r="A1416" t="s">
        <v>2273</v>
      </c>
      <c r="B1416" s="1">
        <v>40868</v>
      </c>
      <c r="C1416" s="1">
        <v>40873</v>
      </c>
      <c r="D1416" t="s">
        <v>2274</v>
      </c>
      <c r="E1416" t="s">
        <v>14</v>
      </c>
      <c r="F1416" t="s">
        <v>47</v>
      </c>
      <c r="G1416" t="s">
        <v>16</v>
      </c>
      <c r="H1416" t="s">
        <v>67</v>
      </c>
      <c r="I1416" t="s">
        <v>2275</v>
      </c>
      <c r="J1416">
        <v>12.96</v>
      </c>
      <c r="K1416">
        <v>2</v>
      </c>
      <c r="L1416">
        <v>6.22</v>
      </c>
      <c r="M1416">
        <f>YEAR(Walmart_dataset[[#This Row],[Order Date]])</f>
        <v>2011</v>
      </c>
      <c r="N1416">
        <f>MONTH(Walmart_dataset[[#This Row],[Order Date]])</f>
        <v>11</v>
      </c>
      <c r="O1416">
        <f>DAY(Walmart_dataset[[#This Row],[Order Date]])</f>
        <v>21</v>
      </c>
    </row>
    <row r="1417" spans="1:15" x14ac:dyDescent="0.25">
      <c r="A1417" t="s">
        <v>2276</v>
      </c>
      <c r="B1417" s="1">
        <v>41375</v>
      </c>
      <c r="C1417" s="1">
        <v>41381</v>
      </c>
      <c r="D1417" t="s">
        <v>1128</v>
      </c>
      <c r="E1417" t="s">
        <v>14</v>
      </c>
      <c r="F1417" t="s">
        <v>1625</v>
      </c>
      <c r="G1417" t="s">
        <v>16</v>
      </c>
      <c r="H1417" t="s">
        <v>67</v>
      </c>
      <c r="I1417" t="s">
        <v>2277</v>
      </c>
      <c r="J1417">
        <v>12.96</v>
      </c>
      <c r="K1417">
        <v>2</v>
      </c>
      <c r="L1417">
        <v>6.22</v>
      </c>
      <c r="M1417">
        <f>YEAR(Walmart_dataset[[#This Row],[Order Date]])</f>
        <v>2013</v>
      </c>
      <c r="N1417">
        <f>MONTH(Walmart_dataset[[#This Row],[Order Date]])</f>
        <v>4</v>
      </c>
      <c r="O1417">
        <f>DAY(Walmart_dataset[[#This Row],[Order Date]])</f>
        <v>11</v>
      </c>
    </row>
    <row r="1418" spans="1:15" x14ac:dyDescent="0.25">
      <c r="A1418" t="s">
        <v>2276</v>
      </c>
      <c r="B1418" s="1">
        <v>41375</v>
      </c>
      <c r="C1418" s="1">
        <v>41381</v>
      </c>
      <c r="D1418" t="s">
        <v>1128</v>
      </c>
      <c r="E1418" t="s">
        <v>14</v>
      </c>
      <c r="F1418" t="s">
        <v>1625</v>
      </c>
      <c r="G1418" t="s">
        <v>16</v>
      </c>
      <c r="H1418" t="s">
        <v>27</v>
      </c>
      <c r="I1418" t="s">
        <v>1704</v>
      </c>
      <c r="J1418">
        <v>23.2</v>
      </c>
      <c r="K1418">
        <v>5</v>
      </c>
      <c r="L1418">
        <v>8.1199999999999992</v>
      </c>
      <c r="M1418">
        <f>YEAR(Walmart_dataset[[#This Row],[Order Date]])</f>
        <v>2013</v>
      </c>
      <c r="N1418">
        <f>MONTH(Walmart_dataset[[#This Row],[Order Date]])</f>
        <v>4</v>
      </c>
      <c r="O1418">
        <f>DAY(Walmart_dataset[[#This Row],[Order Date]])</f>
        <v>11</v>
      </c>
    </row>
    <row r="1419" spans="1:15" x14ac:dyDescent="0.25">
      <c r="A1419" t="s">
        <v>2278</v>
      </c>
      <c r="B1419" s="1">
        <v>40901</v>
      </c>
      <c r="C1419" s="1">
        <v>40906</v>
      </c>
      <c r="D1419" t="s">
        <v>773</v>
      </c>
      <c r="E1419" t="s">
        <v>14</v>
      </c>
      <c r="F1419" t="s">
        <v>15</v>
      </c>
      <c r="G1419" t="s">
        <v>16</v>
      </c>
      <c r="H1419" t="s">
        <v>25</v>
      </c>
      <c r="I1419" t="s">
        <v>2279</v>
      </c>
      <c r="J1419">
        <v>173.66</v>
      </c>
      <c r="K1419">
        <v>7</v>
      </c>
      <c r="L1419">
        <v>17.37</v>
      </c>
      <c r="M1419">
        <f>YEAR(Walmart_dataset[[#This Row],[Order Date]])</f>
        <v>2011</v>
      </c>
      <c r="N1419">
        <f>MONTH(Walmart_dataset[[#This Row],[Order Date]])</f>
        <v>12</v>
      </c>
      <c r="O1419">
        <f>DAY(Walmart_dataset[[#This Row],[Order Date]])</f>
        <v>24</v>
      </c>
    </row>
    <row r="1420" spans="1:15" x14ac:dyDescent="0.25">
      <c r="A1420" t="s">
        <v>2278</v>
      </c>
      <c r="B1420" s="1">
        <v>40901</v>
      </c>
      <c r="C1420" s="1">
        <v>40906</v>
      </c>
      <c r="D1420" t="s">
        <v>773</v>
      </c>
      <c r="E1420" t="s">
        <v>14</v>
      </c>
      <c r="F1420" t="s">
        <v>15</v>
      </c>
      <c r="G1420" t="s">
        <v>16</v>
      </c>
      <c r="H1420" t="s">
        <v>29</v>
      </c>
      <c r="I1420" t="s">
        <v>2280</v>
      </c>
      <c r="J1420">
        <v>361.96</v>
      </c>
      <c r="K1420">
        <v>2</v>
      </c>
      <c r="L1420">
        <v>101.35</v>
      </c>
      <c r="M1420">
        <f>YEAR(Walmart_dataset[[#This Row],[Order Date]])</f>
        <v>2011</v>
      </c>
      <c r="N1420">
        <f>MONTH(Walmart_dataset[[#This Row],[Order Date]])</f>
        <v>12</v>
      </c>
      <c r="O1420">
        <f>DAY(Walmart_dataset[[#This Row],[Order Date]])</f>
        <v>24</v>
      </c>
    </row>
    <row r="1421" spans="1:15" x14ac:dyDescent="0.25">
      <c r="A1421" t="s">
        <v>2278</v>
      </c>
      <c r="B1421" s="1">
        <v>40901</v>
      </c>
      <c r="C1421" s="1">
        <v>40906</v>
      </c>
      <c r="D1421" t="s">
        <v>773</v>
      </c>
      <c r="E1421" t="s">
        <v>14</v>
      </c>
      <c r="F1421" t="s">
        <v>15</v>
      </c>
      <c r="G1421" t="s">
        <v>16</v>
      </c>
      <c r="H1421" t="s">
        <v>58</v>
      </c>
      <c r="I1421" t="s">
        <v>2281</v>
      </c>
      <c r="J1421">
        <v>62.85</v>
      </c>
      <c r="K1421">
        <v>3</v>
      </c>
      <c r="L1421">
        <v>13.2</v>
      </c>
      <c r="M1421">
        <f>YEAR(Walmart_dataset[[#This Row],[Order Date]])</f>
        <v>2011</v>
      </c>
      <c r="N1421">
        <f>MONTH(Walmart_dataset[[#This Row],[Order Date]])</f>
        <v>12</v>
      </c>
      <c r="O1421">
        <f>DAY(Walmart_dataset[[#This Row],[Order Date]])</f>
        <v>24</v>
      </c>
    </row>
    <row r="1422" spans="1:15" x14ac:dyDescent="0.25">
      <c r="A1422" t="s">
        <v>2278</v>
      </c>
      <c r="B1422" s="1">
        <v>40901</v>
      </c>
      <c r="C1422" s="1">
        <v>40906</v>
      </c>
      <c r="D1422" t="s">
        <v>773</v>
      </c>
      <c r="E1422" t="s">
        <v>14</v>
      </c>
      <c r="F1422" t="s">
        <v>15</v>
      </c>
      <c r="G1422" t="s">
        <v>16</v>
      </c>
      <c r="H1422" t="s">
        <v>25</v>
      </c>
      <c r="I1422" t="s">
        <v>1889</v>
      </c>
      <c r="J1422">
        <v>818.38</v>
      </c>
      <c r="K1422">
        <v>3</v>
      </c>
      <c r="L1422">
        <v>51.15</v>
      </c>
      <c r="M1422">
        <f>YEAR(Walmart_dataset[[#This Row],[Order Date]])</f>
        <v>2011</v>
      </c>
      <c r="N1422">
        <f>MONTH(Walmart_dataset[[#This Row],[Order Date]])</f>
        <v>12</v>
      </c>
      <c r="O1422">
        <f>DAY(Walmart_dataset[[#This Row],[Order Date]])</f>
        <v>24</v>
      </c>
    </row>
    <row r="1423" spans="1:15" x14ac:dyDescent="0.25">
      <c r="A1423" t="s">
        <v>2278</v>
      </c>
      <c r="B1423" s="1">
        <v>40901</v>
      </c>
      <c r="C1423" s="1">
        <v>40906</v>
      </c>
      <c r="D1423" t="s">
        <v>773</v>
      </c>
      <c r="E1423" t="s">
        <v>14</v>
      </c>
      <c r="F1423" t="s">
        <v>15</v>
      </c>
      <c r="G1423" t="s">
        <v>16</v>
      </c>
      <c r="H1423" t="s">
        <v>43</v>
      </c>
      <c r="I1423" t="s">
        <v>2282</v>
      </c>
      <c r="J1423">
        <v>20.34</v>
      </c>
      <c r="K1423">
        <v>1</v>
      </c>
      <c r="L1423">
        <v>0.2</v>
      </c>
      <c r="M1423">
        <f>YEAR(Walmart_dataset[[#This Row],[Order Date]])</f>
        <v>2011</v>
      </c>
      <c r="N1423">
        <f>MONTH(Walmart_dataset[[#This Row],[Order Date]])</f>
        <v>12</v>
      </c>
      <c r="O1423">
        <f>DAY(Walmart_dataset[[#This Row],[Order Date]])</f>
        <v>24</v>
      </c>
    </row>
    <row r="1424" spans="1:15" x14ac:dyDescent="0.25">
      <c r="A1424" t="s">
        <v>2278</v>
      </c>
      <c r="B1424" s="1">
        <v>40901</v>
      </c>
      <c r="C1424" s="1">
        <v>40906</v>
      </c>
      <c r="D1424" t="s">
        <v>773</v>
      </c>
      <c r="E1424" t="s">
        <v>14</v>
      </c>
      <c r="F1424" t="s">
        <v>15</v>
      </c>
      <c r="G1424" t="s">
        <v>16</v>
      </c>
      <c r="H1424" t="s">
        <v>21</v>
      </c>
      <c r="I1424" t="s">
        <v>2283</v>
      </c>
      <c r="J1424">
        <v>23.99</v>
      </c>
      <c r="K1424">
        <v>1</v>
      </c>
      <c r="L1424">
        <v>5.52</v>
      </c>
      <c r="M1424">
        <f>YEAR(Walmart_dataset[[#This Row],[Order Date]])</f>
        <v>2011</v>
      </c>
      <c r="N1424">
        <f>MONTH(Walmart_dataset[[#This Row],[Order Date]])</f>
        <v>12</v>
      </c>
      <c r="O1424">
        <f>DAY(Walmart_dataset[[#This Row],[Order Date]])</f>
        <v>24</v>
      </c>
    </row>
    <row r="1425" spans="1:15" x14ac:dyDescent="0.25">
      <c r="A1425" t="s">
        <v>2284</v>
      </c>
      <c r="B1425" s="1">
        <v>41783</v>
      </c>
      <c r="C1425" s="1">
        <v>41789</v>
      </c>
      <c r="D1425" t="s">
        <v>2285</v>
      </c>
      <c r="E1425" t="s">
        <v>14</v>
      </c>
      <c r="F1425" t="s">
        <v>15</v>
      </c>
      <c r="G1425" t="s">
        <v>16</v>
      </c>
      <c r="H1425" t="s">
        <v>31</v>
      </c>
      <c r="I1425" t="s">
        <v>1753</v>
      </c>
      <c r="J1425">
        <v>171.29</v>
      </c>
      <c r="K1425">
        <v>3</v>
      </c>
      <c r="L1425">
        <v>-6.42</v>
      </c>
      <c r="M1425">
        <f>YEAR(Walmart_dataset[[#This Row],[Order Date]])</f>
        <v>2014</v>
      </c>
      <c r="N1425">
        <f>MONTH(Walmart_dataset[[#This Row],[Order Date]])</f>
        <v>5</v>
      </c>
      <c r="O1425">
        <f>DAY(Walmart_dataset[[#This Row],[Order Date]])</f>
        <v>24</v>
      </c>
    </row>
    <row r="1426" spans="1:15" hidden="1" x14ac:dyDescent="0.25">
      <c r="A1426" t="s">
        <v>2286</v>
      </c>
      <c r="B1426" s="1">
        <v>41550</v>
      </c>
      <c r="C1426" s="1">
        <v>41551</v>
      </c>
      <c r="D1426" t="s">
        <v>2287</v>
      </c>
      <c r="E1426" t="s">
        <v>14</v>
      </c>
      <c r="F1426" t="s">
        <v>105</v>
      </c>
      <c r="G1426" t="s">
        <v>73</v>
      </c>
      <c r="H1426" t="s">
        <v>27</v>
      </c>
      <c r="I1426" t="s">
        <v>2288</v>
      </c>
      <c r="J1426">
        <v>54.79</v>
      </c>
      <c r="K1426">
        <v>6</v>
      </c>
      <c r="L1426">
        <v>-40.18</v>
      </c>
      <c r="M1426">
        <f>YEAR(Walmart_dataset[[#This Row],[Order Date]])</f>
        <v>2013</v>
      </c>
      <c r="N1426">
        <f>MONTH(Walmart_dataset[[#This Row],[Order Date]])</f>
        <v>10</v>
      </c>
      <c r="O1426">
        <f>DAY(Walmart_dataset[[#This Row],[Order Date]])</f>
        <v>3</v>
      </c>
    </row>
    <row r="1427" spans="1:15" x14ac:dyDescent="0.25">
      <c r="A1427" t="s">
        <v>2289</v>
      </c>
      <c r="B1427" s="1">
        <v>41533</v>
      </c>
      <c r="C1427" s="1">
        <v>41538</v>
      </c>
      <c r="D1427" t="s">
        <v>2290</v>
      </c>
      <c r="E1427" t="s">
        <v>14</v>
      </c>
      <c r="F1427" t="s">
        <v>36</v>
      </c>
      <c r="G1427" t="s">
        <v>37</v>
      </c>
      <c r="H1427" t="s">
        <v>67</v>
      </c>
      <c r="I1427" t="s">
        <v>2291</v>
      </c>
      <c r="J1427">
        <v>21.4</v>
      </c>
      <c r="K1427">
        <v>5</v>
      </c>
      <c r="L1427">
        <v>10.06</v>
      </c>
      <c r="M1427">
        <f>YEAR(Walmart_dataset[[#This Row],[Order Date]])</f>
        <v>2013</v>
      </c>
      <c r="N1427">
        <f>MONTH(Walmart_dataset[[#This Row],[Order Date]])</f>
        <v>9</v>
      </c>
      <c r="O1427">
        <f>DAY(Walmart_dataset[[#This Row],[Order Date]])</f>
        <v>16</v>
      </c>
    </row>
    <row r="1428" spans="1:15" x14ac:dyDescent="0.25">
      <c r="A1428" t="s">
        <v>2289</v>
      </c>
      <c r="B1428" s="1">
        <v>41533</v>
      </c>
      <c r="C1428" s="1">
        <v>41538</v>
      </c>
      <c r="D1428" t="s">
        <v>2290</v>
      </c>
      <c r="E1428" t="s">
        <v>14</v>
      </c>
      <c r="F1428" t="s">
        <v>36</v>
      </c>
      <c r="G1428" t="s">
        <v>37</v>
      </c>
      <c r="H1428" t="s">
        <v>27</v>
      </c>
      <c r="I1428" t="s">
        <v>811</v>
      </c>
      <c r="J1428">
        <v>48.66</v>
      </c>
      <c r="K1428">
        <v>7</v>
      </c>
      <c r="L1428">
        <v>15.82</v>
      </c>
      <c r="M1428">
        <f>YEAR(Walmart_dataset[[#This Row],[Order Date]])</f>
        <v>2013</v>
      </c>
      <c r="N1428">
        <f>MONTH(Walmart_dataset[[#This Row],[Order Date]])</f>
        <v>9</v>
      </c>
      <c r="O1428">
        <f>DAY(Walmart_dataset[[#This Row],[Order Date]])</f>
        <v>16</v>
      </c>
    </row>
    <row r="1429" spans="1:15" x14ac:dyDescent="0.25">
      <c r="A1429" t="s">
        <v>2292</v>
      </c>
      <c r="B1429" s="1">
        <v>41543</v>
      </c>
      <c r="C1429" s="1">
        <v>41549</v>
      </c>
      <c r="D1429" t="s">
        <v>2293</v>
      </c>
      <c r="E1429" t="s">
        <v>14</v>
      </c>
      <c r="F1429" t="s">
        <v>47</v>
      </c>
      <c r="G1429" t="s">
        <v>16</v>
      </c>
      <c r="H1429" t="s">
        <v>23</v>
      </c>
      <c r="I1429" t="s">
        <v>2294</v>
      </c>
      <c r="J1429">
        <v>16.559999999999999</v>
      </c>
      <c r="K1429">
        <v>4</v>
      </c>
      <c r="L1429">
        <v>6.96</v>
      </c>
      <c r="M1429">
        <f>YEAR(Walmart_dataset[[#This Row],[Order Date]])</f>
        <v>2013</v>
      </c>
      <c r="N1429">
        <f>MONTH(Walmart_dataset[[#This Row],[Order Date]])</f>
        <v>9</v>
      </c>
      <c r="O1429">
        <f>DAY(Walmart_dataset[[#This Row],[Order Date]])</f>
        <v>26</v>
      </c>
    </row>
    <row r="1430" spans="1:15" hidden="1" x14ac:dyDescent="0.25">
      <c r="A1430" t="s">
        <v>2295</v>
      </c>
      <c r="B1430" s="1">
        <v>41691</v>
      </c>
      <c r="C1430" s="1">
        <v>41696</v>
      </c>
      <c r="D1430" t="s">
        <v>2237</v>
      </c>
      <c r="E1430" t="s">
        <v>14</v>
      </c>
      <c r="F1430" t="s">
        <v>315</v>
      </c>
      <c r="G1430" t="s">
        <v>96</v>
      </c>
      <c r="H1430" t="s">
        <v>119</v>
      </c>
      <c r="I1430" t="s">
        <v>159</v>
      </c>
      <c r="J1430">
        <v>9.43</v>
      </c>
      <c r="K1430">
        <v>3</v>
      </c>
      <c r="L1430">
        <v>3.07</v>
      </c>
      <c r="M1430">
        <f>YEAR(Walmart_dataset[[#This Row],[Order Date]])</f>
        <v>2014</v>
      </c>
      <c r="N1430">
        <f>MONTH(Walmart_dataset[[#This Row],[Order Date]])</f>
        <v>2</v>
      </c>
      <c r="O1430">
        <f>DAY(Walmart_dataset[[#This Row],[Order Date]])</f>
        <v>21</v>
      </c>
    </row>
    <row r="1431" spans="1:15" x14ac:dyDescent="0.25">
      <c r="A1431" t="s">
        <v>2296</v>
      </c>
      <c r="B1431" s="1">
        <v>40826</v>
      </c>
      <c r="C1431" s="1">
        <v>40826</v>
      </c>
      <c r="D1431" t="s">
        <v>327</v>
      </c>
      <c r="E1431" t="s">
        <v>14</v>
      </c>
      <c r="F1431" t="s">
        <v>1305</v>
      </c>
      <c r="G1431" t="s">
        <v>16</v>
      </c>
      <c r="H1431" t="s">
        <v>110</v>
      </c>
      <c r="I1431" t="s">
        <v>1387</v>
      </c>
      <c r="J1431">
        <v>122.35</v>
      </c>
      <c r="K1431">
        <v>3</v>
      </c>
      <c r="L1431">
        <v>13.76</v>
      </c>
      <c r="M1431">
        <f>YEAR(Walmart_dataset[[#This Row],[Order Date]])</f>
        <v>2011</v>
      </c>
      <c r="N1431">
        <f>MONTH(Walmart_dataset[[#This Row],[Order Date]])</f>
        <v>10</v>
      </c>
      <c r="O1431">
        <f>DAY(Walmart_dataset[[#This Row],[Order Date]])</f>
        <v>10</v>
      </c>
    </row>
    <row r="1432" spans="1:15" x14ac:dyDescent="0.25">
      <c r="A1432" t="s">
        <v>2296</v>
      </c>
      <c r="B1432" s="1">
        <v>40826</v>
      </c>
      <c r="C1432" s="1">
        <v>40826</v>
      </c>
      <c r="D1432" t="s">
        <v>327</v>
      </c>
      <c r="E1432" t="s">
        <v>14</v>
      </c>
      <c r="F1432" t="s">
        <v>1305</v>
      </c>
      <c r="G1432" t="s">
        <v>16</v>
      </c>
      <c r="H1432" t="s">
        <v>128</v>
      </c>
      <c r="I1432" t="s">
        <v>776</v>
      </c>
      <c r="J1432">
        <v>15.28</v>
      </c>
      <c r="K1432">
        <v>2</v>
      </c>
      <c r="L1432">
        <v>7.49</v>
      </c>
      <c r="M1432">
        <f>YEAR(Walmart_dataset[[#This Row],[Order Date]])</f>
        <v>2011</v>
      </c>
      <c r="N1432">
        <f>MONTH(Walmart_dataset[[#This Row],[Order Date]])</f>
        <v>10</v>
      </c>
      <c r="O1432">
        <f>DAY(Walmart_dataset[[#This Row],[Order Date]])</f>
        <v>10</v>
      </c>
    </row>
    <row r="1433" spans="1:15" x14ac:dyDescent="0.25">
      <c r="A1433" t="s">
        <v>2297</v>
      </c>
      <c r="B1433" s="1">
        <v>40987</v>
      </c>
      <c r="C1433" s="1">
        <v>40994</v>
      </c>
      <c r="D1433" t="s">
        <v>2298</v>
      </c>
      <c r="E1433" t="s">
        <v>14</v>
      </c>
      <c r="F1433" t="s">
        <v>15</v>
      </c>
      <c r="G1433" t="s">
        <v>16</v>
      </c>
      <c r="H1433" t="s">
        <v>67</v>
      </c>
      <c r="I1433" t="s">
        <v>530</v>
      </c>
      <c r="J1433">
        <v>11.96</v>
      </c>
      <c r="K1433">
        <v>2</v>
      </c>
      <c r="L1433">
        <v>5.86</v>
      </c>
      <c r="M1433">
        <f>YEAR(Walmart_dataset[[#This Row],[Order Date]])</f>
        <v>2012</v>
      </c>
      <c r="N1433">
        <f>MONTH(Walmart_dataset[[#This Row],[Order Date]])</f>
        <v>3</v>
      </c>
      <c r="O1433">
        <f>DAY(Walmart_dataset[[#This Row],[Order Date]])</f>
        <v>19</v>
      </c>
    </row>
    <row r="1434" spans="1:15" x14ac:dyDescent="0.25">
      <c r="A1434" t="s">
        <v>2299</v>
      </c>
      <c r="B1434" s="1">
        <v>41829</v>
      </c>
      <c r="C1434" s="1">
        <v>41833</v>
      </c>
      <c r="D1434" t="s">
        <v>1976</v>
      </c>
      <c r="E1434" t="s">
        <v>14</v>
      </c>
      <c r="F1434" t="s">
        <v>36</v>
      </c>
      <c r="G1434" t="s">
        <v>37</v>
      </c>
      <c r="H1434" t="s">
        <v>21</v>
      </c>
      <c r="I1434" t="s">
        <v>2300</v>
      </c>
      <c r="J1434">
        <v>15.84</v>
      </c>
      <c r="K1434">
        <v>3</v>
      </c>
      <c r="L1434">
        <v>4.91</v>
      </c>
      <c r="M1434">
        <f>YEAR(Walmart_dataset[[#This Row],[Order Date]])</f>
        <v>2014</v>
      </c>
      <c r="N1434">
        <f>MONTH(Walmart_dataset[[#This Row],[Order Date]])</f>
        <v>7</v>
      </c>
      <c r="O1434">
        <f>DAY(Walmart_dataset[[#This Row],[Order Date]])</f>
        <v>9</v>
      </c>
    </row>
    <row r="1435" spans="1:15" x14ac:dyDescent="0.25">
      <c r="A1435" t="s">
        <v>2299</v>
      </c>
      <c r="B1435" s="1">
        <v>41829</v>
      </c>
      <c r="C1435" s="1">
        <v>41833</v>
      </c>
      <c r="D1435" t="s">
        <v>1976</v>
      </c>
      <c r="E1435" t="s">
        <v>14</v>
      </c>
      <c r="F1435" t="s">
        <v>36</v>
      </c>
      <c r="G1435" t="s">
        <v>37</v>
      </c>
      <c r="H1435" t="s">
        <v>27</v>
      </c>
      <c r="I1435" t="s">
        <v>1740</v>
      </c>
      <c r="J1435">
        <v>86.38</v>
      </c>
      <c r="K1435">
        <v>3</v>
      </c>
      <c r="L1435">
        <v>30.23</v>
      </c>
      <c r="M1435">
        <f>YEAR(Walmart_dataset[[#This Row],[Order Date]])</f>
        <v>2014</v>
      </c>
      <c r="N1435">
        <f>MONTH(Walmart_dataset[[#This Row],[Order Date]])</f>
        <v>7</v>
      </c>
      <c r="O1435">
        <f>DAY(Walmart_dataset[[#This Row],[Order Date]])</f>
        <v>9</v>
      </c>
    </row>
    <row r="1436" spans="1:15" x14ac:dyDescent="0.25">
      <c r="A1436" t="s">
        <v>2299</v>
      </c>
      <c r="B1436" s="1">
        <v>41829</v>
      </c>
      <c r="C1436" s="1">
        <v>41833</v>
      </c>
      <c r="D1436" t="s">
        <v>1976</v>
      </c>
      <c r="E1436" t="s">
        <v>14</v>
      </c>
      <c r="F1436" t="s">
        <v>36</v>
      </c>
      <c r="G1436" t="s">
        <v>37</v>
      </c>
      <c r="H1436" t="s">
        <v>23</v>
      </c>
      <c r="I1436" t="s">
        <v>2301</v>
      </c>
      <c r="J1436">
        <v>18.239999999999998</v>
      </c>
      <c r="K1436">
        <v>3</v>
      </c>
      <c r="L1436">
        <v>6.2</v>
      </c>
      <c r="M1436">
        <f>YEAR(Walmart_dataset[[#This Row],[Order Date]])</f>
        <v>2014</v>
      </c>
      <c r="N1436">
        <f>MONTH(Walmart_dataset[[#This Row],[Order Date]])</f>
        <v>7</v>
      </c>
      <c r="O1436">
        <f>DAY(Walmart_dataset[[#This Row],[Order Date]])</f>
        <v>9</v>
      </c>
    </row>
    <row r="1437" spans="1:15" x14ac:dyDescent="0.25">
      <c r="A1437" t="s">
        <v>2299</v>
      </c>
      <c r="B1437" s="1">
        <v>41829</v>
      </c>
      <c r="C1437" s="1">
        <v>41833</v>
      </c>
      <c r="D1437" t="s">
        <v>1976</v>
      </c>
      <c r="E1437" t="s">
        <v>14</v>
      </c>
      <c r="F1437" t="s">
        <v>36</v>
      </c>
      <c r="G1437" t="s">
        <v>37</v>
      </c>
      <c r="H1437" t="s">
        <v>23</v>
      </c>
      <c r="I1437" t="s">
        <v>1991</v>
      </c>
      <c r="J1437">
        <v>13.12</v>
      </c>
      <c r="K1437">
        <v>4</v>
      </c>
      <c r="L1437">
        <v>4.33</v>
      </c>
      <c r="M1437">
        <f>YEAR(Walmart_dataset[[#This Row],[Order Date]])</f>
        <v>2014</v>
      </c>
      <c r="N1437">
        <f>MONTH(Walmart_dataset[[#This Row],[Order Date]])</f>
        <v>7</v>
      </c>
      <c r="O1437">
        <f>DAY(Walmart_dataset[[#This Row],[Order Date]])</f>
        <v>9</v>
      </c>
    </row>
    <row r="1438" spans="1:15" x14ac:dyDescent="0.25">
      <c r="A1438" t="s">
        <v>2302</v>
      </c>
      <c r="B1438" s="1">
        <v>40737</v>
      </c>
      <c r="C1438" s="1">
        <v>40741</v>
      </c>
      <c r="D1438" t="s">
        <v>243</v>
      </c>
      <c r="E1438" t="s">
        <v>14</v>
      </c>
      <c r="F1438" t="s">
        <v>15</v>
      </c>
      <c r="G1438" t="s">
        <v>16</v>
      </c>
      <c r="H1438" t="s">
        <v>31</v>
      </c>
      <c r="I1438" t="s">
        <v>2303</v>
      </c>
      <c r="J1438">
        <v>351.22</v>
      </c>
      <c r="K1438">
        <v>3</v>
      </c>
      <c r="L1438">
        <v>4.3899999999999997</v>
      </c>
      <c r="M1438">
        <f>YEAR(Walmart_dataset[[#This Row],[Order Date]])</f>
        <v>2011</v>
      </c>
      <c r="N1438">
        <f>MONTH(Walmart_dataset[[#This Row],[Order Date]])</f>
        <v>7</v>
      </c>
      <c r="O1438">
        <f>DAY(Walmart_dataset[[#This Row],[Order Date]])</f>
        <v>13</v>
      </c>
    </row>
    <row r="1439" spans="1:15" x14ac:dyDescent="0.25">
      <c r="A1439" t="s">
        <v>2304</v>
      </c>
      <c r="B1439" s="1">
        <v>40904</v>
      </c>
      <c r="C1439" s="1">
        <v>40910</v>
      </c>
      <c r="D1439" t="s">
        <v>413</v>
      </c>
      <c r="E1439" t="s">
        <v>14</v>
      </c>
      <c r="F1439" t="s">
        <v>47</v>
      </c>
      <c r="G1439" t="s">
        <v>16</v>
      </c>
      <c r="H1439" t="s">
        <v>110</v>
      </c>
      <c r="I1439" t="s">
        <v>308</v>
      </c>
      <c r="J1439">
        <v>230.28</v>
      </c>
      <c r="K1439">
        <v>3</v>
      </c>
      <c r="L1439">
        <v>23.03</v>
      </c>
      <c r="M1439">
        <f>YEAR(Walmart_dataset[[#This Row],[Order Date]])</f>
        <v>2011</v>
      </c>
      <c r="N1439">
        <f>MONTH(Walmart_dataset[[#This Row],[Order Date]])</f>
        <v>12</v>
      </c>
      <c r="O1439">
        <f>DAY(Walmart_dataset[[#This Row],[Order Date]])</f>
        <v>27</v>
      </c>
    </row>
    <row r="1440" spans="1:15" x14ac:dyDescent="0.25">
      <c r="A1440" t="s">
        <v>2304</v>
      </c>
      <c r="B1440" s="1">
        <v>40904</v>
      </c>
      <c r="C1440" s="1">
        <v>40910</v>
      </c>
      <c r="D1440" t="s">
        <v>413</v>
      </c>
      <c r="E1440" t="s">
        <v>14</v>
      </c>
      <c r="F1440" t="s">
        <v>47</v>
      </c>
      <c r="G1440" t="s">
        <v>16</v>
      </c>
      <c r="H1440" t="s">
        <v>67</v>
      </c>
      <c r="I1440" t="s">
        <v>531</v>
      </c>
      <c r="J1440">
        <v>12.84</v>
      </c>
      <c r="K1440">
        <v>3</v>
      </c>
      <c r="L1440">
        <v>5.78</v>
      </c>
      <c r="M1440">
        <f>YEAR(Walmart_dataset[[#This Row],[Order Date]])</f>
        <v>2011</v>
      </c>
      <c r="N1440">
        <f>MONTH(Walmart_dataset[[#This Row],[Order Date]])</f>
        <v>12</v>
      </c>
      <c r="O1440">
        <f>DAY(Walmart_dataset[[#This Row],[Order Date]])</f>
        <v>27</v>
      </c>
    </row>
    <row r="1441" spans="1:15" hidden="1" x14ac:dyDescent="0.25">
      <c r="A1441" t="s">
        <v>2305</v>
      </c>
      <c r="B1441" s="1">
        <v>41934</v>
      </c>
      <c r="C1441" s="1">
        <v>41941</v>
      </c>
      <c r="D1441" t="s">
        <v>1651</v>
      </c>
      <c r="E1441" t="s">
        <v>14</v>
      </c>
      <c r="F1441" t="s">
        <v>907</v>
      </c>
      <c r="G1441" t="s">
        <v>73</v>
      </c>
      <c r="H1441" t="s">
        <v>27</v>
      </c>
      <c r="I1441" t="s">
        <v>742</v>
      </c>
      <c r="J1441">
        <v>8.56</v>
      </c>
      <c r="K1441">
        <v>1</v>
      </c>
      <c r="L1441">
        <v>-6.56</v>
      </c>
      <c r="M1441">
        <f>YEAR(Walmart_dataset[[#This Row],[Order Date]])</f>
        <v>2014</v>
      </c>
      <c r="N1441">
        <f>MONTH(Walmart_dataset[[#This Row],[Order Date]])</f>
        <v>10</v>
      </c>
      <c r="O1441">
        <f>DAY(Walmart_dataset[[#This Row],[Order Date]])</f>
        <v>22</v>
      </c>
    </row>
    <row r="1442" spans="1:15" x14ac:dyDescent="0.25">
      <c r="A1442" t="s">
        <v>2306</v>
      </c>
      <c r="B1442" s="1">
        <v>41247</v>
      </c>
      <c r="C1442" s="1">
        <v>41252</v>
      </c>
      <c r="D1442" t="s">
        <v>1466</v>
      </c>
      <c r="E1442" t="s">
        <v>14</v>
      </c>
      <c r="F1442" t="s">
        <v>15</v>
      </c>
      <c r="G1442" t="s">
        <v>16</v>
      </c>
      <c r="H1442" t="s">
        <v>128</v>
      </c>
      <c r="I1442" t="s">
        <v>2307</v>
      </c>
      <c r="J1442">
        <v>271.44</v>
      </c>
      <c r="K1442">
        <v>3</v>
      </c>
      <c r="L1442">
        <v>122.15</v>
      </c>
      <c r="M1442">
        <f>YEAR(Walmart_dataset[[#This Row],[Order Date]])</f>
        <v>2012</v>
      </c>
      <c r="N1442">
        <f>MONTH(Walmart_dataset[[#This Row],[Order Date]])</f>
        <v>12</v>
      </c>
      <c r="O1442">
        <f>DAY(Walmart_dataset[[#This Row],[Order Date]])</f>
        <v>4</v>
      </c>
    </row>
    <row r="1443" spans="1:15" x14ac:dyDescent="0.25">
      <c r="A1443" t="s">
        <v>2306</v>
      </c>
      <c r="B1443" s="1">
        <v>41247</v>
      </c>
      <c r="C1443" s="1">
        <v>41252</v>
      </c>
      <c r="D1443" t="s">
        <v>1466</v>
      </c>
      <c r="E1443" t="s">
        <v>14</v>
      </c>
      <c r="F1443" t="s">
        <v>15</v>
      </c>
      <c r="G1443" t="s">
        <v>16</v>
      </c>
      <c r="H1443" t="s">
        <v>25</v>
      </c>
      <c r="I1443" t="s">
        <v>2308</v>
      </c>
      <c r="J1443">
        <v>110.35</v>
      </c>
      <c r="K1443">
        <v>3</v>
      </c>
      <c r="L1443">
        <v>8.2799999999999994</v>
      </c>
      <c r="M1443">
        <f>YEAR(Walmart_dataset[[#This Row],[Order Date]])</f>
        <v>2012</v>
      </c>
      <c r="N1443">
        <f>MONTH(Walmart_dataset[[#This Row],[Order Date]])</f>
        <v>12</v>
      </c>
      <c r="O1443">
        <f>DAY(Walmart_dataset[[#This Row],[Order Date]])</f>
        <v>4</v>
      </c>
    </row>
    <row r="1444" spans="1:15" x14ac:dyDescent="0.25">
      <c r="A1444" t="s">
        <v>2306</v>
      </c>
      <c r="B1444" s="1">
        <v>41247</v>
      </c>
      <c r="C1444" s="1">
        <v>41252</v>
      </c>
      <c r="D1444" t="s">
        <v>1466</v>
      </c>
      <c r="E1444" t="s">
        <v>14</v>
      </c>
      <c r="F1444" t="s">
        <v>15</v>
      </c>
      <c r="G1444" t="s">
        <v>16</v>
      </c>
      <c r="H1444" t="s">
        <v>21</v>
      </c>
      <c r="I1444" t="s">
        <v>2309</v>
      </c>
      <c r="J1444">
        <v>36.4</v>
      </c>
      <c r="K1444">
        <v>5</v>
      </c>
      <c r="L1444">
        <v>13.83</v>
      </c>
      <c r="M1444">
        <f>YEAR(Walmart_dataset[[#This Row],[Order Date]])</f>
        <v>2012</v>
      </c>
      <c r="N1444">
        <f>MONTH(Walmart_dataset[[#This Row],[Order Date]])</f>
        <v>12</v>
      </c>
      <c r="O1444">
        <f>DAY(Walmart_dataset[[#This Row],[Order Date]])</f>
        <v>4</v>
      </c>
    </row>
    <row r="1445" spans="1:15" hidden="1" x14ac:dyDescent="0.25">
      <c r="A1445" t="s">
        <v>2310</v>
      </c>
      <c r="B1445" s="1">
        <v>40886</v>
      </c>
      <c r="C1445" s="1">
        <v>40891</v>
      </c>
      <c r="D1445" t="s">
        <v>1929</v>
      </c>
      <c r="E1445" t="s">
        <v>14</v>
      </c>
      <c r="F1445" t="s">
        <v>391</v>
      </c>
      <c r="G1445" t="s">
        <v>73</v>
      </c>
      <c r="H1445" t="s">
        <v>43</v>
      </c>
      <c r="I1445" t="s">
        <v>2311</v>
      </c>
      <c r="J1445">
        <v>100.7</v>
      </c>
      <c r="K1445">
        <v>6</v>
      </c>
      <c r="L1445">
        <v>-1.26</v>
      </c>
      <c r="M1445">
        <f>YEAR(Walmart_dataset[[#This Row],[Order Date]])</f>
        <v>2011</v>
      </c>
      <c r="N1445">
        <f>MONTH(Walmart_dataset[[#This Row],[Order Date]])</f>
        <v>12</v>
      </c>
      <c r="O1445">
        <f>DAY(Walmart_dataset[[#This Row],[Order Date]])</f>
        <v>9</v>
      </c>
    </row>
    <row r="1446" spans="1:15" x14ac:dyDescent="0.25">
      <c r="A1446" t="s">
        <v>2312</v>
      </c>
      <c r="B1446" s="1">
        <v>40652</v>
      </c>
      <c r="C1446" s="1">
        <v>40654</v>
      </c>
      <c r="D1446" t="s">
        <v>2191</v>
      </c>
      <c r="E1446" t="s">
        <v>14</v>
      </c>
      <c r="F1446" t="s">
        <v>142</v>
      </c>
      <c r="G1446" t="s">
        <v>16</v>
      </c>
      <c r="H1446" t="s">
        <v>21</v>
      </c>
      <c r="I1446" t="s">
        <v>2313</v>
      </c>
      <c r="J1446">
        <v>76.14</v>
      </c>
      <c r="K1446">
        <v>3</v>
      </c>
      <c r="L1446">
        <v>26.65</v>
      </c>
      <c r="M1446">
        <f>YEAR(Walmart_dataset[[#This Row],[Order Date]])</f>
        <v>2011</v>
      </c>
      <c r="N1446">
        <f>MONTH(Walmart_dataset[[#This Row],[Order Date]])</f>
        <v>4</v>
      </c>
      <c r="O1446">
        <f>DAY(Walmart_dataset[[#This Row],[Order Date]])</f>
        <v>19</v>
      </c>
    </row>
    <row r="1447" spans="1:15" x14ac:dyDescent="0.25">
      <c r="A1447" t="s">
        <v>2314</v>
      </c>
      <c r="B1447" s="1">
        <v>41838</v>
      </c>
      <c r="C1447" s="1">
        <v>41842</v>
      </c>
      <c r="D1447" t="s">
        <v>1578</v>
      </c>
      <c r="E1447" t="s">
        <v>14</v>
      </c>
      <c r="F1447" t="s">
        <v>15</v>
      </c>
      <c r="G1447" t="s">
        <v>16</v>
      </c>
      <c r="H1447" t="s">
        <v>249</v>
      </c>
      <c r="I1447" t="s">
        <v>2315</v>
      </c>
      <c r="J1447">
        <v>479.98</v>
      </c>
      <c r="K1447">
        <v>2</v>
      </c>
      <c r="L1447">
        <v>90</v>
      </c>
      <c r="M1447">
        <f>YEAR(Walmart_dataset[[#This Row],[Order Date]])</f>
        <v>2014</v>
      </c>
      <c r="N1447">
        <f>MONTH(Walmart_dataset[[#This Row],[Order Date]])</f>
        <v>7</v>
      </c>
      <c r="O1447">
        <f>DAY(Walmart_dataset[[#This Row],[Order Date]])</f>
        <v>18</v>
      </c>
    </row>
    <row r="1448" spans="1:15" hidden="1" x14ac:dyDescent="0.25">
      <c r="A1448" t="s">
        <v>2316</v>
      </c>
      <c r="B1448" s="1">
        <v>40644</v>
      </c>
      <c r="C1448" s="1">
        <v>40649</v>
      </c>
      <c r="D1448" t="s">
        <v>1587</v>
      </c>
      <c r="E1448" t="s">
        <v>14</v>
      </c>
      <c r="F1448" t="s">
        <v>2317</v>
      </c>
      <c r="G1448" t="s">
        <v>1760</v>
      </c>
      <c r="H1448" t="s">
        <v>27</v>
      </c>
      <c r="I1448" t="s">
        <v>1232</v>
      </c>
      <c r="J1448">
        <v>9.58</v>
      </c>
      <c r="K1448">
        <v>1</v>
      </c>
      <c r="L1448">
        <v>3.35</v>
      </c>
      <c r="M1448">
        <f>YEAR(Walmart_dataset[[#This Row],[Order Date]])</f>
        <v>2011</v>
      </c>
      <c r="N1448">
        <f>MONTH(Walmart_dataset[[#This Row],[Order Date]])</f>
        <v>4</v>
      </c>
      <c r="O1448">
        <f>DAY(Walmart_dataset[[#This Row],[Order Date]])</f>
        <v>11</v>
      </c>
    </row>
    <row r="1449" spans="1:15" x14ac:dyDescent="0.25">
      <c r="A1449" t="s">
        <v>2318</v>
      </c>
      <c r="B1449" s="1">
        <v>41513</v>
      </c>
      <c r="C1449" s="1">
        <v>41515</v>
      </c>
      <c r="D1449" t="s">
        <v>2319</v>
      </c>
      <c r="E1449" t="s">
        <v>14</v>
      </c>
      <c r="F1449" t="s">
        <v>15</v>
      </c>
      <c r="G1449" t="s">
        <v>16</v>
      </c>
      <c r="H1449" t="s">
        <v>23</v>
      </c>
      <c r="I1449" t="s">
        <v>2320</v>
      </c>
      <c r="J1449">
        <v>8.26</v>
      </c>
      <c r="K1449">
        <v>2</v>
      </c>
      <c r="L1449">
        <v>3.8</v>
      </c>
      <c r="M1449">
        <f>YEAR(Walmart_dataset[[#This Row],[Order Date]])</f>
        <v>2013</v>
      </c>
      <c r="N1449">
        <f>MONTH(Walmart_dataset[[#This Row],[Order Date]])</f>
        <v>8</v>
      </c>
      <c r="O1449">
        <f>DAY(Walmart_dataset[[#This Row],[Order Date]])</f>
        <v>27</v>
      </c>
    </row>
    <row r="1450" spans="1:15" x14ac:dyDescent="0.25">
      <c r="A1450" t="s">
        <v>2321</v>
      </c>
      <c r="B1450" s="1">
        <v>41946</v>
      </c>
      <c r="C1450" s="1">
        <v>41948</v>
      </c>
      <c r="D1450" t="s">
        <v>1560</v>
      </c>
      <c r="E1450" t="s">
        <v>14</v>
      </c>
      <c r="F1450" t="s">
        <v>2322</v>
      </c>
      <c r="G1450" t="s">
        <v>16</v>
      </c>
      <c r="H1450" t="s">
        <v>128</v>
      </c>
      <c r="I1450" t="s">
        <v>636</v>
      </c>
      <c r="J1450">
        <v>76.58</v>
      </c>
      <c r="K1450">
        <v>7</v>
      </c>
      <c r="L1450">
        <v>38.29</v>
      </c>
      <c r="M1450">
        <f>YEAR(Walmart_dataset[[#This Row],[Order Date]])</f>
        <v>2014</v>
      </c>
      <c r="N1450">
        <f>MONTH(Walmart_dataset[[#This Row],[Order Date]])</f>
        <v>11</v>
      </c>
      <c r="O1450">
        <f>DAY(Walmart_dataset[[#This Row],[Order Date]])</f>
        <v>3</v>
      </c>
    </row>
    <row r="1451" spans="1:15" x14ac:dyDescent="0.25">
      <c r="A1451" t="s">
        <v>2321</v>
      </c>
      <c r="B1451" s="1">
        <v>41946</v>
      </c>
      <c r="C1451" s="1">
        <v>41948</v>
      </c>
      <c r="D1451" t="s">
        <v>1560</v>
      </c>
      <c r="E1451" t="s">
        <v>14</v>
      </c>
      <c r="F1451" t="s">
        <v>2322</v>
      </c>
      <c r="G1451" t="s">
        <v>16</v>
      </c>
      <c r="H1451" t="s">
        <v>23</v>
      </c>
      <c r="I1451" t="s">
        <v>2323</v>
      </c>
      <c r="J1451">
        <v>8.8000000000000007</v>
      </c>
      <c r="K1451">
        <v>5</v>
      </c>
      <c r="L1451">
        <v>4.22</v>
      </c>
      <c r="M1451">
        <f>YEAR(Walmart_dataset[[#This Row],[Order Date]])</f>
        <v>2014</v>
      </c>
      <c r="N1451">
        <f>MONTH(Walmart_dataset[[#This Row],[Order Date]])</f>
        <v>11</v>
      </c>
      <c r="O1451">
        <f>DAY(Walmart_dataset[[#This Row],[Order Date]])</f>
        <v>3</v>
      </c>
    </row>
    <row r="1452" spans="1:15" x14ac:dyDescent="0.25">
      <c r="A1452" t="s">
        <v>2321</v>
      </c>
      <c r="B1452" s="1">
        <v>41946</v>
      </c>
      <c r="C1452" s="1">
        <v>41948</v>
      </c>
      <c r="D1452" t="s">
        <v>1560</v>
      </c>
      <c r="E1452" t="s">
        <v>14</v>
      </c>
      <c r="F1452" t="s">
        <v>2322</v>
      </c>
      <c r="G1452" t="s">
        <v>16</v>
      </c>
      <c r="H1452" t="s">
        <v>27</v>
      </c>
      <c r="I1452" t="s">
        <v>2324</v>
      </c>
      <c r="J1452">
        <v>590.35</v>
      </c>
      <c r="K1452">
        <v>6</v>
      </c>
      <c r="L1452">
        <v>206.62</v>
      </c>
      <c r="M1452">
        <f>YEAR(Walmart_dataset[[#This Row],[Order Date]])</f>
        <v>2014</v>
      </c>
      <c r="N1452">
        <f>MONTH(Walmart_dataset[[#This Row],[Order Date]])</f>
        <v>11</v>
      </c>
      <c r="O1452">
        <f>DAY(Walmart_dataset[[#This Row],[Order Date]])</f>
        <v>3</v>
      </c>
    </row>
    <row r="1453" spans="1:15" x14ac:dyDescent="0.25">
      <c r="A1453" t="s">
        <v>2321</v>
      </c>
      <c r="B1453" s="1">
        <v>41946</v>
      </c>
      <c r="C1453" s="1">
        <v>41948</v>
      </c>
      <c r="D1453" t="s">
        <v>1560</v>
      </c>
      <c r="E1453" t="s">
        <v>14</v>
      </c>
      <c r="F1453" t="s">
        <v>2322</v>
      </c>
      <c r="G1453" t="s">
        <v>16</v>
      </c>
      <c r="H1453" t="s">
        <v>119</v>
      </c>
      <c r="I1453" t="s">
        <v>2325</v>
      </c>
      <c r="J1453">
        <v>5.58</v>
      </c>
      <c r="K1453">
        <v>3</v>
      </c>
      <c r="L1453">
        <v>0.17</v>
      </c>
      <c r="M1453">
        <f>YEAR(Walmart_dataset[[#This Row],[Order Date]])</f>
        <v>2014</v>
      </c>
      <c r="N1453">
        <f>MONTH(Walmart_dataset[[#This Row],[Order Date]])</f>
        <v>11</v>
      </c>
      <c r="O1453">
        <f>DAY(Walmart_dataset[[#This Row],[Order Date]])</f>
        <v>3</v>
      </c>
    </row>
    <row r="1454" spans="1:15" x14ac:dyDescent="0.25">
      <c r="A1454" t="s">
        <v>2321</v>
      </c>
      <c r="B1454" s="1">
        <v>41946</v>
      </c>
      <c r="C1454" s="1">
        <v>41948</v>
      </c>
      <c r="D1454" t="s">
        <v>1560</v>
      </c>
      <c r="E1454" t="s">
        <v>14</v>
      </c>
      <c r="F1454" t="s">
        <v>2322</v>
      </c>
      <c r="G1454" t="s">
        <v>16</v>
      </c>
      <c r="H1454" t="s">
        <v>21</v>
      </c>
      <c r="I1454" t="s">
        <v>2326</v>
      </c>
      <c r="J1454">
        <v>25.02</v>
      </c>
      <c r="K1454">
        <v>3</v>
      </c>
      <c r="L1454">
        <v>10.51</v>
      </c>
      <c r="M1454">
        <f>YEAR(Walmart_dataset[[#This Row],[Order Date]])</f>
        <v>2014</v>
      </c>
      <c r="N1454">
        <f>MONTH(Walmart_dataset[[#This Row],[Order Date]])</f>
        <v>11</v>
      </c>
      <c r="O1454">
        <f>DAY(Walmart_dataset[[#This Row],[Order Date]])</f>
        <v>3</v>
      </c>
    </row>
    <row r="1455" spans="1:15" x14ac:dyDescent="0.25">
      <c r="A1455" t="s">
        <v>2321</v>
      </c>
      <c r="B1455" s="1">
        <v>41946</v>
      </c>
      <c r="C1455" s="1">
        <v>41948</v>
      </c>
      <c r="D1455" t="s">
        <v>1560</v>
      </c>
      <c r="E1455" t="s">
        <v>14</v>
      </c>
      <c r="F1455" t="s">
        <v>2322</v>
      </c>
      <c r="G1455" t="s">
        <v>16</v>
      </c>
      <c r="H1455" t="s">
        <v>43</v>
      </c>
      <c r="I1455" t="s">
        <v>1687</v>
      </c>
      <c r="J1455">
        <v>452.55</v>
      </c>
      <c r="K1455">
        <v>7</v>
      </c>
      <c r="L1455">
        <v>22.63</v>
      </c>
      <c r="M1455">
        <f>YEAR(Walmart_dataset[[#This Row],[Order Date]])</f>
        <v>2014</v>
      </c>
      <c r="N1455">
        <f>MONTH(Walmart_dataset[[#This Row],[Order Date]])</f>
        <v>11</v>
      </c>
      <c r="O1455">
        <f>DAY(Walmart_dataset[[#This Row],[Order Date]])</f>
        <v>3</v>
      </c>
    </row>
    <row r="1456" spans="1:15" x14ac:dyDescent="0.25">
      <c r="A1456" t="s">
        <v>2327</v>
      </c>
      <c r="B1456" s="1">
        <v>41635</v>
      </c>
      <c r="C1456" s="1">
        <v>41640</v>
      </c>
      <c r="D1456" t="s">
        <v>2298</v>
      </c>
      <c r="E1456" t="s">
        <v>14</v>
      </c>
      <c r="F1456" t="s">
        <v>15</v>
      </c>
      <c r="G1456" t="s">
        <v>16</v>
      </c>
      <c r="H1456" t="s">
        <v>122</v>
      </c>
      <c r="I1456" t="s">
        <v>1349</v>
      </c>
      <c r="J1456">
        <v>17.760000000000002</v>
      </c>
      <c r="K1456">
        <v>2</v>
      </c>
      <c r="L1456">
        <v>4.97</v>
      </c>
      <c r="M1456">
        <f>YEAR(Walmart_dataset[[#This Row],[Order Date]])</f>
        <v>2013</v>
      </c>
      <c r="N1456">
        <f>MONTH(Walmart_dataset[[#This Row],[Order Date]])</f>
        <v>12</v>
      </c>
      <c r="O1456">
        <f>DAY(Walmart_dataset[[#This Row],[Order Date]])</f>
        <v>27</v>
      </c>
    </row>
    <row r="1457" spans="1:15" x14ac:dyDescent="0.25">
      <c r="A1457" t="s">
        <v>2327</v>
      </c>
      <c r="B1457" s="1">
        <v>41635</v>
      </c>
      <c r="C1457" s="1">
        <v>41640</v>
      </c>
      <c r="D1457" t="s">
        <v>2298</v>
      </c>
      <c r="E1457" t="s">
        <v>14</v>
      </c>
      <c r="F1457" t="s">
        <v>15</v>
      </c>
      <c r="G1457" t="s">
        <v>16</v>
      </c>
      <c r="H1457" t="s">
        <v>25</v>
      </c>
      <c r="I1457" t="s">
        <v>26</v>
      </c>
      <c r="J1457">
        <v>302.38</v>
      </c>
      <c r="K1457">
        <v>2</v>
      </c>
      <c r="L1457">
        <v>30.24</v>
      </c>
      <c r="M1457">
        <f>YEAR(Walmart_dataset[[#This Row],[Order Date]])</f>
        <v>2013</v>
      </c>
      <c r="N1457">
        <f>MONTH(Walmart_dataset[[#This Row],[Order Date]])</f>
        <v>12</v>
      </c>
      <c r="O1457">
        <f>DAY(Walmart_dataset[[#This Row],[Order Date]])</f>
        <v>27</v>
      </c>
    </row>
    <row r="1458" spans="1:15" x14ac:dyDescent="0.25">
      <c r="A1458" t="s">
        <v>2327</v>
      </c>
      <c r="B1458" s="1">
        <v>41635</v>
      </c>
      <c r="C1458" s="1">
        <v>41640</v>
      </c>
      <c r="D1458" t="s">
        <v>2298</v>
      </c>
      <c r="E1458" t="s">
        <v>14</v>
      </c>
      <c r="F1458" t="s">
        <v>15</v>
      </c>
      <c r="G1458" t="s">
        <v>16</v>
      </c>
      <c r="H1458" t="s">
        <v>110</v>
      </c>
      <c r="I1458" t="s">
        <v>2328</v>
      </c>
      <c r="J1458">
        <v>146.35</v>
      </c>
      <c r="K1458">
        <v>3</v>
      </c>
      <c r="L1458">
        <v>-5.49</v>
      </c>
      <c r="M1458">
        <f>YEAR(Walmart_dataset[[#This Row],[Order Date]])</f>
        <v>2013</v>
      </c>
      <c r="N1458">
        <f>MONTH(Walmart_dataset[[#This Row],[Order Date]])</f>
        <v>12</v>
      </c>
      <c r="O1458">
        <f>DAY(Walmart_dataset[[#This Row],[Order Date]])</f>
        <v>27</v>
      </c>
    </row>
    <row r="1459" spans="1:15" x14ac:dyDescent="0.25">
      <c r="A1459" t="s">
        <v>2327</v>
      </c>
      <c r="B1459" s="1">
        <v>41635</v>
      </c>
      <c r="C1459" s="1">
        <v>41640</v>
      </c>
      <c r="D1459" t="s">
        <v>2298</v>
      </c>
      <c r="E1459" t="s">
        <v>14</v>
      </c>
      <c r="F1459" t="s">
        <v>15</v>
      </c>
      <c r="G1459" t="s">
        <v>16</v>
      </c>
      <c r="H1459" t="s">
        <v>29</v>
      </c>
      <c r="I1459" t="s">
        <v>2329</v>
      </c>
      <c r="J1459">
        <v>7.9</v>
      </c>
      <c r="K1459">
        <v>2</v>
      </c>
      <c r="L1459">
        <v>2.0499999999999998</v>
      </c>
      <c r="M1459">
        <f>YEAR(Walmart_dataset[[#This Row],[Order Date]])</f>
        <v>2013</v>
      </c>
      <c r="N1459">
        <f>MONTH(Walmart_dataset[[#This Row],[Order Date]])</f>
        <v>12</v>
      </c>
      <c r="O1459">
        <f>DAY(Walmart_dataset[[#This Row],[Order Date]])</f>
        <v>27</v>
      </c>
    </row>
    <row r="1460" spans="1:15" x14ac:dyDescent="0.25">
      <c r="A1460" t="s">
        <v>2327</v>
      </c>
      <c r="B1460" s="1">
        <v>41635</v>
      </c>
      <c r="C1460" s="1">
        <v>41640</v>
      </c>
      <c r="D1460" t="s">
        <v>2298</v>
      </c>
      <c r="E1460" t="s">
        <v>14</v>
      </c>
      <c r="F1460" t="s">
        <v>15</v>
      </c>
      <c r="G1460" t="s">
        <v>16</v>
      </c>
      <c r="H1460" t="s">
        <v>31</v>
      </c>
      <c r="I1460" t="s">
        <v>787</v>
      </c>
      <c r="J1460">
        <v>902.71</v>
      </c>
      <c r="K1460">
        <v>3</v>
      </c>
      <c r="L1460">
        <v>33.85</v>
      </c>
      <c r="M1460">
        <f>YEAR(Walmart_dataset[[#This Row],[Order Date]])</f>
        <v>2013</v>
      </c>
      <c r="N1460">
        <f>MONTH(Walmart_dataset[[#This Row],[Order Date]])</f>
        <v>12</v>
      </c>
      <c r="O1460">
        <f>DAY(Walmart_dataset[[#This Row],[Order Date]])</f>
        <v>27</v>
      </c>
    </row>
    <row r="1461" spans="1:15" x14ac:dyDescent="0.25">
      <c r="A1461" t="s">
        <v>2327</v>
      </c>
      <c r="B1461" s="1">
        <v>41635</v>
      </c>
      <c r="C1461" s="1">
        <v>41640</v>
      </c>
      <c r="D1461" t="s">
        <v>2298</v>
      </c>
      <c r="E1461" t="s">
        <v>14</v>
      </c>
      <c r="F1461" t="s">
        <v>15</v>
      </c>
      <c r="G1461" t="s">
        <v>16</v>
      </c>
      <c r="H1461" t="s">
        <v>23</v>
      </c>
      <c r="I1461" t="s">
        <v>555</v>
      </c>
      <c r="J1461">
        <v>53.97</v>
      </c>
      <c r="K1461">
        <v>3</v>
      </c>
      <c r="L1461">
        <v>15.11</v>
      </c>
      <c r="M1461">
        <f>YEAR(Walmart_dataset[[#This Row],[Order Date]])</f>
        <v>2013</v>
      </c>
      <c r="N1461">
        <f>MONTH(Walmart_dataset[[#This Row],[Order Date]])</f>
        <v>12</v>
      </c>
      <c r="O1461">
        <f>DAY(Walmart_dataset[[#This Row],[Order Date]])</f>
        <v>27</v>
      </c>
    </row>
    <row r="1462" spans="1:15" x14ac:dyDescent="0.25">
      <c r="A1462" t="s">
        <v>2330</v>
      </c>
      <c r="B1462" s="1">
        <v>41953</v>
      </c>
      <c r="C1462" s="1">
        <v>41958</v>
      </c>
      <c r="D1462" t="s">
        <v>314</v>
      </c>
      <c r="E1462" t="s">
        <v>14</v>
      </c>
      <c r="F1462" t="s">
        <v>630</v>
      </c>
      <c r="G1462" t="s">
        <v>16</v>
      </c>
      <c r="H1462" t="s">
        <v>21</v>
      </c>
      <c r="I1462" t="s">
        <v>328</v>
      </c>
      <c r="J1462">
        <v>47.12</v>
      </c>
      <c r="K1462">
        <v>8</v>
      </c>
      <c r="L1462">
        <v>20.73</v>
      </c>
      <c r="M1462">
        <f>YEAR(Walmart_dataset[[#This Row],[Order Date]])</f>
        <v>2014</v>
      </c>
      <c r="N1462">
        <f>MONTH(Walmart_dataset[[#This Row],[Order Date]])</f>
        <v>11</v>
      </c>
      <c r="O1462">
        <f>DAY(Walmart_dataset[[#This Row],[Order Date]])</f>
        <v>10</v>
      </c>
    </row>
    <row r="1463" spans="1:15" x14ac:dyDescent="0.25">
      <c r="A1463" t="s">
        <v>2331</v>
      </c>
      <c r="B1463" s="1">
        <v>41998</v>
      </c>
      <c r="C1463" s="1">
        <v>41999</v>
      </c>
      <c r="D1463" t="s">
        <v>2332</v>
      </c>
      <c r="E1463" t="s">
        <v>14</v>
      </c>
      <c r="F1463" t="s">
        <v>15</v>
      </c>
      <c r="G1463" t="s">
        <v>16</v>
      </c>
      <c r="H1463" t="s">
        <v>249</v>
      </c>
      <c r="I1463" t="s">
        <v>250</v>
      </c>
      <c r="J1463">
        <v>2879.95</v>
      </c>
      <c r="K1463">
        <v>6</v>
      </c>
      <c r="L1463">
        <v>1007.98</v>
      </c>
      <c r="M1463">
        <f>YEAR(Walmart_dataset[[#This Row],[Order Date]])</f>
        <v>2014</v>
      </c>
      <c r="N1463">
        <f>MONTH(Walmart_dataset[[#This Row],[Order Date]])</f>
        <v>12</v>
      </c>
      <c r="O1463">
        <f>DAY(Walmart_dataset[[#This Row],[Order Date]])</f>
        <v>25</v>
      </c>
    </row>
    <row r="1464" spans="1:15" x14ac:dyDescent="0.25">
      <c r="A1464" t="s">
        <v>2331</v>
      </c>
      <c r="B1464" s="1">
        <v>41998</v>
      </c>
      <c r="C1464" s="1">
        <v>41999</v>
      </c>
      <c r="D1464" t="s">
        <v>2332</v>
      </c>
      <c r="E1464" t="s">
        <v>14</v>
      </c>
      <c r="F1464" t="s">
        <v>15</v>
      </c>
      <c r="G1464" t="s">
        <v>16</v>
      </c>
      <c r="H1464" t="s">
        <v>27</v>
      </c>
      <c r="I1464" t="s">
        <v>363</v>
      </c>
      <c r="J1464">
        <v>90.48</v>
      </c>
      <c r="K1464">
        <v>3</v>
      </c>
      <c r="L1464">
        <v>33.93</v>
      </c>
      <c r="M1464">
        <f>YEAR(Walmart_dataset[[#This Row],[Order Date]])</f>
        <v>2014</v>
      </c>
      <c r="N1464">
        <f>MONTH(Walmart_dataset[[#This Row],[Order Date]])</f>
        <v>12</v>
      </c>
      <c r="O1464">
        <f>DAY(Walmart_dataset[[#This Row],[Order Date]])</f>
        <v>25</v>
      </c>
    </row>
    <row r="1465" spans="1:15" x14ac:dyDescent="0.25">
      <c r="A1465" t="s">
        <v>2333</v>
      </c>
      <c r="B1465" s="1">
        <v>41855</v>
      </c>
      <c r="C1465" s="1">
        <v>41860</v>
      </c>
      <c r="D1465" t="s">
        <v>2334</v>
      </c>
      <c r="E1465" t="s">
        <v>14</v>
      </c>
      <c r="F1465" t="s">
        <v>47</v>
      </c>
      <c r="G1465" t="s">
        <v>16</v>
      </c>
      <c r="H1465" t="s">
        <v>17</v>
      </c>
      <c r="I1465" t="s">
        <v>405</v>
      </c>
      <c r="J1465">
        <v>51.75</v>
      </c>
      <c r="K1465">
        <v>5</v>
      </c>
      <c r="L1465">
        <v>24.84</v>
      </c>
      <c r="M1465">
        <f>YEAR(Walmart_dataset[[#This Row],[Order Date]])</f>
        <v>2014</v>
      </c>
      <c r="N1465">
        <f>MONTH(Walmart_dataset[[#This Row],[Order Date]])</f>
        <v>8</v>
      </c>
      <c r="O1465">
        <f>DAY(Walmart_dataset[[#This Row],[Order Date]])</f>
        <v>4</v>
      </c>
    </row>
    <row r="1466" spans="1:15" x14ac:dyDescent="0.25">
      <c r="A1466" t="s">
        <v>2333</v>
      </c>
      <c r="B1466" s="1">
        <v>41855</v>
      </c>
      <c r="C1466" s="1">
        <v>41860</v>
      </c>
      <c r="D1466" t="s">
        <v>2334</v>
      </c>
      <c r="E1466" t="s">
        <v>14</v>
      </c>
      <c r="F1466" t="s">
        <v>47</v>
      </c>
      <c r="G1466" t="s">
        <v>16</v>
      </c>
      <c r="H1466" t="s">
        <v>21</v>
      </c>
      <c r="I1466" t="s">
        <v>2335</v>
      </c>
      <c r="J1466">
        <v>123.96</v>
      </c>
      <c r="K1466">
        <v>3</v>
      </c>
      <c r="L1466">
        <v>11.16</v>
      </c>
      <c r="M1466">
        <f>YEAR(Walmart_dataset[[#This Row],[Order Date]])</f>
        <v>2014</v>
      </c>
      <c r="N1466">
        <f>MONTH(Walmart_dataset[[#This Row],[Order Date]])</f>
        <v>8</v>
      </c>
      <c r="O1466">
        <f>DAY(Walmart_dataset[[#This Row],[Order Date]])</f>
        <v>4</v>
      </c>
    </row>
    <row r="1467" spans="1:15" x14ac:dyDescent="0.25">
      <c r="A1467" t="s">
        <v>2336</v>
      </c>
      <c r="B1467" s="1">
        <v>41142</v>
      </c>
      <c r="C1467" s="1">
        <v>41147</v>
      </c>
      <c r="D1467" t="s">
        <v>2337</v>
      </c>
      <c r="E1467" t="s">
        <v>14</v>
      </c>
      <c r="F1467" t="s">
        <v>47</v>
      </c>
      <c r="G1467" t="s">
        <v>16</v>
      </c>
      <c r="H1467" t="s">
        <v>296</v>
      </c>
      <c r="I1467" t="s">
        <v>2338</v>
      </c>
      <c r="J1467">
        <v>586.4</v>
      </c>
      <c r="K1467">
        <v>6</v>
      </c>
      <c r="L1467">
        <v>34.49</v>
      </c>
      <c r="M1467">
        <f>YEAR(Walmart_dataset[[#This Row],[Order Date]])</f>
        <v>2012</v>
      </c>
      <c r="N1467">
        <f>MONTH(Walmart_dataset[[#This Row],[Order Date]])</f>
        <v>8</v>
      </c>
      <c r="O1467">
        <f>DAY(Walmart_dataset[[#This Row],[Order Date]])</f>
        <v>21</v>
      </c>
    </row>
    <row r="1468" spans="1:15" x14ac:dyDescent="0.25">
      <c r="A1468" t="s">
        <v>2336</v>
      </c>
      <c r="B1468" s="1">
        <v>41142</v>
      </c>
      <c r="C1468" s="1">
        <v>41147</v>
      </c>
      <c r="D1468" t="s">
        <v>2337</v>
      </c>
      <c r="E1468" t="s">
        <v>14</v>
      </c>
      <c r="F1468" t="s">
        <v>47</v>
      </c>
      <c r="G1468" t="s">
        <v>16</v>
      </c>
      <c r="H1468" t="s">
        <v>43</v>
      </c>
      <c r="I1468" t="s">
        <v>506</v>
      </c>
      <c r="J1468">
        <v>80.98</v>
      </c>
      <c r="K1468">
        <v>1</v>
      </c>
      <c r="L1468">
        <v>3.24</v>
      </c>
      <c r="M1468">
        <f>YEAR(Walmart_dataset[[#This Row],[Order Date]])</f>
        <v>2012</v>
      </c>
      <c r="N1468">
        <f>MONTH(Walmart_dataset[[#This Row],[Order Date]])</f>
        <v>8</v>
      </c>
      <c r="O1468">
        <f>DAY(Walmart_dataset[[#This Row],[Order Date]])</f>
        <v>21</v>
      </c>
    </row>
    <row r="1469" spans="1:15" x14ac:dyDescent="0.25">
      <c r="A1469" t="s">
        <v>2339</v>
      </c>
      <c r="B1469" s="1">
        <v>41711</v>
      </c>
      <c r="C1469" s="1">
        <v>41716</v>
      </c>
      <c r="D1469" t="s">
        <v>2340</v>
      </c>
      <c r="E1469" t="s">
        <v>14</v>
      </c>
      <c r="F1469" t="s">
        <v>47</v>
      </c>
      <c r="G1469" t="s">
        <v>16</v>
      </c>
      <c r="H1469" t="s">
        <v>43</v>
      </c>
      <c r="I1469" t="s">
        <v>506</v>
      </c>
      <c r="J1469">
        <v>242.94</v>
      </c>
      <c r="K1469">
        <v>3</v>
      </c>
      <c r="L1469">
        <v>9.7200000000000006</v>
      </c>
      <c r="M1469">
        <f>YEAR(Walmart_dataset[[#This Row],[Order Date]])</f>
        <v>2014</v>
      </c>
      <c r="N1469">
        <f>MONTH(Walmart_dataset[[#This Row],[Order Date]])</f>
        <v>3</v>
      </c>
      <c r="O1469">
        <f>DAY(Walmart_dataset[[#This Row],[Order Date]])</f>
        <v>13</v>
      </c>
    </row>
    <row r="1470" spans="1:15" x14ac:dyDescent="0.25">
      <c r="A1470" t="s">
        <v>2341</v>
      </c>
      <c r="B1470" s="1">
        <v>41757</v>
      </c>
      <c r="C1470" s="1">
        <v>41759</v>
      </c>
      <c r="D1470" t="s">
        <v>733</v>
      </c>
      <c r="E1470" t="s">
        <v>14</v>
      </c>
      <c r="F1470" t="s">
        <v>15</v>
      </c>
      <c r="G1470" t="s">
        <v>16</v>
      </c>
      <c r="H1470" t="s">
        <v>23</v>
      </c>
      <c r="I1470" t="s">
        <v>2342</v>
      </c>
      <c r="J1470">
        <v>123.92</v>
      </c>
      <c r="K1470">
        <v>4</v>
      </c>
      <c r="L1470">
        <v>33.46</v>
      </c>
      <c r="M1470">
        <f>YEAR(Walmart_dataset[[#This Row],[Order Date]])</f>
        <v>2014</v>
      </c>
      <c r="N1470">
        <f>MONTH(Walmart_dataset[[#This Row],[Order Date]])</f>
        <v>4</v>
      </c>
      <c r="O1470">
        <f>DAY(Walmart_dataset[[#This Row],[Order Date]])</f>
        <v>28</v>
      </c>
    </row>
    <row r="1471" spans="1:15" x14ac:dyDescent="0.25">
      <c r="A1471" t="s">
        <v>2341</v>
      </c>
      <c r="B1471" s="1">
        <v>41757</v>
      </c>
      <c r="C1471" s="1">
        <v>41759</v>
      </c>
      <c r="D1471" t="s">
        <v>733</v>
      </c>
      <c r="E1471" t="s">
        <v>14</v>
      </c>
      <c r="F1471" t="s">
        <v>15</v>
      </c>
      <c r="G1471" t="s">
        <v>16</v>
      </c>
      <c r="H1471" t="s">
        <v>23</v>
      </c>
      <c r="I1471" t="s">
        <v>2320</v>
      </c>
      <c r="J1471">
        <v>12.39</v>
      </c>
      <c r="K1471">
        <v>3</v>
      </c>
      <c r="L1471">
        <v>5.7</v>
      </c>
      <c r="M1471">
        <f>YEAR(Walmart_dataset[[#This Row],[Order Date]])</f>
        <v>2014</v>
      </c>
      <c r="N1471">
        <f>MONTH(Walmart_dataset[[#This Row],[Order Date]])</f>
        <v>4</v>
      </c>
      <c r="O1471">
        <f>DAY(Walmart_dataset[[#This Row],[Order Date]])</f>
        <v>28</v>
      </c>
    </row>
    <row r="1472" spans="1:15" x14ac:dyDescent="0.25">
      <c r="A1472" t="s">
        <v>2341</v>
      </c>
      <c r="B1472" s="1">
        <v>41757</v>
      </c>
      <c r="C1472" s="1">
        <v>41759</v>
      </c>
      <c r="D1472" t="s">
        <v>733</v>
      </c>
      <c r="E1472" t="s">
        <v>14</v>
      </c>
      <c r="F1472" t="s">
        <v>15</v>
      </c>
      <c r="G1472" t="s">
        <v>16</v>
      </c>
      <c r="H1472" t="s">
        <v>23</v>
      </c>
      <c r="I1472" t="s">
        <v>1972</v>
      </c>
      <c r="J1472">
        <v>47.3</v>
      </c>
      <c r="K1472">
        <v>2</v>
      </c>
      <c r="L1472">
        <v>12.3</v>
      </c>
      <c r="M1472">
        <f>YEAR(Walmart_dataset[[#This Row],[Order Date]])</f>
        <v>2014</v>
      </c>
      <c r="N1472">
        <f>MONTH(Walmart_dataset[[#This Row],[Order Date]])</f>
        <v>4</v>
      </c>
      <c r="O1472">
        <f>DAY(Walmart_dataset[[#This Row],[Order Date]])</f>
        <v>28</v>
      </c>
    </row>
    <row r="1473" spans="1:15" hidden="1" x14ac:dyDescent="0.25">
      <c r="A1473" t="s">
        <v>2343</v>
      </c>
      <c r="B1473" s="1">
        <v>41935</v>
      </c>
      <c r="C1473" s="1">
        <v>41937</v>
      </c>
      <c r="D1473" t="s">
        <v>2344</v>
      </c>
      <c r="E1473" t="s">
        <v>14</v>
      </c>
      <c r="F1473" t="s">
        <v>1405</v>
      </c>
      <c r="G1473" t="s">
        <v>96</v>
      </c>
      <c r="H1473" t="s">
        <v>27</v>
      </c>
      <c r="I1473" t="s">
        <v>366</v>
      </c>
      <c r="J1473">
        <v>3.17</v>
      </c>
      <c r="K1473">
        <v>4</v>
      </c>
      <c r="L1473">
        <v>-2.5299999999999998</v>
      </c>
      <c r="M1473">
        <f>YEAR(Walmart_dataset[[#This Row],[Order Date]])</f>
        <v>2014</v>
      </c>
      <c r="N1473">
        <f>MONTH(Walmart_dataset[[#This Row],[Order Date]])</f>
        <v>10</v>
      </c>
      <c r="O1473">
        <f>DAY(Walmart_dataset[[#This Row],[Order Date]])</f>
        <v>23</v>
      </c>
    </row>
    <row r="1474" spans="1:15" hidden="1" x14ac:dyDescent="0.25">
      <c r="A1474" t="s">
        <v>2343</v>
      </c>
      <c r="B1474" s="1">
        <v>41935</v>
      </c>
      <c r="C1474" s="1">
        <v>41937</v>
      </c>
      <c r="D1474" t="s">
        <v>2344</v>
      </c>
      <c r="E1474" t="s">
        <v>14</v>
      </c>
      <c r="F1474" t="s">
        <v>1405</v>
      </c>
      <c r="G1474" t="s">
        <v>96</v>
      </c>
      <c r="H1474" t="s">
        <v>110</v>
      </c>
      <c r="I1474" t="s">
        <v>2345</v>
      </c>
      <c r="J1474">
        <v>579.14</v>
      </c>
      <c r="K1474">
        <v>4</v>
      </c>
      <c r="L1474">
        <v>-28.96</v>
      </c>
      <c r="M1474">
        <f>YEAR(Walmart_dataset[[#This Row],[Order Date]])</f>
        <v>2014</v>
      </c>
      <c r="N1474">
        <f>MONTH(Walmart_dataset[[#This Row],[Order Date]])</f>
        <v>10</v>
      </c>
      <c r="O1474">
        <f>DAY(Walmart_dataset[[#This Row],[Order Date]])</f>
        <v>23</v>
      </c>
    </row>
    <row r="1475" spans="1:15" x14ac:dyDescent="0.25">
      <c r="A1475" t="s">
        <v>2346</v>
      </c>
      <c r="B1475" s="1">
        <v>41123</v>
      </c>
      <c r="C1475" s="1">
        <v>41127</v>
      </c>
      <c r="D1475" t="s">
        <v>2347</v>
      </c>
      <c r="E1475" t="s">
        <v>14</v>
      </c>
      <c r="F1475" t="s">
        <v>36</v>
      </c>
      <c r="G1475" t="s">
        <v>37</v>
      </c>
      <c r="H1475" t="s">
        <v>27</v>
      </c>
      <c r="I1475" t="s">
        <v>2348</v>
      </c>
      <c r="J1475">
        <v>6.37</v>
      </c>
      <c r="K1475">
        <v>2</v>
      </c>
      <c r="L1475">
        <v>2.15</v>
      </c>
      <c r="M1475">
        <f>YEAR(Walmart_dataset[[#This Row],[Order Date]])</f>
        <v>2012</v>
      </c>
      <c r="N1475">
        <f>MONTH(Walmart_dataset[[#This Row],[Order Date]])</f>
        <v>8</v>
      </c>
      <c r="O1475">
        <f>DAY(Walmart_dataset[[#This Row],[Order Date]])</f>
        <v>2</v>
      </c>
    </row>
    <row r="1476" spans="1:15" x14ac:dyDescent="0.25">
      <c r="A1476" t="s">
        <v>2346</v>
      </c>
      <c r="B1476" s="1">
        <v>41123</v>
      </c>
      <c r="C1476" s="1">
        <v>41127</v>
      </c>
      <c r="D1476" t="s">
        <v>2347</v>
      </c>
      <c r="E1476" t="s">
        <v>14</v>
      </c>
      <c r="F1476" t="s">
        <v>36</v>
      </c>
      <c r="G1476" t="s">
        <v>37</v>
      </c>
      <c r="H1476" t="s">
        <v>736</v>
      </c>
      <c r="I1476" t="s">
        <v>1783</v>
      </c>
      <c r="J1476">
        <v>558.4</v>
      </c>
      <c r="K1476">
        <v>2</v>
      </c>
      <c r="L1476">
        <v>41.88</v>
      </c>
      <c r="M1476">
        <f>YEAR(Walmart_dataset[[#This Row],[Order Date]])</f>
        <v>2012</v>
      </c>
      <c r="N1476">
        <f>MONTH(Walmart_dataset[[#This Row],[Order Date]])</f>
        <v>8</v>
      </c>
      <c r="O1476">
        <f>DAY(Walmart_dataset[[#This Row],[Order Date]])</f>
        <v>2</v>
      </c>
    </row>
    <row r="1477" spans="1:15" x14ac:dyDescent="0.25">
      <c r="A1477" t="s">
        <v>2349</v>
      </c>
      <c r="B1477" s="1">
        <v>41774</v>
      </c>
      <c r="C1477" s="1">
        <v>41779</v>
      </c>
      <c r="D1477" t="s">
        <v>2181</v>
      </c>
      <c r="E1477" t="s">
        <v>14</v>
      </c>
      <c r="F1477" t="s">
        <v>36</v>
      </c>
      <c r="G1477" t="s">
        <v>37</v>
      </c>
      <c r="H1477" t="s">
        <v>67</v>
      </c>
      <c r="I1477" t="s">
        <v>2350</v>
      </c>
      <c r="J1477">
        <v>440.19</v>
      </c>
      <c r="K1477">
        <v>9</v>
      </c>
      <c r="L1477">
        <v>206.89</v>
      </c>
      <c r="M1477">
        <f>YEAR(Walmart_dataset[[#This Row],[Order Date]])</f>
        <v>2014</v>
      </c>
      <c r="N1477">
        <f>MONTH(Walmart_dataset[[#This Row],[Order Date]])</f>
        <v>5</v>
      </c>
      <c r="O1477">
        <f>DAY(Walmart_dataset[[#This Row],[Order Date]])</f>
        <v>15</v>
      </c>
    </row>
    <row r="1478" spans="1:15" x14ac:dyDescent="0.25">
      <c r="A1478" t="s">
        <v>2349</v>
      </c>
      <c r="B1478" s="1">
        <v>41774</v>
      </c>
      <c r="C1478" s="1">
        <v>41779</v>
      </c>
      <c r="D1478" t="s">
        <v>2181</v>
      </c>
      <c r="E1478" t="s">
        <v>14</v>
      </c>
      <c r="F1478" t="s">
        <v>36</v>
      </c>
      <c r="G1478" t="s">
        <v>37</v>
      </c>
      <c r="H1478" t="s">
        <v>122</v>
      </c>
      <c r="I1478" t="s">
        <v>434</v>
      </c>
      <c r="J1478">
        <v>64.400000000000006</v>
      </c>
      <c r="K1478">
        <v>5</v>
      </c>
      <c r="L1478">
        <v>1.93</v>
      </c>
      <c r="M1478">
        <f>YEAR(Walmart_dataset[[#This Row],[Order Date]])</f>
        <v>2014</v>
      </c>
      <c r="N1478">
        <f>MONTH(Walmart_dataset[[#This Row],[Order Date]])</f>
        <v>5</v>
      </c>
      <c r="O1478">
        <f>DAY(Walmart_dataset[[#This Row],[Order Date]])</f>
        <v>15</v>
      </c>
    </row>
    <row r="1479" spans="1:15" x14ac:dyDescent="0.25">
      <c r="A1479" t="s">
        <v>2351</v>
      </c>
      <c r="B1479" s="1">
        <v>41738</v>
      </c>
      <c r="C1479" s="1">
        <v>41742</v>
      </c>
      <c r="D1479" t="s">
        <v>1276</v>
      </c>
      <c r="E1479" t="s">
        <v>14</v>
      </c>
      <c r="F1479" t="s">
        <v>47</v>
      </c>
      <c r="G1479" t="s">
        <v>16</v>
      </c>
      <c r="H1479" t="s">
        <v>67</v>
      </c>
      <c r="I1479" t="s">
        <v>1518</v>
      </c>
      <c r="J1479">
        <v>244.55</v>
      </c>
      <c r="K1479">
        <v>5</v>
      </c>
      <c r="L1479">
        <v>114.94</v>
      </c>
      <c r="M1479">
        <f>YEAR(Walmart_dataset[[#This Row],[Order Date]])</f>
        <v>2014</v>
      </c>
      <c r="N1479">
        <f>MONTH(Walmart_dataset[[#This Row],[Order Date]])</f>
        <v>4</v>
      </c>
      <c r="O1479">
        <f>DAY(Walmart_dataset[[#This Row],[Order Date]])</f>
        <v>9</v>
      </c>
    </row>
    <row r="1480" spans="1:15" x14ac:dyDescent="0.25">
      <c r="A1480" t="s">
        <v>2351</v>
      </c>
      <c r="B1480" s="1">
        <v>41738</v>
      </c>
      <c r="C1480" s="1">
        <v>41742</v>
      </c>
      <c r="D1480" t="s">
        <v>1276</v>
      </c>
      <c r="E1480" t="s">
        <v>14</v>
      </c>
      <c r="F1480" t="s">
        <v>47</v>
      </c>
      <c r="G1480" t="s">
        <v>16</v>
      </c>
      <c r="H1480" t="s">
        <v>67</v>
      </c>
      <c r="I1480" t="s">
        <v>2093</v>
      </c>
      <c r="J1480">
        <v>195.76</v>
      </c>
      <c r="K1480">
        <v>4</v>
      </c>
      <c r="L1480">
        <v>97.88</v>
      </c>
      <c r="M1480">
        <f>YEAR(Walmart_dataset[[#This Row],[Order Date]])</f>
        <v>2014</v>
      </c>
      <c r="N1480">
        <f>MONTH(Walmart_dataset[[#This Row],[Order Date]])</f>
        <v>4</v>
      </c>
      <c r="O1480">
        <f>DAY(Walmart_dataset[[#This Row],[Order Date]])</f>
        <v>9</v>
      </c>
    </row>
    <row r="1481" spans="1:15" x14ac:dyDescent="0.25">
      <c r="A1481" t="s">
        <v>2352</v>
      </c>
      <c r="B1481" s="1">
        <v>41815</v>
      </c>
      <c r="C1481" s="1">
        <v>41817</v>
      </c>
      <c r="D1481" t="s">
        <v>1272</v>
      </c>
      <c r="E1481" t="s">
        <v>14</v>
      </c>
      <c r="F1481" t="s">
        <v>47</v>
      </c>
      <c r="G1481" t="s">
        <v>16</v>
      </c>
      <c r="H1481" t="s">
        <v>119</v>
      </c>
      <c r="I1481" t="s">
        <v>2353</v>
      </c>
      <c r="J1481">
        <v>2.88</v>
      </c>
      <c r="K1481">
        <v>1</v>
      </c>
      <c r="L1481">
        <v>1.35</v>
      </c>
      <c r="M1481">
        <f>YEAR(Walmart_dataset[[#This Row],[Order Date]])</f>
        <v>2014</v>
      </c>
      <c r="N1481">
        <f>MONTH(Walmart_dataset[[#This Row],[Order Date]])</f>
        <v>6</v>
      </c>
      <c r="O1481">
        <f>DAY(Walmart_dataset[[#This Row],[Order Date]])</f>
        <v>25</v>
      </c>
    </row>
    <row r="1482" spans="1:15" x14ac:dyDescent="0.25">
      <c r="A1482" t="s">
        <v>2354</v>
      </c>
      <c r="B1482" s="1">
        <v>41284</v>
      </c>
      <c r="C1482" s="1">
        <v>41291</v>
      </c>
      <c r="D1482" t="s">
        <v>2181</v>
      </c>
      <c r="E1482" t="s">
        <v>14</v>
      </c>
      <c r="F1482" t="s">
        <v>36</v>
      </c>
      <c r="G1482" t="s">
        <v>37</v>
      </c>
      <c r="H1482" t="s">
        <v>21</v>
      </c>
      <c r="I1482" t="s">
        <v>1544</v>
      </c>
      <c r="J1482">
        <v>79.92</v>
      </c>
      <c r="K1482">
        <v>4</v>
      </c>
      <c r="L1482">
        <v>34.369999999999997</v>
      </c>
      <c r="M1482">
        <f>YEAR(Walmart_dataset[[#This Row],[Order Date]])</f>
        <v>2013</v>
      </c>
      <c r="N1482">
        <f>MONTH(Walmart_dataset[[#This Row],[Order Date]])</f>
        <v>1</v>
      </c>
      <c r="O1482">
        <f>DAY(Walmart_dataset[[#This Row],[Order Date]])</f>
        <v>10</v>
      </c>
    </row>
    <row r="1483" spans="1:15" x14ac:dyDescent="0.25">
      <c r="A1483" t="s">
        <v>2354</v>
      </c>
      <c r="B1483" s="1">
        <v>41284</v>
      </c>
      <c r="C1483" s="1">
        <v>41291</v>
      </c>
      <c r="D1483" t="s">
        <v>2181</v>
      </c>
      <c r="E1483" t="s">
        <v>14</v>
      </c>
      <c r="F1483" t="s">
        <v>36</v>
      </c>
      <c r="G1483" t="s">
        <v>37</v>
      </c>
      <c r="H1483" t="s">
        <v>58</v>
      </c>
      <c r="I1483" t="s">
        <v>2355</v>
      </c>
      <c r="J1483">
        <v>69.98</v>
      </c>
      <c r="K1483">
        <v>2</v>
      </c>
      <c r="L1483">
        <v>13.3</v>
      </c>
      <c r="M1483">
        <f>YEAR(Walmart_dataset[[#This Row],[Order Date]])</f>
        <v>2013</v>
      </c>
      <c r="N1483">
        <f>MONTH(Walmart_dataset[[#This Row],[Order Date]])</f>
        <v>1</v>
      </c>
      <c r="O1483">
        <f>DAY(Walmart_dataset[[#This Row],[Order Date]])</f>
        <v>10</v>
      </c>
    </row>
    <row r="1484" spans="1:15" hidden="1" x14ac:dyDescent="0.25">
      <c r="A1484" t="s">
        <v>2356</v>
      </c>
      <c r="B1484" s="1">
        <v>40616</v>
      </c>
      <c r="C1484" s="1">
        <v>40621</v>
      </c>
      <c r="D1484" t="s">
        <v>1543</v>
      </c>
      <c r="E1484" t="s">
        <v>14</v>
      </c>
      <c r="F1484" t="s">
        <v>2357</v>
      </c>
      <c r="G1484" t="s">
        <v>42</v>
      </c>
      <c r="H1484" t="s">
        <v>27</v>
      </c>
      <c r="I1484" t="s">
        <v>1907</v>
      </c>
      <c r="J1484">
        <v>33.090000000000003</v>
      </c>
      <c r="K1484">
        <v>4</v>
      </c>
      <c r="L1484">
        <v>11.17</v>
      </c>
      <c r="M1484">
        <f>YEAR(Walmart_dataset[[#This Row],[Order Date]])</f>
        <v>2011</v>
      </c>
      <c r="N1484">
        <f>MONTH(Walmart_dataset[[#This Row],[Order Date]])</f>
        <v>3</v>
      </c>
      <c r="O1484">
        <f>DAY(Walmart_dataset[[#This Row],[Order Date]])</f>
        <v>14</v>
      </c>
    </row>
    <row r="1485" spans="1:15" hidden="1" x14ac:dyDescent="0.25">
      <c r="A1485" t="s">
        <v>2356</v>
      </c>
      <c r="B1485" s="1">
        <v>40616</v>
      </c>
      <c r="C1485" s="1">
        <v>40621</v>
      </c>
      <c r="D1485" t="s">
        <v>1543</v>
      </c>
      <c r="E1485" t="s">
        <v>14</v>
      </c>
      <c r="F1485" t="s">
        <v>2357</v>
      </c>
      <c r="G1485" t="s">
        <v>42</v>
      </c>
      <c r="H1485" t="s">
        <v>43</v>
      </c>
      <c r="I1485" t="s">
        <v>506</v>
      </c>
      <c r="J1485">
        <v>80.98</v>
      </c>
      <c r="K1485">
        <v>1</v>
      </c>
      <c r="L1485">
        <v>3.24</v>
      </c>
      <c r="M1485">
        <f>YEAR(Walmart_dataset[[#This Row],[Order Date]])</f>
        <v>2011</v>
      </c>
      <c r="N1485">
        <f>MONTH(Walmart_dataset[[#This Row],[Order Date]])</f>
        <v>3</v>
      </c>
      <c r="O1485">
        <f>DAY(Walmart_dataset[[#This Row],[Order Date]])</f>
        <v>14</v>
      </c>
    </row>
    <row r="1486" spans="1:15" hidden="1" x14ac:dyDescent="0.25">
      <c r="A1486" t="s">
        <v>2356</v>
      </c>
      <c r="B1486" s="1">
        <v>40616</v>
      </c>
      <c r="C1486" s="1">
        <v>40621</v>
      </c>
      <c r="D1486" t="s">
        <v>1543</v>
      </c>
      <c r="E1486" t="s">
        <v>14</v>
      </c>
      <c r="F1486" t="s">
        <v>2357</v>
      </c>
      <c r="G1486" t="s">
        <v>42</v>
      </c>
      <c r="H1486" t="s">
        <v>58</v>
      </c>
      <c r="I1486" t="s">
        <v>2358</v>
      </c>
      <c r="J1486">
        <v>82.8</v>
      </c>
      <c r="K1486">
        <v>12</v>
      </c>
      <c r="L1486">
        <v>6.62</v>
      </c>
      <c r="M1486">
        <f>YEAR(Walmart_dataset[[#This Row],[Order Date]])</f>
        <v>2011</v>
      </c>
      <c r="N1486">
        <f>MONTH(Walmart_dataset[[#This Row],[Order Date]])</f>
        <v>3</v>
      </c>
      <c r="O1486">
        <f>DAY(Walmart_dataset[[#This Row],[Order Date]])</f>
        <v>14</v>
      </c>
    </row>
    <row r="1487" spans="1:15" hidden="1" x14ac:dyDescent="0.25">
      <c r="A1487" t="s">
        <v>2356</v>
      </c>
      <c r="B1487" s="1">
        <v>40616</v>
      </c>
      <c r="C1487" s="1">
        <v>40621</v>
      </c>
      <c r="D1487" t="s">
        <v>1543</v>
      </c>
      <c r="E1487" t="s">
        <v>14</v>
      </c>
      <c r="F1487" t="s">
        <v>2357</v>
      </c>
      <c r="G1487" t="s">
        <v>42</v>
      </c>
      <c r="H1487" t="s">
        <v>43</v>
      </c>
      <c r="I1487" t="s">
        <v>159</v>
      </c>
      <c r="J1487">
        <v>21.36</v>
      </c>
      <c r="K1487">
        <v>2</v>
      </c>
      <c r="L1487">
        <v>5.77</v>
      </c>
      <c r="M1487">
        <f>YEAR(Walmart_dataset[[#This Row],[Order Date]])</f>
        <v>2011</v>
      </c>
      <c r="N1487">
        <f>MONTH(Walmart_dataset[[#This Row],[Order Date]])</f>
        <v>3</v>
      </c>
      <c r="O1487">
        <f>DAY(Walmart_dataset[[#This Row],[Order Date]])</f>
        <v>14</v>
      </c>
    </row>
    <row r="1488" spans="1:15" hidden="1" x14ac:dyDescent="0.25">
      <c r="A1488" t="s">
        <v>2356</v>
      </c>
      <c r="B1488" s="1">
        <v>40616</v>
      </c>
      <c r="C1488" s="1">
        <v>40621</v>
      </c>
      <c r="D1488" t="s">
        <v>1543</v>
      </c>
      <c r="E1488" t="s">
        <v>14</v>
      </c>
      <c r="F1488" t="s">
        <v>2357</v>
      </c>
      <c r="G1488" t="s">
        <v>42</v>
      </c>
      <c r="H1488" t="s">
        <v>27</v>
      </c>
      <c r="I1488" t="s">
        <v>1974</v>
      </c>
      <c r="J1488">
        <v>62.05</v>
      </c>
      <c r="K1488">
        <v>2</v>
      </c>
      <c r="L1488">
        <v>20.170000000000002</v>
      </c>
      <c r="M1488">
        <f>YEAR(Walmart_dataset[[#This Row],[Order Date]])</f>
        <v>2011</v>
      </c>
      <c r="N1488">
        <f>MONTH(Walmart_dataset[[#This Row],[Order Date]])</f>
        <v>3</v>
      </c>
      <c r="O1488">
        <f>DAY(Walmart_dataset[[#This Row],[Order Date]])</f>
        <v>14</v>
      </c>
    </row>
    <row r="1489" spans="1:15" hidden="1" x14ac:dyDescent="0.25">
      <c r="A1489" t="s">
        <v>2359</v>
      </c>
      <c r="B1489" s="1">
        <v>40897</v>
      </c>
      <c r="C1489" s="1">
        <v>40899</v>
      </c>
      <c r="D1489" t="s">
        <v>1567</v>
      </c>
      <c r="E1489" t="s">
        <v>14</v>
      </c>
      <c r="F1489" t="s">
        <v>268</v>
      </c>
      <c r="G1489" t="s">
        <v>73</v>
      </c>
      <c r="H1489" t="s">
        <v>21</v>
      </c>
      <c r="I1489" t="s">
        <v>1582</v>
      </c>
      <c r="J1489">
        <v>51.97</v>
      </c>
      <c r="K1489">
        <v>2</v>
      </c>
      <c r="L1489">
        <v>10.39</v>
      </c>
      <c r="M1489">
        <f>YEAR(Walmart_dataset[[#This Row],[Order Date]])</f>
        <v>2011</v>
      </c>
      <c r="N1489">
        <f>MONTH(Walmart_dataset[[#This Row],[Order Date]])</f>
        <v>12</v>
      </c>
      <c r="O1489">
        <f>DAY(Walmart_dataset[[#This Row],[Order Date]])</f>
        <v>20</v>
      </c>
    </row>
    <row r="1490" spans="1:15" hidden="1" x14ac:dyDescent="0.25">
      <c r="A1490" t="s">
        <v>2359</v>
      </c>
      <c r="B1490" s="1">
        <v>40897</v>
      </c>
      <c r="C1490" s="1">
        <v>40899</v>
      </c>
      <c r="D1490" t="s">
        <v>1567</v>
      </c>
      <c r="E1490" t="s">
        <v>14</v>
      </c>
      <c r="F1490" t="s">
        <v>268</v>
      </c>
      <c r="G1490" t="s">
        <v>73</v>
      </c>
      <c r="H1490" t="s">
        <v>58</v>
      </c>
      <c r="I1490" t="s">
        <v>208</v>
      </c>
      <c r="J1490">
        <v>71.98</v>
      </c>
      <c r="K1490">
        <v>3</v>
      </c>
      <c r="L1490">
        <v>21.59</v>
      </c>
      <c r="M1490">
        <f>YEAR(Walmart_dataset[[#This Row],[Order Date]])</f>
        <v>2011</v>
      </c>
      <c r="N1490">
        <f>MONTH(Walmart_dataset[[#This Row],[Order Date]])</f>
        <v>12</v>
      </c>
      <c r="O1490">
        <f>DAY(Walmart_dataset[[#This Row],[Order Date]])</f>
        <v>20</v>
      </c>
    </row>
    <row r="1491" spans="1:15" hidden="1" x14ac:dyDescent="0.25">
      <c r="A1491" t="s">
        <v>2359</v>
      </c>
      <c r="B1491" s="1">
        <v>40897</v>
      </c>
      <c r="C1491" s="1">
        <v>40899</v>
      </c>
      <c r="D1491" t="s">
        <v>1567</v>
      </c>
      <c r="E1491" t="s">
        <v>14</v>
      </c>
      <c r="F1491" t="s">
        <v>268</v>
      </c>
      <c r="G1491" t="s">
        <v>73</v>
      </c>
      <c r="H1491" t="s">
        <v>110</v>
      </c>
      <c r="I1491" t="s">
        <v>2360</v>
      </c>
      <c r="J1491">
        <v>242.35</v>
      </c>
      <c r="K1491">
        <v>3</v>
      </c>
      <c r="L1491">
        <v>-42.41</v>
      </c>
      <c r="M1491">
        <f>YEAR(Walmart_dataset[[#This Row],[Order Date]])</f>
        <v>2011</v>
      </c>
      <c r="N1491">
        <f>MONTH(Walmart_dataset[[#This Row],[Order Date]])</f>
        <v>12</v>
      </c>
      <c r="O1491">
        <f>DAY(Walmart_dataset[[#This Row],[Order Date]])</f>
        <v>20</v>
      </c>
    </row>
    <row r="1492" spans="1:15" hidden="1" x14ac:dyDescent="0.25">
      <c r="A1492" t="s">
        <v>2359</v>
      </c>
      <c r="B1492" s="1">
        <v>40897</v>
      </c>
      <c r="C1492" s="1">
        <v>40899</v>
      </c>
      <c r="D1492" t="s">
        <v>1567</v>
      </c>
      <c r="E1492" t="s">
        <v>14</v>
      </c>
      <c r="F1492" t="s">
        <v>268</v>
      </c>
      <c r="G1492" t="s">
        <v>73</v>
      </c>
      <c r="H1492" t="s">
        <v>67</v>
      </c>
      <c r="I1492" t="s">
        <v>1563</v>
      </c>
      <c r="J1492">
        <v>221.92</v>
      </c>
      <c r="K1492">
        <v>5</v>
      </c>
      <c r="L1492">
        <v>77.67</v>
      </c>
      <c r="M1492">
        <f>YEAR(Walmart_dataset[[#This Row],[Order Date]])</f>
        <v>2011</v>
      </c>
      <c r="N1492">
        <f>MONTH(Walmart_dataset[[#This Row],[Order Date]])</f>
        <v>12</v>
      </c>
      <c r="O1492">
        <f>DAY(Walmart_dataset[[#This Row],[Order Date]])</f>
        <v>20</v>
      </c>
    </row>
    <row r="1493" spans="1:15" hidden="1" x14ac:dyDescent="0.25">
      <c r="A1493" t="s">
        <v>2359</v>
      </c>
      <c r="B1493" s="1">
        <v>40897</v>
      </c>
      <c r="C1493" s="1">
        <v>40899</v>
      </c>
      <c r="D1493" t="s">
        <v>1567</v>
      </c>
      <c r="E1493" t="s">
        <v>14</v>
      </c>
      <c r="F1493" t="s">
        <v>268</v>
      </c>
      <c r="G1493" t="s">
        <v>73</v>
      </c>
      <c r="H1493" t="s">
        <v>67</v>
      </c>
      <c r="I1493" t="s">
        <v>2361</v>
      </c>
      <c r="J1493">
        <v>8.4499999999999993</v>
      </c>
      <c r="K1493">
        <v>2</v>
      </c>
      <c r="L1493">
        <v>2.64</v>
      </c>
      <c r="M1493">
        <f>YEAR(Walmart_dataset[[#This Row],[Order Date]])</f>
        <v>2011</v>
      </c>
      <c r="N1493">
        <f>MONTH(Walmart_dataset[[#This Row],[Order Date]])</f>
        <v>12</v>
      </c>
      <c r="O1493">
        <f>DAY(Walmart_dataset[[#This Row],[Order Date]])</f>
        <v>20</v>
      </c>
    </row>
    <row r="1494" spans="1:15" x14ac:dyDescent="0.25">
      <c r="A1494" t="s">
        <v>2362</v>
      </c>
      <c r="B1494" s="1">
        <v>41820</v>
      </c>
      <c r="C1494" s="1">
        <v>41821</v>
      </c>
      <c r="D1494" t="s">
        <v>1296</v>
      </c>
      <c r="E1494" t="s">
        <v>14</v>
      </c>
      <c r="F1494" t="s">
        <v>15</v>
      </c>
      <c r="G1494" t="s">
        <v>16</v>
      </c>
      <c r="H1494" t="s">
        <v>27</v>
      </c>
      <c r="I1494" t="s">
        <v>1292</v>
      </c>
      <c r="J1494">
        <v>895.92</v>
      </c>
      <c r="K1494">
        <v>5</v>
      </c>
      <c r="L1494">
        <v>302.37</v>
      </c>
      <c r="M1494">
        <f>YEAR(Walmart_dataset[[#This Row],[Order Date]])</f>
        <v>2014</v>
      </c>
      <c r="N1494">
        <f>MONTH(Walmart_dataset[[#This Row],[Order Date]])</f>
        <v>6</v>
      </c>
      <c r="O1494">
        <f>DAY(Walmart_dataset[[#This Row],[Order Date]])</f>
        <v>30</v>
      </c>
    </row>
    <row r="1495" spans="1:15" x14ac:dyDescent="0.25">
      <c r="A1495" t="s">
        <v>2362</v>
      </c>
      <c r="B1495" s="1">
        <v>41820</v>
      </c>
      <c r="C1495" s="1">
        <v>41821</v>
      </c>
      <c r="D1495" t="s">
        <v>1296</v>
      </c>
      <c r="E1495" t="s">
        <v>14</v>
      </c>
      <c r="F1495" t="s">
        <v>15</v>
      </c>
      <c r="G1495" t="s">
        <v>16</v>
      </c>
      <c r="H1495" t="s">
        <v>43</v>
      </c>
      <c r="I1495" t="s">
        <v>107</v>
      </c>
      <c r="J1495">
        <v>130.71</v>
      </c>
      <c r="K1495">
        <v>3</v>
      </c>
      <c r="L1495">
        <v>39.21</v>
      </c>
      <c r="M1495">
        <f>YEAR(Walmart_dataset[[#This Row],[Order Date]])</f>
        <v>2014</v>
      </c>
      <c r="N1495">
        <f>MONTH(Walmart_dataset[[#This Row],[Order Date]])</f>
        <v>6</v>
      </c>
      <c r="O1495">
        <f>DAY(Walmart_dataset[[#This Row],[Order Date]])</f>
        <v>30</v>
      </c>
    </row>
    <row r="1496" spans="1:15" x14ac:dyDescent="0.25">
      <c r="A1496" t="s">
        <v>2362</v>
      </c>
      <c r="B1496" s="1">
        <v>41820</v>
      </c>
      <c r="C1496" s="1">
        <v>41821</v>
      </c>
      <c r="D1496" t="s">
        <v>1296</v>
      </c>
      <c r="E1496" t="s">
        <v>14</v>
      </c>
      <c r="F1496" t="s">
        <v>15</v>
      </c>
      <c r="G1496" t="s">
        <v>16</v>
      </c>
      <c r="H1496" t="s">
        <v>23</v>
      </c>
      <c r="I1496" t="s">
        <v>2363</v>
      </c>
      <c r="J1496">
        <v>11.68</v>
      </c>
      <c r="K1496">
        <v>2</v>
      </c>
      <c r="L1496">
        <v>3.04</v>
      </c>
      <c r="M1496">
        <f>YEAR(Walmart_dataset[[#This Row],[Order Date]])</f>
        <v>2014</v>
      </c>
      <c r="N1496">
        <f>MONTH(Walmart_dataset[[#This Row],[Order Date]])</f>
        <v>6</v>
      </c>
      <c r="O1496">
        <f>DAY(Walmart_dataset[[#This Row],[Order Date]])</f>
        <v>30</v>
      </c>
    </row>
    <row r="1497" spans="1:15" x14ac:dyDescent="0.25">
      <c r="A1497" t="s">
        <v>2362</v>
      </c>
      <c r="B1497" s="1">
        <v>41820</v>
      </c>
      <c r="C1497" s="1">
        <v>41821</v>
      </c>
      <c r="D1497" t="s">
        <v>1296</v>
      </c>
      <c r="E1497" t="s">
        <v>14</v>
      </c>
      <c r="F1497" t="s">
        <v>15</v>
      </c>
      <c r="G1497" t="s">
        <v>16</v>
      </c>
      <c r="H1497" t="s">
        <v>58</v>
      </c>
      <c r="I1497" t="s">
        <v>1186</v>
      </c>
      <c r="J1497">
        <v>62.31</v>
      </c>
      <c r="K1497">
        <v>3</v>
      </c>
      <c r="L1497">
        <v>22.43</v>
      </c>
      <c r="M1497">
        <f>YEAR(Walmart_dataset[[#This Row],[Order Date]])</f>
        <v>2014</v>
      </c>
      <c r="N1497">
        <f>MONTH(Walmart_dataset[[#This Row],[Order Date]])</f>
        <v>6</v>
      </c>
      <c r="O1497">
        <f>DAY(Walmart_dataset[[#This Row],[Order Date]])</f>
        <v>30</v>
      </c>
    </row>
    <row r="1498" spans="1:15" hidden="1" x14ac:dyDescent="0.25">
      <c r="A1498" t="s">
        <v>2364</v>
      </c>
      <c r="B1498" s="1">
        <v>41778</v>
      </c>
      <c r="C1498" s="1">
        <v>41780</v>
      </c>
      <c r="D1498" t="s">
        <v>873</v>
      </c>
      <c r="E1498" t="s">
        <v>14</v>
      </c>
      <c r="F1498" t="s">
        <v>87</v>
      </c>
      <c r="G1498" t="s">
        <v>88</v>
      </c>
      <c r="H1498" t="s">
        <v>25</v>
      </c>
      <c r="I1498" t="s">
        <v>2365</v>
      </c>
      <c r="J1498">
        <v>344.7</v>
      </c>
      <c r="K1498">
        <v>2</v>
      </c>
      <c r="L1498">
        <v>38.78</v>
      </c>
      <c r="M1498">
        <f>YEAR(Walmart_dataset[[#This Row],[Order Date]])</f>
        <v>2014</v>
      </c>
      <c r="N1498">
        <f>MONTH(Walmart_dataset[[#This Row],[Order Date]])</f>
        <v>5</v>
      </c>
      <c r="O1498">
        <f>DAY(Walmart_dataset[[#This Row],[Order Date]])</f>
        <v>19</v>
      </c>
    </row>
    <row r="1499" spans="1:15" hidden="1" x14ac:dyDescent="0.25">
      <c r="A1499" t="s">
        <v>2366</v>
      </c>
      <c r="B1499" s="1">
        <v>41041</v>
      </c>
      <c r="C1499" s="1">
        <v>41045</v>
      </c>
      <c r="D1499" t="s">
        <v>747</v>
      </c>
      <c r="E1499" t="s">
        <v>14</v>
      </c>
      <c r="F1499" t="s">
        <v>315</v>
      </c>
      <c r="G1499" t="s">
        <v>96</v>
      </c>
      <c r="H1499" t="s">
        <v>25</v>
      </c>
      <c r="I1499" t="s">
        <v>1011</v>
      </c>
      <c r="J1499">
        <v>201.58</v>
      </c>
      <c r="K1499">
        <v>2</v>
      </c>
      <c r="L1499">
        <v>20.16</v>
      </c>
      <c r="M1499">
        <f>YEAR(Walmart_dataset[[#This Row],[Order Date]])</f>
        <v>2012</v>
      </c>
      <c r="N1499">
        <f>MONTH(Walmart_dataset[[#This Row],[Order Date]])</f>
        <v>5</v>
      </c>
      <c r="O1499">
        <f>DAY(Walmart_dataset[[#This Row],[Order Date]])</f>
        <v>12</v>
      </c>
    </row>
    <row r="1500" spans="1:15" x14ac:dyDescent="0.25">
      <c r="A1500" t="s">
        <v>2367</v>
      </c>
      <c r="B1500" s="1">
        <v>41977</v>
      </c>
      <c r="C1500" s="1">
        <v>41981</v>
      </c>
      <c r="D1500" t="s">
        <v>924</v>
      </c>
      <c r="E1500" t="s">
        <v>14</v>
      </c>
      <c r="F1500" t="s">
        <v>36</v>
      </c>
      <c r="G1500" t="s">
        <v>37</v>
      </c>
      <c r="H1500" t="s">
        <v>31</v>
      </c>
      <c r="I1500" t="s">
        <v>2368</v>
      </c>
      <c r="J1500">
        <v>521.96</v>
      </c>
      <c r="K1500">
        <v>2</v>
      </c>
      <c r="L1500">
        <v>88.73</v>
      </c>
      <c r="M1500">
        <f>YEAR(Walmart_dataset[[#This Row],[Order Date]])</f>
        <v>2014</v>
      </c>
      <c r="N1500">
        <f>MONTH(Walmart_dataset[[#This Row],[Order Date]])</f>
        <v>12</v>
      </c>
      <c r="O1500">
        <f>DAY(Walmart_dataset[[#This Row],[Order Date]])</f>
        <v>4</v>
      </c>
    </row>
    <row r="1501" spans="1:15" x14ac:dyDescent="0.25">
      <c r="A1501" t="s">
        <v>2369</v>
      </c>
      <c r="B1501" s="1">
        <v>41192</v>
      </c>
      <c r="C1501" s="1">
        <v>41193</v>
      </c>
      <c r="D1501" t="s">
        <v>2370</v>
      </c>
      <c r="E1501" t="s">
        <v>14</v>
      </c>
      <c r="F1501" t="s">
        <v>47</v>
      </c>
      <c r="G1501" t="s">
        <v>16</v>
      </c>
      <c r="H1501" t="s">
        <v>67</v>
      </c>
      <c r="I1501" t="s">
        <v>446</v>
      </c>
      <c r="J1501">
        <v>45.36</v>
      </c>
      <c r="K1501">
        <v>7</v>
      </c>
      <c r="L1501">
        <v>21.77</v>
      </c>
      <c r="M1501">
        <f>YEAR(Walmart_dataset[[#This Row],[Order Date]])</f>
        <v>2012</v>
      </c>
      <c r="N1501">
        <f>MONTH(Walmart_dataset[[#This Row],[Order Date]])</f>
        <v>10</v>
      </c>
      <c r="O1501">
        <f>DAY(Walmart_dataset[[#This Row],[Order Date]])</f>
        <v>10</v>
      </c>
    </row>
    <row r="1502" spans="1:15" x14ac:dyDescent="0.25">
      <c r="A1502" t="s">
        <v>2371</v>
      </c>
      <c r="B1502" s="1">
        <v>41017</v>
      </c>
      <c r="C1502" s="1">
        <v>41019</v>
      </c>
      <c r="D1502" t="s">
        <v>2372</v>
      </c>
      <c r="E1502" t="s">
        <v>14</v>
      </c>
      <c r="F1502" t="s">
        <v>15</v>
      </c>
      <c r="G1502" t="s">
        <v>16</v>
      </c>
      <c r="H1502" t="s">
        <v>43</v>
      </c>
      <c r="I1502" t="s">
        <v>2373</v>
      </c>
      <c r="J1502">
        <v>947.17</v>
      </c>
      <c r="K1502">
        <v>7</v>
      </c>
      <c r="L1502">
        <v>9.4700000000000006</v>
      </c>
      <c r="M1502">
        <f>YEAR(Walmart_dataset[[#This Row],[Order Date]])</f>
        <v>2012</v>
      </c>
      <c r="N1502">
        <f>MONTH(Walmart_dataset[[#This Row],[Order Date]])</f>
        <v>4</v>
      </c>
      <c r="O1502">
        <f>DAY(Walmart_dataset[[#This Row],[Order Date]])</f>
        <v>18</v>
      </c>
    </row>
    <row r="1503" spans="1:15" x14ac:dyDescent="0.25">
      <c r="A1503" t="s">
        <v>2371</v>
      </c>
      <c r="B1503" s="1">
        <v>41017</v>
      </c>
      <c r="C1503" s="1">
        <v>41019</v>
      </c>
      <c r="D1503" t="s">
        <v>2372</v>
      </c>
      <c r="E1503" t="s">
        <v>14</v>
      </c>
      <c r="F1503" t="s">
        <v>15</v>
      </c>
      <c r="G1503" t="s">
        <v>16</v>
      </c>
      <c r="H1503" t="s">
        <v>67</v>
      </c>
      <c r="I1503" t="s">
        <v>2374</v>
      </c>
      <c r="J1503">
        <v>61.96</v>
      </c>
      <c r="K1503">
        <v>2</v>
      </c>
      <c r="L1503">
        <v>27.88</v>
      </c>
      <c r="M1503">
        <f>YEAR(Walmart_dataset[[#This Row],[Order Date]])</f>
        <v>2012</v>
      </c>
      <c r="N1503">
        <f>MONTH(Walmart_dataset[[#This Row],[Order Date]])</f>
        <v>4</v>
      </c>
      <c r="O1503">
        <f>DAY(Walmart_dataset[[#This Row],[Order Date]])</f>
        <v>18</v>
      </c>
    </row>
    <row r="1504" spans="1:15" x14ac:dyDescent="0.25">
      <c r="A1504" t="s">
        <v>2375</v>
      </c>
      <c r="B1504" s="1">
        <v>41884</v>
      </c>
      <c r="C1504" s="1">
        <v>41890</v>
      </c>
      <c r="D1504" t="s">
        <v>499</v>
      </c>
      <c r="E1504" t="s">
        <v>14</v>
      </c>
      <c r="F1504" t="s">
        <v>36</v>
      </c>
      <c r="G1504" t="s">
        <v>37</v>
      </c>
      <c r="H1504" t="s">
        <v>23</v>
      </c>
      <c r="I1504" t="s">
        <v>159</v>
      </c>
      <c r="J1504">
        <v>7.58</v>
      </c>
      <c r="K1504">
        <v>1</v>
      </c>
      <c r="L1504">
        <v>2.96</v>
      </c>
      <c r="M1504">
        <f>YEAR(Walmart_dataset[[#This Row],[Order Date]])</f>
        <v>2014</v>
      </c>
      <c r="N1504">
        <f>MONTH(Walmart_dataset[[#This Row],[Order Date]])</f>
        <v>9</v>
      </c>
      <c r="O1504">
        <f>DAY(Walmart_dataset[[#This Row],[Order Date]])</f>
        <v>2</v>
      </c>
    </row>
    <row r="1505" spans="1:15" x14ac:dyDescent="0.25">
      <c r="A1505" t="s">
        <v>2376</v>
      </c>
      <c r="B1505" s="1">
        <v>40854</v>
      </c>
      <c r="C1505" s="1">
        <v>40859</v>
      </c>
      <c r="D1505" t="s">
        <v>2377</v>
      </c>
      <c r="E1505" t="s">
        <v>14</v>
      </c>
      <c r="F1505" t="s">
        <v>47</v>
      </c>
      <c r="G1505" t="s">
        <v>16</v>
      </c>
      <c r="H1505" t="s">
        <v>27</v>
      </c>
      <c r="I1505" t="s">
        <v>832</v>
      </c>
      <c r="J1505">
        <v>123.14</v>
      </c>
      <c r="K1505">
        <v>7</v>
      </c>
      <c r="L1505">
        <v>46.18</v>
      </c>
      <c r="M1505">
        <f>YEAR(Walmart_dataset[[#This Row],[Order Date]])</f>
        <v>2011</v>
      </c>
      <c r="N1505">
        <f>MONTH(Walmart_dataset[[#This Row],[Order Date]])</f>
        <v>11</v>
      </c>
      <c r="O1505">
        <f>DAY(Walmart_dataset[[#This Row],[Order Date]])</f>
        <v>7</v>
      </c>
    </row>
    <row r="1506" spans="1:15" x14ac:dyDescent="0.25">
      <c r="A1506" t="s">
        <v>2378</v>
      </c>
      <c r="B1506" s="1">
        <v>40997</v>
      </c>
      <c r="C1506" s="1">
        <v>40999</v>
      </c>
      <c r="D1506" t="s">
        <v>2379</v>
      </c>
      <c r="E1506" t="s">
        <v>14</v>
      </c>
      <c r="F1506" t="s">
        <v>197</v>
      </c>
      <c r="G1506" t="s">
        <v>16</v>
      </c>
      <c r="H1506" t="s">
        <v>67</v>
      </c>
      <c r="I1506" t="s">
        <v>117</v>
      </c>
      <c r="J1506">
        <v>212.64</v>
      </c>
      <c r="K1506">
        <v>6</v>
      </c>
      <c r="L1506">
        <v>99.94</v>
      </c>
      <c r="M1506">
        <f>YEAR(Walmart_dataset[[#This Row],[Order Date]])</f>
        <v>2012</v>
      </c>
      <c r="N1506">
        <f>MONTH(Walmart_dataset[[#This Row],[Order Date]])</f>
        <v>3</v>
      </c>
      <c r="O1506">
        <f>DAY(Walmart_dataset[[#This Row],[Order Date]])</f>
        <v>29</v>
      </c>
    </row>
    <row r="1507" spans="1:15" x14ac:dyDescent="0.25">
      <c r="A1507" t="s">
        <v>2378</v>
      </c>
      <c r="B1507" s="1">
        <v>40997</v>
      </c>
      <c r="C1507" s="1">
        <v>40999</v>
      </c>
      <c r="D1507" t="s">
        <v>2379</v>
      </c>
      <c r="E1507" t="s">
        <v>14</v>
      </c>
      <c r="F1507" t="s">
        <v>197</v>
      </c>
      <c r="G1507" t="s">
        <v>16</v>
      </c>
      <c r="H1507" t="s">
        <v>67</v>
      </c>
      <c r="I1507" t="s">
        <v>2380</v>
      </c>
      <c r="J1507">
        <v>9.8699999999999992</v>
      </c>
      <c r="K1507">
        <v>3</v>
      </c>
      <c r="L1507">
        <v>4.54</v>
      </c>
      <c r="M1507">
        <f>YEAR(Walmart_dataset[[#This Row],[Order Date]])</f>
        <v>2012</v>
      </c>
      <c r="N1507">
        <f>MONTH(Walmart_dataset[[#This Row],[Order Date]])</f>
        <v>3</v>
      </c>
      <c r="O1507">
        <f>DAY(Walmart_dataset[[#This Row],[Order Date]])</f>
        <v>29</v>
      </c>
    </row>
    <row r="1508" spans="1:15" x14ac:dyDescent="0.25">
      <c r="A1508" t="s">
        <v>2378</v>
      </c>
      <c r="B1508" s="1">
        <v>40997</v>
      </c>
      <c r="C1508" s="1">
        <v>40999</v>
      </c>
      <c r="D1508" t="s">
        <v>2379</v>
      </c>
      <c r="E1508" t="s">
        <v>14</v>
      </c>
      <c r="F1508" t="s">
        <v>197</v>
      </c>
      <c r="G1508" t="s">
        <v>16</v>
      </c>
      <c r="H1508" t="s">
        <v>58</v>
      </c>
      <c r="I1508" t="s">
        <v>1164</v>
      </c>
      <c r="J1508">
        <v>53.25</v>
      </c>
      <c r="K1508">
        <v>3</v>
      </c>
      <c r="L1508">
        <v>20.77</v>
      </c>
      <c r="M1508">
        <f>YEAR(Walmart_dataset[[#This Row],[Order Date]])</f>
        <v>2012</v>
      </c>
      <c r="N1508">
        <f>MONTH(Walmart_dataset[[#This Row],[Order Date]])</f>
        <v>3</v>
      </c>
      <c r="O1508">
        <f>DAY(Walmart_dataset[[#This Row],[Order Date]])</f>
        <v>29</v>
      </c>
    </row>
    <row r="1509" spans="1:15" x14ac:dyDescent="0.25">
      <c r="A1509" t="s">
        <v>2378</v>
      </c>
      <c r="B1509" s="1">
        <v>40997</v>
      </c>
      <c r="C1509" s="1">
        <v>40999</v>
      </c>
      <c r="D1509" t="s">
        <v>2379</v>
      </c>
      <c r="E1509" t="s">
        <v>14</v>
      </c>
      <c r="F1509" t="s">
        <v>197</v>
      </c>
      <c r="G1509" t="s">
        <v>16</v>
      </c>
      <c r="H1509" t="s">
        <v>21</v>
      </c>
      <c r="I1509" t="s">
        <v>2381</v>
      </c>
      <c r="J1509">
        <v>19.920000000000002</v>
      </c>
      <c r="K1509">
        <v>3</v>
      </c>
      <c r="L1509">
        <v>9.56</v>
      </c>
      <c r="M1509">
        <f>YEAR(Walmart_dataset[[#This Row],[Order Date]])</f>
        <v>2012</v>
      </c>
      <c r="N1509">
        <f>MONTH(Walmart_dataset[[#This Row],[Order Date]])</f>
        <v>3</v>
      </c>
      <c r="O1509">
        <f>DAY(Walmart_dataset[[#This Row],[Order Date]])</f>
        <v>29</v>
      </c>
    </row>
    <row r="1510" spans="1:15" x14ac:dyDescent="0.25">
      <c r="A1510" t="s">
        <v>2382</v>
      </c>
      <c r="B1510" s="1">
        <v>40957</v>
      </c>
      <c r="C1510" s="1">
        <v>40963</v>
      </c>
      <c r="D1510" t="s">
        <v>1948</v>
      </c>
      <c r="E1510" t="s">
        <v>14</v>
      </c>
      <c r="F1510" t="s">
        <v>240</v>
      </c>
      <c r="G1510" t="s">
        <v>16</v>
      </c>
      <c r="H1510" t="s">
        <v>17</v>
      </c>
      <c r="I1510" t="s">
        <v>889</v>
      </c>
      <c r="J1510">
        <v>61.06</v>
      </c>
      <c r="K1510">
        <v>2</v>
      </c>
      <c r="L1510">
        <v>28.09</v>
      </c>
      <c r="M1510">
        <f>YEAR(Walmart_dataset[[#This Row],[Order Date]])</f>
        <v>2012</v>
      </c>
      <c r="N1510">
        <f>MONTH(Walmart_dataset[[#This Row],[Order Date]])</f>
        <v>2</v>
      </c>
      <c r="O1510">
        <f>DAY(Walmart_dataset[[#This Row],[Order Date]])</f>
        <v>18</v>
      </c>
    </row>
    <row r="1511" spans="1:15" x14ac:dyDescent="0.25">
      <c r="A1511" t="s">
        <v>2382</v>
      </c>
      <c r="B1511" s="1">
        <v>40957</v>
      </c>
      <c r="C1511" s="1">
        <v>40963</v>
      </c>
      <c r="D1511" t="s">
        <v>1948</v>
      </c>
      <c r="E1511" t="s">
        <v>14</v>
      </c>
      <c r="F1511" t="s">
        <v>240</v>
      </c>
      <c r="G1511" t="s">
        <v>16</v>
      </c>
      <c r="H1511" t="s">
        <v>31</v>
      </c>
      <c r="I1511" t="s">
        <v>2383</v>
      </c>
      <c r="J1511">
        <v>35.54</v>
      </c>
      <c r="K1511">
        <v>1</v>
      </c>
      <c r="L1511">
        <v>-0.89</v>
      </c>
      <c r="M1511">
        <f>YEAR(Walmart_dataset[[#This Row],[Order Date]])</f>
        <v>2012</v>
      </c>
      <c r="N1511">
        <f>MONTH(Walmart_dataset[[#This Row],[Order Date]])</f>
        <v>2</v>
      </c>
      <c r="O1511">
        <f>DAY(Walmart_dataset[[#This Row],[Order Date]])</f>
        <v>18</v>
      </c>
    </row>
    <row r="1512" spans="1:15" x14ac:dyDescent="0.25">
      <c r="A1512" t="s">
        <v>2384</v>
      </c>
      <c r="B1512" s="1">
        <v>41956</v>
      </c>
      <c r="C1512" s="1">
        <v>41960</v>
      </c>
      <c r="D1512" t="s">
        <v>2385</v>
      </c>
      <c r="E1512" t="s">
        <v>14</v>
      </c>
      <c r="F1512" t="s">
        <v>36</v>
      </c>
      <c r="G1512" t="s">
        <v>37</v>
      </c>
      <c r="H1512" t="s">
        <v>17</v>
      </c>
      <c r="I1512" t="s">
        <v>2386</v>
      </c>
      <c r="J1512">
        <v>9.9600000000000009</v>
      </c>
      <c r="K1512">
        <v>2</v>
      </c>
      <c r="L1512">
        <v>4.58</v>
      </c>
      <c r="M1512">
        <f>YEAR(Walmart_dataset[[#This Row],[Order Date]])</f>
        <v>2014</v>
      </c>
      <c r="N1512">
        <f>MONTH(Walmart_dataset[[#This Row],[Order Date]])</f>
        <v>11</v>
      </c>
      <c r="O1512">
        <f>DAY(Walmart_dataset[[#This Row],[Order Date]])</f>
        <v>13</v>
      </c>
    </row>
    <row r="1513" spans="1:15" x14ac:dyDescent="0.25">
      <c r="A1513" t="s">
        <v>2384</v>
      </c>
      <c r="B1513" s="1">
        <v>41956</v>
      </c>
      <c r="C1513" s="1">
        <v>41960</v>
      </c>
      <c r="D1513" t="s">
        <v>2385</v>
      </c>
      <c r="E1513" t="s">
        <v>14</v>
      </c>
      <c r="F1513" t="s">
        <v>36</v>
      </c>
      <c r="G1513" t="s">
        <v>37</v>
      </c>
      <c r="H1513" t="s">
        <v>23</v>
      </c>
      <c r="I1513" t="s">
        <v>2387</v>
      </c>
      <c r="J1513">
        <v>9.2100000000000009</v>
      </c>
      <c r="K1513">
        <v>3</v>
      </c>
      <c r="L1513">
        <v>2.2999999999999998</v>
      </c>
      <c r="M1513">
        <f>YEAR(Walmart_dataset[[#This Row],[Order Date]])</f>
        <v>2014</v>
      </c>
      <c r="N1513">
        <f>MONTH(Walmart_dataset[[#This Row],[Order Date]])</f>
        <v>11</v>
      </c>
      <c r="O1513">
        <f>DAY(Walmart_dataset[[#This Row],[Order Date]])</f>
        <v>13</v>
      </c>
    </row>
    <row r="1514" spans="1:15" x14ac:dyDescent="0.25">
      <c r="A1514" t="s">
        <v>2384</v>
      </c>
      <c r="B1514" s="1">
        <v>41956</v>
      </c>
      <c r="C1514" s="1">
        <v>41960</v>
      </c>
      <c r="D1514" t="s">
        <v>2385</v>
      </c>
      <c r="E1514" t="s">
        <v>14</v>
      </c>
      <c r="F1514" t="s">
        <v>36</v>
      </c>
      <c r="G1514" t="s">
        <v>37</v>
      </c>
      <c r="H1514" t="s">
        <v>122</v>
      </c>
      <c r="I1514" t="s">
        <v>2388</v>
      </c>
      <c r="J1514">
        <v>27.93</v>
      </c>
      <c r="K1514">
        <v>3</v>
      </c>
      <c r="L1514">
        <v>8.1</v>
      </c>
      <c r="M1514">
        <f>YEAR(Walmart_dataset[[#This Row],[Order Date]])</f>
        <v>2014</v>
      </c>
      <c r="N1514">
        <f>MONTH(Walmart_dataset[[#This Row],[Order Date]])</f>
        <v>11</v>
      </c>
      <c r="O1514">
        <f>DAY(Walmart_dataset[[#This Row],[Order Date]])</f>
        <v>13</v>
      </c>
    </row>
    <row r="1515" spans="1:15" x14ac:dyDescent="0.25">
      <c r="A1515" t="s">
        <v>2389</v>
      </c>
      <c r="B1515" s="1">
        <v>41337</v>
      </c>
      <c r="C1515" s="1">
        <v>41337</v>
      </c>
      <c r="D1515" t="s">
        <v>2390</v>
      </c>
      <c r="E1515" t="s">
        <v>14</v>
      </c>
      <c r="F1515" t="s">
        <v>47</v>
      </c>
      <c r="G1515" t="s">
        <v>16</v>
      </c>
      <c r="H1515" t="s">
        <v>122</v>
      </c>
      <c r="I1515" t="s">
        <v>1981</v>
      </c>
      <c r="J1515">
        <v>25.35</v>
      </c>
      <c r="K1515">
        <v>3</v>
      </c>
      <c r="L1515">
        <v>7.61</v>
      </c>
      <c r="M1515">
        <f>YEAR(Walmart_dataset[[#This Row],[Order Date]])</f>
        <v>2013</v>
      </c>
      <c r="N1515">
        <f>MONTH(Walmart_dataset[[#This Row],[Order Date]])</f>
        <v>3</v>
      </c>
      <c r="O1515">
        <f>DAY(Walmart_dataset[[#This Row],[Order Date]])</f>
        <v>4</v>
      </c>
    </row>
    <row r="1516" spans="1:15" x14ac:dyDescent="0.25">
      <c r="A1516" t="s">
        <v>2389</v>
      </c>
      <c r="B1516" s="1">
        <v>41337</v>
      </c>
      <c r="C1516" s="1">
        <v>41337</v>
      </c>
      <c r="D1516" t="s">
        <v>2390</v>
      </c>
      <c r="E1516" t="s">
        <v>14</v>
      </c>
      <c r="F1516" t="s">
        <v>47</v>
      </c>
      <c r="G1516" t="s">
        <v>16</v>
      </c>
      <c r="H1516" t="s">
        <v>21</v>
      </c>
      <c r="I1516" t="s">
        <v>2117</v>
      </c>
      <c r="J1516">
        <v>35.28</v>
      </c>
      <c r="K1516">
        <v>3</v>
      </c>
      <c r="L1516">
        <v>12</v>
      </c>
      <c r="M1516">
        <f>YEAR(Walmart_dataset[[#This Row],[Order Date]])</f>
        <v>2013</v>
      </c>
      <c r="N1516">
        <f>MONTH(Walmart_dataset[[#This Row],[Order Date]])</f>
        <v>3</v>
      </c>
      <c r="O1516">
        <f>DAY(Walmart_dataset[[#This Row],[Order Date]])</f>
        <v>4</v>
      </c>
    </row>
    <row r="1517" spans="1:15" x14ac:dyDescent="0.25">
      <c r="A1517" t="s">
        <v>2391</v>
      </c>
      <c r="B1517" s="1">
        <v>41633</v>
      </c>
      <c r="C1517" s="1">
        <v>41634</v>
      </c>
      <c r="D1517" t="s">
        <v>2392</v>
      </c>
      <c r="E1517" t="s">
        <v>14</v>
      </c>
      <c r="F1517" t="s">
        <v>36</v>
      </c>
      <c r="G1517" t="s">
        <v>37</v>
      </c>
      <c r="H1517" t="s">
        <v>67</v>
      </c>
      <c r="I1517" t="s">
        <v>817</v>
      </c>
      <c r="J1517">
        <v>33.4</v>
      </c>
      <c r="K1517">
        <v>5</v>
      </c>
      <c r="L1517">
        <v>16.03</v>
      </c>
      <c r="M1517">
        <f>YEAR(Walmart_dataset[[#This Row],[Order Date]])</f>
        <v>2013</v>
      </c>
      <c r="N1517">
        <f>MONTH(Walmart_dataset[[#This Row],[Order Date]])</f>
        <v>12</v>
      </c>
      <c r="O1517">
        <f>DAY(Walmart_dataset[[#This Row],[Order Date]])</f>
        <v>25</v>
      </c>
    </row>
    <row r="1518" spans="1:15" x14ac:dyDescent="0.25">
      <c r="A1518" t="s">
        <v>2393</v>
      </c>
      <c r="B1518" s="1">
        <v>41555</v>
      </c>
      <c r="C1518" s="1">
        <v>41557</v>
      </c>
      <c r="D1518" t="s">
        <v>728</v>
      </c>
      <c r="E1518" t="s">
        <v>14</v>
      </c>
      <c r="F1518" t="s">
        <v>1143</v>
      </c>
      <c r="G1518" t="s">
        <v>37</v>
      </c>
      <c r="H1518" t="s">
        <v>736</v>
      </c>
      <c r="I1518" t="s">
        <v>1783</v>
      </c>
      <c r="J1518">
        <v>837.6</v>
      </c>
      <c r="K1518">
        <v>3</v>
      </c>
      <c r="L1518">
        <v>62.82</v>
      </c>
      <c r="M1518">
        <f>YEAR(Walmart_dataset[[#This Row],[Order Date]])</f>
        <v>2013</v>
      </c>
      <c r="N1518">
        <f>MONTH(Walmart_dataset[[#This Row],[Order Date]])</f>
        <v>10</v>
      </c>
      <c r="O1518">
        <f>DAY(Walmart_dataset[[#This Row],[Order Date]])</f>
        <v>8</v>
      </c>
    </row>
    <row r="1519" spans="1:15" x14ac:dyDescent="0.25">
      <c r="A1519" t="s">
        <v>2394</v>
      </c>
      <c r="B1519" s="1">
        <v>40803</v>
      </c>
      <c r="C1519" s="1">
        <v>40807</v>
      </c>
      <c r="D1519" t="s">
        <v>2395</v>
      </c>
      <c r="E1519" t="s">
        <v>14</v>
      </c>
      <c r="F1519" t="s">
        <v>2022</v>
      </c>
      <c r="G1519" t="s">
        <v>16</v>
      </c>
      <c r="H1519" t="s">
        <v>128</v>
      </c>
      <c r="I1519" t="s">
        <v>2396</v>
      </c>
      <c r="J1519">
        <v>182.94</v>
      </c>
      <c r="K1519">
        <v>3</v>
      </c>
      <c r="L1519">
        <v>85.98</v>
      </c>
      <c r="M1519">
        <f>YEAR(Walmart_dataset[[#This Row],[Order Date]])</f>
        <v>2011</v>
      </c>
      <c r="N1519">
        <f>MONTH(Walmart_dataset[[#This Row],[Order Date]])</f>
        <v>9</v>
      </c>
      <c r="O1519">
        <f>DAY(Walmart_dataset[[#This Row],[Order Date]])</f>
        <v>17</v>
      </c>
    </row>
    <row r="1520" spans="1:15" x14ac:dyDescent="0.25">
      <c r="A1520" t="s">
        <v>2397</v>
      </c>
      <c r="B1520" s="1">
        <v>41968</v>
      </c>
      <c r="C1520" s="1">
        <v>41971</v>
      </c>
      <c r="D1520" t="s">
        <v>567</v>
      </c>
      <c r="E1520" t="s">
        <v>14</v>
      </c>
      <c r="F1520" t="s">
        <v>47</v>
      </c>
      <c r="G1520" t="s">
        <v>16</v>
      </c>
      <c r="H1520" t="s">
        <v>23</v>
      </c>
      <c r="I1520" t="s">
        <v>2398</v>
      </c>
      <c r="J1520">
        <v>27.76</v>
      </c>
      <c r="K1520">
        <v>4</v>
      </c>
      <c r="L1520">
        <v>9.99</v>
      </c>
      <c r="M1520">
        <f>YEAR(Walmart_dataset[[#This Row],[Order Date]])</f>
        <v>2014</v>
      </c>
      <c r="N1520">
        <f>MONTH(Walmart_dataset[[#This Row],[Order Date]])</f>
        <v>11</v>
      </c>
      <c r="O1520">
        <f>DAY(Walmart_dataset[[#This Row],[Order Date]])</f>
        <v>25</v>
      </c>
    </row>
    <row r="1521" spans="1:15" x14ac:dyDescent="0.25">
      <c r="A1521" t="s">
        <v>2399</v>
      </c>
      <c r="B1521" s="1">
        <v>41537</v>
      </c>
      <c r="C1521" s="1">
        <v>41542</v>
      </c>
      <c r="D1521" t="s">
        <v>798</v>
      </c>
      <c r="E1521" t="s">
        <v>14</v>
      </c>
      <c r="F1521" t="s">
        <v>47</v>
      </c>
      <c r="G1521" t="s">
        <v>16</v>
      </c>
      <c r="H1521" t="s">
        <v>27</v>
      </c>
      <c r="I1521" t="s">
        <v>497</v>
      </c>
      <c r="J1521">
        <v>11.95</v>
      </c>
      <c r="K1521">
        <v>3</v>
      </c>
      <c r="L1521">
        <v>4.18</v>
      </c>
      <c r="M1521">
        <f>YEAR(Walmart_dataset[[#This Row],[Order Date]])</f>
        <v>2013</v>
      </c>
      <c r="N1521">
        <f>MONTH(Walmart_dataset[[#This Row],[Order Date]])</f>
        <v>9</v>
      </c>
      <c r="O1521">
        <f>DAY(Walmart_dataset[[#This Row],[Order Date]])</f>
        <v>20</v>
      </c>
    </row>
    <row r="1522" spans="1:15" x14ac:dyDescent="0.25">
      <c r="A1522" t="s">
        <v>2399</v>
      </c>
      <c r="B1522" s="1">
        <v>41537</v>
      </c>
      <c r="C1522" s="1">
        <v>41542</v>
      </c>
      <c r="D1522" t="s">
        <v>798</v>
      </c>
      <c r="E1522" t="s">
        <v>14</v>
      </c>
      <c r="F1522" t="s">
        <v>47</v>
      </c>
      <c r="G1522" t="s">
        <v>16</v>
      </c>
      <c r="H1522" t="s">
        <v>122</v>
      </c>
      <c r="I1522" t="s">
        <v>2400</v>
      </c>
      <c r="J1522">
        <v>6.24</v>
      </c>
      <c r="K1522">
        <v>3</v>
      </c>
      <c r="L1522">
        <v>1.87</v>
      </c>
      <c r="M1522">
        <f>YEAR(Walmart_dataset[[#This Row],[Order Date]])</f>
        <v>2013</v>
      </c>
      <c r="N1522">
        <f>MONTH(Walmart_dataset[[#This Row],[Order Date]])</f>
        <v>9</v>
      </c>
      <c r="O1522">
        <f>DAY(Walmart_dataset[[#This Row],[Order Date]])</f>
        <v>20</v>
      </c>
    </row>
    <row r="1523" spans="1:15" hidden="1" x14ac:dyDescent="0.25">
      <c r="A1523" t="s">
        <v>2401</v>
      </c>
      <c r="B1523" s="1">
        <v>40847</v>
      </c>
      <c r="C1523" s="1">
        <v>40850</v>
      </c>
      <c r="D1523" t="s">
        <v>2131</v>
      </c>
      <c r="E1523" t="s">
        <v>14</v>
      </c>
      <c r="F1523" t="s">
        <v>2402</v>
      </c>
      <c r="G1523" t="s">
        <v>73</v>
      </c>
      <c r="H1523" t="s">
        <v>25</v>
      </c>
      <c r="I1523" t="s">
        <v>680</v>
      </c>
      <c r="J1523">
        <v>742.34</v>
      </c>
      <c r="K1523">
        <v>8</v>
      </c>
      <c r="L1523">
        <v>83.51</v>
      </c>
      <c r="M1523">
        <f>YEAR(Walmart_dataset[[#This Row],[Order Date]])</f>
        <v>2011</v>
      </c>
      <c r="N1523">
        <f>MONTH(Walmart_dataset[[#This Row],[Order Date]])</f>
        <v>10</v>
      </c>
      <c r="O1523">
        <f>DAY(Walmart_dataset[[#This Row],[Order Date]])</f>
        <v>31</v>
      </c>
    </row>
    <row r="1524" spans="1:15" x14ac:dyDescent="0.25">
      <c r="A1524" t="s">
        <v>2403</v>
      </c>
      <c r="B1524" s="1">
        <v>41960</v>
      </c>
      <c r="C1524" s="1">
        <v>41965</v>
      </c>
      <c r="D1524" t="s">
        <v>2153</v>
      </c>
      <c r="E1524" t="s">
        <v>14</v>
      </c>
      <c r="F1524" t="s">
        <v>748</v>
      </c>
      <c r="G1524" t="s">
        <v>16</v>
      </c>
      <c r="H1524" t="s">
        <v>23</v>
      </c>
      <c r="I1524" t="s">
        <v>2363</v>
      </c>
      <c r="J1524">
        <v>23.36</v>
      </c>
      <c r="K1524">
        <v>4</v>
      </c>
      <c r="L1524">
        <v>6.07</v>
      </c>
      <c r="M1524">
        <f>YEAR(Walmart_dataset[[#This Row],[Order Date]])</f>
        <v>2014</v>
      </c>
      <c r="N1524">
        <f>MONTH(Walmart_dataset[[#This Row],[Order Date]])</f>
        <v>11</v>
      </c>
      <c r="O1524">
        <f>DAY(Walmart_dataset[[#This Row],[Order Date]])</f>
        <v>17</v>
      </c>
    </row>
    <row r="1525" spans="1:15" hidden="1" x14ac:dyDescent="0.25">
      <c r="A1525" t="s">
        <v>2404</v>
      </c>
      <c r="B1525" s="1">
        <v>41254</v>
      </c>
      <c r="C1525" s="1">
        <v>41259</v>
      </c>
      <c r="D1525" t="s">
        <v>35</v>
      </c>
      <c r="E1525" t="s">
        <v>14</v>
      </c>
      <c r="F1525" t="s">
        <v>225</v>
      </c>
      <c r="G1525" t="s">
        <v>96</v>
      </c>
      <c r="H1525" t="s">
        <v>23</v>
      </c>
      <c r="I1525" t="s">
        <v>2405</v>
      </c>
      <c r="J1525">
        <v>13.12</v>
      </c>
      <c r="K1525">
        <v>5</v>
      </c>
      <c r="L1525">
        <v>1.1499999999999999</v>
      </c>
      <c r="M1525">
        <f>YEAR(Walmart_dataset[[#This Row],[Order Date]])</f>
        <v>2012</v>
      </c>
      <c r="N1525">
        <f>MONTH(Walmart_dataset[[#This Row],[Order Date]])</f>
        <v>12</v>
      </c>
      <c r="O1525">
        <f>DAY(Walmart_dataset[[#This Row],[Order Date]])</f>
        <v>11</v>
      </c>
    </row>
    <row r="1526" spans="1:15" hidden="1" x14ac:dyDescent="0.25">
      <c r="A1526" t="s">
        <v>2404</v>
      </c>
      <c r="B1526" s="1">
        <v>41254</v>
      </c>
      <c r="C1526" s="1">
        <v>41259</v>
      </c>
      <c r="D1526" t="s">
        <v>35</v>
      </c>
      <c r="E1526" t="s">
        <v>14</v>
      </c>
      <c r="F1526" t="s">
        <v>225</v>
      </c>
      <c r="G1526" t="s">
        <v>96</v>
      </c>
      <c r="H1526" t="s">
        <v>296</v>
      </c>
      <c r="I1526" t="s">
        <v>2406</v>
      </c>
      <c r="J1526">
        <v>69.58</v>
      </c>
      <c r="K1526">
        <v>4</v>
      </c>
      <c r="L1526">
        <v>-143.79</v>
      </c>
      <c r="M1526">
        <f>YEAR(Walmart_dataset[[#This Row],[Order Date]])</f>
        <v>2012</v>
      </c>
      <c r="N1526">
        <f>MONTH(Walmart_dataset[[#This Row],[Order Date]])</f>
        <v>12</v>
      </c>
      <c r="O1526">
        <f>DAY(Walmart_dataset[[#This Row],[Order Date]])</f>
        <v>11</v>
      </c>
    </row>
    <row r="1527" spans="1:15" hidden="1" x14ac:dyDescent="0.25">
      <c r="A1527" t="s">
        <v>2404</v>
      </c>
      <c r="B1527" s="1">
        <v>41254</v>
      </c>
      <c r="C1527" s="1">
        <v>41259</v>
      </c>
      <c r="D1527" t="s">
        <v>35</v>
      </c>
      <c r="E1527" t="s">
        <v>14</v>
      </c>
      <c r="F1527" t="s">
        <v>225</v>
      </c>
      <c r="G1527" t="s">
        <v>96</v>
      </c>
      <c r="H1527" t="s">
        <v>23</v>
      </c>
      <c r="I1527" t="s">
        <v>717</v>
      </c>
      <c r="J1527">
        <v>4.22</v>
      </c>
      <c r="K1527">
        <v>3</v>
      </c>
      <c r="L1527">
        <v>0.48</v>
      </c>
      <c r="M1527">
        <f>YEAR(Walmart_dataset[[#This Row],[Order Date]])</f>
        <v>2012</v>
      </c>
      <c r="N1527">
        <f>MONTH(Walmart_dataset[[#This Row],[Order Date]])</f>
        <v>12</v>
      </c>
      <c r="O1527">
        <f>DAY(Walmart_dataset[[#This Row],[Order Date]])</f>
        <v>11</v>
      </c>
    </row>
    <row r="1528" spans="1:15" hidden="1" x14ac:dyDescent="0.25">
      <c r="A1528" t="s">
        <v>2404</v>
      </c>
      <c r="B1528" s="1">
        <v>41254</v>
      </c>
      <c r="C1528" s="1">
        <v>41259</v>
      </c>
      <c r="D1528" t="s">
        <v>35</v>
      </c>
      <c r="E1528" t="s">
        <v>14</v>
      </c>
      <c r="F1528" t="s">
        <v>225</v>
      </c>
      <c r="G1528" t="s">
        <v>96</v>
      </c>
      <c r="H1528" t="s">
        <v>58</v>
      </c>
      <c r="I1528" t="s">
        <v>2407</v>
      </c>
      <c r="J1528">
        <v>58.08</v>
      </c>
      <c r="K1528">
        <v>4</v>
      </c>
      <c r="L1528">
        <v>-6.53</v>
      </c>
      <c r="M1528">
        <f>YEAR(Walmart_dataset[[#This Row],[Order Date]])</f>
        <v>2012</v>
      </c>
      <c r="N1528">
        <f>MONTH(Walmart_dataset[[#This Row],[Order Date]])</f>
        <v>12</v>
      </c>
      <c r="O1528">
        <f>DAY(Walmart_dataset[[#This Row],[Order Date]])</f>
        <v>11</v>
      </c>
    </row>
    <row r="1529" spans="1:15" hidden="1" x14ac:dyDescent="0.25">
      <c r="A1529" t="s">
        <v>2404</v>
      </c>
      <c r="B1529" s="1">
        <v>41254</v>
      </c>
      <c r="C1529" s="1">
        <v>41259</v>
      </c>
      <c r="D1529" t="s">
        <v>35</v>
      </c>
      <c r="E1529" t="s">
        <v>14</v>
      </c>
      <c r="F1529" t="s">
        <v>225</v>
      </c>
      <c r="G1529" t="s">
        <v>96</v>
      </c>
      <c r="H1529" t="s">
        <v>21</v>
      </c>
      <c r="I1529" t="s">
        <v>2408</v>
      </c>
      <c r="J1529">
        <v>52.42</v>
      </c>
      <c r="K1529">
        <v>9</v>
      </c>
      <c r="L1529">
        <v>15.07</v>
      </c>
      <c r="M1529">
        <f>YEAR(Walmart_dataset[[#This Row],[Order Date]])</f>
        <v>2012</v>
      </c>
      <c r="N1529">
        <f>MONTH(Walmart_dataset[[#This Row],[Order Date]])</f>
        <v>12</v>
      </c>
      <c r="O1529">
        <f>DAY(Walmart_dataset[[#This Row],[Order Date]])</f>
        <v>11</v>
      </c>
    </row>
    <row r="1530" spans="1:15" hidden="1" x14ac:dyDescent="0.25">
      <c r="A1530" t="s">
        <v>2404</v>
      </c>
      <c r="B1530" s="1">
        <v>41254</v>
      </c>
      <c r="C1530" s="1">
        <v>41259</v>
      </c>
      <c r="D1530" t="s">
        <v>35</v>
      </c>
      <c r="E1530" t="s">
        <v>14</v>
      </c>
      <c r="F1530" t="s">
        <v>225</v>
      </c>
      <c r="G1530" t="s">
        <v>96</v>
      </c>
      <c r="H1530" t="s">
        <v>21</v>
      </c>
      <c r="I1530" t="s">
        <v>2409</v>
      </c>
      <c r="J1530">
        <v>54.92</v>
      </c>
      <c r="K1530">
        <v>5</v>
      </c>
      <c r="L1530">
        <v>10.98</v>
      </c>
      <c r="M1530">
        <f>YEAR(Walmart_dataset[[#This Row],[Order Date]])</f>
        <v>2012</v>
      </c>
      <c r="N1530">
        <f>MONTH(Walmart_dataset[[#This Row],[Order Date]])</f>
        <v>12</v>
      </c>
      <c r="O1530">
        <f>DAY(Walmart_dataset[[#This Row],[Order Date]])</f>
        <v>11</v>
      </c>
    </row>
    <row r="1531" spans="1:15" hidden="1" x14ac:dyDescent="0.25">
      <c r="A1531" t="s">
        <v>2404</v>
      </c>
      <c r="B1531" s="1">
        <v>41254</v>
      </c>
      <c r="C1531" s="1">
        <v>41259</v>
      </c>
      <c r="D1531" t="s">
        <v>35</v>
      </c>
      <c r="E1531" t="s">
        <v>14</v>
      </c>
      <c r="F1531" t="s">
        <v>225</v>
      </c>
      <c r="G1531" t="s">
        <v>96</v>
      </c>
      <c r="H1531" t="s">
        <v>31</v>
      </c>
      <c r="I1531" t="s">
        <v>1471</v>
      </c>
      <c r="J1531">
        <v>364.95</v>
      </c>
      <c r="K1531">
        <v>5</v>
      </c>
      <c r="L1531">
        <v>-248.17</v>
      </c>
      <c r="M1531">
        <f>YEAR(Walmart_dataset[[#This Row],[Order Date]])</f>
        <v>2012</v>
      </c>
      <c r="N1531">
        <f>MONTH(Walmart_dataset[[#This Row],[Order Date]])</f>
        <v>12</v>
      </c>
      <c r="O1531">
        <f>DAY(Walmart_dataset[[#This Row],[Order Date]])</f>
        <v>11</v>
      </c>
    </row>
    <row r="1532" spans="1:15" hidden="1" x14ac:dyDescent="0.25">
      <c r="A1532" t="s">
        <v>2404</v>
      </c>
      <c r="B1532" s="1">
        <v>41254</v>
      </c>
      <c r="C1532" s="1">
        <v>41259</v>
      </c>
      <c r="D1532" t="s">
        <v>35</v>
      </c>
      <c r="E1532" t="s">
        <v>14</v>
      </c>
      <c r="F1532" t="s">
        <v>225</v>
      </c>
      <c r="G1532" t="s">
        <v>96</v>
      </c>
      <c r="H1532" t="s">
        <v>67</v>
      </c>
      <c r="I1532" t="s">
        <v>2410</v>
      </c>
      <c r="J1532">
        <v>85.06</v>
      </c>
      <c r="K1532">
        <v>3</v>
      </c>
      <c r="L1532">
        <v>28.71</v>
      </c>
      <c r="M1532">
        <f>YEAR(Walmart_dataset[[#This Row],[Order Date]])</f>
        <v>2012</v>
      </c>
      <c r="N1532">
        <f>MONTH(Walmart_dataset[[#This Row],[Order Date]])</f>
        <v>12</v>
      </c>
      <c r="O1532">
        <f>DAY(Walmart_dataset[[#This Row],[Order Date]])</f>
        <v>11</v>
      </c>
    </row>
    <row r="1533" spans="1:15" hidden="1" x14ac:dyDescent="0.25">
      <c r="A1533" t="s">
        <v>2404</v>
      </c>
      <c r="B1533" s="1">
        <v>41254</v>
      </c>
      <c r="C1533" s="1">
        <v>41259</v>
      </c>
      <c r="D1533" t="s">
        <v>35</v>
      </c>
      <c r="E1533" t="s">
        <v>14</v>
      </c>
      <c r="F1533" t="s">
        <v>225</v>
      </c>
      <c r="G1533" t="s">
        <v>96</v>
      </c>
      <c r="H1533" t="s">
        <v>67</v>
      </c>
      <c r="I1533" t="s">
        <v>2411</v>
      </c>
      <c r="J1533">
        <v>27.7</v>
      </c>
      <c r="K1533">
        <v>3</v>
      </c>
      <c r="L1533">
        <v>9.69</v>
      </c>
      <c r="M1533">
        <f>YEAR(Walmart_dataset[[#This Row],[Order Date]])</f>
        <v>2012</v>
      </c>
      <c r="N1533">
        <f>MONTH(Walmart_dataset[[#This Row],[Order Date]])</f>
        <v>12</v>
      </c>
      <c r="O1533">
        <f>DAY(Walmart_dataset[[#This Row],[Order Date]])</f>
        <v>11</v>
      </c>
    </row>
    <row r="1534" spans="1:15" x14ac:dyDescent="0.25">
      <c r="A1534" t="s">
        <v>2412</v>
      </c>
      <c r="B1534" s="1">
        <v>40984</v>
      </c>
      <c r="C1534" s="1">
        <v>40991</v>
      </c>
      <c r="D1534" t="s">
        <v>2413</v>
      </c>
      <c r="E1534" t="s">
        <v>14</v>
      </c>
      <c r="F1534" t="s">
        <v>15</v>
      </c>
      <c r="G1534" t="s">
        <v>16</v>
      </c>
      <c r="H1534" t="s">
        <v>21</v>
      </c>
      <c r="I1534" t="s">
        <v>2103</v>
      </c>
      <c r="J1534">
        <v>43.13</v>
      </c>
      <c r="K1534">
        <v>1</v>
      </c>
      <c r="L1534">
        <v>18.11</v>
      </c>
      <c r="M1534">
        <f>YEAR(Walmart_dataset[[#This Row],[Order Date]])</f>
        <v>2012</v>
      </c>
      <c r="N1534">
        <f>MONTH(Walmart_dataset[[#This Row],[Order Date]])</f>
        <v>3</v>
      </c>
      <c r="O1534">
        <f>DAY(Walmart_dataset[[#This Row],[Order Date]])</f>
        <v>16</v>
      </c>
    </row>
    <row r="1535" spans="1:15" x14ac:dyDescent="0.25">
      <c r="A1535" t="s">
        <v>2414</v>
      </c>
      <c r="B1535" s="1">
        <v>41235</v>
      </c>
      <c r="C1535" s="1">
        <v>41238</v>
      </c>
      <c r="D1535" t="s">
        <v>2415</v>
      </c>
      <c r="E1535" t="s">
        <v>14</v>
      </c>
      <c r="F1535" t="s">
        <v>15</v>
      </c>
      <c r="G1535" t="s">
        <v>16</v>
      </c>
      <c r="H1535" t="s">
        <v>67</v>
      </c>
      <c r="I1535" t="s">
        <v>1060</v>
      </c>
      <c r="J1535">
        <v>37.94</v>
      </c>
      <c r="K1535">
        <v>2</v>
      </c>
      <c r="L1535">
        <v>18.21</v>
      </c>
      <c r="M1535">
        <f>YEAR(Walmart_dataset[[#This Row],[Order Date]])</f>
        <v>2012</v>
      </c>
      <c r="N1535">
        <f>MONTH(Walmart_dataset[[#This Row],[Order Date]])</f>
        <v>11</v>
      </c>
      <c r="O1535">
        <f>DAY(Walmart_dataset[[#This Row],[Order Date]])</f>
        <v>22</v>
      </c>
    </row>
    <row r="1536" spans="1:15" x14ac:dyDescent="0.25">
      <c r="A1536" t="s">
        <v>2414</v>
      </c>
      <c r="B1536" s="1">
        <v>41235</v>
      </c>
      <c r="C1536" s="1">
        <v>41238</v>
      </c>
      <c r="D1536" t="s">
        <v>2415</v>
      </c>
      <c r="E1536" t="s">
        <v>14</v>
      </c>
      <c r="F1536" t="s">
        <v>15</v>
      </c>
      <c r="G1536" t="s">
        <v>16</v>
      </c>
      <c r="H1536" t="s">
        <v>67</v>
      </c>
      <c r="I1536" t="s">
        <v>1802</v>
      </c>
      <c r="J1536">
        <v>42.8</v>
      </c>
      <c r="K1536">
        <v>10</v>
      </c>
      <c r="L1536">
        <v>19.260000000000002</v>
      </c>
      <c r="M1536">
        <f>YEAR(Walmart_dataset[[#This Row],[Order Date]])</f>
        <v>2012</v>
      </c>
      <c r="N1536">
        <f>MONTH(Walmart_dataset[[#This Row],[Order Date]])</f>
        <v>11</v>
      </c>
      <c r="O1536">
        <f>DAY(Walmart_dataset[[#This Row],[Order Date]])</f>
        <v>22</v>
      </c>
    </row>
    <row r="1537" spans="1:15" x14ac:dyDescent="0.25">
      <c r="A1537" t="s">
        <v>2414</v>
      </c>
      <c r="B1537" s="1">
        <v>41235</v>
      </c>
      <c r="C1537" s="1">
        <v>41238</v>
      </c>
      <c r="D1537" t="s">
        <v>2415</v>
      </c>
      <c r="E1537" t="s">
        <v>14</v>
      </c>
      <c r="F1537" t="s">
        <v>15</v>
      </c>
      <c r="G1537" t="s">
        <v>16</v>
      </c>
      <c r="H1537" t="s">
        <v>43</v>
      </c>
      <c r="I1537" t="s">
        <v>2416</v>
      </c>
      <c r="J1537">
        <v>33.630000000000003</v>
      </c>
      <c r="K1537">
        <v>3</v>
      </c>
      <c r="L1537">
        <v>10.09</v>
      </c>
      <c r="M1537">
        <f>YEAR(Walmart_dataset[[#This Row],[Order Date]])</f>
        <v>2012</v>
      </c>
      <c r="N1537">
        <f>MONTH(Walmart_dataset[[#This Row],[Order Date]])</f>
        <v>11</v>
      </c>
      <c r="O1537">
        <f>DAY(Walmart_dataset[[#This Row],[Order Date]])</f>
        <v>22</v>
      </c>
    </row>
    <row r="1538" spans="1:15" x14ac:dyDescent="0.25">
      <c r="A1538" t="s">
        <v>2417</v>
      </c>
      <c r="B1538" s="1">
        <v>41403</v>
      </c>
      <c r="C1538" s="1">
        <v>41405</v>
      </c>
      <c r="D1538" t="s">
        <v>2234</v>
      </c>
      <c r="E1538" t="s">
        <v>14</v>
      </c>
      <c r="F1538" t="s">
        <v>15</v>
      </c>
      <c r="G1538" t="s">
        <v>16</v>
      </c>
      <c r="H1538" t="s">
        <v>67</v>
      </c>
      <c r="I1538" t="s">
        <v>154</v>
      </c>
      <c r="J1538">
        <v>17.940000000000001</v>
      </c>
      <c r="K1538">
        <v>3</v>
      </c>
      <c r="L1538">
        <v>8.07</v>
      </c>
      <c r="M1538">
        <f>YEAR(Walmart_dataset[[#This Row],[Order Date]])</f>
        <v>2013</v>
      </c>
      <c r="N1538">
        <f>MONTH(Walmart_dataset[[#This Row],[Order Date]])</f>
        <v>5</v>
      </c>
      <c r="O1538">
        <f>DAY(Walmart_dataset[[#This Row],[Order Date]])</f>
        <v>9</v>
      </c>
    </row>
    <row r="1539" spans="1:15" hidden="1" x14ac:dyDescent="0.25">
      <c r="A1539" t="s">
        <v>2418</v>
      </c>
      <c r="B1539" s="1">
        <v>41466</v>
      </c>
      <c r="C1539" s="1">
        <v>41467</v>
      </c>
      <c r="D1539" t="s">
        <v>528</v>
      </c>
      <c r="E1539" t="s">
        <v>14</v>
      </c>
      <c r="F1539" t="s">
        <v>2419</v>
      </c>
      <c r="G1539" t="s">
        <v>73</v>
      </c>
      <c r="H1539" t="s">
        <v>27</v>
      </c>
      <c r="I1539" t="s">
        <v>364</v>
      </c>
      <c r="J1539">
        <v>44.86</v>
      </c>
      <c r="K1539">
        <v>6</v>
      </c>
      <c r="L1539">
        <v>-35.880000000000003</v>
      </c>
      <c r="M1539">
        <f>YEAR(Walmart_dataset[[#This Row],[Order Date]])</f>
        <v>2013</v>
      </c>
      <c r="N1539">
        <f>MONTH(Walmart_dataset[[#This Row],[Order Date]])</f>
        <v>7</v>
      </c>
      <c r="O1539">
        <f>DAY(Walmart_dataset[[#This Row],[Order Date]])</f>
        <v>11</v>
      </c>
    </row>
    <row r="1540" spans="1:15" x14ac:dyDescent="0.25">
      <c r="A1540" t="s">
        <v>2420</v>
      </c>
      <c r="B1540" s="1">
        <v>41956</v>
      </c>
      <c r="C1540" s="1">
        <v>41959</v>
      </c>
      <c r="D1540" t="s">
        <v>2421</v>
      </c>
      <c r="E1540" t="s">
        <v>14</v>
      </c>
      <c r="F1540" t="s">
        <v>15</v>
      </c>
      <c r="G1540" t="s">
        <v>16</v>
      </c>
      <c r="H1540" t="s">
        <v>27</v>
      </c>
      <c r="I1540" t="s">
        <v>2422</v>
      </c>
      <c r="J1540">
        <v>14.02</v>
      </c>
      <c r="K1540">
        <v>4</v>
      </c>
      <c r="L1540">
        <v>4.91</v>
      </c>
      <c r="M1540">
        <f>YEAR(Walmart_dataset[[#This Row],[Order Date]])</f>
        <v>2014</v>
      </c>
      <c r="N1540">
        <f>MONTH(Walmart_dataset[[#This Row],[Order Date]])</f>
        <v>11</v>
      </c>
      <c r="O1540">
        <f>DAY(Walmart_dataset[[#This Row],[Order Date]])</f>
        <v>13</v>
      </c>
    </row>
    <row r="1541" spans="1:15" x14ac:dyDescent="0.25">
      <c r="A1541" t="s">
        <v>2423</v>
      </c>
      <c r="B1541" s="1">
        <v>41918</v>
      </c>
      <c r="C1541" s="1">
        <v>41923</v>
      </c>
      <c r="D1541" t="s">
        <v>966</v>
      </c>
      <c r="E1541" t="s">
        <v>14</v>
      </c>
      <c r="F1541" t="s">
        <v>47</v>
      </c>
      <c r="G1541" t="s">
        <v>16</v>
      </c>
      <c r="H1541" t="s">
        <v>27</v>
      </c>
      <c r="I1541" t="s">
        <v>1235</v>
      </c>
      <c r="J1541">
        <v>39.92</v>
      </c>
      <c r="K1541">
        <v>5</v>
      </c>
      <c r="L1541">
        <v>13.47</v>
      </c>
      <c r="M1541">
        <f>YEAR(Walmart_dataset[[#This Row],[Order Date]])</f>
        <v>2014</v>
      </c>
      <c r="N1541">
        <f>MONTH(Walmart_dataset[[#This Row],[Order Date]])</f>
        <v>10</v>
      </c>
      <c r="O1541">
        <f>DAY(Walmart_dataset[[#This Row],[Order Date]])</f>
        <v>6</v>
      </c>
    </row>
    <row r="1542" spans="1:15" x14ac:dyDescent="0.25">
      <c r="A1542" t="s">
        <v>2423</v>
      </c>
      <c r="B1542" s="1">
        <v>41918</v>
      </c>
      <c r="C1542" s="1">
        <v>41923</v>
      </c>
      <c r="D1542" t="s">
        <v>966</v>
      </c>
      <c r="E1542" t="s">
        <v>14</v>
      </c>
      <c r="F1542" t="s">
        <v>47</v>
      </c>
      <c r="G1542" t="s">
        <v>16</v>
      </c>
      <c r="H1542" t="s">
        <v>67</v>
      </c>
      <c r="I1542" t="s">
        <v>1663</v>
      </c>
      <c r="J1542">
        <v>61.96</v>
      </c>
      <c r="K1542">
        <v>2</v>
      </c>
      <c r="L1542">
        <v>27.88</v>
      </c>
      <c r="M1542">
        <f>YEAR(Walmart_dataset[[#This Row],[Order Date]])</f>
        <v>2014</v>
      </c>
      <c r="N1542">
        <f>MONTH(Walmart_dataset[[#This Row],[Order Date]])</f>
        <v>10</v>
      </c>
      <c r="O1542">
        <f>DAY(Walmart_dataset[[#This Row],[Order Date]])</f>
        <v>6</v>
      </c>
    </row>
    <row r="1543" spans="1:15" x14ac:dyDescent="0.25">
      <c r="A1543" t="s">
        <v>2423</v>
      </c>
      <c r="B1543" s="1">
        <v>41918</v>
      </c>
      <c r="C1543" s="1">
        <v>41923</v>
      </c>
      <c r="D1543" t="s">
        <v>966</v>
      </c>
      <c r="E1543" t="s">
        <v>14</v>
      </c>
      <c r="F1543" t="s">
        <v>47</v>
      </c>
      <c r="G1543" t="s">
        <v>16</v>
      </c>
      <c r="H1543" t="s">
        <v>27</v>
      </c>
      <c r="I1543" t="s">
        <v>683</v>
      </c>
      <c r="J1543">
        <v>19.940000000000001</v>
      </c>
      <c r="K1543">
        <v>4</v>
      </c>
      <c r="L1543">
        <v>7.23</v>
      </c>
      <c r="M1543">
        <f>YEAR(Walmart_dataset[[#This Row],[Order Date]])</f>
        <v>2014</v>
      </c>
      <c r="N1543">
        <f>MONTH(Walmart_dataset[[#This Row],[Order Date]])</f>
        <v>10</v>
      </c>
      <c r="O1543">
        <f>DAY(Walmart_dataset[[#This Row],[Order Date]])</f>
        <v>6</v>
      </c>
    </row>
    <row r="1544" spans="1:15" x14ac:dyDescent="0.25">
      <c r="A1544" t="s">
        <v>2424</v>
      </c>
      <c r="B1544" s="1">
        <v>40637</v>
      </c>
      <c r="C1544" s="1">
        <v>40638</v>
      </c>
      <c r="D1544" t="s">
        <v>172</v>
      </c>
      <c r="E1544" t="s">
        <v>14</v>
      </c>
      <c r="F1544" t="s">
        <v>15</v>
      </c>
      <c r="G1544" t="s">
        <v>16</v>
      </c>
      <c r="H1544" t="s">
        <v>27</v>
      </c>
      <c r="I1544" t="s">
        <v>251</v>
      </c>
      <c r="J1544">
        <v>7.18</v>
      </c>
      <c r="K1544">
        <v>2</v>
      </c>
      <c r="L1544">
        <v>2.25</v>
      </c>
      <c r="M1544">
        <f>YEAR(Walmart_dataset[[#This Row],[Order Date]])</f>
        <v>2011</v>
      </c>
      <c r="N1544">
        <f>MONTH(Walmart_dataset[[#This Row],[Order Date]])</f>
        <v>4</v>
      </c>
      <c r="O1544">
        <f>DAY(Walmart_dataset[[#This Row],[Order Date]])</f>
        <v>4</v>
      </c>
    </row>
    <row r="1545" spans="1:15" hidden="1" x14ac:dyDescent="0.25">
      <c r="A1545" t="s">
        <v>2425</v>
      </c>
      <c r="B1545" s="1">
        <v>40719</v>
      </c>
      <c r="C1545" s="1">
        <v>40721</v>
      </c>
      <c r="D1545" t="s">
        <v>243</v>
      </c>
      <c r="E1545" t="s">
        <v>14</v>
      </c>
      <c r="F1545" t="s">
        <v>443</v>
      </c>
      <c r="G1545" t="s">
        <v>88</v>
      </c>
      <c r="H1545" t="s">
        <v>25</v>
      </c>
      <c r="I1545" t="s">
        <v>2426</v>
      </c>
      <c r="J1545">
        <v>263.95999999999998</v>
      </c>
      <c r="K1545">
        <v>5</v>
      </c>
      <c r="L1545">
        <v>19.8</v>
      </c>
      <c r="M1545">
        <f>YEAR(Walmart_dataset[[#This Row],[Order Date]])</f>
        <v>2011</v>
      </c>
      <c r="N1545">
        <f>MONTH(Walmart_dataset[[#This Row],[Order Date]])</f>
        <v>6</v>
      </c>
      <c r="O1545">
        <f>DAY(Walmart_dataset[[#This Row],[Order Date]])</f>
        <v>25</v>
      </c>
    </row>
    <row r="1546" spans="1:15" hidden="1" x14ac:dyDescent="0.25">
      <c r="A1546" t="s">
        <v>2425</v>
      </c>
      <c r="B1546" s="1">
        <v>40719</v>
      </c>
      <c r="C1546" s="1">
        <v>40721</v>
      </c>
      <c r="D1546" t="s">
        <v>243</v>
      </c>
      <c r="E1546" t="s">
        <v>14</v>
      </c>
      <c r="F1546" t="s">
        <v>443</v>
      </c>
      <c r="G1546" t="s">
        <v>88</v>
      </c>
      <c r="H1546" t="s">
        <v>23</v>
      </c>
      <c r="I1546" t="s">
        <v>2427</v>
      </c>
      <c r="J1546">
        <v>71.63</v>
      </c>
      <c r="K1546">
        <v>11</v>
      </c>
      <c r="L1546">
        <v>17.91</v>
      </c>
      <c r="M1546">
        <f>YEAR(Walmart_dataset[[#This Row],[Order Date]])</f>
        <v>2011</v>
      </c>
      <c r="N1546">
        <f>MONTH(Walmart_dataset[[#This Row],[Order Date]])</f>
        <v>6</v>
      </c>
      <c r="O1546">
        <f>DAY(Walmart_dataset[[#This Row],[Order Date]])</f>
        <v>25</v>
      </c>
    </row>
    <row r="1547" spans="1:15" hidden="1" x14ac:dyDescent="0.25">
      <c r="A1547" t="s">
        <v>2425</v>
      </c>
      <c r="B1547" s="1">
        <v>40719</v>
      </c>
      <c r="C1547" s="1">
        <v>40721</v>
      </c>
      <c r="D1547" t="s">
        <v>243</v>
      </c>
      <c r="E1547" t="s">
        <v>14</v>
      </c>
      <c r="F1547" t="s">
        <v>443</v>
      </c>
      <c r="G1547" t="s">
        <v>88</v>
      </c>
      <c r="H1547" t="s">
        <v>23</v>
      </c>
      <c r="I1547" t="s">
        <v>2428</v>
      </c>
      <c r="J1547">
        <v>9.33</v>
      </c>
      <c r="K1547">
        <v>1</v>
      </c>
      <c r="L1547">
        <v>0.82</v>
      </c>
      <c r="M1547">
        <f>YEAR(Walmart_dataset[[#This Row],[Order Date]])</f>
        <v>2011</v>
      </c>
      <c r="N1547">
        <f>MONTH(Walmart_dataset[[#This Row],[Order Date]])</f>
        <v>6</v>
      </c>
      <c r="O1547">
        <f>DAY(Walmart_dataset[[#This Row],[Order Date]])</f>
        <v>25</v>
      </c>
    </row>
    <row r="1548" spans="1:15" x14ac:dyDescent="0.25">
      <c r="A1548" t="s">
        <v>2429</v>
      </c>
      <c r="B1548" s="1">
        <v>40794</v>
      </c>
      <c r="C1548" s="1">
        <v>40800</v>
      </c>
      <c r="D1548" t="s">
        <v>1220</v>
      </c>
      <c r="E1548" t="s">
        <v>14</v>
      </c>
      <c r="F1548" t="s">
        <v>2430</v>
      </c>
      <c r="G1548" t="s">
        <v>37</v>
      </c>
      <c r="H1548" t="s">
        <v>23</v>
      </c>
      <c r="I1548" t="s">
        <v>1099</v>
      </c>
      <c r="J1548">
        <v>5.88</v>
      </c>
      <c r="K1548">
        <v>2</v>
      </c>
      <c r="L1548">
        <v>2.65</v>
      </c>
      <c r="M1548">
        <f>YEAR(Walmart_dataset[[#This Row],[Order Date]])</f>
        <v>2011</v>
      </c>
      <c r="N1548">
        <f>MONTH(Walmart_dataset[[#This Row],[Order Date]])</f>
        <v>9</v>
      </c>
      <c r="O1548">
        <f>DAY(Walmart_dataset[[#This Row],[Order Date]])</f>
        <v>8</v>
      </c>
    </row>
    <row r="1549" spans="1:15" x14ac:dyDescent="0.25">
      <c r="A1549" t="s">
        <v>2429</v>
      </c>
      <c r="B1549" s="1">
        <v>40794</v>
      </c>
      <c r="C1549" s="1">
        <v>40800</v>
      </c>
      <c r="D1549" t="s">
        <v>1220</v>
      </c>
      <c r="E1549" t="s">
        <v>14</v>
      </c>
      <c r="F1549" t="s">
        <v>2430</v>
      </c>
      <c r="G1549" t="s">
        <v>37</v>
      </c>
      <c r="H1549" t="s">
        <v>110</v>
      </c>
      <c r="I1549" t="s">
        <v>2431</v>
      </c>
      <c r="J1549">
        <v>975.92</v>
      </c>
      <c r="K1549">
        <v>5</v>
      </c>
      <c r="L1549">
        <v>121.99</v>
      </c>
      <c r="M1549">
        <f>YEAR(Walmart_dataset[[#This Row],[Order Date]])</f>
        <v>2011</v>
      </c>
      <c r="N1549">
        <f>MONTH(Walmart_dataset[[#This Row],[Order Date]])</f>
        <v>9</v>
      </c>
      <c r="O1549">
        <f>DAY(Walmart_dataset[[#This Row],[Order Date]])</f>
        <v>8</v>
      </c>
    </row>
    <row r="1550" spans="1:15" x14ac:dyDescent="0.25">
      <c r="A1550" t="s">
        <v>2429</v>
      </c>
      <c r="B1550" s="1">
        <v>40794</v>
      </c>
      <c r="C1550" s="1">
        <v>40800</v>
      </c>
      <c r="D1550" t="s">
        <v>1220</v>
      </c>
      <c r="E1550" t="s">
        <v>14</v>
      </c>
      <c r="F1550" t="s">
        <v>2430</v>
      </c>
      <c r="G1550" t="s">
        <v>37</v>
      </c>
      <c r="H1550" t="s">
        <v>23</v>
      </c>
      <c r="I1550" t="s">
        <v>2432</v>
      </c>
      <c r="J1550">
        <v>303.83999999999997</v>
      </c>
      <c r="K1550">
        <v>8</v>
      </c>
      <c r="L1550">
        <v>91.15</v>
      </c>
      <c r="M1550">
        <f>YEAR(Walmart_dataset[[#This Row],[Order Date]])</f>
        <v>2011</v>
      </c>
      <c r="N1550">
        <f>MONTH(Walmart_dataset[[#This Row],[Order Date]])</f>
        <v>9</v>
      </c>
      <c r="O1550">
        <f>DAY(Walmart_dataset[[#This Row],[Order Date]])</f>
        <v>8</v>
      </c>
    </row>
    <row r="1551" spans="1:15" x14ac:dyDescent="0.25">
      <c r="A1551" t="s">
        <v>2429</v>
      </c>
      <c r="B1551" s="1">
        <v>40794</v>
      </c>
      <c r="C1551" s="1">
        <v>40800</v>
      </c>
      <c r="D1551" t="s">
        <v>1220</v>
      </c>
      <c r="E1551" t="s">
        <v>14</v>
      </c>
      <c r="F1551" t="s">
        <v>2430</v>
      </c>
      <c r="G1551" t="s">
        <v>37</v>
      </c>
      <c r="H1551" t="s">
        <v>43</v>
      </c>
      <c r="I1551" t="s">
        <v>506</v>
      </c>
      <c r="J1551">
        <v>485.88</v>
      </c>
      <c r="K1551">
        <v>6</v>
      </c>
      <c r="L1551">
        <v>19.440000000000001</v>
      </c>
      <c r="M1551">
        <f>YEAR(Walmart_dataset[[#This Row],[Order Date]])</f>
        <v>2011</v>
      </c>
      <c r="N1551">
        <f>MONTH(Walmart_dataset[[#This Row],[Order Date]])</f>
        <v>9</v>
      </c>
      <c r="O1551">
        <f>DAY(Walmart_dataset[[#This Row],[Order Date]])</f>
        <v>8</v>
      </c>
    </row>
    <row r="1552" spans="1:15" x14ac:dyDescent="0.25">
      <c r="A1552" t="s">
        <v>2433</v>
      </c>
      <c r="B1552" s="1">
        <v>40889</v>
      </c>
      <c r="C1552" s="1">
        <v>40892</v>
      </c>
      <c r="D1552" t="s">
        <v>193</v>
      </c>
      <c r="E1552" t="s">
        <v>14</v>
      </c>
      <c r="F1552" t="s">
        <v>705</v>
      </c>
      <c r="G1552" t="s">
        <v>16</v>
      </c>
      <c r="H1552" t="s">
        <v>21</v>
      </c>
      <c r="I1552" t="s">
        <v>941</v>
      </c>
      <c r="J1552">
        <v>12.54</v>
      </c>
      <c r="K1552">
        <v>3</v>
      </c>
      <c r="L1552">
        <v>4.51</v>
      </c>
      <c r="M1552">
        <f>YEAR(Walmart_dataset[[#This Row],[Order Date]])</f>
        <v>2011</v>
      </c>
      <c r="N1552">
        <f>MONTH(Walmart_dataset[[#This Row],[Order Date]])</f>
        <v>12</v>
      </c>
      <c r="O1552">
        <f>DAY(Walmart_dataset[[#This Row],[Order Date]])</f>
        <v>12</v>
      </c>
    </row>
    <row r="1553" spans="1:15" x14ac:dyDescent="0.25">
      <c r="A1553" t="s">
        <v>2433</v>
      </c>
      <c r="B1553" s="1">
        <v>40889</v>
      </c>
      <c r="C1553" s="1">
        <v>40892</v>
      </c>
      <c r="D1553" t="s">
        <v>193</v>
      </c>
      <c r="E1553" t="s">
        <v>14</v>
      </c>
      <c r="F1553" t="s">
        <v>705</v>
      </c>
      <c r="G1553" t="s">
        <v>16</v>
      </c>
      <c r="H1553" t="s">
        <v>43</v>
      </c>
      <c r="I1553" t="s">
        <v>2434</v>
      </c>
      <c r="J1553">
        <v>8.94</v>
      </c>
      <c r="K1553">
        <v>3</v>
      </c>
      <c r="L1553">
        <v>0.63</v>
      </c>
      <c r="M1553">
        <f>YEAR(Walmart_dataset[[#This Row],[Order Date]])</f>
        <v>2011</v>
      </c>
      <c r="N1553">
        <f>MONTH(Walmart_dataset[[#This Row],[Order Date]])</f>
        <v>12</v>
      </c>
      <c r="O1553">
        <f>DAY(Walmart_dataset[[#This Row],[Order Date]])</f>
        <v>12</v>
      </c>
    </row>
    <row r="1554" spans="1:15" x14ac:dyDescent="0.25">
      <c r="A1554" t="s">
        <v>2433</v>
      </c>
      <c r="B1554" s="1">
        <v>40889</v>
      </c>
      <c r="C1554" s="1">
        <v>40892</v>
      </c>
      <c r="D1554" t="s">
        <v>193</v>
      </c>
      <c r="E1554" t="s">
        <v>14</v>
      </c>
      <c r="F1554" t="s">
        <v>705</v>
      </c>
      <c r="G1554" t="s">
        <v>16</v>
      </c>
      <c r="H1554" t="s">
        <v>21</v>
      </c>
      <c r="I1554" t="s">
        <v>124</v>
      </c>
      <c r="J1554">
        <v>9.24</v>
      </c>
      <c r="K1554">
        <v>3</v>
      </c>
      <c r="L1554">
        <v>4.4400000000000004</v>
      </c>
      <c r="M1554">
        <f>YEAR(Walmart_dataset[[#This Row],[Order Date]])</f>
        <v>2011</v>
      </c>
      <c r="N1554">
        <f>MONTH(Walmart_dataset[[#This Row],[Order Date]])</f>
        <v>12</v>
      </c>
      <c r="O1554">
        <f>DAY(Walmart_dataset[[#This Row],[Order Date]])</f>
        <v>12</v>
      </c>
    </row>
    <row r="1555" spans="1:15" x14ac:dyDescent="0.25">
      <c r="A1555" t="s">
        <v>2435</v>
      </c>
      <c r="B1555" s="1">
        <v>40921</v>
      </c>
      <c r="C1555" s="1">
        <v>40925</v>
      </c>
      <c r="D1555" t="s">
        <v>307</v>
      </c>
      <c r="E1555" t="s">
        <v>14</v>
      </c>
      <c r="F1555" t="s">
        <v>15</v>
      </c>
      <c r="G1555" t="s">
        <v>16</v>
      </c>
      <c r="H1555" t="s">
        <v>27</v>
      </c>
      <c r="I1555" t="s">
        <v>597</v>
      </c>
      <c r="J1555">
        <v>70.010000000000005</v>
      </c>
      <c r="K1555">
        <v>3</v>
      </c>
      <c r="L1555">
        <v>24.5</v>
      </c>
      <c r="M1555">
        <f>YEAR(Walmart_dataset[[#This Row],[Order Date]])</f>
        <v>2012</v>
      </c>
      <c r="N1555">
        <f>MONTH(Walmart_dataset[[#This Row],[Order Date]])</f>
        <v>1</v>
      </c>
      <c r="O1555">
        <f>DAY(Walmart_dataset[[#This Row],[Order Date]])</f>
        <v>13</v>
      </c>
    </row>
    <row r="1556" spans="1:15" x14ac:dyDescent="0.25">
      <c r="A1556" t="s">
        <v>2435</v>
      </c>
      <c r="B1556" s="1">
        <v>40921</v>
      </c>
      <c r="C1556" s="1">
        <v>40925</v>
      </c>
      <c r="D1556" t="s">
        <v>307</v>
      </c>
      <c r="E1556" t="s">
        <v>14</v>
      </c>
      <c r="F1556" t="s">
        <v>15</v>
      </c>
      <c r="G1556" t="s">
        <v>16</v>
      </c>
      <c r="H1556" t="s">
        <v>21</v>
      </c>
      <c r="I1556" t="s">
        <v>1255</v>
      </c>
      <c r="J1556">
        <v>77.599999999999994</v>
      </c>
      <c r="K1556">
        <v>4</v>
      </c>
      <c r="L1556">
        <v>38.020000000000003</v>
      </c>
      <c r="M1556">
        <f>YEAR(Walmart_dataset[[#This Row],[Order Date]])</f>
        <v>2012</v>
      </c>
      <c r="N1556">
        <f>MONTH(Walmart_dataset[[#This Row],[Order Date]])</f>
        <v>1</v>
      </c>
      <c r="O1556">
        <f>DAY(Walmart_dataset[[#This Row],[Order Date]])</f>
        <v>13</v>
      </c>
    </row>
    <row r="1557" spans="1:15" x14ac:dyDescent="0.25">
      <c r="A1557" t="s">
        <v>2435</v>
      </c>
      <c r="B1557" s="1">
        <v>40921</v>
      </c>
      <c r="C1557" s="1">
        <v>40925</v>
      </c>
      <c r="D1557" t="s">
        <v>307</v>
      </c>
      <c r="E1557" t="s">
        <v>14</v>
      </c>
      <c r="F1557" t="s">
        <v>15</v>
      </c>
      <c r="G1557" t="s">
        <v>16</v>
      </c>
      <c r="H1557" t="s">
        <v>21</v>
      </c>
      <c r="I1557" t="s">
        <v>2436</v>
      </c>
      <c r="J1557">
        <v>464.85</v>
      </c>
      <c r="K1557">
        <v>9</v>
      </c>
      <c r="L1557">
        <v>92.97</v>
      </c>
      <c r="M1557">
        <f>YEAR(Walmart_dataset[[#This Row],[Order Date]])</f>
        <v>2012</v>
      </c>
      <c r="N1557">
        <f>MONTH(Walmart_dataset[[#This Row],[Order Date]])</f>
        <v>1</v>
      </c>
      <c r="O1557">
        <f>DAY(Walmart_dataset[[#This Row],[Order Date]])</f>
        <v>13</v>
      </c>
    </row>
    <row r="1558" spans="1:15" x14ac:dyDescent="0.25">
      <c r="A1558" t="s">
        <v>2437</v>
      </c>
      <c r="B1558" s="1">
        <v>41957</v>
      </c>
      <c r="C1558" s="1">
        <v>41962</v>
      </c>
      <c r="D1558" t="s">
        <v>153</v>
      </c>
      <c r="E1558" t="s">
        <v>14</v>
      </c>
      <c r="F1558" t="s">
        <v>36</v>
      </c>
      <c r="G1558" t="s">
        <v>37</v>
      </c>
      <c r="H1558" t="s">
        <v>110</v>
      </c>
      <c r="I1558" t="s">
        <v>365</v>
      </c>
      <c r="J1558">
        <v>2404.6999999999998</v>
      </c>
      <c r="K1558">
        <v>6</v>
      </c>
      <c r="L1558">
        <v>150.29</v>
      </c>
      <c r="M1558">
        <f>YEAR(Walmart_dataset[[#This Row],[Order Date]])</f>
        <v>2014</v>
      </c>
      <c r="N1558">
        <f>MONTH(Walmart_dataset[[#This Row],[Order Date]])</f>
        <v>11</v>
      </c>
      <c r="O1558">
        <f>DAY(Walmart_dataset[[#This Row],[Order Date]])</f>
        <v>14</v>
      </c>
    </row>
    <row r="1559" spans="1:15" x14ac:dyDescent="0.25">
      <c r="A1559" t="s">
        <v>2437</v>
      </c>
      <c r="B1559" s="1">
        <v>41957</v>
      </c>
      <c r="C1559" s="1">
        <v>41962</v>
      </c>
      <c r="D1559" t="s">
        <v>153</v>
      </c>
      <c r="E1559" t="s">
        <v>14</v>
      </c>
      <c r="F1559" t="s">
        <v>36</v>
      </c>
      <c r="G1559" t="s">
        <v>37</v>
      </c>
      <c r="H1559" t="s">
        <v>27</v>
      </c>
      <c r="I1559" t="s">
        <v>1321</v>
      </c>
      <c r="J1559">
        <v>563.02</v>
      </c>
      <c r="K1559">
        <v>11</v>
      </c>
      <c r="L1559">
        <v>190.02</v>
      </c>
      <c r="M1559">
        <f>YEAR(Walmart_dataset[[#This Row],[Order Date]])</f>
        <v>2014</v>
      </c>
      <c r="N1559">
        <f>MONTH(Walmart_dataset[[#This Row],[Order Date]])</f>
        <v>11</v>
      </c>
      <c r="O1559">
        <f>DAY(Walmart_dataset[[#This Row],[Order Date]])</f>
        <v>14</v>
      </c>
    </row>
    <row r="1560" spans="1:15" x14ac:dyDescent="0.25">
      <c r="A1560" t="s">
        <v>2437</v>
      </c>
      <c r="B1560" s="1">
        <v>41957</v>
      </c>
      <c r="C1560" s="1">
        <v>41962</v>
      </c>
      <c r="D1560" t="s">
        <v>153</v>
      </c>
      <c r="E1560" t="s">
        <v>14</v>
      </c>
      <c r="F1560" t="s">
        <v>36</v>
      </c>
      <c r="G1560" t="s">
        <v>37</v>
      </c>
      <c r="H1560" t="s">
        <v>43</v>
      </c>
      <c r="I1560" t="s">
        <v>2438</v>
      </c>
      <c r="J1560">
        <v>344.91</v>
      </c>
      <c r="K1560">
        <v>3</v>
      </c>
      <c r="L1560">
        <v>10.35</v>
      </c>
      <c r="M1560">
        <f>YEAR(Walmart_dataset[[#This Row],[Order Date]])</f>
        <v>2014</v>
      </c>
      <c r="N1560">
        <f>MONTH(Walmart_dataset[[#This Row],[Order Date]])</f>
        <v>11</v>
      </c>
      <c r="O1560">
        <f>DAY(Walmart_dataset[[#This Row],[Order Date]])</f>
        <v>14</v>
      </c>
    </row>
    <row r="1561" spans="1:15" x14ac:dyDescent="0.25">
      <c r="A1561" t="s">
        <v>2437</v>
      </c>
      <c r="B1561" s="1">
        <v>41957</v>
      </c>
      <c r="C1561" s="1">
        <v>41962</v>
      </c>
      <c r="D1561" t="s">
        <v>153</v>
      </c>
      <c r="E1561" t="s">
        <v>14</v>
      </c>
      <c r="F1561" t="s">
        <v>36</v>
      </c>
      <c r="G1561" t="s">
        <v>37</v>
      </c>
      <c r="H1561" t="s">
        <v>17</v>
      </c>
      <c r="I1561" t="s">
        <v>1437</v>
      </c>
      <c r="J1561">
        <v>8.64</v>
      </c>
      <c r="K1561">
        <v>3</v>
      </c>
      <c r="L1561">
        <v>4.2300000000000004</v>
      </c>
      <c r="M1561">
        <f>YEAR(Walmart_dataset[[#This Row],[Order Date]])</f>
        <v>2014</v>
      </c>
      <c r="N1561">
        <f>MONTH(Walmart_dataset[[#This Row],[Order Date]])</f>
        <v>11</v>
      </c>
      <c r="O1561">
        <f>DAY(Walmart_dataset[[#This Row],[Order Date]])</f>
        <v>14</v>
      </c>
    </row>
    <row r="1562" spans="1:15" x14ac:dyDescent="0.25">
      <c r="A1562" t="s">
        <v>2439</v>
      </c>
      <c r="B1562" s="1">
        <v>41707</v>
      </c>
      <c r="C1562" s="1">
        <v>41714</v>
      </c>
      <c r="D1562" t="s">
        <v>201</v>
      </c>
      <c r="E1562" t="s">
        <v>14</v>
      </c>
      <c r="F1562" t="s">
        <v>401</v>
      </c>
      <c r="G1562" t="s">
        <v>16</v>
      </c>
      <c r="H1562" t="s">
        <v>27</v>
      </c>
      <c r="I1562" t="s">
        <v>2440</v>
      </c>
      <c r="J1562">
        <v>171.2</v>
      </c>
      <c r="K1562">
        <v>5</v>
      </c>
      <c r="L1562">
        <v>64.2</v>
      </c>
      <c r="M1562">
        <f>YEAR(Walmart_dataset[[#This Row],[Order Date]])</f>
        <v>2014</v>
      </c>
      <c r="N1562">
        <f>MONTH(Walmart_dataset[[#This Row],[Order Date]])</f>
        <v>3</v>
      </c>
      <c r="O1562">
        <f>DAY(Walmart_dataset[[#This Row],[Order Date]])</f>
        <v>9</v>
      </c>
    </row>
    <row r="1563" spans="1:15" x14ac:dyDescent="0.25">
      <c r="A1563" t="s">
        <v>2439</v>
      </c>
      <c r="B1563" s="1">
        <v>41707</v>
      </c>
      <c r="C1563" s="1">
        <v>41714</v>
      </c>
      <c r="D1563" t="s">
        <v>201</v>
      </c>
      <c r="E1563" t="s">
        <v>14</v>
      </c>
      <c r="F1563" t="s">
        <v>401</v>
      </c>
      <c r="G1563" t="s">
        <v>16</v>
      </c>
      <c r="H1563" t="s">
        <v>23</v>
      </c>
      <c r="I1563" t="s">
        <v>2441</v>
      </c>
      <c r="J1563">
        <v>3.36</v>
      </c>
      <c r="K1563">
        <v>2</v>
      </c>
      <c r="L1563">
        <v>0.87</v>
      </c>
      <c r="M1563">
        <f>YEAR(Walmart_dataset[[#This Row],[Order Date]])</f>
        <v>2014</v>
      </c>
      <c r="N1563">
        <f>MONTH(Walmart_dataset[[#This Row],[Order Date]])</f>
        <v>3</v>
      </c>
      <c r="O1563">
        <f>DAY(Walmart_dataset[[#This Row],[Order Date]])</f>
        <v>9</v>
      </c>
    </row>
    <row r="1564" spans="1:15" x14ac:dyDescent="0.25">
      <c r="A1564" t="s">
        <v>2442</v>
      </c>
      <c r="B1564" s="1">
        <v>41632</v>
      </c>
      <c r="C1564" s="1">
        <v>41639</v>
      </c>
      <c r="D1564" t="s">
        <v>2443</v>
      </c>
      <c r="E1564" t="s">
        <v>14</v>
      </c>
      <c r="F1564" t="s">
        <v>36</v>
      </c>
      <c r="G1564" t="s">
        <v>37</v>
      </c>
      <c r="H1564" t="s">
        <v>23</v>
      </c>
      <c r="I1564" t="s">
        <v>371</v>
      </c>
      <c r="J1564">
        <v>8.82</v>
      </c>
      <c r="K1564">
        <v>3</v>
      </c>
      <c r="L1564">
        <v>2.56</v>
      </c>
      <c r="M1564">
        <f>YEAR(Walmart_dataset[[#This Row],[Order Date]])</f>
        <v>2013</v>
      </c>
      <c r="N1564">
        <f>MONTH(Walmart_dataset[[#This Row],[Order Date]])</f>
        <v>12</v>
      </c>
      <c r="O1564">
        <f>DAY(Walmart_dataset[[#This Row],[Order Date]])</f>
        <v>24</v>
      </c>
    </row>
    <row r="1565" spans="1:15" x14ac:dyDescent="0.25">
      <c r="A1565" t="s">
        <v>2442</v>
      </c>
      <c r="B1565" s="1">
        <v>41632</v>
      </c>
      <c r="C1565" s="1">
        <v>41639</v>
      </c>
      <c r="D1565" t="s">
        <v>2443</v>
      </c>
      <c r="E1565" t="s">
        <v>14</v>
      </c>
      <c r="F1565" t="s">
        <v>36</v>
      </c>
      <c r="G1565" t="s">
        <v>37</v>
      </c>
      <c r="H1565" t="s">
        <v>67</v>
      </c>
      <c r="I1565" t="s">
        <v>1258</v>
      </c>
      <c r="J1565">
        <v>37.94</v>
      </c>
      <c r="K1565">
        <v>2</v>
      </c>
      <c r="L1565">
        <v>18.21</v>
      </c>
      <c r="M1565">
        <f>YEAR(Walmart_dataset[[#This Row],[Order Date]])</f>
        <v>2013</v>
      </c>
      <c r="N1565">
        <f>MONTH(Walmart_dataset[[#This Row],[Order Date]])</f>
        <v>12</v>
      </c>
      <c r="O1565">
        <f>DAY(Walmart_dataset[[#This Row],[Order Date]])</f>
        <v>24</v>
      </c>
    </row>
    <row r="1566" spans="1:15" x14ac:dyDescent="0.25">
      <c r="A1566" t="s">
        <v>2442</v>
      </c>
      <c r="B1566" s="1">
        <v>41632</v>
      </c>
      <c r="C1566" s="1">
        <v>41639</v>
      </c>
      <c r="D1566" t="s">
        <v>2443</v>
      </c>
      <c r="E1566" t="s">
        <v>14</v>
      </c>
      <c r="F1566" t="s">
        <v>36</v>
      </c>
      <c r="G1566" t="s">
        <v>37</v>
      </c>
      <c r="H1566" t="s">
        <v>23</v>
      </c>
      <c r="I1566" t="s">
        <v>2444</v>
      </c>
      <c r="J1566">
        <v>4.2</v>
      </c>
      <c r="K1566">
        <v>2</v>
      </c>
      <c r="L1566">
        <v>1.18</v>
      </c>
      <c r="M1566">
        <f>YEAR(Walmart_dataset[[#This Row],[Order Date]])</f>
        <v>2013</v>
      </c>
      <c r="N1566">
        <f>MONTH(Walmart_dataset[[#This Row],[Order Date]])</f>
        <v>12</v>
      </c>
      <c r="O1566">
        <f>DAY(Walmart_dataset[[#This Row],[Order Date]])</f>
        <v>24</v>
      </c>
    </row>
    <row r="1567" spans="1:15" x14ac:dyDescent="0.25">
      <c r="A1567" t="s">
        <v>2442</v>
      </c>
      <c r="B1567" s="1">
        <v>41632</v>
      </c>
      <c r="C1567" s="1">
        <v>41639</v>
      </c>
      <c r="D1567" t="s">
        <v>2443</v>
      </c>
      <c r="E1567" t="s">
        <v>14</v>
      </c>
      <c r="F1567" t="s">
        <v>36</v>
      </c>
      <c r="G1567" t="s">
        <v>37</v>
      </c>
      <c r="H1567" t="s">
        <v>43</v>
      </c>
      <c r="I1567" t="s">
        <v>335</v>
      </c>
      <c r="J1567">
        <v>227.28</v>
      </c>
      <c r="K1567">
        <v>2</v>
      </c>
      <c r="L1567">
        <v>2.27</v>
      </c>
      <c r="M1567">
        <f>YEAR(Walmart_dataset[[#This Row],[Order Date]])</f>
        <v>2013</v>
      </c>
      <c r="N1567">
        <f>MONTH(Walmart_dataset[[#This Row],[Order Date]])</f>
        <v>12</v>
      </c>
      <c r="O1567">
        <f>DAY(Walmart_dataset[[#This Row],[Order Date]])</f>
        <v>24</v>
      </c>
    </row>
    <row r="1568" spans="1:15" x14ac:dyDescent="0.25">
      <c r="A1568" t="s">
        <v>2442</v>
      </c>
      <c r="B1568" s="1">
        <v>41632</v>
      </c>
      <c r="C1568" s="1">
        <v>41639</v>
      </c>
      <c r="D1568" t="s">
        <v>2443</v>
      </c>
      <c r="E1568" t="s">
        <v>14</v>
      </c>
      <c r="F1568" t="s">
        <v>36</v>
      </c>
      <c r="G1568" t="s">
        <v>37</v>
      </c>
      <c r="H1568" t="s">
        <v>67</v>
      </c>
      <c r="I1568" t="s">
        <v>130</v>
      </c>
      <c r="J1568">
        <v>47.9</v>
      </c>
      <c r="K1568">
        <v>1</v>
      </c>
      <c r="L1568">
        <v>22.99</v>
      </c>
      <c r="M1568">
        <f>YEAR(Walmart_dataset[[#This Row],[Order Date]])</f>
        <v>2013</v>
      </c>
      <c r="N1568">
        <f>MONTH(Walmart_dataset[[#This Row],[Order Date]])</f>
        <v>12</v>
      </c>
      <c r="O1568">
        <f>DAY(Walmart_dataset[[#This Row],[Order Date]])</f>
        <v>24</v>
      </c>
    </row>
    <row r="1569" spans="1:15" x14ac:dyDescent="0.25">
      <c r="A1569" t="s">
        <v>2442</v>
      </c>
      <c r="B1569" s="1">
        <v>41632</v>
      </c>
      <c r="C1569" s="1">
        <v>41639</v>
      </c>
      <c r="D1569" t="s">
        <v>2443</v>
      </c>
      <c r="E1569" t="s">
        <v>14</v>
      </c>
      <c r="F1569" t="s">
        <v>36</v>
      </c>
      <c r="G1569" t="s">
        <v>37</v>
      </c>
      <c r="H1569" t="s">
        <v>128</v>
      </c>
      <c r="I1569" t="s">
        <v>159</v>
      </c>
      <c r="J1569">
        <v>61.96</v>
      </c>
      <c r="K1569">
        <v>2</v>
      </c>
      <c r="L1569">
        <v>30.36</v>
      </c>
      <c r="M1569">
        <f>YEAR(Walmart_dataset[[#This Row],[Order Date]])</f>
        <v>2013</v>
      </c>
      <c r="N1569">
        <f>MONTH(Walmart_dataset[[#This Row],[Order Date]])</f>
        <v>12</v>
      </c>
      <c r="O1569">
        <f>DAY(Walmart_dataset[[#This Row],[Order Date]])</f>
        <v>24</v>
      </c>
    </row>
    <row r="1570" spans="1:15" x14ac:dyDescent="0.25">
      <c r="A1570" t="s">
        <v>2442</v>
      </c>
      <c r="B1570" s="1">
        <v>41632</v>
      </c>
      <c r="C1570" s="1">
        <v>41639</v>
      </c>
      <c r="D1570" t="s">
        <v>2443</v>
      </c>
      <c r="E1570" t="s">
        <v>14</v>
      </c>
      <c r="F1570" t="s">
        <v>36</v>
      </c>
      <c r="G1570" t="s">
        <v>37</v>
      </c>
      <c r="H1570" t="s">
        <v>43</v>
      </c>
      <c r="I1570" t="s">
        <v>2445</v>
      </c>
      <c r="J1570">
        <v>1117.92</v>
      </c>
      <c r="K1570">
        <v>4</v>
      </c>
      <c r="L1570">
        <v>55.9</v>
      </c>
      <c r="M1570">
        <f>YEAR(Walmart_dataset[[#This Row],[Order Date]])</f>
        <v>2013</v>
      </c>
      <c r="N1570">
        <f>MONTH(Walmart_dataset[[#This Row],[Order Date]])</f>
        <v>12</v>
      </c>
      <c r="O1570">
        <f>DAY(Walmart_dataset[[#This Row],[Order Date]])</f>
        <v>24</v>
      </c>
    </row>
    <row r="1571" spans="1:15" hidden="1" x14ac:dyDescent="0.25">
      <c r="A1571" t="s">
        <v>2446</v>
      </c>
      <c r="B1571" s="1">
        <v>41509</v>
      </c>
      <c r="C1571" s="1">
        <v>41514</v>
      </c>
      <c r="D1571" t="s">
        <v>2447</v>
      </c>
      <c r="E1571" t="s">
        <v>14</v>
      </c>
      <c r="F1571" t="s">
        <v>1748</v>
      </c>
      <c r="G1571" t="s">
        <v>88</v>
      </c>
      <c r="H1571" t="s">
        <v>27</v>
      </c>
      <c r="I1571" t="s">
        <v>1213</v>
      </c>
      <c r="J1571">
        <v>26.35</v>
      </c>
      <c r="K1571">
        <v>8</v>
      </c>
      <c r="L1571">
        <v>-18.45</v>
      </c>
      <c r="M1571">
        <f>YEAR(Walmart_dataset[[#This Row],[Order Date]])</f>
        <v>2013</v>
      </c>
      <c r="N1571">
        <f>MONTH(Walmart_dataset[[#This Row],[Order Date]])</f>
        <v>8</v>
      </c>
      <c r="O1571">
        <f>DAY(Walmart_dataset[[#This Row],[Order Date]])</f>
        <v>23</v>
      </c>
    </row>
    <row r="1572" spans="1:15" x14ac:dyDescent="0.25">
      <c r="A1572" t="s">
        <v>2448</v>
      </c>
      <c r="B1572" s="1">
        <v>41991</v>
      </c>
      <c r="C1572" s="1">
        <v>41995</v>
      </c>
      <c r="D1572" t="s">
        <v>2449</v>
      </c>
      <c r="E1572" t="s">
        <v>14</v>
      </c>
      <c r="F1572" t="s">
        <v>401</v>
      </c>
      <c r="G1572" t="s">
        <v>16</v>
      </c>
      <c r="H1572" t="s">
        <v>43</v>
      </c>
      <c r="I1572" t="s">
        <v>2450</v>
      </c>
      <c r="J1572">
        <v>481.32</v>
      </c>
      <c r="K1572">
        <v>4</v>
      </c>
      <c r="L1572">
        <v>125.14</v>
      </c>
      <c r="M1572">
        <f>YEAR(Walmart_dataset[[#This Row],[Order Date]])</f>
        <v>2014</v>
      </c>
      <c r="N1572">
        <f>MONTH(Walmart_dataset[[#This Row],[Order Date]])</f>
        <v>12</v>
      </c>
      <c r="O1572">
        <f>DAY(Walmart_dataset[[#This Row],[Order Date]])</f>
        <v>18</v>
      </c>
    </row>
    <row r="1573" spans="1:15" x14ac:dyDescent="0.25">
      <c r="A1573" t="s">
        <v>2448</v>
      </c>
      <c r="B1573" s="1">
        <v>41991</v>
      </c>
      <c r="C1573" s="1">
        <v>41995</v>
      </c>
      <c r="D1573" t="s">
        <v>2449</v>
      </c>
      <c r="E1573" t="s">
        <v>14</v>
      </c>
      <c r="F1573" t="s">
        <v>401</v>
      </c>
      <c r="G1573" t="s">
        <v>16</v>
      </c>
      <c r="H1573" t="s">
        <v>122</v>
      </c>
      <c r="I1573" t="s">
        <v>2451</v>
      </c>
      <c r="J1573">
        <v>13.98</v>
      </c>
      <c r="K1573">
        <v>1</v>
      </c>
      <c r="L1573">
        <v>3.63</v>
      </c>
      <c r="M1573">
        <f>YEAR(Walmart_dataset[[#This Row],[Order Date]])</f>
        <v>2014</v>
      </c>
      <c r="N1573">
        <f>MONTH(Walmart_dataset[[#This Row],[Order Date]])</f>
        <v>12</v>
      </c>
      <c r="O1573">
        <f>DAY(Walmart_dataset[[#This Row],[Order Date]])</f>
        <v>18</v>
      </c>
    </row>
    <row r="1574" spans="1:15" x14ac:dyDescent="0.25">
      <c r="A1574" t="s">
        <v>2452</v>
      </c>
      <c r="B1574" s="1">
        <v>41176</v>
      </c>
      <c r="C1574" s="1">
        <v>41178</v>
      </c>
      <c r="D1574" t="s">
        <v>464</v>
      </c>
      <c r="E1574" t="s">
        <v>14</v>
      </c>
      <c r="F1574" t="s">
        <v>36</v>
      </c>
      <c r="G1574" t="s">
        <v>37</v>
      </c>
      <c r="H1574" t="s">
        <v>23</v>
      </c>
      <c r="I1574" t="s">
        <v>749</v>
      </c>
      <c r="J1574">
        <v>35.96</v>
      </c>
      <c r="K1574">
        <v>2</v>
      </c>
      <c r="L1574">
        <v>10.43</v>
      </c>
      <c r="M1574">
        <f>YEAR(Walmart_dataset[[#This Row],[Order Date]])</f>
        <v>2012</v>
      </c>
      <c r="N1574">
        <f>MONTH(Walmart_dataset[[#This Row],[Order Date]])</f>
        <v>9</v>
      </c>
      <c r="O1574">
        <f>DAY(Walmart_dataset[[#This Row],[Order Date]])</f>
        <v>24</v>
      </c>
    </row>
    <row r="1575" spans="1:15" x14ac:dyDescent="0.25">
      <c r="A1575" t="s">
        <v>2452</v>
      </c>
      <c r="B1575" s="1">
        <v>41176</v>
      </c>
      <c r="C1575" s="1">
        <v>41178</v>
      </c>
      <c r="D1575" t="s">
        <v>464</v>
      </c>
      <c r="E1575" t="s">
        <v>14</v>
      </c>
      <c r="F1575" t="s">
        <v>36</v>
      </c>
      <c r="G1575" t="s">
        <v>37</v>
      </c>
      <c r="H1575" t="s">
        <v>27</v>
      </c>
      <c r="I1575" t="s">
        <v>683</v>
      </c>
      <c r="J1575">
        <v>14.95</v>
      </c>
      <c r="K1575">
        <v>3</v>
      </c>
      <c r="L1575">
        <v>5.42</v>
      </c>
      <c r="M1575">
        <f>YEAR(Walmart_dataset[[#This Row],[Order Date]])</f>
        <v>2012</v>
      </c>
      <c r="N1575">
        <f>MONTH(Walmart_dataset[[#This Row],[Order Date]])</f>
        <v>9</v>
      </c>
      <c r="O1575">
        <f>DAY(Walmart_dataset[[#This Row],[Order Date]])</f>
        <v>24</v>
      </c>
    </row>
    <row r="1576" spans="1:15" x14ac:dyDescent="0.25">
      <c r="A1576" t="s">
        <v>2453</v>
      </c>
      <c r="B1576" s="1">
        <v>41724</v>
      </c>
      <c r="C1576" s="1">
        <v>41729</v>
      </c>
      <c r="D1576" t="s">
        <v>1128</v>
      </c>
      <c r="E1576" t="s">
        <v>14</v>
      </c>
      <c r="F1576" t="s">
        <v>36</v>
      </c>
      <c r="G1576" t="s">
        <v>37</v>
      </c>
      <c r="H1576" t="s">
        <v>23</v>
      </c>
      <c r="I1576" t="s">
        <v>2454</v>
      </c>
      <c r="J1576">
        <v>23.1</v>
      </c>
      <c r="K1576">
        <v>2</v>
      </c>
      <c r="L1576">
        <v>6.93</v>
      </c>
      <c r="M1576">
        <f>YEAR(Walmart_dataset[[#This Row],[Order Date]])</f>
        <v>2014</v>
      </c>
      <c r="N1576">
        <f>MONTH(Walmart_dataset[[#This Row],[Order Date]])</f>
        <v>3</v>
      </c>
      <c r="O1576">
        <f>DAY(Walmart_dataset[[#This Row],[Order Date]])</f>
        <v>26</v>
      </c>
    </row>
    <row r="1577" spans="1:15" hidden="1" x14ac:dyDescent="0.25">
      <c r="A1577" t="s">
        <v>2455</v>
      </c>
      <c r="B1577" s="1">
        <v>41180</v>
      </c>
      <c r="C1577" s="1">
        <v>41186</v>
      </c>
      <c r="D1577" t="s">
        <v>442</v>
      </c>
      <c r="E1577" t="s">
        <v>14</v>
      </c>
      <c r="F1577" t="s">
        <v>95</v>
      </c>
      <c r="G1577" t="s">
        <v>96</v>
      </c>
      <c r="H1577" t="s">
        <v>128</v>
      </c>
      <c r="I1577" t="s">
        <v>1800</v>
      </c>
      <c r="J1577">
        <v>12.54</v>
      </c>
      <c r="K1577">
        <v>1</v>
      </c>
      <c r="L1577">
        <v>4.2300000000000004</v>
      </c>
      <c r="M1577">
        <f>YEAR(Walmart_dataset[[#This Row],[Order Date]])</f>
        <v>2012</v>
      </c>
      <c r="N1577">
        <f>MONTH(Walmart_dataset[[#This Row],[Order Date]])</f>
        <v>9</v>
      </c>
      <c r="O1577">
        <f>DAY(Walmart_dataset[[#This Row],[Order Date]])</f>
        <v>28</v>
      </c>
    </row>
    <row r="1578" spans="1:15" hidden="1" x14ac:dyDescent="0.25">
      <c r="A1578" t="s">
        <v>2455</v>
      </c>
      <c r="B1578" s="1">
        <v>41180</v>
      </c>
      <c r="C1578" s="1">
        <v>41186</v>
      </c>
      <c r="D1578" t="s">
        <v>442</v>
      </c>
      <c r="E1578" t="s">
        <v>14</v>
      </c>
      <c r="F1578" t="s">
        <v>95</v>
      </c>
      <c r="G1578" t="s">
        <v>96</v>
      </c>
      <c r="H1578" t="s">
        <v>27</v>
      </c>
      <c r="I1578" t="s">
        <v>639</v>
      </c>
      <c r="J1578">
        <v>1.08</v>
      </c>
      <c r="K1578">
        <v>2</v>
      </c>
      <c r="L1578">
        <v>-0.79</v>
      </c>
      <c r="M1578">
        <f>YEAR(Walmart_dataset[[#This Row],[Order Date]])</f>
        <v>2012</v>
      </c>
      <c r="N1578">
        <f>MONTH(Walmart_dataset[[#This Row],[Order Date]])</f>
        <v>9</v>
      </c>
      <c r="O1578">
        <f>DAY(Walmart_dataset[[#This Row],[Order Date]])</f>
        <v>28</v>
      </c>
    </row>
    <row r="1579" spans="1:15" hidden="1" x14ac:dyDescent="0.25">
      <c r="A1579" t="s">
        <v>2455</v>
      </c>
      <c r="B1579" s="1">
        <v>41180</v>
      </c>
      <c r="C1579" s="1">
        <v>41186</v>
      </c>
      <c r="D1579" t="s">
        <v>442</v>
      </c>
      <c r="E1579" t="s">
        <v>14</v>
      </c>
      <c r="F1579" t="s">
        <v>95</v>
      </c>
      <c r="G1579" t="s">
        <v>96</v>
      </c>
      <c r="H1579" t="s">
        <v>119</v>
      </c>
      <c r="I1579" t="s">
        <v>159</v>
      </c>
      <c r="J1579">
        <v>4.51</v>
      </c>
      <c r="K1579">
        <v>3</v>
      </c>
      <c r="L1579">
        <v>0.85</v>
      </c>
      <c r="M1579">
        <f>YEAR(Walmart_dataset[[#This Row],[Order Date]])</f>
        <v>2012</v>
      </c>
      <c r="N1579">
        <f>MONTH(Walmart_dataset[[#This Row],[Order Date]])</f>
        <v>9</v>
      </c>
      <c r="O1579">
        <f>DAY(Walmart_dataset[[#This Row],[Order Date]])</f>
        <v>28</v>
      </c>
    </row>
    <row r="1580" spans="1:15" hidden="1" x14ac:dyDescent="0.25">
      <c r="A1580" t="s">
        <v>2456</v>
      </c>
      <c r="B1580" s="1">
        <v>40983</v>
      </c>
      <c r="C1580" s="1">
        <v>40989</v>
      </c>
      <c r="D1580" t="s">
        <v>2457</v>
      </c>
      <c r="E1580" t="s">
        <v>14</v>
      </c>
      <c r="F1580" t="s">
        <v>2458</v>
      </c>
      <c r="G1580" t="s">
        <v>42</v>
      </c>
      <c r="H1580" t="s">
        <v>25</v>
      </c>
      <c r="I1580" t="s">
        <v>2459</v>
      </c>
      <c r="J1580">
        <v>16.78</v>
      </c>
      <c r="K1580">
        <v>3</v>
      </c>
      <c r="L1580">
        <v>1.68</v>
      </c>
      <c r="M1580">
        <f>YEAR(Walmart_dataset[[#This Row],[Order Date]])</f>
        <v>2012</v>
      </c>
      <c r="N1580">
        <f>MONTH(Walmart_dataset[[#This Row],[Order Date]])</f>
        <v>3</v>
      </c>
      <c r="O1580">
        <f>DAY(Walmart_dataset[[#This Row],[Order Date]])</f>
        <v>15</v>
      </c>
    </row>
    <row r="1581" spans="1:15" x14ac:dyDescent="0.25">
      <c r="A1581" t="s">
        <v>2460</v>
      </c>
      <c r="B1581" s="1">
        <v>40557</v>
      </c>
      <c r="C1581" s="1">
        <v>40562</v>
      </c>
      <c r="D1581" t="s">
        <v>2461</v>
      </c>
      <c r="E1581" t="s">
        <v>14</v>
      </c>
      <c r="F1581" t="s">
        <v>47</v>
      </c>
      <c r="G1581" t="s">
        <v>16</v>
      </c>
      <c r="H1581" t="s">
        <v>43</v>
      </c>
      <c r="I1581" t="s">
        <v>1273</v>
      </c>
      <c r="J1581">
        <v>1325.85</v>
      </c>
      <c r="K1581">
        <v>5</v>
      </c>
      <c r="L1581">
        <v>238.65</v>
      </c>
      <c r="M1581">
        <f>YEAR(Walmart_dataset[[#This Row],[Order Date]])</f>
        <v>2011</v>
      </c>
      <c r="N1581">
        <f>MONTH(Walmart_dataset[[#This Row],[Order Date]])</f>
        <v>1</v>
      </c>
      <c r="O1581">
        <f>DAY(Walmart_dataset[[#This Row],[Order Date]])</f>
        <v>14</v>
      </c>
    </row>
    <row r="1582" spans="1:15" x14ac:dyDescent="0.25">
      <c r="A1582" t="s">
        <v>2460</v>
      </c>
      <c r="B1582" s="1">
        <v>40557</v>
      </c>
      <c r="C1582" s="1">
        <v>40562</v>
      </c>
      <c r="D1582" t="s">
        <v>2461</v>
      </c>
      <c r="E1582" t="s">
        <v>14</v>
      </c>
      <c r="F1582" t="s">
        <v>47</v>
      </c>
      <c r="G1582" t="s">
        <v>16</v>
      </c>
      <c r="H1582" t="s">
        <v>296</v>
      </c>
      <c r="I1582" t="s">
        <v>2106</v>
      </c>
      <c r="J1582">
        <v>334</v>
      </c>
      <c r="K1582">
        <v>3</v>
      </c>
      <c r="L1582">
        <v>3.93</v>
      </c>
      <c r="M1582">
        <f>YEAR(Walmart_dataset[[#This Row],[Order Date]])</f>
        <v>2011</v>
      </c>
      <c r="N1582">
        <f>MONTH(Walmart_dataset[[#This Row],[Order Date]])</f>
        <v>1</v>
      </c>
      <c r="O1582">
        <f>DAY(Walmart_dataset[[#This Row],[Order Date]])</f>
        <v>14</v>
      </c>
    </row>
    <row r="1583" spans="1:15" x14ac:dyDescent="0.25">
      <c r="A1583" t="s">
        <v>2460</v>
      </c>
      <c r="B1583" s="1">
        <v>40557</v>
      </c>
      <c r="C1583" s="1">
        <v>40562</v>
      </c>
      <c r="D1583" t="s">
        <v>2461</v>
      </c>
      <c r="E1583" t="s">
        <v>14</v>
      </c>
      <c r="F1583" t="s">
        <v>47</v>
      </c>
      <c r="G1583" t="s">
        <v>16</v>
      </c>
      <c r="H1583" t="s">
        <v>23</v>
      </c>
      <c r="I1583" t="s">
        <v>946</v>
      </c>
      <c r="J1583">
        <v>19.899999999999999</v>
      </c>
      <c r="K1583">
        <v>5</v>
      </c>
      <c r="L1583">
        <v>6.57</v>
      </c>
      <c r="M1583">
        <f>YEAR(Walmart_dataset[[#This Row],[Order Date]])</f>
        <v>2011</v>
      </c>
      <c r="N1583">
        <f>MONTH(Walmart_dataset[[#This Row],[Order Date]])</f>
        <v>1</v>
      </c>
      <c r="O1583">
        <f>DAY(Walmart_dataset[[#This Row],[Order Date]])</f>
        <v>14</v>
      </c>
    </row>
    <row r="1584" spans="1:15" x14ac:dyDescent="0.25">
      <c r="A1584" t="s">
        <v>2462</v>
      </c>
      <c r="B1584" s="1">
        <v>41523</v>
      </c>
      <c r="C1584" s="1">
        <v>41524</v>
      </c>
      <c r="D1584" t="s">
        <v>322</v>
      </c>
      <c r="E1584" t="s">
        <v>14</v>
      </c>
      <c r="F1584" t="s">
        <v>1630</v>
      </c>
      <c r="G1584" t="s">
        <v>16</v>
      </c>
      <c r="H1584" t="s">
        <v>67</v>
      </c>
      <c r="I1584" t="s">
        <v>2463</v>
      </c>
      <c r="J1584">
        <v>96.08</v>
      </c>
      <c r="K1584">
        <v>2</v>
      </c>
      <c r="L1584">
        <v>46.12</v>
      </c>
      <c r="M1584">
        <f>YEAR(Walmart_dataset[[#This Row],[Order Date]])</f>
        <v>2013</v>
      </c>
      <c r="N1584">
        <f>MONTH(Walmart_dataset[[#This Row],[Order Date]])</f>
        <v>9</v>
      </c>
      <c r="O1584">
        <f>DAY(Walmart_dataset[[#This Row],[Order Date]])</f>
        <v>6</v>
      </c>
    </row>
    <row r="1585" spans="1:15" x14ac:dyDescent="0.25">
      <c r="A1585" t="s">
        <v>2462</v>
      </c>
      <c r="B1585" s="1">
        <v>41523</v>
      </c>
      <c r="C1585" s="1">
        <v>41524</v>
      </c>
      <c r="D1585" t="s">
        <v>322</v>
      </c>
      <c r="E1585" t="s">
        <v>14</v>
      </c>
      <c r="F1585" t="s">
        <v>1630</v>
      </c>
      <c r="G1585" t="s">
        <v>16</v>
      </c>
      <c r="H1585" t="s">
        <v>27</v>
      </c>
      <c r="I1585" t="s">
        <v>1005</v>
      </c>
      <c r="J1585">
        <v>11.68</v>
      </c>
      <c r="K1585">
        <v>2</v>
      </c>
      <c r="L1585">
        <v>3.94</v>
      </c>
      <c r="M1585">
        <f>YEAR(Walmart_dataset[[#This Row],[Order Date]])</f>
        <v>2013</v>
      </c>
      <c r="N1585">
        <f>MONTH(Walmart_dataset[[#This Row],[Order Date]])</f>
        <v>9</v>
      </c>
      <c r="O1585">
        <f>DAY(Walmart_dataset[[#This Row],[Order Date]])</f>
        <v>6</v>
      </c>
    </row>
    <row r="1586" spans="1:15" x14ac:dyDescent="0.25">
      <c r="A1586" t="s">
        <v>2462</v>
      </c>
      <c r="B1586" s="1">
        <v>41523</v>
      </c>
      <c r="C1586" s="1">
        <v>41524</v>
      </c>
      <c r="D1586" t="s">
        <v>322</v>
      </c>
      <c r="E1586" t="s">
        <v>14</v>
      </c>
      <c r="F1586" t="s">
        <v>1630</v>
      </c>
      <c r="G1586" t="s">
        <v>16</v>
      </c>
      <c r="H1586" t="s">
        <v>119</v>
      </c>
      <c r="I1586" t="s">
        <v>2464</v>
      </c>
      <c r="J1586">
        <v>4.3600000000000003</v>
      </c>
      <c r="K1586">
        <v>2</v>
      </c>
      <c r="L1586">
        <v>1.79</v>
      </c>
      <c r="M1586">
        <f>YEAR(Walmart_dataset[[#This Row],[Order Date]])</f>
        <v>2013</v>
      </c>
      <c r="N1586">
        <f>MONTH(Walmart_dataset[[#This Row],[Order Date]])</f>
        <v>9</v>
      </c>
      <c r="O1586">
        <f>DAY(Walmart_dataset[[#This Row],[Order Date]])</f>
        <v>6</v>
      </c>
    </row>
    <row r="1587" spans="1:15" x14ac:dyDescent="0.25">
      <c r="A1587" t="s">
        <v>2465</v>
      </c>
      <c r="B1587" s="1">
        <v>40820</v>
      </c>
      <c r="C1587" s="1">
        <v>40825</v>
      </c>
      <c r="D1587" t="s">
        <v>2466</v>
      </c>
      <c r="E1587" t="s">
        <v>14</v>
      </c>
      <c r="F1587" t="s">
        <v>36</v>
      </c>
      <c r="G1587" t="s">
        <v>37</v>
      </c>
      <c r="H1587" t="s">
        <v>17</v>
      </c>
      <c r="I1587" t="s">
        <v>2467</v>
      </c>
      <c r="J1587">
        <v>29.24</v>
      </c>
      <c r="K1587">
        <v>4</v>
      </c>
      <c r="L1587">
        <v>13.74</v>
      </c>
      <c r="M1587">
        <f>YEAR(Walmart_dataset[[#This Row],[Order Date]])</f>
        <v>2011</v>
      </c>
      <c r="N1587">
        <f>MONTH(Walmart_dataset[[#This Row],[Order Date]])</f>
        <v>10</v>
      </c>
      <c r="O1587">
        <f>DAY(Walmart_dataset[[#This Row],[Order Date]])</f>
        <v>4</v>
      </c>
    </row>
    <row r="1588" spans="1:15" x14ac:dyDescent="0.25">
      <c r="A1588" t="s">
        <v>2468</v>
      </c>
      <c r="B1588" s="1">
        <v>41971</v>
      </c>
      <c r="C1588" s="1">
        <v>41976</v>
      </c>
      <c r="D1588" t="s">
        <v>397</v>
      </c>
      <c r="E1588" t="s">
        <v>14</v>
      </c>
      <c r="F1588" t="s">
        <v>15</v>
      </c>
      <c r="G1588" t="s">
        <v>16</v>
      </c>
      <c r="H1588" t="s">
        <v>27</v>
      </c>
      <c r="I1588" t="s">
        <v>465</v>
      </c>
      <c r="J1588">
        <v>117.49</v>
      </c>
      <c r="K1588">
        <v>7</v>
      </c>
      <c r="L1588">
        <v>41.12</v>
      </c>
      <c r="M1588">
        <f>YEAR(Walmart_dataset[[#This Row],[Order Date]])</f>
        <v>2014</v>
      </c>
      <c r="N1588">
        <f>MONTH(Walmart_dataset[[#This Row],[Order Date]])</f>
        <v>11</v>
      </c>
      <c r="O1588">
        <f>DAY(Walmart_dataset[[#This Row],[Order Date]])</f>
        <v>28</v>
      </c>
    </row>
    <row r="1589" spans="1:15" x14ac:dyDescent="0.25">
      <c r="A1589" t="s">
        <v>2468</v>
      </c>
      <c r="B1589" s="1">
        <v>41971</v>
      </c>
      <c r="C1589" s="1">
        <v>41976</v>
      </c>
      <c r="D1589" t="s">
        <v>397</v>
      </c>
      <c r="E1589" t="s">
        <v>14</v>
      </c>
      <c r="F1589" t="s">
        <v>15</v>
      </c>
      <c r="G1589" t="s">
        <v>16</v>
      </c>
      <c r="H1589" t="s">
        <v>21</v>
      </c>
      <c r="I1589" t="s">
        <v>2249</v>
      </c>
      <c r="J1589">
        <v>18.84</v>
      </c>
      <c r="K1589">
        <v>3</v>
      </c>
      <c r="L1589">
        <v>6.03</v>
      </c>
      <c r="M1589">
        <f>YEAR(Walmart_dataset[[#This Row],[Order Date]])</f>
        <v>2014</v>
      </c>
      <c r="N1589">
        <f>MONTH(Walmart_dataset[[#This Row],[Order Date]])</f>
        <v>11</v>
      </c>
      <c r="O1589">
        <f>DAY(Walmart_dataset[[#This Row],[Order Date]])</f>
        <v>28</v>
      </c>
    </row>
    <row r="1590" spans="1:15" x14ac:dyDescent="0.25">
      <c r="A1590" t="s">
        <v>2469</v>
      </c>
      <c r="B1590" s="1">
        <v>41982</v>
      </c>
      <c r="C1590" s="1">
        <v>41986</v>
      </c>
      <c r="D1590" t="s">
        <v>1550</v>
      </c>
      <c r="E1590" t="s">
        <v>14</v>
      </c>
      <c r="F1590" t="s">
        <v>47</v>
      </c>
      <c r="G1590" t="s">
        <v>16</v>
      </c>
      <c r="H1590" t="s">
        <v>29</v>
      </c>
      <c r="I1590" t="s">
        <v>2470</v>
      </c>
      <c r="J1590">
        <v>69.48</v>
      </c>
      <c r="K1590">
        <v>1</v>
      </c>
      <c r="L1590">
        <v>20.84</v>
      </c>
      <c r="M1590">
        <f>YEAR(Walmart_dataset[[#This Row],[Order Date]])</f>
        <v>2014</v>
      </c>
      <c r="N1590">
        <f>MONTH(Walmart_dataset[[#This Row],[Order Date]])</f>
        <v>12</v>
      </c>
      <c r="O1590">
        <f>DAY(Walmart_dataset[[#This Row],[Order Date]])</f>
        <v>9</v>
      </c>
    </row>
    <row r="1591" spans="1:15" hidden="1" x14ac:dyDescent="0.25">
      <c r="A1591" t="s">
        <v>2471</v>
      </c>
      <c r="B1591" s="1">
        <v>40703</v>
      </c>
      <c r="C1591" s="1">
        <v>40707</v>
      </c>
      <c r="D1591" t="s">
        <v>1841</v>
      </c>
      <c r="E1591" t="s">
        <v>14</v>
      </c>
      <c r="F1591" t="s">
        <v>949</v>
      </c>
      <c r="G1591" t="s">
        <v>285</v>
      </c>
      <c r="H1591" t="s">
        <v>23</v>
      </c>
      <c r="I1591" t="s">
        <v>579</v>
      </c>
      <c r="J1591">
        <v>18.059999999999999</v>
      </c>
      <c r="K1591">
        <v>7</v>
      </c>
      <c r="L1591">
        <v>4.7</v>
      </c>
      <c r="M1591">
        <f>YEAR(Walmart_dataset[[#This Row],[Order Date]])</f>
        <v>2011</v>
      </c>
      <c r="N1591">
        <f>MONTH(Walmart_dataset[[#This Row],[Order Date]])</f>
        <v>6</v>
      </c>
      <c r="O1591">
        <f>DAY(Walmart_dataset[[#This Row],[Order Date]])</f>
        <v>9</v>
      </c>
    </row>
    <row r="1592" spans="1:15" hidden="1" x14ac:dyDescent="0.25">
      <c r="A1592" t="s">
        <v>2471</v>
      </c>
      <c r="B1592" s="1">
        <v>40703</v>
      </c>
      <c r="C1592" s="1">
        <v>40707</v>
      </c>
      <c r="D1592" t="s">
        <v>1841</v>
      </c>
      <c r="E1592" t="s">
        <v>14</v>
      </c>
      <c r="F1592" t="s">
        <v>949</v>
      </c>
      <c r="G1592" t="s">
        <v>285</v>
      </c>
      <c r="H1592" t="s">
        <v>67</v>
      </c>
      <c r="I1592" t="s">
        <v>2472</v>
      </c>
      <c r="J1592">
        <v>79.14</v>
      </c>
      <c r="K1592">
        <v>3</v>
      </c>
      <c r="L1592">
        <v>36.4</v>
      </c>
      <c r="M1592">
        <f>YEAR(Walmart_dataset[[#This Row],[Order Date]])</f>
        <v>2011</v>
      </c>
      <c r="N1592">
        <f>MONTH(Walmart_dataset[[#This Row],[Order Date]])</f>
        <v>6</v>
      </c>
      <c r="O1592">
        <f>DAY(Walmart_dataset[[#This Row],[Order Date]])</f>
        <v>9</v>
      </c>
    </row>
    <row r="1593" spans="1:15" hidden="1" x14ac:dyDescent="0.25">
      <c r="A1593" t="s">
        <v>2471</v>
      </c>
      <c r="B1593" s="1">
        <v>40703</v>
      </c>
      <c r="C1593" s="1">
        <v>40707</v>
      </c>
      <c r="D1593" t="s">
        <v>1841</v>
      </c>
      <c r="E1593" t="s">
        <v>14</v>
      </c>
      <c r="F1593" t="s">
        <v>949</v>
      </c>
      <c r="G1593" t="s">
        <v>285</v>
      </c>
      <c r="H1593" t="s">
        <v>21</v>
      </c>
      <c r="I1593" t="s">
        <v>1698</v>
      </c>
      <c r="J1593">
        <v>37.4</v>
      </c>
      <c r="K1593">
        <v>2</v>
      </c>
      <c r="L1593">
        <v>14.21</v>
      </c>
      <c r="M1593">
        <f>YEAR(Walmart_dataset[[#This Row],[Order Date]])</f>
        <v>2011</v>
      </c>
      <c r="N1593">
        <f>MONTH(Walmart_dataset[[#This Row],[Order Date]])</f>
        <v>6</v>
      </c>
      <c r="O1593">
        <f>DAY(Walmart_dataset[[#This Row],[Order Date]])</f>
        <v>9</v>
      </c>
    </row>
    <row r="1594" spans="1:15" x14ac:dyDescent="0.25">
      <c r="A1594" t="s">
        <v>2473</v>
      </c>
      <c r="B1594" s="1">
        <v>41597</v>
      </c>
      <c r="C1594" s="1">
        <v>41601</v>
      </c>
      <c r="D1594" t="s">
        <v>2474</v>
      </c>
      <c r="E1594" t="s">
        <v>14</v>
      </c>
      <c r="F1594" t="s">
        <v>15</v>
      </c>
      <c r="G1594" t="s">
        <v>16</v>
      </c>
      <c r="H1594" t="s">
        <v>25</v>
      </c>
      <c r="I1594" t="s">
        <v>2475</v>
      </c>
      <c r="J1594">
        <v>61.19</v>
      </c>
      <c r="K1594">
        <v>1</v>
      </c>
      <c r="L1594">
        <v>6.12</v>
      </c>
      <c r="M1594">
        <f>YEAR(Walmart_dataset[[#This Row],[Order Date]])</f>
        <v>2013</v>
      </c>
      <c r="N1594">
        <f>MONTH(Walmart_dataset[[#This Row],[Order Date]])</f>
        <v>11</v>
      </c>
      <c r="O1594">
        <f>DAY(Walmart_dataset[[#This Row],[Order Date]])</f>
        <v>19</v>
      </c>
    </row>
    <row r="1595" spans="1:15" x14ac:dyDescent="0.25">
      <c r="A1595" t="s">
        <v>2473</v>
      </c>
      <c r="B1595" s="1">
        <v>41597</v>
      </c>
      <c r="C1595" s="1">
        <v>41601</v>
      </c>
      <c r="D1595" t="s">
        <v>2474</v>
      </c>
      <c r="E1595" t="s">
        <v>14</v>
      </c>
      <c r="F1595" t="s">
        <v>15</v>
      </c>
      <c r="G1595" t="s">
        <v>16</v>
      </c>
      <c r="H1595" t="s">
        <v>29</v>
      </c>
      <c r="I1595" t="s">
        <v>1870</v>
      </c>
      <c r="J1595">
        <v>67.84</v>
      </c>
      <c r="K1595">
        <v>1</v>
      </c>
      <c r="L1595">
        <v>18.32</v>
      </c>
      <c r="M1595">
        <f>YEAR(Walmart_dataset[[#This Row],[Order Date]])</f>
        <v>2013</v>
      </c>
      <c r="N1595">
        <f>MONTH(Walmart_dataset[[#This Row],[Order Date]])</f>
        <v>11</v>
      </c>
      <c r="O1595">
        <f>DAY(Walmart_dataset[[#This Row],[Order Date]])</f>
        <v>19</v>
      </c>
    </row>
    <row r="1596" spans="1:15" x14ac:dyDescent="0.25">
      <c r="A1596" t="s">
        <v>2476</v>
      </c>
      <c r="B1596" s="1">
        <v>40609</v>
      </c>
      <c r="C1596" s="1">
        <v>40610</v>
      </c>
      <c r="D1596" t="s">
        <v>2477</v>
      </c>
      <c r="E1596" t="s">
        <v>14</v>
      </c>
      <c r="F1596" t="s">
        <v>36</v>
      </c>
      <c r="G1596" t="s">
        <v>37</v>
      </c>
      <c r="H1596" t="s">
        <v>110</v>
      </c>
      <c r="I1596" t="s">
        <v>2478</v>
      </c>
      <c r="J1596">
        <v>48.71</v>
      </c>
      <c r="K1596">
        <v>1</v>
      </c>
      <c r="L1596">
        <v>5.48</v>
      </c>
      <c r="M1596">
        <f>YEAR(Walmart_dataset[[#This Row],[Order Date]])</f>
        <v>2011</v>
      </c>
      <c r="N1596">
        <f>MONTH(Walmart_dataset[[#This Row],[Order Date]])</f>
        <v>3</v>
      </c>
      <c r="O1596">
        <f>DAY(Walmart_dataset[[#This Row],[Order Date]])</f>
        <v>7</v>
      </c>
    </row>
    <row r="1597" spans="1:15" x14ac:dyDescent="0.25">
      <c r="A1597" t="s">
        <v>2476</v>
      </c>
      <c r="B1597" s="1">
        <v>40609</v>
      </c>
      <c r="C1597" s="1">
        <v>40610</v>
      </c>
      <c r="D1597" t="s">
        <v>2477</v>
      </c>
      <c r="E1597" t="s">
        <v>14</v>
      </c>
      <c r="F1597" t="s">
        <v>36</v>
      </c>
      <c r="G1597" t="s">
        <v>37</v>
      </c>
      <c r="H1597" t="s">
        <v>23</v>
      </c>
      <c r="I1597" t="s">
        <v>215</v>
      </c>
      <c r="J1597">
        <v>17.940000000000001</v>
      </c>
      <c r="K1597">
        <v>3</v>
      </c>
      <c r="L1597">
        <v>4.66</v>
      </c>
      <c r="M1597">
        <f>YEAR(Walmart_dataset[[#This Row],[Order Date]])</f>
        <v>2011</v>
      </c>
      <c r="N1597">
        <f>MONTH(Walmart_dataset[[#This Row],[Order Date]])</f>
        <v>3</v>
      </c>
      <c r="O1597">
        <f>DAY(Walmart_dataset[[#This Row],[Order Date]])</f>
        <v>7</v>
      </c>
    </row>
    <row r="1598" spans="1:15" x14ac:dyDescent="0.25">
      <c r="A1598" t="s">
        <v>2476</v>
      </c>
      <c r="B1598" s="1">
        <v>40609</v>
      </c>
      <c r="C1598" s="1">
        <v>40610</v>
      </c>
      <c r="D1598" t="s">
        <v>2477</v>
      </c>
      <c r="E1598" t="s">
        <v>14</v>
      </c>
      <c r="F1598" t="s">
        <v>36</v>
      </c>
      <c r="G1598" t="s">
        <v>37</v>
      </c>
      <c r="H1598" t="s">
        <v>43</v>
      </c>
      <c r="I1598" t="s">
        <v>758</v>
      </c>
      <c r="J1598">
        <v>242.94</v>
      </c>
      <c r="K1598">
        <v>3</v>
      </c>
      <c r="L1598">
        <v>4.8600000000000003</v>
      </c>
      <c r="M1598">
        <f>YEAR(Walmart_dataset[[#This Row],[Order Date]])</f>
        <v>2011</v>
      </c>
      <c r="N1598">
        <f>MONTH(Walmart_dataset[[#This Row],[Order Date]])</f>
        <v>3</v>
      </c>
      <c r="O1598">
        <f>DAY(Walmart_dataset[[#This Row],[Order Date]])</f>
        <v>7</v>
      </c>
    </row>
    <row r="1599" spans="1:15" x14ac:dyDescent="0.25">
      <c r="A1599" t="s">
        <v>2479</v>
      </c>
      <c r="B1599" s="1">
        <v>41586</v>
      </c>
      <c r="C1599" s="1">
        <v>41591</v>
      </c>
      <c r="D1599" t="s">
        <v>1849</v>
      </c>
      <c r="E1599" t="s">
        <v>14</v>
      </c>
      <c r="F1599" t="s">
        <v>630</v>
      </c>
      <c r="G1599" t="s">
        <v>16</v>
      </c>
      <c r="H1599" t="s">
        <v>67</v>
      </c>
      <c r="I1599" t="s">
        <v>1572</v>
      </c>
      <c r="J1599">
        <v>12.9</v>
      </c>
      <c r="K1599">
        <v>2</v>
      </c>
      <c r="L1599">
        <v>6.32</v>
      </c>
      <c r="M1599">
        <f>YEAR(Walmart_dataset[[#This Row],[Order Date]])</f>
        <v>2013</v>
      </c>
      <c r="N1599">
        <f>MONTH(Walmart_dataset[[#This Row],[Order Date]])</f>
        <v>11</v>
      </c>
      <c r="O1599">
        <f>DAY(Walmart_dataset[[#This Row],[Order Date]])</f>
        <v>8</v>
      </c>
    </row>
    <row r="1600" spans="1:15" x14ac:dyDescent="0.25">
      <c r="A1600" t="s">
        <v>2480</v>
      </c>
      <c r="B1600" s="1">
        <v>40863</v>
      </c>
      <c r="C1600" s="1">
        <v>40869</v>
      </c>
      <c r="D1600" t="s">
        <v>1133</v>
      </c>
      <c r="E1600" t="s">
        <v>14</v>
      </c>
      <c r="F1600" t="s">
        <v>304</v>
      </c>
      <c r="G1600" t="s">
        <v>16</v>
      </c>
      <c r="H1600" t="s">
        <v>17</v>
      </c>
      <c r="I1600" t="s">
        <v>2481</v>
      </c>
      <c r="J1600">
        <v>5.22</v>
      </c>
      <c r="K1600">
        <v>2</v>
      </c>
      <c r="L1600">
        <v>2.4</v>
      </c>
      <c r="M1600">
        <f>YEAR(Walmart_dataset[[#This Row],[Order Date]])</f>
        <v>2011</v>
      </c>
      <c r="N1600">
        <f>MONTH(Walmart_dataset[[#This Row],[Order Date]])</f>
        <v>11</v>
      </c>
      <c r="O1600">
        <f>DAY(Walmart_dataset[[#This Row],[Order Date]])</f>
        <v>16</v>
      </c>
    </row>
    <row r="1601" spans="1:15" x14ac:dyDescent="0.25">
      <c r="A1601" t="s">
        <v>2482</v>
      </c>
      <c r="B1601" s="1">
        <v>41585</v>
      </c>
      <c r="C1601" s="1">
        <v>41589</v>
      </c>
      <c r="D1601" t="s">
        <v>35</v>
      </c>
      <c r="E1601" t="s">
        <v>14</v>
      </c>
      <c r="F1601" t="s">
        <v>197</v>
      </c>
      <c r="G1601" t="s">
        <v>16</v>
      </c>
      <c r="H1601" t="s">
        <v>43</v>
      </c>
      <c r="I1601" t="s">
        <v>1041</v>
      </c>
      <c r="J1601">
        <v>84.84</v>
      </c>
      <c r="K1601">
        <v>3</v>
      </c>
      <c r="L1601">
        <v>22.91</v>
      </c>
      <c r="M1601">
        <f>YEAR(Walmart_dataset[[#This Row],[Order Date]])</f>
        <v>2013</v>
      </c>
      <c r="N1601">
        <f>MONTH(Walmart_dataset[[#This Row],[Order Date]])</f>
        <v>11</v>
      </c>
      <c r="O1601">
        <f>DAY(Walmart_dataset[[#This Row],[Order Date]])</f>
        <v>7</v>
      </c>
    </row>
    <row r="1602" spans="1:15" hidden="1" x14ac:dyDescent="0.25">
      <c r="A1602" t="s">
        <v>2483</v>
      </c>
      <c r="B1602" s="1">
        <v>41389</v>
      </c>
      <c r="C1602" s="1">
        <v>41393</v>
      </c>
      <c r="D1602" t="s">
        <v>2484</v>
      </c>
      <c r="E1602" t="s">
        <v>14</v>
      </c>
      <c r="F1602" t="s">
        <v>225</v>
      </c>
      <c r="G1602" t="s">
        <v>96</v>
      </c>
      <c r="H1602" t="s">
        <v>67</v>
      </c>
      <c r="I1602" t="s">
        <v>407</v>
      </c>
      <c r="J1602">
        <v>15.55</v>
      </c>
      <c r="K1602">
        <v>3</v>
      </c>
      <c r="L1602">
        <v>5.44</v>
      </c>
      <c r="M1602">
        <f>YEAR(Walmart_dataset[[#This Row],[Order Date]])</f>
        <v>2013</v>
      </c>
      <c r="N1602">
        <f>MONTH(Walmart_dataset[[#This Row],[Order Date]])</f>
        <v>4</v>
      </c>
      <c r="O1602">
        <f>DAY(Walmart_dataset[[#This Row],[Order Date]])</f>
        <v>25</v>
      </c>
    </row>
    <row r="1603" spans="1:15" hidden="1" x14ac:dyDescent="0.25">
      <c r="A1603" t="s">
        <v>2483</v>
      </c>
      <c r="B1603" s="1">
        <v>41389</v>
      </c>
      <c r="C1603" s="1">
        <v>41393</v>
      </c>
      <c r="D1603" t="s">
        <v>2484</v>
      </c>
      <c r="E1603" t="s">
        <v>14</v>
      </c>
      <c r="F1603" t="s">
        <v>225</v>
      </c>
      <c r="G1603" t="s">
        <v>96</v>
      </c>
      <c r="H1603" t="s">
        <v>110</v>
      </c>
      <c r="I1603" t="s">
        <v>1195</v>
      </c>
      <c r="J1603">
        <v>1325.76</v>
      </c>
      <c r="K1603">
        <v>6</v>
      </c>
      <c r="L1603">
        <v>149.15</v>
      </c>
      <c r="M1603">
        <f>YEAR(Walmart_dataset[[#This Row],[Order Date]])</f>
        <v>2013</v>
      </c>
      <c r="N1603">
        <f>MONTH(Walmart_dataset[[#This Row],[Order Date]])</f>
        <v>4</v>
      </c>
      <c r="O1603">
        <f>DAY(Walmart_dataset[[#This Row],[Order Date]])</f>
        <v>25</v>
      </c>
    </row>
    <row r="1604" spans="1:15" hidden="1" x14ac:dyDescent="0.25">
      <c r="A1604" t="s">
        <v>2483</v>
      </c>
      <c r="B1604" s="1">
        <v>41389</v>
      </c>
      <c r="C1604" s="1">
        <v>41393</v>
      </c>
      <c r="D1604" t="s">
        <v>2484</v>
      </c>
      <c r="E1604" t="s">
        <v>14</v>
      </c>
      <c r="F1604" t="s">
        <v>225</v>
      </c>
      <c r="G1604" t="s">
        <v>96</v>
      </c>
      <c r="H1604" t="s">
        <v>27</v>
      </c>
      <c r="I1604" t="s">
        <v>2485</v>
      </c>
      <c r="J1604">
        <v>3.11</v>
      </c>
      <c r="K1604">
        <v>2</v>
      </c>
      <c r="L1604">
        <v>-2.1800000000000002</v>
      </c>
      <c r="M1604">
        <f>YEAR(Walmart_dataset[[#This Row],[Order Date]])</f>
        <v>2013</v>
      </c>
      <c r="N1604">
        <f>MONTH(Walmart_dataset[[#This Row],[Order Date]])</f>
        <v>4</v>
      </c>
      <c r="O1604">
        <f>DAY(Walmart_dataset[[#This Row],[Order Date]])</f>
        <v>25</v>
      </c>
    </row>
    <row r="1605" spans="1:15" x14ac:dyDescent="0.25">
      <c r="A1605" t="s">
        <v>2486</v>
      </c>
      <c r="B1605" s="1">
        <v>41883</v>
      </c>
      <c r="C1605" s="1">
        <v>41887</v>
      </c>
      <c r="D1605" t="s">
        <v>2487</v>
      </c>
      <c r="E1605" t="s">
        <v>14</v>
      </c>
      <c r="F1605" t="s">
        <v>47</v>
      </c>
      <c r="G1605" t="s">
        <v>16</v>
      </c>
      <c r="H1605" t="s">
        <v>27</v>
      </c>
      <c r="I1605" t="s">
        <v>2488</v>
      </c>
      <c r="J1605">
        <v>6.67</v>
      </c>
      <c r="K1605">
        <v>3</v>
      </c>
      <c r="L1605">
        <v>2.17</v>
      </c>
      <c r="M1605">
        <f>YEAR(Walmart_dataset[[#This Row],[Order Date]])</f>
        <v>2014</v>
      </c>
      <c r="N1605">
        <f>MONTH(Walmart_dataset[[#This Row],[Order Date]])</f>
        <v>9</v>
      </c>
      <c r="O1605">
        <f>DAY(Walmart_dataset[[#This Row],[Order Date]])</f>
        <v>1</v>
      </c>
    </row>
    <row r="1606" spans="1:15" x14ac:dyDescent="0.25">
      <c r="A1606" t="s">
        <v>2486</v>
      </c>
      <c r="B1606" s="1">
        <v>41883</v>
      </c>
      <c r="C1606" s="1">
        <v>41887</v>
      </c>
      <c r="D1606" t="s">
        <v>2487</v>
      </c>
      <c r="E1606" t="s">
        <v>14</v>
      </c>
      <c r="F1606" t="s">
        <v>47</v>
      </c>
      <c r="G1606" t="s">
        <v>16</v>
      </c>
      <c r="H1606" t="s">
        <v>25</v>
      </c>
      <c r="I1606" t="s">
        <v>2365</v>
      </c>
      <c r="J1606">
        <v>689.41</v>
      </c>
      <c r="K1606">
        <v>4</v>
      </c>
      <c r="L1606">
        <v>77.56</v>
      </c>
      <c r="M1606">
        <f>YEAR(Walmart_dataset[[#This Row],[Order Date]])</f>
        <v>2014</v>
      </c>
      <c r="N1606">
        <f>MONTH(Walmart_dataset[[#This Row],[Order Date]])</f>
        <v>9</v>
      </c>
      <c r="O1606">
        <f>DAY(Walmart_dataset[[#This Row],[Order Date]])</f>
        <v>1</v>
      </c>
    </row>
    <row r="1607" spans="1:15" x14ac:dyDescent="0.25">
      <c r="A1607" t="s">
        <v>2489</v>
      </c>
      <c r="B1607" s="1">
        <v>41305</v>
      </c>
      <c r="C1607" s="1">
        <v>41309</v>
      </c>
      <c r="D1607" t="s">
        <v>2490</v>
      </c>
      <c r="E1607" t="s">
        <v>14</v>
      </c>
      <c r="F1607" t="s">
        <v>15</v>
      </c>
      <c r="G1607" t="s">
        <v>16</v>
      </c>
      <c r="H1607" t="s">
        <v>25</v>
      </c>
      <c r="I1607" t="s">
        <v>2491</v>
      </c>
      <c r="J1607">
        <v>109.59</v>
      </c>
      <c r="K1607">
        <v>1</v>
      </c>
      <c r="L1607">
        <v>8.2200000000000006</v>
      </c>
      <c r="M1607">
        <f>YEAR(Walmart_dataset[[#This Row],[Order Date]])</f>
        <v>2013</v>
      </c>
      <c r="N1607">
        <f>MONTH(Walmart_dataset[[#This Row],[Order Date]])</f>
        <v>1</v>
      </c>
      <c r="O1607">
        <f>DAY(Walmart_dataset[[#This Row],[Order Date]])</f>
        <v>31</v>
      </c>
    </row>
    <row r="1608" spans="1:15" x14ac:dyDescent="0.25">
      <c r="A1608" t="s">
        <v>2489</v>
      </c>
      <c r="B1608" s="1">
        <v>41305</v>
      </c>
      <c r="C1608" s="1">
        <v>41309</v>
      </c>
      <c r="D1608" t="s">
        <v>2490</v>
      </c>
      <c r="E1608" t="s">
        <v>14</v>
      </c>
      <c r="F1608" t="s">
        <v>15</v>
      </c>
      <c r="G1608" t="s">
        <v>16</v>
      </c>
      <c r="H1608" t="s">
        <v>67</v>
      </c>
      <c r="I1608" t="s">
        <v>159</v>
      </c>
      <c r="J1608">
        <v>56.7</v>
      </c>
      <c r="K1608">
        <v>5</v>
      </c>
      <c r="L1608">
        <v>27.78</v>
      </c>
      <c r="M1608">
        <f>YEAR(Walmart_dataset[[#This Row],[Order Date]])</f>
        <v>2013</v>
      </c>
      <c r="N1608">
        <f>MONTH(Walmart_dataset[[#This Row],[Order Date]])</f>
        <v>1</v>
      </c>
      <c r="O1608">
        <f>DAY(Walmart_dataset[[#This Row],[Order Date]])</f>
        <v>31</v>
      </c>
    </row>
    <row r="1609" spans="1:15" x14ac:dyDescent="0.25">
      <c r="A1609" t="s">
        <v>2492</v>
      </c>
      <c r="B1609" s="1">
        <v>41767</v>
      </c>
      <c r="C1609" s="1">
        <v>41772</v>
      </c>
      <c r="D1609" t="s">
        <v>2493</v>
      </c>
      <c r="E1609" t="s">
        <v>14</v>
      </c>
      <c r="F1609" t="s">
        <v>15</v>
      </c>
      <c r="G1609" t="s">
        <v>16</v>
      </c>
      <c r="H1609" t="s">
        <v>58</v>
      </c>
      <c r="I1609" t="s">
        <v>2494</v>
      </c>
      <c r="J1609">
        <v>79.989999999999995</v>
      </c>
      <c r="K1609">
        <v>1</v>
      </c>
      <c r="L1609">
        <v>28.8</v>
      </c>
      <c r="M1609">
        <f>YEAR(Walmart_dataset[[#This Row],[Order Date]])</f>
        <v>2014</v>
      </c>
      <c r="N1609">
        <f>MONTH(Walmart_dataset[[#This Row],[Order Date]])</f>
        <v>5</v>
      </c>
      <c r="O1609">
        <f>DAY(Walmart_dataset[[#This Row],[Order Date]])</f>
        <v>8</v>
      </c>
    </row>
    <row r="1610" spans="1:15" x14ac:dyDescent="0.25">
      <c r="A1610" t="s">
        <v>2495</v>
      </c>
      <c r="B1610" s="1">
        <v>41555</v>
      </c>
      <c r="C1610" s="1">
        <v>41560</v>
      </c>
      <c r="D1610" t="s">
        <v>2496</v>
      </c>
      <c r="E1610" t="s">
        <v>14</v>
      </c>
      <c r="F1610" t="s">
        <v>15</v>
      </c>
      <c r="G1610" t="s">
        <v>16</v>
      </c>
      <c r="H1610" t="s">
        <v>67</v>
      </c>
      <c r="I1610" t="s">
        <v>2497</v>
      </c>
      <c r="J1610">
        <v>10.56</v>
      </c>
      <c r="K1610">
        <v>2</v>
      </c>
      <c r="L1610">
        <v>5.07</v>
      </c>
      <c r="M1610">
        <f>YEAR(Walmart_dataset[[#This Row],[Order Date]])</f>
        <v>2013</v>
      </c>
      <c r="N1610">
        <f>MONTH(Walmart_dataset[[#This Row],[Order Date]])</f>
        <v>10</v>
      </c>
      <c r="O1610">
        <f>DAY(Walmart_dataset[[#This Row],[Order Date]])</f>
        <v>8</v>
      </c>
    </row>
    <row r="1611" spans="1:15" hidden="1" x14ac:dyDescent="0.25">
      <c r="A1611" t="s">
        <v>2498</v>
      </c>
      <c r="B1611" s="1">
        <v>41771</v>
      </c>
      <c r="C1611" s="1">
        <v>41773</v>
      </c>
      <c r="D1611" t="s">
        <v>2038</v>
      </c>
      <c r="E1611" t="s">
        <v>14</v>
      </c>
      <c r="F1611" t="s">
        <v>105</v>
      </c>
      <c r="G1611" t="s">
        <v>73</v>
      </c>
      <c r="H1611" t="s">
        <v>296</v>
      </c>
      <c r="I1611" t="s">
        <v>788</v>
      </c>
      <c r="J1611">
        <v>209.98</v>
      </c>
      <c r="K1611">
        <v>7</v>
      </c>
      <c r="L1611">
        <v>-356.96</v>
      </c>
      <c r="M1611">
        <f>YEAR(Walmart_dataset[[#This Row],[Order Date]])</f>
        <v>2014</v>
      </c>
      <c r="N1611">
        <f>MONTH(Walmart_dataset[[#This Row],[Order Date]])</f>
        <v>5</v>
      </c>
      <c r="O1611">
        <f>DAY(Walmart_dataset[[#This Row],[Order Date]])</f>
        <v>12</v>
      </c>
    </row>
    <row r="1612" spans="1:15" x14ac:dyDescent="0.25">
      <c r="A1612" t="s">
        <v>2499</v>
      </c>
      <c r="B1612" s="1">
        <v>40862</v>
      </c>
      <c r="C1612" s="1">
        <v>40865</v>
      </c>
      <c r="D1612" t="s">
        <v>2500</v>
      </c>
      <c r="E1612" t="s">
        <v>14</v>
      </c>
      <c r="F1612" t="s">
        <v>15</v>
      </c>
      <c r="G1612" t="s">
        <v>16</v>
      </c>
      <c r="H1612" t="s">
        <v>21</v>
      </c>
      <c r="I1612" t="s">
        <v>2501</v>
      </c>
      <c r="J1612">
        <v>10.11</v>
      </c>
      <c r="K1612">
        <v>3</v>
      </c>
      <c r="L1612">
        <v>3.24</v>
      </c>
      <c r="M1612">
        <f>YEAR(Walmart_dataset[[#This Row],[Order Date]])</f>
        <v>2011</v>
      </c>
      <c r="N1612">
        <f>MONTH(Walmart_dataset[[#This Row],[Order Date]])</f>
        <v>11</v>
      </c>
      <c r="O1612">
        <f>DAY(Walmart_dataset[[#This Row],[Order Date]])</f>
        <v>15</v>
      </c>
    </row>
    <row r="1613" spans="1:15" x14ac:dyDescent="0.25">
      <c r="A1613" t="s">
        <v>2499</v>
      </c>
      <c r="B1613" s="1">
        <v>40862</v>
      </c>
      <c r="C1613" s="1">
        <v>40865</v>
      </c>
      <c r="D1613" t="s">
        <v>2500</v>
      </c>
      <c r="E1613" t="s">
        <v>14</v>
      </c>
      <c r="F1613" t="s">
        <v>15</v>
      </c>
      <c r="G1613" t="s">
        <v>16</v>
      </c>
      <c r="H1613" t="s">
        <v>58</v>
      </c>
      <c r="I1613" t="s">
        <v>199</v>
      </c>
      <c r="J1613">
        <v>772.47</v>
      </c>
      <c r="K1613">
        <v>3</v>
      </c>
      <c r="L1613">
        <v>146.77000000000001</v>
      </c>
      <c r="M1613">
        <f>YEAR(Walmart_dataset[[#This Row],[Order Date]])</f>
        <v>2011</v>
      </c>
      <c r="N1613">
        <f>MONTH(Walmart_dataset[[#This Row],[Order Date]])</f>
        <v>11</v>
      </c>
      <c r="O1613">
        <f>DAY(Walmart_dataset[[#This Row],[Order Date]])</f>
        <v>15</v>
      </c>
    </row>
    <row r="1614" spans="1:15" x14ac:dyDescent="0.25">
      <c r="A1614" t="s">
        <v>2499</v>
      </c>
      <c r="B1614" s="1">
        <v>40862</v>
      </c>
      <c r="C1614" s="1">
        <v>40865</v>
      </c>
      <c r="D1614" t="s">
        <v>2500</v>
      </c>
      <c r="E1614" t="s">
        <v>14</v>
      </c>
      <c r="F1614" t="s">
        <v>15</v>
      </c>
      <c r="G1614" t="s">
        <v>16</v>
      </c>
      <c r="H1614" t="s">
        <v>122</v>
      </c>
      <c r="I1614" t="s">
        <v>2502</v>
      </c>
      <c r="J1614">
        <v>20.46</v>
      </c>
      <c r="K1614">
        <v>2</v>
      </c>
      <c r="L1614">
        <v>5.32</v>
      </c>
      <c r="M1614">
        <f>YEAR(Walmart_dataset[[#This Row],[Order Date]])</f>
        <v>2011</v>
      </c>
      <c r="N1614">
        <f>MONTH(Walmart_dataset[[#This Row],[Order Date]])</f>
        <v>11</v>
      </c>
      <c r="O1614">
        <f>DAY(Walmart_dataset[[#This Row],[Order Date]])</f>
        <v>15</v>
      </c>
    </row>
    <row r="1615" spans="1:15" x14ac:dyDescent="0.25">
      <c r="A1615" t="s">
        <v>2503</v>
      </c>
      <c r="B1615" s="1">
        <v>41627</v>
      </c>
      <c r="C1615" s="1">
        <v>41633</v>
      </c>
      <c r="D1615" t="s">
        <v>978</v>
      </c>
      <c r="E1615" t="s">
        <v>14</v>
      </c>
      <c r="F1615" t="s">
        <v>197</v>
      </c>
      <c r="G1615" t="s">
        <v>16</v>
      </c>
      <c r="H1615" t="s">
        <v>58</v>
      </c>
      <c r="I1615" t="s">
        <v>1108</v>
      </c>
      <c r="J1615">
        <v>72.64</v>
      </c>
      <c r="K1615">
        <v>2</v>
      </c>
      <c r="L1615">
        <v>21.79</v>
      </c>
      <c r="M1615">
        <f>YEAR(Walmart_dataset[[#This Row],[Order Date]])</f>
        <v>2013</v>
      </c>
      <c r="N1615">
        <f>MONTH(Walmart_dataset[[#This Row],[Order Date]])</f>
        <v>12</v>
      </c>
      <c r="O1615">
        <f>DAY(Walmart_dataset[[#This Row],[Order Date]])</f>
        <v>19</v>
      </c>
    </row>
    <row r="1616" spans="1:15" x14ac:dyDescent="0.25">
      <c r="A1616" t="s">
        <v>2503</v>
      </c>
      <c r="B1616" s="1">
        <v>41627</v>
      </c>
      <c r="C1616" s="1">
        <v>41633</v>
      </c>
      <c r="D1616" t="s">
        <v>978</v>
      </c>
      <c r="E1616" t="s">
        <v>14</v>
      </c>
      <c r="F1616" t="s">
        <v>197</v>
      </c>
      <c r="G1616" t="s">
        <v>16</v>
      </c>
      <c r="H1616" t="s">
        <v>58</v>
      </c>
      <c r="I1616" t="s">
        <v>199</v>
      </c>
      <c r="J1616">
        <v>772.47</v>
      </c>
      <c r="K1616">
        <v>3</v>
      </c>
      <c r="L1616">
        <v>146.77000000000001</v>
      </c>
      <c r="M1616">
        <f>YEAR(Walmart_dataset[[#This Row],[Order Date]])</f>
        <v>2013</v>
      </c>
      <c r="N1616">
        <f>MONTH(Walmart_dataset[[#This Row],[Order Date]])</f>
        <v>12</v>
      </c>
      <c r="O1616">
        <f>DAY(Walmart_dataset[[#This Row],[Order Date]])</f>
        <v>19</v>
      </c>
    </row>
    <row r="1617" spans="1:15" x14ac:dyDescent="0.25">
      <c r="A1617" t="s">
        <v>2503</v>
      </c>
      <c r="B1617" s="1">
        <v>41627</v>
      </c>
      <c r="C1617" s="1">
        <v>41633</v>
      </c>
      <c r="D1617" t="s">
        <v>978</v>
      </c>
      <c r="E1617" t="s">
        <v>14</v>
      </c>
      <c r="F1617" t="s">
        <v>197</v>
      </c>
      <c r="G1617" t="s">
        <v>16</v>
      </c>
      <c r="H1617" t="s">
        <v>21</v>
      </c>
      <c r="I1617" t="s">
        <v>2504</v>
      </c>
      <c r="J1617">
        <v>39.92</v>
      </c>
      <c r="K1617">
        <v>4</v>
      </c>
      <c r="L1617">
        <v>11.18</v>
      </c>
      <c r="M1617">
        <f>YEAR(Walmart_dataset[[#This Row],[Order Date]])</f>
        <v>2013</v>
      </c>
      <c r="N1617">
        <f>MONTH(Walmart_dataset[[#This Row],[Order Date]])</f>
        <v>12</v>
      </c>
      <c r="O1617">
        <f>DAY(Walmart_dataset[[#This Row],[Order Date]])</f>
        <v>19</v>
      </c>
    </row>
    <row r="1618" spans="1:15" x14ac:dyDescent="0.25">
      <c r="A1618" t="s">
        <v>2505</v>
      </c>
      <c r="B1618" s="1">
        <v>41669</v>
      </c>
      <c r="C1618" s="1">
        <v>41673</v>
      </c>
      <c r="D1618" t="s">
        <v>660</v>
      </c>
      <c r="E1618" t="s">
        <v>14</v>
      </c>
      <c r="F1618" t="s">
        <v>47</v>
      </c>
      <c r="G1618" t="s">
        <v>16</v>
      </c>
      <c r="H1618" t="s">
        <v>23</v>
      </c>
      <c r="I1618" t="s">
        <v>2506</v>
      </c>
      <c r="J1618">
        <v>8.34</v>
      </c>
      <c r="K1618">
        <v>3</v>
      </c>
      <c r="L1618">
        <v>2.17</v>
      </c>
      <c r="M1618">
        <f>YEAR(Walmart_dataset[[#This Row],[Order Date]])</f>
        <v>2014</v>
      </c>
      <c r="N1618">
        <f>MONTH(Walmart_dataset[[#This Row],[Order Date]])</f>
        <v>1</v>
      </c>
      <c r="O1618">
        <f>DAY(Walmart_dataset[[#This Row],[Order Date]])</f>
        <v>30</v>
      </c>
    </row>
    <row r="1619" spans="1:15" x14ac:dyDescent="0.25">
      <c r="A1619" t="s">
        <v>2505</v>
      </c>
      <c r="B1619" s="1">
        <v>41669</v>
      </c>
      <c r="C1619" s="1">
        <v>41673</v>
      </c>
      <c r="D1619" t="s">
        <v>660</v>
      </c>
      <c r="E1619" t="s">
        <v>14</v>
      </c>
      <c r="F1619" t="s">
        <v>47</v>
      </c>
      <c r="G1619" t="s">
        <v>16</v>
      </c>
      <c r="H1619" t="s">
        <v>122</v>
      </c>
      <c r="I1619" t="s">
        <v>2507</v>
      </c>
      <c r="J1619">
        <v>8.57</v>
      </c>
      <c r="K1619">
        <v>1</v>
      </c>
      <c r="L1619">
        <v>2.23</v>
      </c>
      <c r="M1619">
        <f>YEAR(Walmart_dataset[[#This Row],[Order Date]])</f>
        <v>2014</v>
      </c>
      <c r="N1619">
        <f>MONTH(Walmart_dataset[[#This Row],[Order Date]])</f>
        <v>1</v>
      </c>
      <c r="O1619">
        <f>DAY(Walmart_dataset[[#This Row],[Order Date]])</f>
        <v>30</v>
      </c>
    </row>
    <row r="1620" spans="1:15" x14ac:dyDescent="0.25">
      <c r="A1620" t="s">
        <v>2505</v>
      </c>
      <c r="B1620" s="1">
        <v>41669</v>
      </c>
      <c r="C1620" s="1">
        <v>41673</v>
      </c>
      <c r="D1620" t="s">
        <v>660</v>
      </c>
      <c r="E1620" t="s">
        <v>14</v>
      </c>
      <c r="F1620" t="s">
        <v>47</v>
      </c>
      <c r="G1620" t="s">
        <v>16</v>
      </c>
      <c r="H1620" t="s">
        <v>27</v>
      </c>
      <c r="I1620" t="s">
        <v>356</v>
      </c>
      <c r="J1620">
        <v>119.62</v>
      </c>
      <c r="K1620">
        <v>8</v>
      </c>
      <c r="L1620">
        <v>40.369999999999997</v>
      </c>
      <c r="M1620">
        <f>YEAR(Walmart_dataset[[#This Row],[Order Date]])</f>
        <v>2014</v>
      </c>
      <c r="N1620">
        <f>MONTH(Walmart_dataset[[#This Row],[Order Date]])</f>
        <v>1</v>
      </c>
      <c r="O1620">
        <f>DAY(Walmart_dataset[[#This Row],[Order Date]])</f>
        <v>30</v>
      </c>
    </row>
    <row r="1621" spans="1:15" x14ac:dyDescent="0.25">
      <c r="A1621" t="s">
        <v>2508</v>
      </c>
      <c r="B1621" s="1">
        <v>40639</v>
      </c>
      <c r="C1621" s="1">
        <v>40645</v>
      </c>
      <c r="D1621" t="s">
        <v>1415</v>
      </c>
      <c r="E1621" t="s">
        <v>14</v>
      </c>
      <c r="F1621" t="s">
        <v>36</v>
      </c>
      <c r="G1621" t="s">
        <v>37</v>
      </c>
      <c r="H1621" t="s">
        <v>31</v>
      </c>
      <c r="I1621" t="s">
        <v>2185</v>
      </c>
      <c r="J1621">
        <v>653.54999999999995</v>
      </c>
      <c r="K1621">
        <v>3</v>
      </c>
      <c r="L1621">
        <v>111.1</v>
      </c>
      <c r="M1621">
        <f>YEAR(Walmart_dataset[[#This Row],[Order Date]])</f>
        <v>2011</v>
      </c>
      <c r="N1621">
        <f>MONTH(Walmart_dataset[[#This Row],[Order Date]])</f>
        <v>4</v>
      </c>
      <c r="O1621">
        <f>DAY(Walmart_dataset[[#This Row],[Order Date]])</f>
        <v>6</v>
      </c>
    </row>
    <row r="1622" spans="1:15" x14ac:dyDescent="0.25">
      <c r="A1622" t="s">
        <v>2508</v>
      </c>
      <c r="B1622" s="1">
        <v>40639</v>
      </c>
      <c r="C1622" s="1">
        <v>40645</v>
      </c>
      <c r="D1622" t="s">
        <v>1415</v>
      </c>
      <c r="E1622" t="s">
        <v>14</v>
      </c>
      <c r="F1622" t="s">
        <v>36</v>
      </c>
      <c r="G1622" t="s">
        <v>37</v>
      </c>
      <c r="H1622" t="s">
        <v>58</v>
      </c>
      <c r="I1622" t="s">
        <v>568</v>
      </c>
      <c r="J1622">
        <v>33.9</v>
      </c>
      <c r="K1622">
        <v>2</v>
      </c>
      <c r="L1622">
        <v>2.0299999999999998</v>
      </c>
      <c r="M1622">
        <f>YEAR(Walmart_dataset[[#This Row],[Order Date]])</f>
        <v>2011</v>
      </c>
      <c r="N1622">
        <f>MONTH(Walmart_dataset[[#This Row],[Order Date]])</f>
        <v>4</v>
      </c>
      <c r="O1622">
        <f>DAY(Walmart_dataset[[#This Row],[Order Date]])</f>
        <v>6</v>
      </c>
    </row>
    <row r="1623" spans="1:15" x14ac:dyDescent="0.25">
      <c r="A1623" t="s">
        <v>2509</v>
      </c>
      <c r="B1623" s="1">
        <v>41589</v>
      </c>
      <c r="C1623" s="1">
        <v>41592</v>
      </c>
      <c r="D1623" t="s">
        <v>2510</v>
      </c>
      <c r="E1623" t="s">
        <v>14</v>
      </c>
      <c r="F1623" t="s">
        <v>15</v>
      </c>
      <c r="G1623" t="s">
        <v>16</v>
      </c>
      <c r="H1623" t="s">
        <v>67</v>
      </c>
      <c r="I1623" t="s">
        <v>2511</v>
      </c>
      <c r="J1623">
        <v>67.709999999999994</v>
      </c>
      <c r="K1623">
        <v>3</v>
      </c>
      <c r="L1623">
        <v>32.5</v>
      </c>
      <c r="M1623">
        <f>YEAR(Walmart_dataset[[#This Row],[Order Date]])</f>
        <v>2013</v>
      </c>
      <c r="N1623">
        <f>MONTH(Walmart_dataset[[#This Row],[Order Date]])</f>
        <v>11</v>
      </c>
      <c r="O1623">
        <f>DAY(Walmart_dataset[[#This Row],[Order Date]])</f>
        <v>11</v>
      </c>
    </row>
    <row r="1624" spans="1:15" x14ac:dyDescent="0.25">
      <c r="A1624" t="s">
        <v>2509</v>
      </c>
      <c r="B1624" s="1">
        <v>41589</v>
      </c>
      <c r="C1624" s="1">
        <v>41592</v>
      </c>
      <c r="D1624" t="s">
        <v>2510</v>
      </c>
      <c r="E1624" t="s">
        <v>14</v>
      </c>
      <c r="F1624" t="s">
        <v>15</v>
      </c>
      <c r="G1624" t="s">
        <v>16</v>
      </c>
      <c r="H1624" t="s">
        <v>29</v>
      </c>
      <c r="I1624" t="s">
        <v>2512</v>
      </c>
      <c r="J1624">
        <v>129.91999999999999</v>
      </c>
      <c r="K1624">
        <v>4</v>
      </c>
      <c r="L1624">
        <v>38.979999999999997</v>
      </c>
      <c r="M1624">
        <f>YEAR(Walmart_dataset[[#This Row],[Order Date]])</f>
        <v>2013</v>
      </c>
      <c r="N1624">
        <f>MONTH(Walmart_dataset[[#This Row],[Order Date]])</f>
        <v>11</v>
      </c>
      <c r="O1624">
        <f>DAY(Walmart_dataset[[#This Row],[Order Date]])</f>
        <v>11</v>
      </c>
    </row>
    <row r="1625" spans="1:15" x14ac:dyDescent="0.25">
      <c r="A1625" t="s">
        <v>2509</v>
      </c>
      <c r="B1625" s="1">
        <v>41589</v>
      </c>
      <c r="C1625" s="1">
        <v>41592</v>
      </c>
      <c r="D1625" t="s">
        <v>2510</v>
      </c>
      <c r="E1625" t="s">
        <v>14</v>
      </c>
      <c r="F1625" t="s">
        <v>15</v>
      </c>
      <c r="G1625" t="s">
        <v>16</v>
      </c>
      <c r="H1625" t="s">
        <v>21</v>
      </c>
      <c r="I1625" t="s">
        <v>2513</v>
      </c>
      <c r="J1625">
        <v>467.46</v>
      </c>
      <c r="K1625">
        <v>9</v>
      </c>
      <c r="L1625">
        <v>191.66</v>
      </c>
      <c r="M1625">
        <f>YEAR(Walmart_dataset[[#This Row],[Order Date]])</f>
        <v>2013</v>
      </c>
      <c r="N1625">
        <f>MONTH(Walmart_dataset[[#This Row],[Order Date]])</f>
        <v>11</v>
      </c>
      <c r="O1625">
        <f>DAY(Walmart_dataset[[#This Row],[Order Date]])</f>
        <v>11</v>
      </c>
    </row>
    <row r="1626" spans="1:15" x14ac:dyDescent="0.25">
      <c r="A1626" t="s">
        <v>2509</v>
      </c>
      <c r="B1626" s="1">
        <v>41589</v>
      </c>
      <c r="C1626" s="1">
        <v>41592</v>
      </c>
      <c r="D1626" t="s">
        <v>2510</v>
      </c>
      <c r="E1626" t="s">
        <v>14</v>
      </c>
      <c r="F1626" t="s">
        <v>15</v>
      </c>
      <c r="G1626" t="s">
        <v>16</v>
      </c>
      <c r="H1626" t="s">
        <v>67</v>
      </c>
      <c r="I1626" t="s">
        <v>2514</v>
      </c>
      <c r="J1626">
        <v>61.4</v>
      </c>
      <c r="K1626">
        <v>5</v>
      </c>
      <c r="L1626">
        <v>28.86</v>
      </c>
      <c r="M1626">
        <f>YEAR(Walmart_dataset[[#This Row],[Order Date]])</f>
        <v>2013</v>
      </c>
      <c r="N1626">
        <f>MONTH(Walmart_dataset[[#This Row],[Order Date]])</f>
        <v>11</v>
      </c>
      <c r="O1626">
        <f>DAY(Walmart_dataset[[#This Row],[Order Date]])</f>
        <v>11</v>
      </c>
    </row>
    <row r="1627" spans="1:15" x14ac:dyDescent="0.25">
      <c r="A1627" t="s">
        <v>2509</v>
      </c>
      <c r="B1627" s="1">
        <v>41589</v>
      </c>
      <c r="C1627" s="1">
        <v>41592</v>
      </c>
      <c r="D1627" t="s">
        <v>2510</v>
      </c>
      <c r="E1627" t="s">
        <v>14</v>
      </c>
      <c r="F1627" t="s">
        <v>15</v>
      </c>
      <c r="G1627" t="s">
        <v>16</v>
      </c>
      <c r="H1627" t="s">
        <v>43</v>
      </c>
      <c r="I1627" t="s">
        <v>618</v>
      </c>
      <c r="J1627">
        <v>720.76</v>
      </c>
      <c r="K1627">
        <v>4</v>
      </c>
      <c r="L1627">
        <v>187.4</v>
      </c>
      <c r="M1627">
        <f>YEAR(Walmart_dataset[[#This Row],[Order Date]])</f>
        <v>2013</v>
      </c>
      <c r="N1627">
        <f>MONTH(Walmart_dataset[[#This Row],[Order Date]])</f>
        <v>11</v>
      </c>
      <c r="O1627">
        <f>DAY(Walmart_dataset[[#This Row],[Order Date]])</f>
        <v>11</v>
      </c>
    </row>
    <row r="1628" spans="1:15" x14ac:dyDescent="0.25">
      <c r="A1628" t="s">
        <v>2509</v>
      </c>
      <c r="B1628" s="1">
        <v>41589</v>
      </c>
      <c r="C1628" s="1">
        <v>41592</v>
      </c>
      <c r="D1628" t="s">
        <v>2510</v>
      </c>
      <c r="E1628" t="s">
        <v>14</v>
      </c>
      <c r="F1628" t="s">
        <v>15</v>
      </c>
      <c r="G1628" t="s">
        <v>16</v>
      </c>
      <c r="H1628" t="s">
        <v>27</v>
      </c>
      <c r="I1628" t="s">
        <v>757</v>
      </c>
      <c r="J1628">
        <v>5.18</v>
      </c>
      <c r="K1628">
        <v>3</v>
      </c>
      <c r="L1628">
        <v>1.81</v>
      </c>
      <c r="M1628">
        <f>YEAR(Walmart_dataset[[#This Row],[Order Date]])</f>
        <v>2013</v>
      </c>
      <c r="N1628">
        <f>MONTH(Walmart_dataset[[#This Row],[Order Date]])</f>
        <v>11</v>
      </c>
      <c r="O1628">
        <f>DAY(Walmart_dataset[[#This Row],[Order Date]])</f>
        <v>11</v>
      </c>
    </row>
    <row r="1629" spans="1:15" x14ac:dyDescent="0.25">
      <c r="A1629" t="s">
        <v>2509</v>
      </c>
      <c r="B1629" s="1">
        <v>41589</v>
      </c>
      <c r="C1629" s="1">
        <v>41592</v>
      </c>
      <c r="D1629" t="s">
        <v>2510</v>
      </c>
      <c r="E1629" t="s">
        <v>14</v>
      </c>
      <c r="F1629" t="s">
        <v>15</v>
      </c>
      <c r="G1629" t="s">
        <v>16</v>
      </c>
      <c r="H1629" t="s">
        <v>23</v>
      </c>
      <c r="I1629" t="s">
        <v>2142</v>
      </c>
      <c r="J1629">
        <v>14.7</v>
      </c>
      <c r="K1629">
        <v>5</v>
      </c>
      <c r="L1629">
        <v>3.97</v>
      </c>
      <c r="M1629">
        <f>YEAR(Walmart_dataset[[#This Row],[Order Date]])</f>
        <v>2013</v>
      </c>
      <c r="N1629">
        <f>MONTH(Walmart_dataset[[#This Row],[Order Date]])</f>
        <v>11</v>
      </c>
      <c r="O1629">
        <f>DAY(Walmart_dataset[[#This Row],[Order Date]])</f>
        <v>11</v>
      </c>
    </row>
    <row r="1630" spans="1:15" x14ac:dyDescent="0.25">
      <c r="A1630" t="s">
        <v>2515</v>
      </c>
      <c r="B1630" s="1">
        <v>41170</v>
      </c>
      <c r="C1630" s="1">
        <v>41176</v>
      </c>
      <c r="D1630" t="s">
        <v>2493</v>
      </c>
      <c r="E1630" t="s">
        <v>14</v>
      </c>
      <c r="F1630" t="s">
        <v>279</v>
      </c>
      <c r="G1630" t="s">
        <v>37</v>
      </c>
      <c r="H1630" t="s">
        <v>67</v>
      </c>
      <c r="I1630" t="s">
        <v>1371</v>
      </c>
      <c r="J1630">
        <v>18.54</v>
      </c>
      <c r="K1630">
        <v>2</v>
      </c>
      <c r="L1630">
        <v>8.7100000000000009</v>
      </c>
      <c r="M1630">
        <f>YEAR(Walmart_dataset[[#This Row],[Order Date]])</f>
        <v>2012</v>
      </c>
      <c r="N1630">
        <f>MONTH(Walmart_dataset[[#This Row],[Order Date]])</f>
        <v>9</v>
      </c>
      <c r="O1630">
        <f>DAY(Walmart_dataset[[#This Row],[Order Date]])</f>
        <v>18</v>
      </c>
    </row>
    <row r="1631" spans="1:15" x14ac:dyDescent="0.25">
      <c r="A1631" t="s">
        <v>2516</v>
      </c>
      <c r="B1631" s="1">
        <v>41160</v>
      </c>
      <c r="C1631" s="1">
        <v>41163</v>
      </c>
      <c r="D1631" t="s">
        <v>722</v>
      </c>
      <c r="E1631" t="s">
        <v>14</v>
      </c>
      <c r="F1631" t="s">
        <v>2517</v>
      </c>
      <c r="G1631" t="s">
        <v>16</v>
      </c>
      <c r="H1631" t="s">
        <v>67</v>
      </c>
      <c r="I1631" t="s">
        <v>2518</v>
      </c>
      <c r="J1631">
        <v>26.4</v>
      </c>
      <c r="K1631">
        <v>5</v>
      </c>
      <c r="L1631">
        <v>11.88</v>
      </c>
      <c r="M1631">
        <f>YEAR(Walmart_dataset[[#This Row],[Order Date]])</f>
        <v>2012</v>
      </c>
      <c r="N1631">
        <f>MONTH(Walmart_dataset[[#This Row],[Order Date]])</f>
        <v>9</v>
      </c>
      <c r="O1631">
        <f>DAY(Walmart_dataset[[#This Row],[Order Date]])</f>
        <v>8</v>
      </c>
    </row>
    <row r="1632" spans="1:15" x14ac:dyDescent="0.25">
      <c r="A1632" t="s">
        <v>2516</v>
      </c>
      <c r="B1632" s="1">
        <v>41160</v>
      </c>
      <c r="C1632" s="1">
        <v>41163</v>
      </c>
      <c r="D1632" t="s">
        <v>722</v>
      </c>
      <c r="E1632" t="s">
        <v>14</v>
      </c>
      <c r="F1632" t="s">
        <v>2517</v>
      </c>
      <c r="G1632" t="s">
        <v>16</v>
      </c>
      <c r="H1632" t="s">
        <v>43</v>
      </c>
      <c r="I1632" t="s">
        <v>590</v>
      </c>
      <c r="J1632">
        <v>41.88</v>
      </c>
      <c r="K1632">
        <v>6</v>
      </c>
      <c r="L1632">
        <v>0.84</v>
      </c>
      <c r="M1632">
        <f>YEAR(Walmart_dataset[[#This Row],[Order Date]])</f>
        <v>2012</v>
      </c>
      <c r="N1632">
        <f>MONTH(Walmart_dataset[[#This Row],[Order Date]])</f>
        <v>9</v>
      </c>
      <c r="O1632">
        <f>DAY(Walmart_dataset[[#This Row],[Order Date]])</f>
        <v>8</v>
      </c>
    </row>
    <row r="1633" spans="1:15" x14ac:dyDescent="0.25">
      <c r="A1633" t="s">
        <v>2519</v>
      </c>
      <c r="B1633" s="1">
        <v>41655</v>
      </c>
      <c r="C1633" s="1">
        <v>41659</v>
      </c>
      <c r="D1633" t="s">
        <v>2520</v>
      </c>
      <c r="E1633" t="s">
        <v>14</v>
      </c>
      <c r="F1633" t="s">
        <v>15</v>
      </c>
      <c r="G1633" t="s">
        <v>16</v>
      </c>
      <c r="H1633" t="s">
        <v>23</v>
      </c>
      <c r="I1633" t="s">
        <v>2521</v>
      </c>
      <c r="J1633">
        <v>21.4</v>
      </c>
      <c r="K1633">
        <v>5</v>
      </c>
      <c r="L1633">
        <v>6.21</v>
      </c>
      <c r="M1633">
        <f>YEAR(Walmart_dataset[[#This Row],[Order Date]])</f>
        <v>2014</v>
      </c>
      <c r="N1633">
        <f>MONTH(Walmart_dataset[[#This Row],[Order Date]])</f>
        <v>1</v>
      </c>
      <c r="O1633">
        <f>DAY(Walmart_dataset[[#This Row],[Order Date]])</f>
        <v>16</v>
      </c>
    </row>
    <row r="1634" spans="1:15" x14ac:dyDescent="0.25">
      <c r="A1634" t="s">
        <v>2522</v>
      </c>
      <c r="B1634" s="1">
        <v>41218</v>
      </c>
      <c r="C1634" s="1">
        <v>41218</v>
      </c>
      <c r="D1634" t="s">
        <v>1360</v>
      </c>
      <c r="E1634" t="s">
        <v>14</v>
      </c>
      <c r="F1634" t="s">
        <v>47</v>
      </c>
      <c r="G1634" t="s">
        <v>16</v>
      </c>
      <c r="H1634" t="s">
        <v>43</v>
      </c>
      <c r="I1634" t="s">
        <v>1269</v>
      </c>
      <c r="J1634">
        <v>62.8</v>
      </c>
      <c r="K1634">
        <v>4</v>
      </c>
      <c r="L1634">
        <v>15.7</v>
      </c>
      <c r="M1634">
        <f>YEAR(Walmart_dataset[[#This Row],[Order Date]])</f>
        <v>2012</v>
      </c>
      <c r="N1634">
        <f>MONTH(Walmart_dataset[[#This Row],[Order Date]])</f>
        <v>11</v>
      </c>
      <c r="O1634">
        <f>DAY(Walmart_dataset[[#This Row],[Order Date]])</f>
        <v>5</v>
      </c>
    </row>
    <row r="1635" spans="1:15" x14ac:dyDescent="0.25">
      <c r="A1635" t="s">
        <v>2523</v>
      </c>
      <c r="B1635" s="1">
        <v>41755</v>
      </c>
      <c r="C1635" s="1">
        <v>41759</v>
      </c>
      <c r="D1635" t="s">
        <v>2524</v>
      </c>
      <c r="E1635" t="s">
        <v>14</v>
      </c>
      <c r="F1635" t="s">
        <v>15</v>
      </c>
      <c r="G1635" t="s">
        <v>16</v>
      </c>
      <c r="H1635" t="s">
        <v>27</v>
      </c>
      <c r="I1635" t="s">
        <v>811</v>
      </c>
      <c r="J1635">
        <v>13.9</v>
      </c>
      <c r="K1635">
        <v>2</v>
      </c>
      <c r="L1635">
        <v>4.5199999999999996</v>
      </c>
      <c r="M1635">
        <f>YEAR(Walmart_dataset[[#This Row],[Order Date]])</f>
        <v>2014</v>
      </c>
      <c r="N1635">
        <f>MONTH(Walmart_dataset[[#This Row],[Order Date]])</f>
        <v>4</v>
      </c>
      <c r="O1635">
        <f>DAY(Walmart_dataset[[#This Row],[Order Date]])</f>
        <v>26</v>
      </c>
    </row>
    <row r="1636" spans="1:15" x14ac:dyDescent="0.25">
      <c r="A1636" t="s">
        <v>2525</v>
      </c>
      <c r="B1636" s="1">
        <v>41969</v>
      </c>
      <c r="C1636" s="1">
        <v>41973</v>
      </c>
      <c r="D1636" t="s">
        <v>2526</v>
      </c>
      <c r="E1636" t="s">
        <v>14</v>
      </c>
      <c r="F1636" t="s">
        <v>47</v>
      </c>
      <c r="G1636" t="s">
        <v>16</v>
      </c>
      <c r="H1636" t="s">
        <v>296</v>
      </c>
      <c r="I1636" t="s">
        <v>1644</v>
      </c>
      <c r="J1636">
        <v>359.5</v>
      </c>
      <c r="K1636">
        <v>3</v>
      </c>
      <c r="L1636">
        <v>-29.61</v>
      </c>
      <c r="M1636">
        <f>YEAR(Walmart_dataset[[#This Row],[Order Date]])</f>
        <v>2014</v>
      </c>
      <c r="N1636">
        <f>MONTH(Walmart_dataset[[#This Row],[Order Date]])</f>
        <v>11</v>
      </c>
      <c r="O1636">
        <f>DAY(Walmart_dataset[[#This Row],[Order Date]])</f>
        <v>26</v>
      </c>
    </row>
    <row r="1637" spans="1:15" x14ac:dyDescent="0.25">
      <c r="A1637" t="s">
        <v>2525</v>
      </c>
      <c r="B1637" s="1">
        <v>41969</v>
      </c>
      <c r="C1637" s="1">
        <v>41973</v>
      </c>
      <c r="D1637" t="s">
        <v>2526</v>
      </c>
      <c r="E1637" t="s">
        <v>14</v>
      </c>
      <c r="F1637" t="s">
        <v>47</v>
      </c>
      <c r="G1637" t="s">
        <v>16</v>
      </c>
      <c r="H1637" t="s">
        <v>43</v>
      </c>
      <c r="I1637" t="s">
        <v>392</v>
      </c>
      <c r="J1637">
        <v>10.48</v>
      </c>
      <c r="K1637">
        <v>1</v>
      </c>
      <c r="L1637">
        <v>2.83</v>
      </c>
      <c r="M1637">
        <f>YEAR(Walmart_dataset[[#This Row],[Order Date]])</f>
        <v>2014</v>
      </c>
      <c r="N1637">
        <f>MONTH(Walmart_dataset[[#This Row],[Order Date]])</f>
        <v>11</v>
      </c>
      <c r="O1637">
        <f>DAY(Walmart_dataset[[#This Row],[Order Date]])</f>
        <v>26</v>
      </c>
    </row>
    <row r="1638" spans="1:15" hidden="1" x14ac:dyDescent="0.25">
      <c r="A1638" t="s">
        <v>2527</v>
      </c>
      <c r="B1638" s="1">
        <v>41856</v>
      </c>
      <c r="C1638" s="1">
        <v>41859</v>
      </c>
      <c r="D1638" t="s">
        <v>1466</v>
      </c>
      <c r="E1638" t="s">
        <v>14</v>
      </c>
      <c r="F1638" t="s">
        <v>2528</v>
      </c>
      <c r="G1638" t="s">
        <v>96</v>
      </c>
      <c r="H1638" t="s">
        <v>67</v>
      </c>
      <c r="I1638" t="s">
        <v>2529</v>
      </c>
      <c r="J1638">
        <v>7.97</v>
      </c>
      <c r="K1638">
        <v>2</v>
      </c>
      <c r="L1638">
        <v>2.89</v>
      </c>
      <c r="M1638">
        <f>YEAR(Walmart_dataset[[#This Row],[Order Date]])</f>
        <v>2014</v>
      </c>
      <c r="N1638">
        <f>MONTH(Walmart_dataset[[#This Row],[Order Date]])</f>
        <v>8</v>
      </c>
      <c r="O1638">
        <f>DAY(Walmart_dataset[[#This Row],[Order Date]])</f>
        <v>5</v>
      </c>
    </row>
    <row r="1639" spans="1:15" hidden="1" x14ac:dyDescent="0.25">
      <c r="A1639" t="s">
        <v>2527</v>
      </c>
      <c r="B1639" s="1">
        <v>41856</v>
      </c>
      <c r="C1639" s="1">
        <v>41859</v>
      </c>
      <c r="D1639" t="s">
        <v>1466</v>
      </c>
      <c r="E1639" t="s">
        <v>14</v>
      </c>
      <c r="F1639" t="s">
        <v>2528</v>
      </c>
      <c r="G1639" t="s">
        <v>96</v>
      </c>
      <c r="H1639" t="s">
        <v>128</v>
      </c>
      <c r="I1639" t="s">
        <v>1994</v>
      </c>
      <c r="J1639">
        <v>8.7799999999999994</v>
      </c>
      <c r="K1639">
        <v>1</v>
      </c>
      <c r="L1639">
        <v>3.18</v>
      </c>
      <c r="M1639">
        <f>YEAR(Walmart_dataset[[#This Row],[Order Date]])</f>
        <v>2014</v>
      </c>
      <c r="N1639">
        <f>MONTH(Walmart_dataset[[#This Row],[Order Date]])</f>
        <v>8</v>
      </c>
      <c r="O1639">
        <f>DAY(Walmart_dataset[[#This Row],[Order Date]])</f>
        <v>5</v>
      </c>
    </row>
    <row r="1640" spans="1:15" hidden="1" x14ac:dyDescent="0.25">
      <c r="A1640" t="s">
        <v>2530</v>
      </c>
      <c r="B1640" s="1">
        <v>42004</v>
      </c>
      <c r="C1640" s="1">
        <v>42008</v>
      </c>
      <c r="D1640" t="s">
        <v>2531</v>
      </c>
      <c r="E1640" t="s">
        <v>14</v>
      </c>
      <c r="F1640" t="s">
        <v>2528</v>
      </c>
      <c r="G1640" t="s">
        <v>96</v>
      </c>
      <c r="H1640" t="s">
        <v>119</v>
      </c>
      <c r="I1640" t="s">
        <v>2532</v>
      </c>
      <c r="J1640">
        <v>3.02</v>
      </c>
      <c r="K1640">
        <v>3</v>
      </c>
      <c r="L1640">
        <v>-0.6</v>
      </c>
      <c r="M1640">
        <f>YEAR(Walmart_dataset[[#This Row],[Order Date]])</f>
        <v>2014</v>
      </c>
      <c r="N1640">
        <f>MONTH(Walmart_dataset[[#This Row],[Order Date]])</f>
        <v>12</v>
      </c>
      <c r="O1640">
        <f>DAY(Walmart_dataset[[#This Row],[Order Date]])</f>
        <v>31</v>
      </c>
    </row>
    <row r="1641" spans="1:15" x14ac:dyDescent="0.25">
      <c r="A1641" t="s">
        <v>2533</v>
      </c>
      <c r="B1641" s="1">
        <v>41128</v>
      </c>
      <c r="C1641" s="1">
        <v>41133</v>
      </c>
      <c r="D1641" t="s">
        <v>2534</v>
      </c>
      <c r="E1641" t="s">
        <v>14</v>
      </c>
      <c r="F1641" t="s">
        <v>1625</v>
      </c>
      <c r="G1641" t="s">
        <v>16</v>
      </c>
      <c r="H1641" t="s">
        <v>27</v>
      </c>
      <c r="I1641" t="s">
        <v>2535</v>
      </c>
      <c r="J1641">
        <v>19.149999999999999</v>
      </c>
      <c r="K1641">
        <v>3</v>
      </c>
      <c r="L1641">
        <v>6.46</v>
      </c>
      <c r="M1641">
        <f>YEAR(Walmart_dataset[[#This Row],[Order Date]])</f>
        <v>2012</v>
      </c>
      <c r="N1641">
        <f>MONTH(Walmart_dataset[[#This Row],[Order Date]])</f>
        <v>8</v>
      </c>
      <c r="O1641">
        <f>DAY(Walmart_dataset[[#This Row],[Order Date]])</f>
        <v>7</v>
      </c>
    </row>
    <row r="1642" spans="1:15" hidden="1" x14ac:dyDescent="0.25">
      <c r="A1642" t="s">
        <v>2536</v>
      </c>
      <c r="B1642" s="1">
        <v>41596</v>
      </c>
      <c r="C1642" s="1">
        <v>41601</v>
      </c>
      <c r="D1642" t="s">
        <v>1257</v>
      </c>
      <c r="E1642" t="s">
        <v>14</v>
      </c>
      <c r="F1642" t="s">
        <v>157</v>
      </c>
      <c r="G1642" t="s">
        <v>158</v>
      </c>
      <c r="H1642" t="s">
        <v>27</v>
      </c>
      <c r="I1642" t="s">
        <v>251</v>
      </c>
      <c r="J1642">
        <v>10.78</v>
      </c>
      <c r="K1642">
        <v>3</v>
      </c>
      <c r="L1642">
        <v>3.37</v>
      </c>
      <c r="M1642">
        <f>YEAR(Walmart_dataset[[#This Row],[Order Date]])</f>
        <v>2013</v>
      </c>
      <c r="N1642">
        <f>MONTH(Walmart_dataset[[#This Row],[Order Date]])</f>
        <v>11</v>
      </c>
      <c r="O1642">
        <f>DAY(Walmart_dataset[[#This Row],[Order Date]])</f>
        <v>18</v>
      </c>
    </row>
    <row r="1643" spans="1:15" x14ac:dyDescent="0.25">
      <c r="A1643" t="s">
        <v>2537</v>
      </c>
      <c r="B1643" s="1">
        <v>42003</v>
      </c>
      <c r="C1643" s="1">
        <v>42010</v>
      </c>
      <c r="D1643" t="s">
        <v>232</v>
      </c>
      <c r="E1643" t="s">
        <v>14</v>
      </c>
      <c r="F1643" t="s">
        <v>401</v>
      </c>
      <c r="G1643" t="s">
        <v>16</v>
      </c>
      <c r="H1643" t="s">
        <v>21</v>
      </c>
      <c r="I1643" t="s">
        <v>2538</v>
      </c>
      <c r="J1643">
        <v>101.12</v>
      </c>
      <c r="K1643">
        <v>8</v>
      </c>
      <c r="L1643">
        <v>37.409999999999997</v>
      </c>
      <c r="M1643">
        <f>YEAR(Walmart_dataset[[#This Row],[Order Date]])</f>
        <v>2014</v>
      </c>
      <c r="N1643">
        <f>MONTH(Walmart_dataset[[#This Row],[Order Date]])</f>
        <v>12</v>
      </c>
      <c r="O1643">
        <f>DAY(Walmart_dataset[[#This Row],[Order Date]])</f>
        <v>30</v>
      </c>
    </row>
    <row r="1644" spans="1:15" x14ac:dyDescent="0.25">
      <c r="A1644" t="s">
        <v>2539</v>
      </c>
      <c r="B1644" s="1">
        <v>41571</v>
      </c>
      <c r="C1644" s="1">
        <v>41576</v>
      </c>
      <c r="D1644" t="s">
        <v>1578</v>
      </c>
      <c r="E1644" t="s">
        <v>14</v>
      </c>
      <c r="F1644" t="s">
        <v>36</v>
      </c>
      <c r="G1644" t="s">
        <v>37</v>
      </c>
      <c r="H1644" t="s">
        <v>119</v>
      </c>
      <c r="I1644" t="s">
        <v>647</v>
      </c>
      <c r="J1644">
        <v>17.05</v>
      </c>
      <c r="K1644">
        <v>5</v>
      </c>
      <c r="L1644">
        <v>8.18</v>
      </c>
      <c r="M1644">
        <f>YEAR(Walmart_dataset[[#This Row],[Order Date]])</f>
        <v>2013</v>
      </c>
      <c r="N1644">
        <f>MONTH(Walmart_dataset[[#This Row],[Order Date]])</f>
        <v>10</v>
      </c>
      <c r="O1644">
        <f>DAY(Walmart_dataset[[#This Row],[Order Date]])</f>
        <v>24</v>
      </c>
    </row>
    <row r="1645" spans="1:15" x14ac:dyDescent="0.25">
      <c r="A1645" t="s">
        <v>2540</v>
      </c>
      <c r="B1645" s="1">
        <v>41257</v>
      </c>
      <c r="C1645" s="1">
        <v>41262</v>
      </c>
      <c r="D1645" t="s">
        <v>997</v>
      </c>
      <c r="E1645" t="s">
        <v>14</v>
      </c>
      <c r="F1645" t="s">
        <v>197</v>
      </c>
      <c r="G1645" t="s">
        <v>16</v>
      </c>
      <c r="H1645" t="s">
        <v>27</v>
      </c>
      <c r="I1645" t="s">
        <v>2541</v>
      </c>
      <c r="J1645">
        <v>8.1</v>
      </c>
      <c r="K1645">
        <v>2</v>
      </c>
      <c r="L1645">
        <v>2.73</v>
      </c>
      <c r="M1645">
        <f>YEAR(Walmart_dataset[[#This Row],[Order Date]])</f>
        <v>2012</v>
      </c>
      <c r="N1645">
        <f>MONTH(Walmart_dataset[[#This Row],[Order Date]])</f>
        <v>12</v>
      </c>
      <c r="O1645">
        <f>DAY(Walmart_dataset[[#This Row],[Order Date]])</f>
        <v>14</v>
      </c>
    </row>
    <row r="1646" spans="1:15" x14ac:dyDescent="0.25">
      <c r="A1646" t="s">
        <v>2542</v>
      </c>
      <c r="B1646" s="1">
        <v>41221</v>
      </c>
      <c r="C1646" s="1">
        <v>41225</v>
      </c>
      <c r="D1646" t="s">
        <v>2543</v>
      </c>
      <c r="E1646" t="s">
        <v>14</v>
      </c>
      <c r="F1646" t="s">
        <v>47</v>
      </c>
      <c r="G1646" t="s">
        <v>16</v>
      </c>
      <c r="H1646" t="s">
        <v>58</v>
      </c>
      <c r="I1646" t="s">
        <v>221</v>
      </c>
      <c r="J1646">
        <v>119.9</v>
      </c>
      <c r="K1646">
        <v>2</v>
      </c>
      <c r="L1646">
        <v>43.16</v>
      </c>
      <c r="M1646">
        <f>YEAR(Walmart_dataset[[#This Row],[Order Date]])</f>
        <v>2012</v>
      </c>
      <c r="N1646">
        <f>MONTH(Walmart_dataset[[#This Row],[Order Date]])</f>
        <v>11</v>
      </c>
      <c r="O1646">
        <f>DAY(Walmart_dataset[[#This Row],[Order Date]])</f>
        <v>8</v>
      </c>
    </row>
    <row r="1647" spans="1:15" x14ac:dyDescent="0.25">
      <c r="A1647" t="s">
        <v>2544</v>
      </c>
      <c r="B1647" s="1">
        <v>41673</v>
      </c>
      <c r="C1647" s="1">
        <v>41678</v>
      </c>
      <c r="D1647" t="s">
        <v>473</v>
      </c>
      <c r="E1647" t="s">
        <v>14</v>
      </c>
      <c r="F1647" t="s">
        <v>15</v>
      </c>
      <c r="G1647" t="s">
        <v>16</v>
      </c>
      <c r="H1647" t="s">
        <v>21</v>
      </c>
      <c r="I1647" t="s">
        <v>1102</v>
      </c>
      <c r="J1647">
        <v>86.26</v>
      </c>
      <c r="K1647">
        <v>2</v>
      </c>
      <c r="L1647">
        <v>29.33</v>
      </c>
      <c r="M1647">
        <f>YEAR(Walmart_dataset[[#This Row],[Order Date]])</f>
        <v>2014</v>
      </c>
      <c r="N1647">
        <f>MONTH(Walmart_dataset[[#This Row],[Order Date]])</f>
        <v>2</v>
      </c>
      <c r="O1647">
        <f>DAY(Walmart_dataset[[#This Row],[Order Date]])</f>
        <v>3</v>
      </c>
    </row>
    <row r="1648" spans="1:15" x14ac:dyDescent="0.25">
      <c r="A1648" t="s">
        <v>2544</v>
      </c>
      <c r="B1648" s="1">
        <v>41673</v>
      </c>
      <c r="C1648" s="1">
        <v>41678</v>
      </c>
      <c r="D1648" t="s">
        <v>473</v>
      </c>
      <c r="E1648" t="s">
        <v>14</v>
      </c>
      <c r="F1648" t="s">
        <v>15</v>
      </c>
      <c r="G1648" t="s">
        <v>16</v>
      </c>
      <c r="H1648" t="s">
        <v>43</v>
      </c>
      <c r="I1648" t="s">
        <v>1969</v>
      </c>
      <c r="J1648">
        <v>139.04</v>
      </c>
      <c r="K1648">
        <v>4</v>
      </c>
      <c r="L1648">
        <v>38.93</v>
      </c>
      <c r="M1648">
        <f>YEAR(Walmart_dataset[[#This Row],[Order Date]])</f>
        <v>2014</v>
      </c>
      <c r="N1648">
        <f>MONTH(Walmart_dataset[[#This Row],[Order Date]])</f>
        <v>2</v>
      </c>
      <c r="O1648">
        <f>DAY(Walmart_dataset[[#This Row],[Order Date]])</f>
        <v>3</v>
      </c>
    </row>
    <row r="1649" spans="1:15" x14ac:dyDescent="0.25">
      <c r="A1649" t="s">
        <v>2544</v>
      </c>
      <c r="B1649" s="1">
        <v>41673</v>
      </c>
      <c r="C1649" s="1">
        <v>41678</v>
      </c>
      <c r="D1649" t="s">
        <v>473</v>
      </c>
      <c r="E1649" t="s">
        <v>14</v>
      </c>
      <c r="F1649" t="s">
        <v>15</v>
      </c>
      <c r="G1649" t="s">
        <v>16</v>
      </c>
      <c r="H1649" t="s">
        <v>29</v>
      </c>
      <c r="I1649" t="s">
        <v>1324</v>
      </c>
      <c r="J1649">
        <v>46.8</v>
      </c>
      <c r="K1649">
        <v>4</v>
      </c>
      <c r="L1649">
        <v>16.38</v>
      </c>
      <c r="M1649">
        <f>YEAR(Walmart_dataset[[#This Row],[Order Date]])</f>
        <v>2014</v>
      </c>
      <c r="N1649">
        <f>MONTH(Walmart_dataset[[#This Row],[Order Date]])</f>
        <v>2</v>
      </c>
      <c r="O1649">
        <f>DAY(Walmart_dataset[[#This Row],[Order Date]])</f>
        <v>3</v>
      </c>
    </row>
    <row r="1650" spans="1:15" hidden="1" x14ac:dyDescent="0.25">
      <c r="A1650" t="s">
        <v>2545</v>
      </c>
      <c r="B1650" s="1">
        <v>41998</v>
      </c>
      <c r="C1650" s="1">
        <v>42005</v>
      </c>
      <c r="D1650" t="s">
        <v>2546</v>
      </c>
      <c r="E1650" t="s">
        <v>14</v>
      </c>
      <c r="F1650" t="s">
        <v>2547</v>
      </c>
      <c r="G1650" t="s">
        <v>73</v>
      </c>
      <c r="H1650" t="s">
        <v>21</v>
      </c>
      <c r="I1650" t="s">
        <v>2548</v>
      </c>
      <c r="J1650">
        <v>8.5399999999999991</v>
      </c>
      <c r="K1650">
        <v>4</v>
      </c>
      <c r="L1650">
        <v>1.92</v>
      </c>
      <c r="M1650">
        <f>YEAR(Walmart_dataset[[#This Row],[Order Date]])</f>
        <v>2014</v>
      </c>
      <c r="N1650">
        <f>MONTH(Walmart_dataset[[#This Row],[Order Date]])</f>
        <v>12</v>
      </c>
      <c r="O1650">
        <f>DAY(Walmart_dataset[[#This Row],[Order Date]])</f>
        <v>25</v>
      </c>
    </row>
    <row r="1651" spans="1:15" hidden="1" x14ac:dyDescent="0.25">
      <c r="A1651" t="s">
        <v>2545</v>
      </c>
      <c r="B1651" s="1">
        <v>41998</v>
      </c>
      <c r="C1651" s="1">
        <v>42005</v>
      </c>
      <c r="D1651" t="s">
        <v>2546</v>
      </c>
      <c r="E1651" t="s">
        <v>14</v>
      </c>
      <c r="F1651" t="s">
        <v>2547</v>
      </c>
      <c r="G1651" t="s">
        <v>73</v>
      </c>
      <c r="H1651" t="s">
        <v>110</v>
      </c>
      <c r="I1651" t="s">
        <v>1399</v>
      </c>
      <c r="J1651">
        <v>842.38</v>
      </c>
      <c r="K1651">
        <v>3</v>
      </c>
      <c r="L1651">
        <v>105.3</v>
      </c>
      <c r="M1651">
        <f>YEAR(Walmart_dataset[[#This Row],[Order Date]])</f>
        <v>2014</v>
      </c>
      <c r="N1651">
        <f>MONTH(Walmart_dataset[[#This Row],[Order Date]])</f>
        <v>12</v>
      </c>
      <c r="O1651">
        <f>DAY(Walmart_dataset[[#This Row],[Order Date]])</f>
        <v>25</v>
      </c>
    </row>
    <row r="1652" spans="1:15" x14ac:dyDescent="0.25">
      <c r="A1652" t="s">
        <v>2549</v>
      </c>
      <c r="B1652" s="1">
        <v>41705</v>
      </c>
      <c r="C1652" s="1">
        <v>41709</v>
      </c>
      <c r="D1652" t="s">
        <v>126</v>
      </c>
      <c r="E1652" t="s">
        <v>14</v>
      </c>
      <c r="F1652" t="s">
        <v>47</v>
      </c>
      <c r="G1652" t="s">
        <v>16</v>
      </c>
      <c r="H1652" t="s">
        <v>43</v>
      </c>
      <c r="I1652" t="s">
        <v>1697</v>
      </c>
      <c r="J1652">
        <v>67.78</v>
      </c>
      <c r="K1652">
        <v>2</v>
      </c>
      <c r="L1652">
        <v>16.95</v>
      </c>
      <c r="M1652">
        <f>YEAR(Walmart_dataset[[#This Row],[Order Date]])</f>
        <v>2014</v>
      </c>
      <c r="N1652">
        <f>MONTH(Walmart_dataset[[#This Row],[Order Date]])</f>
        <v>3</v>
      </c>
      <c r="O1652">
        <f>DAY(Walmart_dataset[[#This Row],[Order Date]])</f>
        <v>7</v>
      </c>
    </row>
    <row r="1653" spans="1:15" hidden="1" x14ac:dyDescent="0.25">
      <c r="A1653" t="s">
        <v>2550</v>
      </c>
      <c r="B1653" s="1">
        <v>41908</v>
      </c>
      <c r="C1653" s="1">
        <v>41911</v>
      </c>
      <c r="D1653" t="s">
        <v>2551</v>
      </c>
      <c r="E1653" t="s">
        <v>14</v>
      </c>
      <c r="F1653" t="s">
        <v>2552</v>
      </c>
      <c r="G1653" t="s">
        <v>375</v>
      </c>
      <c r="H1653" t="s">
        <v>43</v>
      </c>
      <c r="I1653" t="s">
        <v>2146</v>
      </c>
      <c r="J1653">
        <v>39.9</v>
      </c>
      <c r="K1653">
        <v>5</v>
      </c>
      <c r="L1653">
        <v>10.37</v>
      </c>
      <c r="M1653">
        <f>YEAR(Walmart_dataset[[#This Row],[Order Date]])</f>
        <v>2014</v>
      </c>
      <c r="N1653">
        <f>MONTH(Walmart_dataset[[#This Row],[Order Date]])</f>
        <v>9</v>
      </c>
      <c r="O1653">
        <f>DAY(Walmart_dataset[[#This Row],[Order Date]])</f>
        <v>26</v>
      </c>
    </row>
    <row r="1654" spans="1:15" hidden="1" x14ac:dyDescent="0.25">
      <c r="A1654" t="s">
        <v>2553</v>
      </c>
      <c r="B1654" s="1">
        <v>41208</v>
      </c>
      <c r="C1654" s="1">
        <v>41212</v>
      </c>
      <c r="D1654" t="s">
        <v>2189</v>
      </c>
      <c r="E1654" t="s">
        <v>14</v>
      </c>
      <c r="F1654" t="s">
        <v>1227</v>
      </c>
      <c r="G1654" t="s">
        <v>73</v>
      </c>
      <c r="H1654" t="s">
        <v>25</v>
      </c>
      <c r="I1654" t="s">
        <v>2554</v>
      </c>
      <c r="J1654">
        <v>105.58</v>
      </c>
      <c r="K1654">
        <v>2</v>
      </c>
      <c r="L1654">
        <v>9.24</v>
      </c>
      <c r="M1654">
        <f>YEAR(Walmart_dataset[[#This Row],[Order Date]])</f>
        <v>2012</v>
      </c>
      <c r="N1654">
        <f>MONTH(Walmart_dataset[[#This Row],[Order Date]])</f>
        <v>10</v>
      </c>
      <c r="O1654">
        <f>DAY(Walmart_dataset[[#This Row],[Order Date]])</f>
        <v>26</v>
      </c>
    </row>
    <row r="1655" spans="1:15" hidden="1" x14ac:dyDescent="0.25">
      <c r="A1655" t="s">
        <v>2553</v>
      </c>
      <c r="B1655" s="1">
        <v>41208</v>
      </c>
      <c r="C1655" s="1">
        <v>41212</v>
      </c>
      <c r="D1655" t="s">
        <v>2189</v>
      </c>
      <c r="E1655" t="s">
        <v>14</v>
      </c>
      <c r="F1655" t="s">
        <v>1227</v>
      </c>
      <c r="G1655" t="s">
        <v>73</v>
      </c>
      <c r="H1655" t="s">
        <v>25</v>
      </c>
      <c r="I1655" t="s">
        <v>2555</v>
      </c>
      <c r="J1655">
        <v>68.72</v>
      </c>
      <c r="K1655">
        <v>2</v>
      </c>
      <c r="L1655">
        <v>-14.6</v>
      </c>
      <c r="M1655">
        <f>YEAR(Walmart_dataset[[#This Row],[Order Date]])</f>
        <v>2012</v>
      </c>
      <c r="N1655">
        <f>MONTH(Walmart_dataset[[#This Row],[Order Date]])</f>
        <v>10</v>
      </c>
      <c r="O1655">
        <f>DAY(Walmart_dataset[[#This Row],[Order Date]])</f>
        <v>26</v>
      </c>
    </row>
    <row r="1656" spans="1:15" x14ac:dyDescent="0.25">
      <c r="A1656" t="s">
        <v>2556</v>
      </c>
      <c r="B1656" s="1">
        <v>40754</v>
      </c>
      <c r="C1656" s="1">
        <v>40760</v>
      </c>
      <c r="D1656" t="s">
        <v>2319</v>
      </c>
      <c r="E1656" t="s">
        <v>14</v>
      </c>
      <c r="F1656" t="s">
        <v>36</v>
      </c>
      <c r="G1656" t="s">
        <v>37</v>
      </c>
      <c r="H1656" t="s">
        <v>296</v>
      </c>
      <c r="I1656" t="s">
        <v>1879</v>
      </c>
      <c r="J1656">
        <v>1367.84</v>
      </c>
      <c r="K1656">
        <v>8</v>
      </c>
      <c r="L1656">
        <v>259.89</v>
      </c>
      <c r="M1656">
        <f>YEAR(Walmart_dataset[[#This Row],[Order Date]])</f>
        <v>2011</v>
      </c>
      <c r="N1656">
        <f>MONTH(Walmart_dataset[[#This Row],[Order Date]])</f>
        <v>7</v>
      </c>
      <c r="O1656">
        <f>DAY(Walmart_dataset[[#This Row],[Order Date]])</f>
        <v>30</v>
      </c>
    </row>
    <row r="1657" spans="1:15" x14ac:dyDescent="0.25">
      <c r="A1657" t="s">
        <v>2557</v>
      </c>
      <c r="B1657" s="1">
        <v>41096</v>
      </c>
      <c r="C1657" s="1">
        <v>41101</v>
      </c>
      <c r="D1657" t="s">
        <v>1847</v>
      </c>
      <c r="E1657" t="s">
        <v>14</v>
      </c>
      <c r="F1657" t="s">
        <v>133</v>
      </c>
      <c r="G1657" t="s">
        <v>16</v>
      </c>
      <c r="H1657" t="s">
        <v>110</v>
      </c>
      <c r="I1657" t="s">
        <v>2558</v>
      </c>
      <c r="J1657">
        <v>170.35</v>
      </c>
      <c r="K1657">
        <v>3</v>
      </c>
      <c r="L1657">
        <v>-17.04</v>
      </c>
      <c r="M1657">
        <f>YEAR(Walmart_dataset[[#This Row],[Order Date]])</f>
        <v>2012</v>
      </c>
      <c r="N1657">
        <f>MONTH(Walmart_dataset[[#This Row],[Order Date]])</f>
        <v>7</v>
      </c>
      <c r="O1657">
        <f>DAY(Walmart_dataset[[#This Row],[Order Date]])</f>
        <v>6</v>
      </c>
    </row>
    <row r="1658" spans="1:15" hidden="1" x14ac:dyDescent="0.25">
      <c r="A1658" t="s">
        <v>2559</v>
      </c>
      <c r="B1658" s="1">
        <v>40976</v>
      </c>
      <c r="C1658" s="1">
        <v>40978</v>
      </c>
      <c r="D1658" t="s">
        <v>2560</v>
      </c>
      <c r="E1658" t="s">
        <v>14</v>
      </c>
      <c r="F1658" t="s">
        <v>806</v>
      </c>
      <c r="G1658" t="s">
        <v>96</v>
      </c>
      <c r="H1658" t="s">
        <v>23</v>
      </c>
      <c r="I1658" t="s">
        <v>1667</v>
      </c>
      <c r="J1658">
        <v>3.41</v>
      </c>
      <c r="K1658">
        <v>1</v>
      </c>
      <c r="L1658">
        <v>0.89</v>
      </c>
      <c r="M1658">
        <f>YEAR(Walmart_dataset[[#This Row],[Order Date]])</f>
        <v>2012</v>
      </c>
      <c r="N1658">
        <f>MONTH(Walmart_dataset[[#This Row],[Order Date]])</f>
        <v>3</v>
      </c>
      <c r="O1658">
        <f>DAY(Walmart_dataset[[#This Row],[Order Date]])</f>
        <v>8</v>
      </c>
    </row>
    <row r="1659" spans="1:15" x14ac:dyDescent="0.25">
      <c r="A1659" t="s">
        <v>2561</v>
      </c>
      <c r="B1659" s="1">
        <v>41584</v>
      </c>
      <c r="C1659" s="1">
        <v>41587</v>
      </c>
      <c r="D1659" t="s">
        <v>322</v>
      </c>
      <c r="E1659" t="s">
        <v>14</v>
      </c>
      <c r="F1659" t="s">
        <v>47</v>
      </c>
      <c r="G1659" t="s">
        <v>16</v>
      </c>
      <c r="H1659" t="s">
        <v>27</v>
      </c>
      <c r="I1659" t="s">
        <v>1193</v>
      </c>
      <c r="J1659">
        <v>53.25</v>
      </c>
      <c r="K1659">
        <v>2</v>
      </c>
      <c r="L1659">
        <v>19.97</v>
      </c>
      <c r="M1659">
        <f>YEAR(Walmart_dataset[[#This Row],[Order Date]])</f>
        <v>2013</v>
      </c>
      <c r="N1659">
        <f>MONTH(Walmart_dataset[[#This Row],[Order Date]])</f>
        <v>11</v>
      </c>
      <c r="O1659">
        <f>DAY(Walmart_dataset[[#This Row],[Order Date]])</f>
        <v>6</v>
      </c>
    </row>
    <row r="1660" spans="1:15" x14ac:dyDescent="0.25">
      <c r="A1660" t="s">
        <v>2562</v>
      </c>
      <c r="B1660" s="1">
        <v>41012</v>
      </c>
      <c r="C1660" s="1">
        <v>41018</v>
      </c>
      <c r="D1660" t="s">
        <v>1499</v>
      </c>
      <c r="E1660" t="s">
        <v>14</v>
      </c>
      <c r="F1660" t="s">
        <v>15</v>
      </c>
      <c r="G1660" t="s">
        <v>16</v>
      </c>
      <c r="H1660" t="s">
        <v>21</v>
      </c>
      <c r="I1660" t="s">
        <v>1229</v>
      </c>
      <c r="J1660">
        <v>37.68</v>
      </c>
      <c r="K1660">
        <v>2</v>
      </c>
      <c r="L1660">
        <v>15.83</v>
      </c>
      <c r="M1660">
        <f>YEAR(Walmart_dataset[[#This Row],[Order Date]])</f>
        <v>2012</v>
      </c>
      <c r="N1660">
        <f>MONTH(Walmart_dataset[[#This Row],[Order Date]])</f>
        <v>4</v>
      </c>
      <c r="O1660">
        <f>DAY(Walmart_dataset[[#This Row],[Order Date]])</f>
        <v>13</v>
      </c>
    </row>
    <row r="1661" spans="1:15" x14ac:dyDescent="0.25">
      <c r="A1661" t="s">
        <v>2562</v>
      </c>
      <c r="B1661" s="1">
        <v>41012</v>
      </c>
      <c r="C1661" s="1">
        <v>41018</v>
      </c>
      <c r="D1661" t="s">
        <v>1499</v>
      </c>
      <c r="E1661" t="s">
        <v>14</v>
      </c>
      <c r="F1661" t="s">
        <v>15</v>
      </c>
      <c r="G1661" t="s">
        <v>16</v>
      </c>
      <c r="H1661" t="s">
        <v>25</v>
      </c>
      <c r="I1661" t="s">
        <v>2563</v>
      </c>
      <c r="J1661">
        <v>258.58</v>
      </c>
      <c r="K1661">
        <v>2</v>
      </c>
      <c r="L1661">
        <v>19.39</v>
      </c>
      <c r="M1661">
        <f>YEAR(Walmart_dataset[[#This Row],[Order Date]])</f>
        <v>2012</v>
      </c>
      <c r="N1661">
        <f>MONTH(Walmart_dataset[[#This Row],[Order Date]])</f>
        <v>4</v>
      </c>
      <c r="O1661">
        <f>DAY(Walmart_dataset[[#This Row],[Order Date]])</f>
        <v>13</v>
      </c>
    </row>
    <row r="1662" spans="1:15" x14ac:dyDescent="0.25">
      <c r="A1662" t="s">
        <v>2562</v>
      </c>
      <c r="B1662" s="1">
        <v>41012</v>
      </c>
      <c r="C1662" s="1">
        <v>41018</v>
      </c>
      <c r="D1662" t="s">
        <v>1499</v>
      </c>
      <c r="E1662" t="s">
        <v>14</v>
      </c>
      <c r="F1662" t="s">
        <v>15</v>
      </c>
      <c r="G1662" t="s">
        <v>16</v>
      </c>
      <c r="H1662" t="s">
        <v>29</v>
      </c>
      <c r="I1662" t="s">
        <v>882</v>
      </c>
      <c r="J1662">
        <v>75.84</v>
      </c>
      <c r="K1662">
        <v>2</v>
      </c>
      <c r="L1662">
        <v>29.58</v>
      </c>
      <c r="M1662">
        <f>YEAR(Walmart_dataset[[#This Row],[Order Date]])</f>
        <v>2012</v>
      </c>
      <c r="N1662">
        <f>MONTH(Walmart_dataset[[#This Row],[Order Date]])</f>
        <v>4</v>
      </c>
      <c r="O1662">
        <f>DAY(Walmart_dataset[[#This Row],[Order Date]])</f>
        <v>13</v>
      </c>
    </row>
    <row r="1663" spans="1:15" x14ac:dyDescent="0.25">
      <c r="A1663" t="s">
        <v>2564</v>
      </c>
      <c r="B1663" s="1">
        <v>41765</v>
      </c>
      <c r="C1663" s="1">
        <v>41769</v>
      </c>
      <c r="D1663" t="s">
        <v>2565</v>
      </c>
      <c r="E1663" t="s">
        <v>14</v>
      </c>
      <c r="F1663" t="s">
        <v>47</v>
      </c>
      <c r="G1663" t="s">
        <v>16</v>
      </c>
      <c r="H1663" t="s">
        <v>128</v>
      </c>
      <c r="I1663" t="s">
        <v>2566</v>
      </c>
      <c r="J1663">
        <v>23.16</v>
      </c>
      <c r="K1663">
        <v>2</v>
      </c>
      <c r="L1663">
        <v>11.58</v>
      </c>
      <c r="M1663">
        <f>YEAR(Walmart_dataset[[#This Row],[Order Date]])</f>
        <v>2014</v>
      </c>
      <c r="N1663">
        <f>MONTH(Walmart_dataset[[#This Row],[Order Date]])</f>
        <v>5</v>
      </c>
      <c r="O1663">
        <f>DAY(Walmart_dataset[[#This Row],[Order Date]])</f>
        <v>6</v>
      </c>
    </row>
    <row r="1664" spans="1:15" x14ac:dyDescent="0.25">
      <c r="A1664" t="s">
        <v>2567</v>
      </c>
      <c r="B1664" s="1">
        <v>40673</v>
      </c>
      <c r="C1664" s="1">
        <v>40678</v>
      </c>
      <c r="D1664" t="s">
        <v>2510</v>
      </c>
      <c r="E1664" t="s">
        <v>14</v>
      </c>
      <c r="F1664" t="s">
        <v>1016</v>
      </c>
      <c r="G1664" t="s">
        <v>37</v>
      </c>
      <c r="H1664" t="s">
        <v>128</v>
      </c>
      <c r="I1664" t="s">
        <v>2568</v>
      </c>
      <c r="J1664">
        <v>158.13</v>
      </c>
      <c r="K1664">
        <v>3</v>
      </c>
      <c r="L1664">
        <v>77.48</v>
      </c>
      <c r="M1664">
        <f>YEAR(Walmart_dataset[[#This Row],[Order Date]])</f>
        <v>2011</v>
      </c>
      <c r="N1664">
        <f>MONTH(Walmart_dataset[[#This Row],[Order Date]])</f>
        <v>5</v>
      </c>
      <c r="O1664">
        <f>DAY(Walmart_dataset[[#This Row],[Order Date]])</f>
        <v>10</v>
      </c>
    </row>
    <row r="1665" spans="1:15" x14ac:dyDescent="0.25">
      <c r="A1665" t="s">
        <v>2567</v>
      </c>
      <c r="B1665" s="1">
        <v>40673</v>
      </c>
      <c r="C1665" s="1">
        <v>40678</v>
      </c>
      <c r="D1665" t="s">
        <v>2510</v>
      </c>
      <c r="E1665" t="s">
        <v>14</v>
      </c>
      <c r="F1665" t="s">
        <v>1016</v>
      </c>
      <c r="G1665" t="s">
        <v>37</v>
      </c>
      <c r="H1665" t="s">
        <v>25</v>
      </c>
      <c r="I1665" t="s">
        <v>2569</v>
      </c>
      <c r="J1665">
        <v>43.6</v>
      </c>
      <c r="K1665">
        <v>5</v>
      </c>
      <c r="L1665">
        <v>4.3600000000000003</v>
      </c>
      <c r="M1665">
        <f>YEAR(Walmart_dataset[[#This Row],[Order Date]])</f>
        <v>2011</v>
      </c>
      <c r="N1665">
        <f>MONTH(Walmart_dataset[[#This Row],[Order Date]])</f>
        <v>5</v>
      </c>
      <c r="O1665">
        <f>DAY(Walmart_dataset[[#This Row],[Order Date]])</f>
        <v>10</v>
      </c>
    </row>
    <row r="1666" spans="1:15" x14ac:dyDescent="0.25">
      <c r="A1666" t="s">
        <v>2570</v>
      </c>
      <c r="B1666" s="1">
        <v>41136</v>
      </c>
      <c r="C1666" s="1">
        <v>41140</v>
      </c>
      <c r="D1666" t="s">
        <v>2571</v>
      </c>
      <c r="E1666" t="s">
        <v>14</v>
      </c>
      <c r="F1666" t="s">
        <v>705</v>
      </c>
      <c r="G1666" t="s">
        <v>16</v>
      </c>
      <c r="H1666" t="s">
        <v>21</v>
      </c>
      <c r="I1666" t="s">
        <v>2035</v>
      </c>
      <c r="J1666">
        <v>104.23</v>
      </c>
      <c r="K1666">
        <v>7</v>
      </c>
      <c r="L1666">
        <v>28.14</v>
      </c>
      <c r="M1666">
        <f>YEAR(Walmart_dataset[[#This Row],[Order Date]])</f>
        <v>2012</v>
      </c>
      <c r="N1666">
        <f>MONTH(Walmart_dataset[[#This Row],[Order Date]])</f>
        <v>8</v>
      </c>
      <c r="O1666">
        <f>DAY(Walmart_dataset[[#This Row],[Order Date]])</f>
        <v>15</v>
      </c>
    </row>
    <row r="1667" spans="1:15" x14ac:dyDescent="0.25">
      <c r="A1667" t="s">
        <v>2570</v>
      </c>
      <c r="B1667" s="1">
        <v>41136</v>
      </c>
      <c r="C1667" s="1">
        <v>41140</v>
      </c>
      <c r="D1667" t="s">
        <v>2571</v>
      </c>
      <c r="E1667" t="s">
        <v>14</v>
      </c>
      <c r="F1667" t="s">
        <v>705</v>
      </c>
      <c r="G1667" t="s">
        <v>16</v>
      </c>
      <c r="H1667" t="s">
        <v>43</v>
      </c>
      <c r="I1667" t="s">
        <v>1285</v>
      </c>
      <c r="J1667">
        <v>70.260000000000005</v>
      </c>
      <c r="K1667">
        <v>3</v>
      </c>
      <c r="L1667">
        <v>18.97</v>
      </c>
      <c r="M1667">
        <f>YEAR(Walmart_dataset[[#This Row],[Order Date]])</f>
        <v>2012</v>
      </c>
      <c r="N1667">
        <f>MONTH(Walmart_dataset[[#This Row],[Order Date]])</f>
        <v>8</v>
      </c>
      <c r="O1667">
        <f>DAY(Walmart_dataset[[#This Row],[Order Date]])</f>
        <v>15</v>
      </c>
    </row>
    <row r="1668" spans="1:15" x14ac:dyDescent="0.25">
      <c r="A1668" t="s">
        <v>2572</v>
      </c>
      <c r="B1668" s="1">
        <v>41544</v>
      </c>
      <c r="C1668" s="1">
        <v>41544</v>
      </c>
      <c r="D1668" t="s">
        <v>582</v>
      </c>
      <c r="E1668" t="s">
        <v>14</v>
      </c>
      <c r="F1668" t="s">
        <v>173</v>
      </c>
      <c r="G1668" t="s">
        <v>16</v>
      </c>
      <c r="H1668" t="s">
        <v>43</v>
      </c>
      <c r="I1668" t="s">
        <v>377</v>
      </c>
      <c r="J1668">
        <v>51.45</v>
      </c>
      <c r="K1668">
        <v>3</v>
      </c>
      <c r="L1668">
        <v>13.89</v>
      </c>
      <c r="M1668">
        <f>YEAR(Walmart_dataset[[#This Row],[Order Date]])</f>
        <v>2013</v>
      </c>
      <c r="N1668">
        <f>MONTH(Walmart_dataset[[#This Row],[Order Date]])</f>
        <v>9</v>
      </c>
      <c r="O1668">
        <f>DAY(Walmart_dataset[[#This Row],[Order Date]])</f>
        <v>27</v>
      </c>
    </row>
    <row r="1669" spans="1:15" x14ac:dyDescent="0.25">
      <c r="A1669" t="s">
        <v>2572</v>
      </c>
      <c r="B1669" s="1">
        <v>41544</v>
      </c>
      <c r="C1669" s="1">
        <v>41544</v>
      </c>
      <c r="D1669" t="s">
        <v>582</v>
      </c>
      <c r="E1669" t="s">
        <v>14</v>
      </c>
      <c r="F1669" t="s">
        <v>173</v>
      </c>
      <c r="G1669" t="s">
        <v>16</v>
      </c>
      <c r="H1669" t="s">
        <v>17</v>
      </c>
      <c r="I1669" t="s">
        <v>1087</v>
      </c>
      <c r="J1669">
        <v>7.83</v>
      </c>
      <c r="K1669">
        <v>3</v>
      </c>
      <c r="L1669">
        <v>3.6</v>
      </c>
      <c r="M1669">
        <f>YEAR(Walmart_dataset[[#This Row],[Order Date]])</f>
        <v>2013</v>
      </c>
      <c r="N1669">
        <f>MONTH(Walmart_dataset[[#This Row],[Order Date]])</f>
        <v>9</v>
      </c>
      <c r="O1669">
        <f>DAY(Walmart_dataset[[#This Row],[Order Date]])</f>
        <v>27</v>
      </c>
    </row>
    <row r="1670" spans="1:15" x14ac:dyDescent="0.25">
      <c r="A1670" t="s">
        <v>2572</v>
      </c>
      <c r="B1670" s="1">
        <v>41544</v>
      </c>
      <c r="C1670" s="1">
        <v>41544</v>
      </c>
      <c r="D1670" t="s">
        <v>582</v>
      </c>
      <c r="E1670" t="s">
        <v>14</v>
      </c>
      <c r="F1670" t="s">
        <v>173</v>
      </c>
      <c r="G1670" t="s">
        <v>16</v>
      </c>
      <c r="H1670" t="s">
        <v>23</v>
      </c>
      <c r="I1670" t="s">
        <v>2242</v>
      </c>
      <c r="J1670">
        <v>35.4</v>
      </c>
      <c r="K1670">
        <v>5</v>
      </c>
      <c r="L1670">
        <v>13.45</v>
      </c>
      <c r="M1670">
        <f>YEAR(Walmart_dataset[[#This Row],[Order Date]])</f>
        <v>2013</v>
      </c>
      <c r="N1670">
        <f>MONTH(Walmart_dataset[[#This Row],[Order Date]])</f>
        <v>9</v>
      </c>
      <c r="O1670">
        <f>DAY(Walmart_dataset[[#This Row],[Order Date]])</f>
        <v>27</v>
      </c>
    </row>
    <row r="1671" spans="1:15" x14ac:dyDescent="0.25">
      <c r="A1671" t="s">
        <v>2572</v>
      </c>
      <c r="B1671" s="1">
        <v>41544</v>
      </c>
      <c r="C1671" s="1">
        <v>41544</v>
      </c>
      <c r="D1671" t="s">
        <v>582</v>
      </c>
      <c r="E1671" t="s">
        <v>14</v>
      </c>
      <c r="F1671" t="s">
        <v>173</v>
      </c>
      <c r="G1671" t="s">
        <v>16</v>
      </c>
      <c r="H1671" t="s">
        <v>67</v>
      </c>
      <c r="I1671" t="s">
        <v>378</v>
      </c>
      <c r="J1671">
        <v>29.9</v>
      </c>
      <c r="K1671">
        <v>5</v>
      </c>
      <c r="L1671">
        <v>13.46</v>
      </c>
      <c r="M1671">
        <f>YEAR(Walmart_dataset[[#This Row],[Order Date]])</f>
        <v>2013</v>
      </c>
      <c r="N1671">
        <f>MONTH(Walmart_dataset[[#This Row],[Order Date]])</f>
        <v>9</v>
      </c>
      <c r="O1671">
        <f>DAY(Walmart_dataset[[#This Row],[Order Date]])</f>
        <v>27</v>
      </c>
    </row>
    <row r="1672" spans="1:15" x14ac:dyDescent="0.25">
      <c r="A1672" t="s">
        <v>2573</v>
      </c>
      <c r="B1672" s="1">
        <v>41745</v>
      </c>
      <c r="C1672" s="1">
        <v>41747</v>
      </c>
      <c r="D1672" t="s">
        <v>713</v>
      </c>
      <c r="E1672" t="s">
        <v>14</v>
      </c>
      <c r="F1672" t="s">
        <v>15</v>
      </c>
      <c r="G1672" t="s">
        <v>16</v>
      </c>
      <c r="H1672" t="s">
        <v>67</v>
      </c>
      <c r="I1672" t="s">
        <v>144</v>
      </c>
      <c r="J1672">
        <v>79.14</v>
      </c>
      <c r="K1672">
        <v>3</v>
      </c>
      <c r="L1672">
        <v>36.4</v>
      </c>
      <c r="M1672">
        <f>YEAR(Walmart_dataset[[#This Row],[Order Date]])</f>
        <v>2014</v>
      </c>
      <c r="N1672">
        <f>MONTH(Walmart_dataset[[#This Row],[Order Date]])</f>
        <v>4</v>
      </c>
      <c r="O1672">
        <f>DAY(Walmart_dataset[[#This Row],[Order Date]])</f>
        <v>16</v>
      </c>
    </row>
    <row r="1673" spans="1:15" x14ac:dyDescent="0.25">
      <c r="A1673" t="s">
        <v>2574</v>
      </c>
      <c r="B1673" s="1">
        <v>41895</v>
      </c>
      <c r="C1673" s="1">
        <v>41900</v>
      </c>
      <c r="D1673" t="s">
        <v>1516</v>
      </c>
      <c r="E1673" t="s">
        <v>14</v>
      </c>
      <c r="F1673" t="s">
        <v>15</v>
      </c>
      <c r="G1673" t="s">
        <v>16</v>
      </c>
      <c r="H1673" t="s">
        <v>67</v>
      </c>
      <c r="I1673" t="s">
        <v>1175</v>
      </c>
      <c r="J1673">
        <v>166.44</v>
      </c>
      <c r="K1673">
        <v>3</v>
      </c>
      <c r="L1673">
        <v>79.89</v>
      </c>
      <c r="M1673">
        <f>YEAR(Walmart_dataset[[#This Row],[Order Date]])</f>
        <v>2014</v>
      </c>
      <c r="N1673">
        <f>MONTH(Walmart_dataset[[#This Row],[Order Date]])</f>
        <v>9</v>
      </c>
      <c r="O1673">
        <f>DAY(Walmart_dataset[[#This Row],[Order Date]])</f>
        <v>13</v>
      </c>
    </row>
    <row r="1674" spans="1:15" x14ac:dyDescent="0.25">
      <c r="A1674" t="s">
        <v>2575</v>
      </c>
      <c r="B1674" s="1">
        <v>40873</v>
      </c>
      <c r="C1674" s="1">
        <v>40878</v>
      </c>
      <c r="D1674" t="s">
        <v>109</v>
      </c>
      <c r="E1674" t="s">
        <v>14</v>
      </c>
      <c r="F1674" t="s">
        <v>47</v>
      </c>
      <c r="G1674" t="s">
        <v>16</v>
      </c>
      <c r="H1674" t="s">
        <v>67</v>
      </c>
      <c r="I1674" t="s">
        <v>2576</v>
      </c>
      <c r="J1674">
        <v>81.98</v>
      </c>
      <c r="K1674">
        <v>2</v>
      </c>
      <c r="L1674">
        <v>40.17</v>
      </c>
      <c r="M1674">
        <f>YEAR(Walmart_dataset[[#This Row],[Order Date]])</f>
        <v>2011</v>
      </c>
      <c r="N1674">
        <f>MONTH(Walmart_dataset[[#This Row],[Order Date]])</f>
        <v>11</v>
      </c>
      <c r="O1674">
        <f>DAY(Walmart_dataset[[#This Row],[Order Date]])</f>
        <v>26</v>
      </c>
    </row>
    <row r="1675" spans="1:15" x14ac:dyDescent="0.25">
      <c r="A1675" t="s">
        <v>2577</v>
      </c>
      <c r="B1675" s="1">
        <v>41718</v>
      </c>
      <c r="C1675" s="1">
        <v>41721</v>
      </c>
      <c r="D1675" t="s">
        <v>1119</v>
      </c>
      <c r="E1675" t="s">
        <v>14</v>
      </c>
      <c r="F1675" t="s">
        <v>785</v>
      </c>
      <c r="G1675" t="s">
        <v>16</v>
      </c>
      <c r="H1675" t="s">
        <v>27</v>
      </c>
      <c r="I1675" t="s">
        <v>2578</v>
      </c>
      <c r="J1675">
        <v>14.62</v>
      </c>
      <c r="K1675">
        <v>2</v>
      </c>
      <c r="L1675">
        <v>5.12</v>
      </c>
      <c r="M1675">
        <f>YEAR(Walmart_dataset[[#This Row],[Order Date]])</f>
        <v>2014</v>
      </c>
      <c r="N1675">
        <f>MONTH(Walmart_dataset[[#This Row],[Order Date]])</f>
        <v>3</v>
      </c>
      <c r="O1675">
        <f>DAY(Walmart_dataset[[#This Row],[Order Date]])</f>
        <v>20</v>
      </c>
    </row>
    <row r="1676" spans="1:15" x14ac:dyDescent="0.25">
      <c r="A1676" t="s">
        <v>2577</v>
      </c>
      <c r="B1676" s="1">
        <v>41718</v>
      </c>
      <c r="C1676" s="1">
        <v>41721</v>
      </c>
      <c r="D1676" t="s">
        <v>1119</v>
      </c>
      <c r="E1676" t="s">
        <v>14</v>
      </c>
      <c r="F1676" t="s">
        <v>785</v>
      </c>
      <c r="G1676" t="s">
        <v>16</v>
      </c>
      <c r="H1676" t="s">
        <v>31</v>
      </c>
      <c r="I1676" t="s">
        <v>2270</v>
      </c>
      <c r="J1676">
        <v>697.16</v>
      </c>
      <c r="K1676">
        <v>5</v>
      </c>
      <c r="L1676">
        <v>8.7100000000000009</v>
      </c>
      <c r="M1676">
        <f>YEAR(Walmart_dataset[[#This Row],[Order Date]])</f>
        <v>2014</v>
      </c>
      <c r="N1676">
        <f>MONTH(Walmart_dataset[[#This Row],[Order Date]])</f>
        <v>3</v>
      </c>
      <c r="O1676">
        <f>DAY(Walmart_dataset[[#This Row],[Order Date]])</f>
        <v>20</v>
      </c>
    </row>
    <row r="1677" spans="1:15" x14ac:dyDescent="0.25">
      <c r="A1677" t="s">
        <v>2577</v>
      </c>
      <c r="B1677" s="1">
        <v>41718</v>
      </c>
      <c r="C1677" s="1">
        <v>41721</v>
      </c>
      <c r="D1677" t="s">
        <v>1119</v>
      </c>
      <c r="E1677" t="s">
        <v>14</v>
      </c>
      <c r="F1677" t="s">
        <v>785</v>
      </c>
      <c r="G1677" t="s">
        <v>16</v>
      </c>
      <c r="H1677" t="s">
        <v>21</v>
      </c>
      <c r="I1677" t="s">
        <v>2579</v>
      </c>
      <c r="J1677">
        <v>30.93</v>
      </c>
      <c r="K1677">
        <v>1</v>
      </c>
      <c r="L1677">
        <v>12.68</v>
      </c>
      <c r="M1677">
        <f>YEAR(Walmart_dataset[[#This Row],[Order Date]])</f>
        <v>2014</v>
      </c>
      <c r="N1677">
        <f>MONTH(Walmart_dataset[[#This Row],[Order Date]])</f>
        <v>3</v>
      </c>
      <c r="O1677">
        <f>DAY(Walmart_dataset[[#This Row],[Order Date]])</f>
        <v>20</v>
      </c>
    </row>
    <row r="1678" spans="1:15" x14ac:dyDescent="0.25">
      <c r="A1678" t="s">
        <v>2577</v>
      </c>
      <c r="B1678" s="1">
        <v>41718</v>
      </c>
      <c r="C1678" s="1">
        <v>41721</v>
      </c>
      <c r="D1678" t="s">
        <v>1119</v>
      </c>
      <c r="E1678" t="s">
        <v>14</v>
      </c>
      <c r="F1678" t="s">
        <v>785</v>
      </c>
      <c r="G1678" t="s">
        <v>16</v>
      </c>
      <c r="H1678" t="s">
        <v>27</v>
      </c>
      <c r="I1678" t="s">
        <v>2128</v>
      </c>
      <c r="J1678">
        <v>27.5</v>
      </c>
      <c r="K1678">
        <v>7</v>
      </c>
      <c r="L1678">
        <v>9.2799999999999994</v>
      </c>
      <c r="M1678">
        <f>YEAR(Walmart_dataset[[#This Row],[Order Date]])</f>
        <v>2014</v>
      </c>
      <c r="N1678">
        <f>MONTH(Walmart_dataset[[#This Row],[Order Date]])</f>
        <v>3</v>
      </c>
      <c r="O1678">
        <f>DAY(Walmart_dataset[[#This Row],[Order Date]])</f>
        <v>20</v>
      </c>
    </row>
    <row r="1679" spans="1:15" x14ac:dyDescent="0.25">
      <c r="A1679" t="s">
        <v>2580</v>
      </c>
      <c r="B1679" s="1">
        <v>41874</v>
      </c>
      <c r="C1679" s="1">
        <v>41875</v>
      </c>
      <c r="D1679" t="s">
        <v>2581</v>
      </c>
      <c r="E1679" t="s">
        <v>14</v>
      </c>
      <c r="F1679" t="s">
        <v>47</v>
      </c>
      <c r="G1679" t="s">
        <v>16</v>
      </c>
      <c r="H1679" t="s">
        <v>31</v>
      </c>
      <c r="I1679" t="s">
        <v>102</v>
      </c>
      <c r="J1679">
        <v>210.01</v>
      </c>
      <c r="K1679">
        <v>1</v>
      </c>
      <c r="L1679">
        <v>2.63</v>
      </c>
      <c r="M1679">
        <f>YEAR(Walmart_dataset[[#This Row],[Order Date]])</f>
        <v>2014</v>
      </c>
      <c r="N1679">
        <f>MONTH(Walmart_dataset[[#This Row],[Order Date]])</f>
        <v>8</v>
      </c>
      <c r="O1679">
        <f>DAY(Walmart_dataset[[#This Row],[Order Date]])</f>
        <v>23</v>
      </c>
    </row>
    <row r="1680" spans="1:15" x14ac:dyDescent="0.25">
      <c r="A1680" t="s">
        <v>2582</v>
      </c>
      <c r="B1680" s="1">
        <v>41529</v>
      </c>
      <c r="C1680" s="1">
        <v>41535</v>
      </c>
      <c r="D1680" t="s">
        <v>2583</v>
      </c>
      <c r="E1680" t="s">
        <v>14</v>
      </c>
      <c r="F1680" t="s">
        <v>142</v>
      </c>
      <c r="G1680" t="s">
        <v>16</v>
      </c>
      <c r="H1680" t="s">
        <v>43</v>
      </c>
      <c r="I1680" t="s">
        <v>2584</v>
      </c>
      <c r="J1680">
        <v>332.94</v>
      </c>
      <c r="K1680">
        <v>3</v>
      </c>
      <c r="L1680">
        <v>6.66</v>
      </c>
      <c r="M1680">
        <f>YEAR(Walmart_dataset[[#This Row],[Order Date]])</f>
        <v>2013</v>
      </c>
      <c r="N1680">
        <f>MONTH(Walmart_dataset[[#This Row],[Order Date]])</f>
        <v>9</v>
      </c>
      <c r="O1680">
        <f>DAY(Walmart_dataset[[#This Row],[Order Date]])</f>
        <v>12</v>
      </c>
    </row>
    <row r="1681" spans="1:15" x14ac:dyDescent="0.25">
      <c r="A1681" t="s">
        <v>2582</v>
      </c>
      <c r="B1681" s="1">
        <v>41529</v>
      </c>
      <c r="C1681" s="1">
        <v>41535</v>
      </c>
      <c r="D1681" t="s">
        <v>2583</v>
      </c>
      <c r="E1681" t="s">
        <v>14</v>
      </c>
      <c r="F1681" t="s">
        <v>142</v>
      </c>
      <c r="G1681" t="s">
        <v>16</v>
      </c>
      <c r="H1681" t="s">
        <v>27</v>
      </c>
      <c r="I1681" t="s">
        <v>364</v>
      </c>
      <c r="J1681">
        <v>39.869999999999997</v>
      </c>
      <c r="K1681">
        <v>2</v>
      </c>
      <c r="L1681">
        <v>12.96</v>
      </c>
      <c r="M1681">
        <f>YEAR(Walmart_dataset[[#This Row],[Order Date]])</f>
        <v>2013</v>
      </c>
      <c r="N1681">
        <f>MONTH(Walmart_dataset[[#This Row],[Order Date]])</f>
        <v>9</v>
      </c>
      <c r="O1681">
        <f>DAY(Walmart_dataset[[#This Row],[Order Date]])</f>
        <v>12</v>
      </c>
    </row>
    <row r="1682" spans="1:15" x14ac:dyDescent="0.25">
      <c r="A1682" t="s">
        <v>2585</v>
      </c>
      <c r="B1682" s="1">
        <v>41541</v>
      </c>
      <c r="C1682" s="1">
        <v>41544</v>
      </c>
      <c r="D1682" t="s">
        <v>2586</v>
      </c>
      <c r="E1682" t="s">
        <v>14</v>
      </c>
      <c r="F1682" t="s">
        <v>36</v>
      </c>
      <c r="G1682" t="s">
        <v>37</v>
      </c>
      <c r="H1682" t="s">
        <v>122</v>
      </c>
      <c r="I1682" t="s">
        <v>2587</v>
      </c>
      <c r="J1682">
        <v>13.68</v>
      </c>
      <c r="K1682">
        <v>2</v>
      </c>
      <c r="L1682">
        <v>3.69</v>
      </c>
      <c r="M1682">
        <f>YEAR(Walmart_dataset[[#This Row],[Order Date]])</f>
        <v>2013</v>
      </c>
      <c r="N1682">
        <f>MONTH(Walmart_dataset[[#This Row],[Order Date]])</f>
        <v>9</v>
      </c>
      <c r="O1682">
        <f>DAY(Walmart_dataset[[#This Row],[Order Date]])</f>
        <v>24</v>
      </c>
    </row>
    <row r="1683" spans="1:15" x14ac:dyDescent="0.25">
      <c r="A1683" t="s">
        <v>2588</v>
      </c>
      <c r="B1683" s="1">
        <v>41489</v>
      </c>
      <c r="C1683" s="1">
        <v>41491</v>
      </c>
      <c r="D1683" t="s">
        <v>2589</v>
      </c>
      <c r="E1683" t="s">
        <v>14</v>
      </c>
      <c r="F1683" t="s">
        <v>15</v>
      </c>
      <c r="G1683" t="s">
        <v>16</v>
      </c>
      <c r="H1683" t="s">
        <v>31</v>
      </c>
      <c r="I1683" t="s">
        <v>2590</v>
      </c>
      <c r="J1683">
        <v>136.46</v>
      </c>
      <c r="K1683">
        <v>2</v>
      </c>
      <c r="L1683">
        <v>15.35</v>
      </c>
      <c r="M1683">
        <f>YEAR(Walmart_dataset[[#This Row],[Order Date]])</f>
        <v>2013</v>
      </c>
      <c r="N1683">
        <f>MONTH(Walmart_dataset[[#This Row],[Order Date]])</f>
        <v>8</v>
      </c>
      <c r="O1683">
        <f>DAY(Walmart_dataset[[#This Row],[Order Date]])</f>
        <v>3</v>
      </c>
    </row>
    <row r="1684" spans="1:15" x14ac:dyDescent="0.25">
      <c r="A1684" t="s">
        <v>2588</v>
      </c>
      <c r="B1684" s="1">
        <v>41489</v>
      </c>
      <c r="C1684" s="1">
        <v>41491</v>
      </c>
      <c r="D1684" t="s">
        <v>2589</v>
      </c>
      <c r="E1684" t="s">
        <v>14</v>
      </c>
      <c r="F1684" t="s">
        <v>15</v>
      </c>
      <c r="G1684" t="s">
        <v>16</v>
      </c>
      <c r="H1684" t="s">
        <v>25</v>
      </c>
      <c r="I1684" t="s">
        <v>183</v>
      </c>
      <c r="J1684">
        <v>333.58</v>
      </c>
      <c r="K1684">
        <v>3</v>
      </c>
      <c r="L1684">
        <v>33.36</v>
      </c>
      <c r="M1684">
        <f>YEAR(Walmart_dataset[[#This Row],[Order Date]])</f>
        <v>2013</v>
      </c>
      <c r="N1684">
        <f>MONTH(Walmart_dataset[[#This Row],[Order Date]])</f>
        <v>8</v>
      </c>
      <c r="O1684">
        <f>DAY(Walmart_dataset[[#This Row],[Order Date]])</f>
        <v>3</v>
      </c>
    </row>
    <row r="1685" spans="1:15" x14ac:dyDescent="0.25">
      <c r="A1685" t="s">
        <v>2588</v>
      </c>
      <c r="B1685" s="1">
        <v>41489</v>
      </c>
      <c r="C1685" s="1">
        <v>41491</v>
      </c>
      <c r="D1685" t="s">
        <v>2589</v>
      </c>
      <c r="E1685" t="s">
        <v>14</v>
      </c>
      <c r="F1685" t="s">
        <v>15</v>
      </c>
      <c r="G1685" t="s">
        <v>16</v>
      </c>
      <c r="H1685" t="s">
        <v>27</v>
      </c>
      <c r="I1685" t="s">
        <v>2591</v>
      </c>
      <c r="J1685">
        <v>12.54</v>
      </c>
      <c r="K1685">
        <v>2</v>
      </c>
      <c r="L1685">
        <v>4.7</v>
      </c>
      <c r="M1685">
        <f>YEAR(Walmart_dataset[[#This Row],[Order Date]])</f>
        <v>2013</v>
      </c>
      <c r="N1685">
        <f>MONTH(Walmart_dataset[[#This Row],[Order Date]])</f>
        <v>8</v>
      </c>
      <c r="O1685">
        <f>DAY(Walmart_dataset[[#This Row],[Order Date]])</f>
        <v>3</v>
      </c>
    </row>
    <row r="1686" spans="1:15" x14ac:dyDescent="0.25">
      <c r="A1686" t="s">
        <v>2592</v>
      </c>
      <c r="B1686" s="1">
        <v>41947</v>
      </c>
      <c r="C1686" s="1">
        <v>41949</v>
      </c>
      <c r="D1686" t="s">
        <v>2593</v>
      </c>
      <c r="E1686" t="s">
        <v>14</v>
      </c>
      <c r="F1686" t="s">
        <v>36</v>
      </c>
      <c r="G1686" t="s">
        <v>37</v>
      </c>
      <c r="H1686" t="s">
        <v>58</v>
      </c>
      <c r="I1686" t="s">
        <v>1931</v>
      </c>
      <c r="J1686">
        <v>43.5</v>
      </c>
      <c r="K1686">
        <v>3</v>
      </c>
      <c r="L1686">
        <v>10.88</v>
      </c>
      <c r="M1686">
        <f>YEAR(Walmart_dataset[[#This Row],[Order Date]])</f>
        <v>2014</v>
      </c>
      <c r="N1686">
        <f>MONTH(Walmart_dataset[[#This Row],[Order Date]])</f>
        <v>11</v>
      </c>
      <c r="O1686">
        <f>DAY(Walmart_dataset[[#This Row],[Order Date]])</f>
        <v>4</v>
      </c>
    </row>
    <row r="1687" spans="1:15" x14ac:dyDescent="0.25">
      <c r="A1687" t="s">
        <v>2594</v>
      </c>
      <c r="B1687" s="1">
        <v>40609</v>
      </c>
      <c r="C1687" s="1">
        <v>40613</v>
      </c>
      <c r="D1687" t="s">
        <v>1188</v>
      </c>
      <c r="E1687" t="s">
        <v>14</v>
      </c>
      <c r="F1687" t="s">
        <v>279</v>
      </c>
      <c r="G1687" t="s">
        <v>37</v>
      </c>
      <c r="H1687" t="s">
        <v>27</v>
      </c>
      <c r="I1687" t="s">
        <v>2595</v>
      </c>
      <c r="J1687">
        <v>107.65</v>
      </c>
      <c r="K1687">
        <v>2</v>
      </c>
      <c r="L1687">
        <v>33.64</v>
      </c>
      <c r="M1687">
        <f>YEAR(Walmart_dataset[[#This Row],[Order Date]])</f>
        <v>2011</v>
      </c>
      <c r="N1687">
        <f>MONTH(Walmart_dataset[[#This Row],[Order Date]])</f>
        <v>3</v>
      </c>
      <c r="O1687">
        <f>DAY(Walmart_dataset[[#This Row],[Order Date]])</f>
        <v>7</v>
      </c>
    </row>
    <row r="1688" spans="1:15" x14ac:dyDescent="0.25">
      <c r="A1688" t="s">
        <v>2596</v>
      </c>
      <c r="B1688" s="1">
        <v>41643</v>
      </c>
      <c r="C1688" s="1">
        <v>41648</v>
      </c>
      <c r="D1688" t="s">
        <v>2597</v>
      </c>
      <c r="E1688" t="s">
        <v>14</v>
      </c>
      <c r="F1688" t="s">
        <v>1264</v>
      </c>
      <c r="G1688" t="s">
        <v>16</v>
      </c>
      <c r="H1688" t="s">
        <v>67</v>
      </c>
      <c r="I1688" t="s">
        <v>1942</v>
      </c>
      <c r="J1688">
        <v>38.880000000000003</v>
      </c>
      <c r="K1688">
        <v>6</v>
      </c>
      <c r="L1688">
        <v>18.66</v>
      </c>
      <c r="M1688">
        <f>YEAR(Walmart_dataset[[#This Row],[Order Date]])</f>
        <v>2014</v>
      </c>
      <c r="N1688">
        <f>MONTH(Walmart_dataset[[#This Row],[Order Date]])</f>
        <v>1</v>
      </c>
      <c r="O1688">
        <f>DAY(Walmart_dataset[[#This Row],[Order Date]])</f>
        <v>4</v>
      </c>
    </row>
    <row r="1689" spans="1:15" x14ac:dyDescent="0.25">
      <c r="A1689" t="s">
        <v>2598</v>
      </c>
      <c r="B1689" s="1">
        <v>41922</v>
      </c>
      <c r="C1689" s="1">
        <v>41924</v>
      </c>
      <c r="D1689" t="s">
        <v>344</v>
      </c>
      <c r="E1689" t="s">
        <v>14</v>
      </c>
      <c r="F1689" t="s">
        <v>15</v>
      </c>
      <c r="G1689" t="s">
        <v>16</v>
      </c>
      <c r="H1689" t="s">
        <v>67</v>
      </c>
      <c r="I1689" t="s">
        <v>2599</v>
      </c>
      <c r="J1689">
        <v>35.200000000000003</v>
      </c>
      <c r="K1689">
        <v>5</v>
      </c>
      <c r="L1689">
        <v>16.54</v>
      </c>
      <c r="M1689">
        <f>YEAR(Walmart_dataset[[#This Row],[Order Date]])</f>
        <v>2014</v>
      </c>
      <c r="N1689">
        <f>MONTH(Walmart_dataset[[#This Row],[Order Date]])</f>
        <v>10</v>
      </c>
      <c r="O1689">
        <f>DAY(Walmart_dataset[[#This Row],[Order Date]])</f>
        <v>10</v>
      </c>
    </row>
    <row r="1690" spans="1:15" x14ac:dyDescent="0.25">
      <c r="A1690" t="s">
        <v>2600</v>
      </c>
      <c r="B1690" s="1">
        <v>41913</v>
      </c>
      <c r="C1690" s="1">
        <v>41916</v>
      </c>
      <c r="D1690" t="s">
        <v>1790</v>
      </c>
      <c r="E1690" t="s">
        <v>14</v>
      </c>
      <c r="F1690" t="s">
        <v>36</v>
      </c>
      <c r="G1690" t="s">
        <v>37</v>
      </c>
      <c r="H1690" t="s">
        <v>67</v>
      </c>
      <c r="I1690" t="s">
        <v>1825</v>
      </c>
      <c r="J1690">
        <v>11.76</v>
      </c>
      <c r="K1690">
        <v>2</v>
      </c>
      <c r="L1690">
        <v>5.76</v>
      </c>
      <c r="M1690">
        <f>YEAR(Walmart_dataset[[#This Row],[Order Date]])</f>
        <v>2014</v>
      </c>
      <c r="N1690">
        <f>MONTH(Walmart_dataset[[#This Row],[Order Date]])</f>
        <v>10</v>
      </c>
      <c r="O1690">
        <f>DAY(Walmart_dataset[[#This Row],[Order Date]])</f>
        <v>1</v>
      </c>
    </row>
    <row r="1691" spans="1:15" x14ac:dyDescent="0.25">
      <c r="A1691" t="s">
        <v>2600</v>
      </c>
      <c r="B1691" s="1">
        <v>41913</v>
      </c>
      <c r="C1691" s="1">
        <v>41916</v>
      </c>
      <c r="D1691" t="s">
        <v>1790</v>
      </c>
      <c r="E1691" t="s">
        <v>14</v>
      </c>
      <c r="F1691" t="s">
        <v>36</v>
      </c>
      <c r="G1691" t="s">
        <v>37</v>
      </c>
      <c r="H1691" t="s">
        <v>67</v>
      </c>
      <c r="I1691" t="s">
        <v>2601</v>
      </c>
      <c r="J1691">
        <v>167.94</v>
      </c>
      <c r="K1691">
        <v>3</v>
      </c>
      <c r="L1691">
        <v>82.29</v>
      </c>
      <c r="M1691">
        <f>YEAR(Walmart_dataset[[#This Row],[Order Date]])</f>
        <v>2014</v>
      </c>
      <c r="N1691">
        <f>MONTH(Walmart_dataset[[#This Row],[Order Date]])</f>
        <v>10</v>
      </c>
      <c r="O1691">
        <f>DAY(Walmart_dataset[[#This Row],[Order Date]])</f>
        <v>1</v>
      </c>
    </row>
    <row r="1692" spans="1:15" x14ac:dyDescent="0.25">
      <c r="A1692" t="s">
        <v>2600</v>
      </c>
      <c r="B1692" s="1">
        <v>41913</v>
      </c>
      <c r="C1692" s="1">
        <v>41916</v>
      </c>
      <c r="D1692" t="s">
        <v>1790</v>
      </c>
      <c r="E1692" t="s">
        <v>14</v>
      </c>
      <c r="F1692" t="s">
        <v>36</v>
      </c>
      <c r="G1692" t="s">
        <v>37</v>
      </c>
      <c r="H1692" t="s">
        <v>29</v>
      </c>
      <c r="I1692" t="s">
        <v>2602</v>
      </c>
      <c r="J1692">
        <v>3.89</v>
      </c>
      <c r="K1692">
        <v>1</v>
      </c>
      <c r="L1692">
        <v>1.01</v>
      </c>
      <c r="M1692">
        <f>YEAR(Walmart_dataset[[#This Row],[Order Date]])</f>
        <v>2014</v>
      </c>
      <c r="N1692">
        <f>MONTH(Walmart_dataset[[#This Row],[Order Date]])</f>
        <v>10</v>
      </c>
      <c r="O1692">
        <f>DAY(Walmart_dataset[[#This Row],[Order Date]])</f>
        <v>1</v>
      </c>
    </row>
    <row r="1693" spans="1:15" x14ac:dyDescent="0.25">
      <c r="A1693" t="s">
        <v>2603</v>
      </c>
      <c r="B1693" s="1">
        <v>41894</v>
      </c>
      <c r="C1693" s="1">
        <v>41894</v>
      </c>
      <c r="D1693" t="s">
        <v>2604</v>
      </c>
      <c r="E1693" t="s">
        <v>14</v>
      </c>
      <c r="F1693" t="s">
        <v>47</v>
      </c>
      <c r="G1693" t="s">
        <v>16</v>
      </c>
      <c r="H1693" t="s">
        <v>21</v>
      </c>
      <c r="I1693" t="s">
        <v>2605</v>
      </c>
      <c r="J1693">
        <v>32.36</v>
      </c>
      <c r="K1693">
        <v>4</v>
      </c>
      <c r="L1693">
        <v>11.65</v>
      </c>
      <c r="M1693">
        <f>YEAR(Walmart_dataset[[#This Row],[Order Date]])</f>
        <v>2014</v>
      </c>
      <c r="N1693">
        <f>MONTH(Walmart_dataset[[#This Row],[Order Date]])</f>
        <v>9</v>
      </c>
      <c r="O1693">
        <f>DAY(Walmart_dataset[[#This Row],[Order Date]])</f>
        <v>12</v>
      </c>
    </row>
    <row r="1694" spans="1:15" x14ac:dyDescent="0.25">
      <c r="A1694" t="s">
        <v>2603</v>
      </c>
      <c r="B1694" s="1">
        <v>41894</v>
      </c>
      <c r="C1694" s="1">
        <v>41894</v>
      </c>
      <c r="D1694" t="s">
        <v>2604</v>
      </c>
      <c r="E1694" t="s">
        <v>14</v>
      </c>
      <c r="F1694" t="s">
        <v>47</v>
      </c>
      <c r="G1694" t="s">
        <v>16</v>
      </c>
      <c r="H1694" t="s">
        <v>29</v>
      </c>
      <c r="I1694" t="s">
        <v>807</v>
      </c>
      <c r="J1694">
        <v>406.6</v>
      </c>
      <c r="K1694">
        <v>5</v>
      </c>
      <c r="L1694">
        <v>113.85</v>
      </c>
      <c r="M1694">
        <f>YEAR(Walmart_dataset[[#This Row],[Order Date]])</f>
        <v>2014</v>
      </c>
      <c r="N1694">
        <f>MONTH(Walmart_dataset[[#This Row],[Order Date]])</f>
        <v>9</v>
      </c>
      <c r="O1694">
        <f>DAY(Walmart_dataset[[#This Row],[Order Date]])</f>
        <v>12</v>
      </c>
    </row>
    <row r="1695" spans="1:15" x14ac:dyDescent="0.25">
      <c r="A1695" t="s">
        <v>2606</v>
      </c>
      <c r="B1695" s="1">
        <v>41656</v>
      </c>
      <c r="C1695" s="1">
        <v>41656</v>
      </c>
      <c r="D1695" t="s">
        <v>2105</v>
      </c>
      <c r="E1695" t="s">
        <v>14</v>
      </c>
      <c r="F1695" t="s">
        <v>15</v>
      </c>
      <c r="G1695" t="s">
        <v>16</v>
      </c>
      <c r="H1695" t="s">
        <v>21</v>
      </c>
      <c r="I1695" t="s">
        <v>22</v>
      </c>
      <c r="J1695">
        <v>27.92</v>
      </c>
      <c r="K1695">
        <v>4</v>
      </c>
      <c r="L1695">
        <v>8.1</v>
      </c>
      <c r="M1695">
        <f>YEAR(Walmart_dataset[[#This Row],[Order Date]])</f>
        <v>2014</v>
      </c>
      <c r="N1695">
        <f>MONTH(Walmart_dataset[[#This Row],[Order Date]])</f>
        <v>1</v>
      </c>
      <c r="O1695">
        <f>DAY(Walmart_dataset[[#This Row],[Order Date]])</f>
        <v>17</v>
      </c>
    </row>
    <row r="1696" spans="1:15" x14ac:dyDescent="0.25">
      <c r="A1696" t="s">
        <v>2606</v>
      </c>
      <c r="B1696" s="1">
        <v>41656</v>
      </c>
      <c r="C1696" s="1">
        <v>41656</v>
      </c>
      <c r="D1696" t="s">
        <v>2105</v>
      </c>
      <c r="E1696" t="s">
        <v>14</v>
      </c>
      <c r="F1696" t="s">
        <v>15</v>
      </c>
      <c r="G1696" t="s">
        <v>16</v>
      </c>
      <c r="H1696" t="s">
        <v>31</v>
      </c>
      <c r="I1696" t="s">
        <v>1753</v>
      </c>
      <c r="J1696">
        <v>399.67</v>
      </c>
      <c r="K1696">
        <v>7</v>
      </c>
      <c r="L1696">
        <v>-14.99</v>
      </c>
      <c r="M1696">
        <f>YEAR(Walmart_dataset[[#This Row],[Order Date]])</f>
        <v>2014</v>
      </c>
      <c r="N1696">
        <f>MONTH(Walmart_dataset[[#This Row],[Order Date]])</f>
        <v>1</v>
      </c>
      <c r="O1696">
        <f>DAY(Walmart_dataset[[#This Row],[Order Date]])</f>
        <v>17</v>
      </c>
    </row>
    <row r="1697" spans="1:15" x14ac:dyDescent="0.25">
      <c r="A1697" t="s">
        <v>2607</v>
      </c>
      <c r="B1697" s="1">
        <v>40632</v>
      </c>
      <c r="C1697" s="1">
        <v>40637</v>
      </c>
      <c r="D1697" t="s">
        <v>496</v>
      </c>
      <c r="E1697" t="s">
        <v>14</v>
      </c>
      <c r="F1697" t="s">
        <v>36</v>
      </c>
      <c r="G1697" t="s">
        <v>37</v>
      </c>
      <c r="H1697" t="s">
        <v>43</v>
      </c>
      <c r="I1697" t="s">
        <v>2043</v>
      </c>
      <c r="J1697">
        <v>15.84</v>
      </c>
      <c r="K1697">
        <v>3</v>
      </c>
      <c r="L1697">
        <v>0</v>
      </c>
      <c r="M1697">
        <f>YEAR(Walmart_dataset[[#This Row],[Order Date]])</f>
        <v>2011</v>
      </c>
      <c r="N1697">
        <f>MONTH(Walmart_dataset[[#This Row],[Order Date]])</f>
        <v>3</v>
      </c>
      <c r="O1697">
        <f>DAY(Walmart_dataset[[#This Row],[Order Date]])</f>
        <v>30</v>
      </c>
    </row>
    <row r="1698" spans="1:15" x14ac:dyDescent="0.25">
      <c r="A1698" t="s">
        <v>2607</v>
      </c>
      <c r="B1698" s="1">
        <v>40632</v>
      </c>
      <c r="C1698" s="1">
        <v>40637</v>
      </c>
      <c r="D1698" t="s">
        <v>496</v>
      </c>
      <c r="E1698" t="s">
        <v>14</v>
      </c>
      <c r="F1698" t="s">
        <v>36</v>
      </c>
      <c r="G1698" t="s">
        <v>37</v>
      </c>
      <c r="H1698" t="s">
        <v>17</v>
      </c>
      <c r="I1698" t="s">
        <v>857</v>
      </c>
      <c r="J1698">
        <v>44.4</v>
      </c>
      <c r="K1698">
        <v>3</v>
      </c>
      <c r="L1698">
        <v>22.2</v>
      </c>
      <c r="M1698">
        <f>YEAR(Walmart_dataset[[#This Row],[Order Date]])</f>
        <v>2011</v>
      </c>
      <c r="N1698">
        <f>MONTH(Walmart_dataset[[#This Row],[Order Date]])</f>
        <v>3</v>
      </c>
      <c r="O1698">
        <f>DAY(Walmart_dataset[[#This Row],[Order Date]])</f>
        <v>30</v>
      </c>
    </row>
    <row r="1699" spans="1:15" hidden="1" x14ac:dyDescent="0.25">
      <c r="A1699" t="s">
        <v>2608</v>
      </c>
      <c r="B1699" s="1">
        <v>41765</v>
      </c>
      <c r="C1699" s="1">
        <v>41766</v>
      </c>
      <c r="D1699" t="s">
        <v>1700</v>
      </c>
      <c r="E1699" t="s">
        <v>14</v>
      </c>
      <c r="F1699" t="s">
        <v>315</v>
      </c>
      <c r="G1699" t="s">
        <v>96</v>
      </c>
      <c r="H1699" t="s">
        <v>128</v>
      </c>
      <c r="I1699" t="s">
        <v>657</v>
      </c>
      <c r="J1699">
        <v>21.24</v>
      </c>
      <c r="K1699">
        <v>9</v>
      </c>
      <c r="L1699">
        <v>7.43</v>
      </c>
      <c r="M1699">
        <f>YEAR(Walmart_dataset[[#This Row],[Order Date]])</f>
        <v>2014</v>
      </c>
      <c r="N1699">
        <f>MONTH(Walmart_dataset[[#This Row],[Order Date]])</f>
        <v>5</v>
      </c>
      <c r="O1699">
        <f>DAY(Walmart_dataset[[#This Row],[Order Date]])</f>
        <v>6</v>
      </c>
    </row>
    <row r="1700" spans="1:15" hidden="1" x14ac:dyDescent="0.25">
      <c r="A1700" t="s">
        <v>2608</v>
      </c>
      <c r="B1700" s="1">
        <v>41765</v>
      </c>
      <c r="C1700" s="1">
        <v>41766</v>
      </c>
      <c r="D1700" t="s">
        <v>1700</v>
      </c>
      <c r="E1700" t="s">
        <v>14</v>
      </c>
      <c r="F1700" t="s">
        <v>315</v>
      </c>
      <c r="G1700" t="s">
        <v>96</v>
      </c>
      <c r="H1700" t="s">
        <v>27</v>
      </c>
      <c r="I1700" t="s">
        <v>106</v>
      </c>
      <c r="J1700">
        <v>9.5500000000000007</v>
      </c>
      <c r="K1700">
        <v>8</v>
      </c>
      <c r="L1700">
        <v>-7.32</v>
      </c>
      <c r="M1700">
        <f>YEAR(Walmart_dataset[[#This Row],[Order Date]])</f>
        <v>2014</v>
      </c>
      <c r="N1700">
        <f>MONTH(Walmart_dataset[[#This Row],[Order Date]])</f>
        <v>5</v>
      </c>
      <c r="O1700">
        <f>DAY(Walmart_dataset[[#This Row],[Order Date]])</f>
        <v>6</v>
      </c>
    </row>
    <row r="1701" spans="1:15" hidden="1" x14ac:dyDescent="0.25">
      <c r="A1701" t="s">
        <v>2608</v>
      </c>
      <c r="B1701" s="1">
        <v>41765</v>
      </c>
      <c r="C1701" s="1">
        <v>41766</v>
      </c>
      <c r="D1701" t="s">
        <v>1700</v>
      </c>
      <c r="E1701" t="s">
        <v>14</v>
      </c>
      <c r="F1701" t="s">
        <v>315</v>
      </c>
      <c r="G1701" t="s">
        <v>96</v>
      </c>
      <c r="H1701" t="s">
        <v>296</v>
      </c>
      <c r="I1701" t="s">
        <v>788</v>
      </c>
      <c r="J1701">
        <v>89.99</v>
      </c>
      <c r="K1701">
        <v>3</v>
      </c>
      <c r="L1701">
        <v>-152.97999999999999</v>
      </c>
      <c r="M1701">
        <f>YEAR(Walmart_dataset[[#This Row],[Order Date]])</f>
        <v>2014</v>
      </c>
      <c r="N1701">
        <f>MONTH(Walmart_dataset[[#This Row],[Order Date]])</f>
        <v>5</v>
      </c>
      <c r="O1701">
        <f>DAY(Walmart_dataset[[#This Row],[Order Date]])</f>
        <v>6</v>
      </c>
    </row>
    <row r="1702" spans="1:15" x14ac:dyDescent="0.25">
      <c r="A1702" t="s">
        <v>2609</v>
      </c>
      <c r="B1702" s="1">
        <v>41760</v>
      </c>
      <c r="C1702" s="1">
        <v>41765</v>
      </c>
      <c r="D1702" t="s">
        <v>373</v>
      </c>
      <c r="E1702" t="s">
        <v>14</v>
      </c>
      <c r="F1702" t="s">
        <v>47</v>
      </c>
      <c r="G1702" t="s">
        <v>16</v>
      </c>
      <c r="H1702" t="s">
        <v>67</v>
      </c>
      <c r="I1702" t="s">
        <v>1098</v>
      </c>
      <c r="J1702">
        <v>163.96</v>
      </c>
      <c r="K1702">
        <v>4</v>
      </c>
      <c r="L1702">
        <v>80.34</v>
      </c>
      <c r="M1702">
        <f>YEAR(Walmart_dataset[[#This Row],[Order Date]])</f>
        <v>2014</v>
      </c>
      <c r="N1702">
        <f>MONTH(Walmart_dataset[[#This Row],[Order Date]])</f>
        <v>5</v>
      </c>
      <c r="O1702">
        <f>DAY(Walmart_dataset[[#This Row],[Order Date]])</f>
        <v>1</v>
      </c>
    </row>
    <row r="1703" spans="1:15" x14ac:dyDescent="0.25">
      <c r="A1703" t="s">
        <v>2610</v>
      </c>
      <c r="B1703" s="1">
        <v>41541</v>
      </c>
      <c r="C1703" s="1">
        <v>41544</v>
      </c>
      <c r="D1703" t="s">
        <v>13</v>
      </c>
      <c r="E1703" t="s">
        <v>14</v>
      </c>
      <c r="F1703" t="s">
        <v>197</v>
      </c>
      <c r="G1703" t="s">
        <v>16</v>
      </c>
      <c r="H1703" t="s">
        <v>128</v>
      </c>
      <c r="I1703" t="s">
        <v>174</v>
      </c>
      <c r="J1703">
        <v>4.08</v>
      </c>
      <c r="K1703">
        <v>2</v>
      </c>
      <c r="L1703">
        <v>1.92</v>
      </c>
      <c r="M1703">
        <f>YEAR(Walmart_dataset[[#This Row],[Order Date]])</f>
        <v>2013</v>
      </c>
      <c r="N1703">
        <f>MONTH(Walmart_dataset[[#This Row],[Order Date]])</f>
        <v>9</v>
      </c>
      <c r="O1703">
        <f>DAY(Walmart_dataset[[#This Row],[Order Date]])</f>
        <v>24</v>
      </c>
    </row>
    <row r="1704" spans="1:15" x14ac:dyDescent="0.25">
      <c r="A1704" t="s">
        <v>2610</v>
      </c>
      <c r="B1704" s="1">
        <v>41541</v>
      </c>
      <c r="C1704" s="1">
        <v>41544</v>
      </c>
      <c r="D1704" t="s">
        <v>13</v>
      </c>
      <c r="E1704" t="s">
        <v>14</v>
      </c>
      <c r="F1704" t="s">
        <v>197</v>
      </c>
      <c r="G1704" t="s">
        <v>16</v>
      </c>
      <c r="H1704" t="s">
        <v>17</v>
      </c>
      <c r="I1704" t="s">
        <v>2611</v>
      </c>
      <c r="J1704">
        <v>18.899999999999999</v>
      </c>
      <c r="K1704">
        <v>3</v>
      </c>
      <c r="L1704">
        <v>8.69</v>
      </c>
      <c r="M1704">
        <f>YEAR(Walmart_dataset[[#This Row],[Order Date]])</f>
        <v>2013</v>
      </c>
      <c r="N1704">
        <f>MONTH(Walmart_dataset[[#This Row],[Order Date]])</f>
        <v>9</v>
      </c>
      <c r="O1704">
        <f>DAY(Walmart_dataset[[#This Row],[Order Date]])</f>
        <v>24</v>
      </c>
    </row>
    <row r="1705" spans="1:15" x14ac:dyDescent="0.25">
      <c r="A1705" t="s">
        <v>2612</v>
      </c>
      <c r="B1705" s="1">
        <v>41760</v>
      </c>
      <c r="C1705" s="1">
        <v>41765</v>
      </c>
      <c r="D1705" t="s">
        <v>1658</v>
      </c>
      <c r="E1705" t="s">
        <v>14</v>
      </c>
      <c r="F1705" t="s">
        <v>47</v>
      </c>
      <c r="G1705" t="s">
        <v>16</v>
      </c>
      <c r="H1705" t="s">
        <v>21</v>
      </c>
      <c r="I1705" t="s">
        <v>2613</v>
      </c>
      <c r="J1705">
        <v>64.959999999999994</v>
      </c>
      <c r="K1705">
        <v>2</v>
      </c>
      <c r="L1705">
        <v>21.44</v>
      </c>
      <c r="M1705">
        <f>YEAR(Walmart_dataset[[#This Row],[Order Date]])</f>
        <v>2014</v>
      </c>
      <c r="N1705">
        <f>MONTH(Walmart_dataset[[#This Row],[Order Date]])</f>
        <v>5</v>
      </c>
      <c r="O1705">
        <f>DAY(Walmart_dataset[[#This Row],[Order Date]])</f>
        <v>1</v>
      </c>
    </row>
    <row r="1706" spans="1:15" x14ac:dyDescent="0.25">
      <c r="A1706" t="s">
        <v>2612</v>
      </c>
      <c r="B1706" s="1">
        <v>41760</v>
      </c>
      <c r="C1706" s="1">
        <v>41765</v>
      </c>
      <c r="D1706" t="s">
        <v>1658</v>
      </c>
      <c r="E1706" t="s">
        <v>14</v>
      </c>
      <c r="F1706" t="s">
        <v>47</v>
      </c>
      <c r="G1706" t="s">
        <v>16</v>
      </c>
      <c r="H1706" t="s">
        <v>128</v>
      </c>
      <c r="I1706" t="s">
        <v>776</v>
      </c>
      <c r="J1706">
        <v>30.56</v>
      </c>
      <c r="K1706">
        <v>4</v>
      </c>
      <c r="L1706">
        <v>14.97</v>
      </c>
      <c r="M1706">
        <f>YEAR(Walmart_dataset[[#This Row],[Order Date]])</f>
        <v>2014</v>
      </c>
      <c r="N1706">
        <f>MONTH(Walmart_dataset[[#This Row],[Order Date]])</f>
        <v>5</v>
      </c>
      <c r="O1706">
        <f>DAY(Walmart_dataset[[#This Row],[Order Date]])</f>
        <v>1</v>
      </c>
    </row>
    <row r="1707" spans="1:15" x14ac:dyDescent="0.25">
      <c r="A1707" t="s">
        <v>2614</v>
      </c>
      <c r="B1707" s="1">
        <v>41247</v>
      </c>
      <c r="C1707" s="1">
        <v>41252</v>
      </c>
      <c r="D1707" t="s">
        <v>641</v>
      </c>
      <c r="E1707" t="s">
        <v>14</v>
      </c>
      <c r="F1707" t="s">
        <v>2095</v>
      </c>
      <c r="G1707" t="s">
        <v>16</v>
      </c>
      <c r="H1707" t="s">
        <v>23</v>
      </c>
      <c r="I1707" t="s">
        <v>1152</v>
      </c>
      <c r="J1707">
        <v>16.899999999999999</v>
      </c>
      <c r="K1707">
        <v>5</v>
      </c>
      <c r="L1707">
        <v>6.25</v>
      </c>
      <c r="M1707">
        <f>YEAR(Walmart_dataset[[#This Row],[Order Date]])</f>
        <v>2012</v>
      </c>
      <c r="N1707">
        <f>MONTH(Walmart_dataset[[#This Row],[Order Date]])</f>
        <v>12</v>
      </c>
      <c r="O1707">
        <f>DAY(Walmart_dataset[[#This Row],[Order Date]])</f>
        <v>4</v>
      </c>
    </row>
    <row r="1708" spans="1:15" x14ac:dyDescent="0.25">
      <c r="A1708" t="s">
        <v>2614</v>
      </c>
      <c r="B1708" s="1">
        <v>41247</v>
      </c>
      <c r="C1708" s="1">
        <v>41252</v>
      </c>
      <c r="D1708" t="s">
        <v>641</v>
      </c>
      <c r="E1708" t="s">
        <v>14</v>
      </c>
      <c r="F1708" t="s">
        <v>2095</v>
      </c>
      <c r="G1708" t="s">
        <v>16</v>
      </c>
      <c r="H1708" t="s">
        <v>21</v>
      </c>
      <c r="I1708" t="s">
        <v>941</v>
      </c>
      <c r="J1708">
        <v>25.08</v>
      </c>
      <c r="K1708">
        <v>6</v>
      </c>
      <c r="L1708">
        <v>9.0299999999999994</v>
      </c>
      <c r="M1708">
        <f>YEAR(Walmart_dataset[[#This Row],[Order Date]])</f>
        <v>2012</v>
      </c>
      <c r="N1708">
        <f>MONTH(Walmart_dataset[[#This Row],[Order Date]])</f>
        <v>12</v>
      </c>
      <c r="O1708">
        <f>DAY(Walmart_dataset[[#This Row],[Order Date]])</f>
        <v>4</v>
      </c>
    </row>
    <row r="1709" spans="1:15" x14ac:dyDescent="0.25">
      <c r="A1709" t="s">
        <v>2615</v>
      </c>
      <c r="B1709" s="1">
        <v>40550</v>
      </c>
      <c r="C1709" s="1">
        <v>40552</v>
      </c>
      <c r="D1709" t="s">
        <v>2616</v>
      </c>
      <c r="E1709" t="s">
        <v>14</v>
      </c>
      <c r="F1709" t="s">
        <v>15</v>
      </c>
      <c r="G1709" t="s">
        <v>16</v>
      </c>
      <c r="H1709" t="s">
        <v>67</v>
      </c>
      <c r="I1709" t="s">
        <v>445</v>
      </c>
      <c r="J1709">
        <v>19.440000000000001</v>
      </c>
      <c r="K1709">
        <v>3</v>
      </c>
      <c r="L1709">
        <v>9.33</v>
      </c>
      <c r="M1709">
        <f>YEAR(Walmart_dataset[[#This Row],[Order Date]])</f>
        <v>2011</v>
      </c>
      <c r="N1709">
        <f>MONTH(Walmart_dataset[[#This Row],[Order Date]])</f>
        <v>1</v>
      </c>
      <c r="O1709">
        <f>DAY(Walmart_dataset[[#This Row],[Order Date]])</f>
        <v>7</v>
      </c>
    </row>
    <row r="1710" spans="1:15" x14ac:dyDescent="0.25">
      <c r="A1710" t="s">
        <v>2617</v>
      </c>
      <c r="B1710" s="1">
        <v>41050</v>
      </c>
      <c r="C1710" s="1">
        <v>41054</v>
      </c>
      <c r="D1710" t="s">
        <v>1138</v>
      </c>
      <c r="E1710" t="s">
        <v>14</v>
      </c>
      <c r="F1710" t="s">
        <v>36</v>
      </c>
      <c r="G1710" t="s">
        <v>37</v>
      </c>
      <c r="H1710" t="s">
        <v>27</v>
      </c>
      <c r="I1710" t="s">
        <v>573</v>
      </c>
      <c r="J1710">
        <v>26.98</v>
      </c>
      <c r="K1710">
        <v>4</v>
      </c>
      <c r="L1710">
        <v>8.77</v>
      </c>
      <c r="M1710">
        <f>YEAR(Walmart_dataset[[#This Row],[Order Date]])</f>
        <v>2012</v>
      </c>
      <c r="N1710">
        <f>MONTH(Walmart_dataset[[#This Row],[Order Date]])</f>
        <v>5</v>
      </c>
      <c r="O1710">
        <f>DAY(Walmart_dataset[[#This Row],[Order Date]])</f>
        <v>21</v>
      </c>
    </row>
    <row r="1711" spans="1:15" hidden="1" x14ac:dyDescent="0.25">
      <c r="A1711" t="s">
        <v>2618</v>
      </c>
      <c r="B1711" s="1">
        <v>41929</v>
      </c>
      <c r="C1711" s="1">
        <v>41934</v>
      </c>
      <c r="D1711" t="s">
        <v>2619</v>
      </c>
      <c r="E1711" t="s">
        <v>14</v>
      </c>
      <c r="F1711" t="s">
        <v>137</v>
      </c>
      <c r="G1711" t="s">
        <v>73</v>
      </c>
      <c r="H1711" t="s">
        <v>67</v>
      </c>
      <c r="I1711" t="s">
        <v>1551</v>
      </c>
      <c r="J1711">
        <v>307.77999999999997</v>
      </c>
      <c r="K1711">
        <v>7</v>
      </c>
      <c r="L1711">
        <v>111.57</v>
      </c>
      <c r="M1711">
        <f>YEAR(Walmart_dataset[[#This Row],[Order Date]])</f>
        <v>2014</v>
      </c>
      <c r="N1711">
        <f>MONTH(Walmart_dataset[[#This Row],[Order Date]])</f>
        <v>10</v>
      </c>
      <c r="O1711">
        <f>DAY(Walmart_dataset[[#This Row],[Order Date]])</f>
        <v>17</v>
      </c>
    </row>
    <row r="1712" spans="1:15" x14ac:dyDescent="0.25">
      <c r="A1712" t="s">
        <v>2620</v>
      </c>
      <c r="B1712" s="1">
        <v>41720</v>
      </c>
      <c r="C1712" s="1">
        <v>41722</v>
      </c>
      <c r="D1712" t="s">
        <v>1067</v>
      </c>
      <c r="E1712" t="s">
        <v>14</v>
      </c>
      <c r="F1712" t="s">
        <v>15</v>
      </c>
      <c r="G1712" t="s">
        <v>16</v>
      </c>
      <c r="H1712" t="s">
        <v>43</v>
      </c>
      <c r="I1712" t="s">
        <v>206</v>
      </c>
      <c r="J1712">
        <v>725.84</v>
      </c>
      <c r="K1712">
        <v>4</v>
      </c>
      <c r="L1712">
        <v>210.49</v>
      </c>
      <c r="M1712">
        <f>YEAR(Walmart_dataset[[#This Row],[Order Date]])</f>
        <v>2014</v>
      </c>
      <c r="N1712">
        <f>MONTH(Walmart_dataset[[#This Row],[Order Date]])</f>
        <v>3</v>
      </c>
      <c r="O1712">
        <f>DAY(Walmart_dataset[[#This Row],[Order Date]])</f>
        <v>22</v>
      </c>
    </row>
    <row r="1713" spans="1:15" x14ac:dyDescent="0.25">
      <c r="A1713" t="s">
        <v>2620</v>
      </c>
      <c r="B1713" s="1">
        <v>41720</v>
      </c>
      <c r="C1713" s="1">
        <v>41722</v>
      </c>
      <c r="D1713" t="s">
        <v>1067</v>
      </c>
      <c r="E1713" t="s">
        <v>14</v>
      </c>
      <c r="F1713" t="s">
        <v>15</v>
      </c>
      <c r="G1713" t="s">
        <v>16</v>
      </c>
      <c r="H1713" t="s">
        <v>27</v>
      </c>
      <c r="I1713" t="s">
        <v>931</v>
      </c>
      <c r="J1713">
        <v>10.9</v>
      </c>
      <c r="K1713">
        <v>3</v>
      </c>
      <c r="L1713">
        <v>3.95</v>
      </c>
      <c r="M1713">
        <f>YEAR(Walmart_dataset[[#This Row],[Order Date]])</f>
        <v>2014</v>
      </c>
      <c r="N1713">
        <f>MONTH(Walmart_dataset[[#This Row],[Order Date]])</f>
        <v>3</v>
      </c>
      <c r="O1713">
        <f>DAY(Walmart_dataset[[#This Row],[Order Date]])</f>
        <v>22</v>
      </c>
    </row>
    <row r="1714" spans="1:15" x14ac:dyDescent="0.25">
      <c r="A1714" t="s">
        <v>2620</v>
      </c>
      <c r="B1714" s="1">
        <v>41720</v>
      </c>
      <c r="C1714" s="1">
        <v>41722</v>
      </c>
      <c r="D1714" t="s">
        <v>1067</v>
      </c>
      <c r="E1714" t="s">
        <v>14</v>
      </c>
      <c r="F1714" t="s">
        <v>15</v>
      </c>
      <c r="G1714" t="s">
        <v>16</v>
      </c>
      <c r="H1714" t="s">
        <v>27</v>
      </c>
      <c r="I1714" t="s">
        <v>2621</v>
      </c>
      <c r="J1714">
        <v>8.5399999999999991</v>
      </c>
      <c r="K1714">
        <v>2</v>
      </c>
      <c r="L1714">
        <v>2.88</v>
      </c>
      <c r="M1714">
        <f>YEAR(Walmart_dataset[[#This Row],[Order Date]])</f>
        <v>2014</v>
      </c>
      <c r="N1714">
        <f>MONTH(Walmart_dataset[[#This Row],[Order Date]])</f>
        <v>3</v>
      </c>
      <c r="O1714">
        <f>DAY(Walmart_dataset[[#This Row],[Order Date]])</f>
        <v>22</v>
      </c>
    </row>
    <row r="1715" spans="1:15" x14ac:dyDescent="0.25">
      <c r="A1715" t="s">
        <v>2622</v>
      </c>
      <c r="B1715" s="1">
        <v>40676</v>
      </c>
      <c r="C1715" s="1">
        <v>40682</v>
      </c>
      <c r="D1715" t="s">
        <v>2623</v>
      </c>
      <c r="E1715" t="s">
        <v>14</v>
      </c>
      <c r="F1715" t="s">
        <v>15</v>
      </c>
      <c r="G1715" t="s">
        <v>16</v>
      </c>
      <c r="H1715" t="s">
        <v>110</v>
      </c>
      <c r="I1715" t="s">
        <v>2624</v>
      </c>
      <c r="J1715">
        <v>279.45999999999998</v>
      </c>
      <c r="K1715">
        <v>6</v>
      </c>
      <c r="L1715">
        <v>20.96</v>
      </c>
      <c r="M1715">
        <f>YEAR(Walmart_dataset[[#This Row],[Order Date]])</f>
        <v>2011</v>
      </c>
      <c r="N1715">
        <f>MONTH(Walmart_dataset[[#This Row],[Order Date]])</f>
        <v>5</v>
      </c>
      <c r="O1715">
        <f>DAY(Walmart_dataset[[#This Row],[Order Date]])</f>
        <v>13</v>
      </c>
    </row>
    <row r="1716" spans="1:15" x14ac:dyDescent="0.25">
      <c r="A1716" t="s">
        <v>2622</v>
      </c>
      <c r="B1716" s="1">
        <v>40676</v>
      </c>
      <c r="C1716" s="1">
        <v>40682</v>
      </c>
      <c r="D1716" t="s">
        <v>2623</v>
      </c>
      <c r="E1716" t="s">
        <v>14</v>
      </c>
      <c r="F1716" t="s">
        <v>15</v>
      </c>
      <c r="G1716" t="s">
        <v>16</v>
      </c>
      <c r="H1716" t="s">
        <v>67</v>
      </c>
      <c r="I1716" t="s">
        <v>2625</v>
      </c>
      <c r="J1716">
        <v>8</v>
      </c>
      <c r="K1716">
        <v>2</v>
      </c>
      <c r="L1716">
        <v>3.84</v>
      </c>
      <c r="M1716">
        <f>YEAR(Walmart_dataset[[#This Row],[Order Date]])</f>
        <v>2011</v>
      </c>
      <c r="N1716">
        <f>MONTH(Walmart_dataset[[#This Row],[Order Date]])</f>
        <v>5</v>
      </c>
      <c r="O1716">
        <f>DAY(Walmart_dataset[[#This Row],[Order Date]])</f>
        <v>13</v>
      </c>
    </row>
    <row r="1717" spans="1:15" x14ac:dyDescent="0.25">
      <c r="A1717" t="s">
        <v>2626</v>
      </c>
      <c r="B1717" s="1">
        <v>41547</v>
      </c>
      <c r="C1717" s="1">
        <v>41551</v>
      </c>
      <c r="D1717" t="s">
        <v>2627</v>
      </c>
      <c r="E1717" t="s">
        <v>14</v>
      </c>
      <c r="F1717" t="s">
        <v>47</v>
      </c>
      <c r="G1717" t="s">
        <v>16</v>
      </c>
      <c r="H1717" t="s">
        <v>27</v>
      </c>
      <c r="I1717" t="s">
        <v>1353</v>
      </c>
      <c r="J1717">
        <v>27.24</v>
      </c>
      <c r="K1717">
        <v>5</v>
      </c>
      <c r="L1717">
        <v>9.5299999999999994</v>
      </c>
      <c r="M1717">
        <f>YEAR(Walmart_dataset[[#This Row],[Order Date]])</f>
        <v>2013</v>
      </c>
      <c r="N1717">
        <f>MONTH(Walmart_dataset[[#This Row],[Order Date]])</f>
        <v>9</v>
      </c>
      <c r="O1717">
        <f>DAY(Walmart_dataset[[#This Row],[Order Date]])</f>
        <v>30</v>
      </c>
    </row>
    <row r="1718" spans="1:15" x14ac:dyDescent="0.25">
      <c r="A1718" t="s">
        <v>2628</v>
      </c>
      <c r="B1718" s="1">
        <v>40760</v>
      </c>
      <c r="C1718" s="1">
        <v>40766</v>
      </c>
      <c r="D1718" t="s">
        <v>352</v>
      </c>
      <c r="E1718" t="s">
        <v>14</v>
      </c>
      <c r="F1718" t="s">
        <v>47</v>
      </c>
      <c r="G1718" t="s">
        <v>16</v>
      </c>
      <c r="H1718" t="s">
        <v>58</v>
      </c>
      <c r="I1718" t="s">
        <v>1832</v>
      </c>
      <c r="J1718">
        <v>16.36</v>
      </c>
      <c r="K1718">
        <v>1</v>
      </c>
      <c r="L1718">
        <v>1.64</v>
      </c>
      <c r="M1718">
        <f>YEAR(Walmart_dataset[[#This Row],[Order Date]])</f>
        <v>2011</v>
      </c>
      <c r="N1718">
        <f>MONTH(Walmart_dataset[[#This Row],[Order Date]])</f>
        <v>8</v>
      </c>
      <c r="O1718">
        <f>DAY(Walmart_dataset[[#This Row],[Order Date]])</f>
        <v>5</v>
      </c>
    </row>
    <row r="1719" spans="1:15" x14ac:dyDescent="0.25">
      <c r="A1719" t="s">
        <v>2628</v>
      </c>
      <c r="B1719" s="1">
        <v>40760</v>
      </c>
      <c r="C1719" s="1">
        <v>40766</v>
      </c>
      <c r="D1719" t="s">
        <v>352</v>
      </c>
      <c r="E1719" t="s">
        <v>14</v>
      </c>
      <c r="F1719" t="s">
        <v>47</v>
      </c>
      <c r="G1719" t="s">
        <v>16</v>
      </c>
      <c r="H1719" t="s">
        <v>43</v>
      </c>
      <c r="I1719" t="s">
        <v>2629</v>
      </c>
      <c r="J1719">
        <v>15.78</v>
      </c>
      <c r="K1719">
        <v>2</v>
      </c>
      <c r="L1719">
        <v>0.63</v>
      </c>
      <c r="M1719">
        <f>YEAR(Walmart_dataset[[#This Row],[Order Date]])</f>
        <v>2011</v>
      </c>
      <c r="N1719">
        <f>MONTH(Walmart_dataset[[#This Row],[Order Date]])</f>
        <v>8</v>
      </c>
      <c r="O1719">
        <f>DAY(Walmart_dataset[[#This Row],[Order Date]])</f>
        <v>5</v>
      </c>
    </row>
    <row r="1720" spans="1:15" x14ac:dyDescent="0.25">
      <c r="A1720" t="s">
        <v>2628</v>
      </c>
      <c r="B1720" s="1">
        <v>40760</v>
      </c>
      <c r="C1720" s="1">
        <v>40766</v>
      </c>
      <c r="D1720" t="s">
        <v>352</v>
      </c>
      <c r="E1720" t="s">
        <v>14</v>
      </c>
      <c r="F1720" t="s">
        <v>47</v>
      </c>
      <c r="G1720" t="s">
        <v>16</v>
      </c>
      <c r="H1720" t="s">
        <v>23</v>
      </c>
      <c r="I1720" t="s">
        <v>2630</v>
      </c>
      <c r="J1720">
        <v>45.98</v>
      </c>
      <c r="K1720">
        <v>2</v>
      </c>
      <c r="L1720">
        <v>12.87</v>
      </c>
      <c r="M1720">
        <f>YEAR(Walmart_dataset[[#This Row],[Order Date]])</f>
        <v>2011</v>
      </c>
      <c r="N1720">
        <f>MONTH(Walmart_dataset[[#This Row],[Order Date]])</f>
        <v>8</v>
      </c>
      <c r="O1720">
        <f>DAY(Walmart_dataset[[#This Row],[Order Date]])</f>
        <v>5</v>
      </c>
    </row>
    <row r="1721" spans="1:15" hidden="1" x14ac:dyDescent="0.25">
      <c r="A1721" t="s">
        <v>2631</v>
      </c>
      <c r="B1721" s="1">
        <v>40562</v>
      </c>
      <c r="C1721" s="1">
        <v>40565</v>
      </c>
      <c r="D1721" t="s">
        <v>2195</v>
      </c>
      <c r="E1721" t="s">
        <v>14</v>
      </c>
      <c r="F1721" t="s">
        <v>1161</v>
      </c>
      <c r="G1721" t="s">
        <v>88</v>
      </c>
      <c r="H1721" t="s">
        <v>29</v>
      </c>
      <c r="I1721" t="s">
        <v>1319</v>
      </c>
      <c r="J1721">
        <v>64.86</v>
      </c>
      <c r="K1721">
        <v>4</v>
      </c>
      <c r="L1721">
        <v>6.49</v>
      </c>
      <c r="M1721">
        <f>YEAR(Walmart_dataset[[#This Row],[Order Date]])</f>
        <v>2011</v>
      </c>
      <c r="N1721">
        <f>MONTH(Walmart_dataset[[#This Row],[Order Date]])</f>
        <v>1</v>
      </c>
      <c r="O1721">
        <f>DAY(Walmart_dataset[[#This Row],[Order Date]])</f>
        <v>19</v>
      </c>
    </row>
    <row r="1722" spans="1:15" x14ac:dyDescent="0.25">
      <c r="A1722" t="s">
        <v>2632</v>
      </c>
      <c r="B1722" s="1">
        <v>41801</v>
      </c>
      <c r="C1722" s="1">
        <v>41806</v>
      </c>
      <c r="D1722" t="s">
        <v>397</v>
      </c>
      <c r="E1722" t="s">
        <v>14</v>
      </c>
      <c r="F1722" t="s">
        <v>36</v>
      </c>
      <c r="G1722" t="s">
        <v>37</v>
      </c>
      <c r="H1722" t="s">
        <v>25</v>
      </c>
      <c r="I1722" t="s">
        <v>625</v>
      </c>
      <c r="J1722">
        <v>88.78</v>
      </c>
      <c r="K1722">
        <v>3</v>
      </c>
      <c r="L1722">
        <v>7.77</v>
      </c>
      <c r="M1722">
        <f>YEAR(Walmart_dataset[[#This Row],[Order Date]])</f>
        <v>2014</v>
      </c>
      <c r="N1722">
        <f>MONTH(Walmart_dataset[[#This Row],[Order Date]])</f>
        <v>6</v>
      </c>
      <c r="O1722">
        <f>DAY(Walmart_dataset[[#This Row],[Order Date]])</f>
        <v>11</v>
      </c>
    </row>
    <row r="1723" spans="1:15" x14ac:dyDescent="0.25">
      <c r="A1723" t="s">
        <v>2632</v>
      </c>
      <c r="B1723" s="1">
        <v>41801</v>
      </c>
      <c r="C1723" s="1">
        <v>41806</v>
      </c>
      <c r="D1723" t="s">
        <v>397</v>
      </c>
      <c r="E1723" t="s">
        <v>14</v>
      </c>
      <c r="F1723" t="s">
        <v>36</v>
      </c>
      <c r="G1723" t="s">
        <v>37</v>
      </c>
      <c r="H1723" t="s">
        <v>17</v>
      </c>
      <c r="I1723" t="s">
        <v>1590</v>
      </c>
      <c r="J1723">
        <v>11.56</v>
      </c>
      <c r="K1723">
        <v>4</v>
      </c>
      <c r="L1723">
        <v>5.43</v>
      </c>
      <c r="M1723">
        <f>YEAR(Walmart_dataset[[#This Row],[Order Date]])</f>
        <v>2014</v>
      </c>
      <c r="N1723">
        <f>MONTH(Walmart_dataset[[#This Row],[Order Date]])</f>
        <v>6</v>
      </c>
      <c r="O1723">
        <f>DAY(Walmart_dataset[[#This Row],[Order Date]])</f>
        <v>11</v>
      </c>
    </row>
    <row r="1724" spans="1:15" x14ac:dyDescent="0.25">
      <c r="A1724" t="s">
        <v>2632</v>
      </c>
      <c r="B1724" s="1">
        <v>41801</v>
      </c>
      <c r="C1724" s="1">
        <v>41806</v>
      </c>
      <c r="D1724" t="s">
        <v>397</v>
      </c>
      <c r="E1724" t="s">
        <v>14</v>
      </c>
      <c r="F1724" t="s">
        <v>36</v>
      </c>
      <c r="G1724" t="s">
        <v>37</v>
      </c>
      <c r="H1724" t="s">
        <v>43</v>
      </c>
      <c r="I1724" t="s">
        <v>2633</v>
      </c>
      <c r="J1724">
        <v>15.58</v>
      </c>
      <c r="K1724">
        <v>1</v>
      </c>
      <c r="L1724">
        <v>3.9</v>
      </c>
      <c r="M1724">
        <f>YEAR(Walmart_dataset[[#This Row],[Order Date]])</f>
        <v>2014</v>
      </c>
      <c r="N1724">
        <f>MONTH(Walmart_dataset[[#This Row],[Order Date]])</f>
        <v>6</v>
      </c>
      <c r="O1724">
        <f>DAY(Walmart_dataset[[#This Row],[Order Date]])</f>
        <v>11</v>
      </c>
    </row>
    <row r="1725" spans="1:15" x14ac:dyDescent="0.25">
      <c r="A1725" t="s">
        <v>2634</v>
      </c>
      <c r="B1725" s="1">
        <v>41787</v>
      </c>
      <c r="C1725" s="1">
        <v>41791</v>
      </c>
      <c r="D1725" t="s">
        <v>2635</v>
      </c>
      <c r="E1725" t="s">
        <v>14</v>
      </c>
      <c r="F1725" t="s">
        <v>36</v>
      </c>
      <c r="G1725" t="s">
        <v>37</v>
      </c>
      <c r="H1725" t="s">
        <v>58</v>
      </c>
      <c r="I1725" t="s">
        <v>1832</v>
      </c>
      <c r="J1725">
        <v>98.16</v>
      </c>
      <c r="K1725">
        <v>6</v>
      </c>
      <c r="L1725">
        <v>9.82</v>
      </c>
      <c r="M1725">
        <f>YEAR(Walmart_dataset[[#This Row],[Order Date]])</f>
        <v>2014</v>
      </c>
      <c r="N1725">
        <f>MONTH(Walmart_dataset[[#This Row],[Order Date]])</f>
        <v>5</v>
      </c>
      <c r="O1725">
        <f>DAY(Walmart_dataset[[#This Row],[Order Date]])</f>
        <v>28</v>
      </c>
    </row>
    <row r="1726" spans="1:15" x14ac:dyDescent="0.25">
      <c r="A1726" t="s">
        <v>2634</v>
      </c>
      <c r="B1726" s="1">
        <v>41787</v>
      </c>
      <c r="C1726" s="1">
        <v>41791</v>
      </c>
      <c r="D1726" t="s">
        <v>2635</v>
      </c>
      <c r="E1726" t="s">
        <v>14</v>
      </c>
      <c r="F1726" t="s">
        <v>36</v>
      </c>
      <c r="G1726" t="s">
        <v>37</v>
      </c>
      <c r="H1726" t="s">
        <v>23</v>
      </c>
      <c r="I1726" t="s">
        <v>159</v>
      </c>
      <c r="J1726">
        <v>31.44</v>
      </c>
      <c r="K1726">
        <v>3</v>
      </c>
      <c r="L1726">
        <v>7.86</v>
      </c>
      <c r="M1726">
        <f>YEAR(Walmart_dataset[[#This Row],[Order Date]])</f>
        <v>2014</v>
      </c>
      <c r="N1726">
        <f>MONTH(Walmart_dataset[[#This Row],[Order Date]])</f>
        <v>5</v>
      </c>
      <c r="O1726">
        <f>DAY(Walmart_dataset[[#This Row],[Order Date]])</f>
        <v>28</v>
      </c>
    </row>
    <row r="1727" spans="1:15" x14ac:dyDescent="0.25">
      <c r="A1727" t="s">
        <v>2636</v>
      </c>
      <c r="B1727" s="1">
        <v>41501</v>
      </c>
      <c r="C1727" s="1">
        <v>41505</v>
      </c>
      <c r="D1727" t="s">
        <v>2531</v>
      </c>
      <c r="E1727" t="s">
        <v>14</v>
      </c>
      <c r="F1727" t="s">
        <v>15</v>
      </c>
      <c r="G1727" t="s">
        <v>16</v>
      </c>
      <c r="H1727" t="s">
        <v>67</v>
      </c>
      <c r="I1727" t="s">
        <v>2637</v>
      </c>
      <c r="J1727">
        <v>15.54</v>
      </c>
      <c r="K1727">
        <v>3</v>
      </c>
      <c r="L1727">
        <v>7.61</v>
      </c>
      <c r="M1727">
        <f>YEAR(Walmart_dataset[[#This Row],[Order Date]])</f>
        <v>2013</v>
      </c>
      <c r="N1727">
        <f>MONTH(Walmart_dataset[[#This Row],[Order Date]])</f>
        <v>8</v>
      </c>
      <c r="O1727">
        <f>DAY(Walmart_dataset[[#This Row],[Order Date]])</f>
        <v>15</v>
      </c>
    </row>
    <row r="1728" spans="1:15" x14ac:dyDescent="0.25">
      <c r="A1728" t="s">
        <v>2636</v>
      </c>
      <c r="B1728" s="1">
        <v>41501</v>
      </c>
      <c r="C1728" s="1">
        <v>41505</v>
      </c>
      <c r="D1728" t="s">
        <v>2531</v>
      </c>
      <c r="E1728" t="s">
        <v>14</v>
      </c>
      <c r="F1728" t="s">
        <v>15</v>
      </c>
      <c r="G1728" t="s">
        <v>16</v>
      </c>
      <c r="H1728" t="s">
        <v>736</v>
      </c>
      <c r="I1728" t="s">
        <v>2638</v>
      </c>
      <c r="J1728">
        <v>105.55</v>
      </c>
      <c r="K1728">
        <v>6</v>
      </c>
      <c r="L1728">
        <v>35.619999999999997</v>
      </c>
      <c r="M1728">
        <f>YEAR(Walmart_dataset[[#This Row],[Order Date]])</f>
        <v>2013</v>
      </c>
      <c r="N1728">
        <f>MONTH(Walmart_dataset[[#This Row],[Order Date]])</f>
        <v>8</v>
      </c>
      <c r="O1728">
        <f>DAY(Walmart_dataset[[#This Row],[Order Date]])</f>
        <v>15</v>
      </c>
    </row>
    <row r="1729" spans="1:15" x14ac:dyDescent="0.25">
      <c r="A1729" t="s">
        <v>2639</v>
      </c>
      <c r="B1729" s="1">
        <v>41689</v>
      </c>
      <c r="C1729" s="1">
        <v>41692</v>
      </c>
      <c r="D1729" t="s">
        <v>635</v>
      </c>
      <c r="E1729" t="s">
        <v>14</v>
      </c>
      <c r="F1729" t="s">
        <v>15</v>
      </c>
      <c r="G1729" t="s">
        <v>16</v>
      </c>
      <c r="H1729" t="s">
        <v>25</v>
      </c>
      <c r="I1729" t="s">
        <v>350</v>
      </c>
      <c r="J1729">
        <v>167.98</v>
      </c>
      <c r="K1729">
        <v>3</v>
      </c>
      <c r="L1729">
        <v>10.5</v>
      </c>
      <c r="M1729">
        <f>YEAR(Walmart_dataset[[#This Row],[Order Date]])</f>
        <v>2014</v>
      </c>
      <c r="N1729">
        <f>MONTH(Walmart_dataset[[#This Row],[Order Date]])</f>
        <v>2</v>
      </c>
      <c r="O1729">
        <f>DAY(Walmart_dataset[[#This Row],[Order Date]])</f>
        <v>19</v>
      </c>
    </row>
    <row r="1730" spans="1:15" x14ac:dyDescent="0.25">
      <c r="A1730" t="s">
        <v>2639</v>
      </c>
      <c r="B1730" s="1">
        <v>41689</v>
      </c>
      <c r="C1730" s="1">
        <v>41692</v>
      </c>
      <c r="D1730" t="s">
        <v>635</v>
      </c>
      <c r="E1730" t="s">
        <v>14</v>
      </c>
      <c r="F1730" t="s">
        <v>15</v>
      </c>
      <c r="G1730" t="s">
        <v>16</v>
      </c>
      <c r="H1730" t="s">
        <v>58</v>
      </c>
      <c r="I1730" t="s">
        <v>1417</v>
      </c>
      <c r="J1730">
        <v>109.53</v>
      </c>
      <c r="K1730">
        <v>3</v>
      </c>
      <c r="L1730">
        <v>47.1</v>
      </c>
      <c r="M1730">
        <f>YEAR(Walmart_dataset[[#This Row],[Order Date]])</f>
        <v>2014</v>
      </c>
      <c r="N1730">
        <f>MONTH(Walmart_dataset[[#This Row],[Order Date]])</f>
        <v>2</v>
      </c>
      <c r="O1730">
        <f>DAY(Walmart_dataset[[#This Row],[Order Date]])</f>
        <v>19</v>
      </c>
    </row>
    <row r="1731" spans="1:15" x14ac:dyDescent="0.25">
      <c r="A1731" t="s">
        <v>2639</v>
      </c>
      <c r="B1731" s="1">
        <v>41689</v>
      </c>
      <c r="C1731" s="1">
        <v>41692</v>
      </c>
      <c r="D1731" t="s">
        <v>635</v>
      </c>
      <c r="E1731" t="s">
        <v>14</v>
      </c>
      <c r="F1731" t="s">
        <v>15</v>
      </c>
      <c r="G1731" t="s">
        <v>16</v>
      </c>
      <c r="H1731" t="s">
        <v>17</v>
      </c>
      <c r="I1731" t="s">
        <v>2640</v>
      </c>
      <c r="J1731">
        <v>9.82</v>
      </c>
      <c r="K1731">
        <v>2</v>
      </c>
      <c r="L1731">
        <v>4.8099999999999996</v>
      </c>
      <c r="M1731">
        <f>YEAR(Walmart_dataset[[#This Row],[Order Date]])</f>
        <v>2014</v>
      </c>
      <c r="N1731">
        <f>MONTH(Walmart_dataset[[#This Row],[Order Date]])</f>
        <v>2</v>
      </c>
      <c r="O1731">
        <f>DAY(Walmart_dataset[[#This Row],[Order Date]])</f>
        <v>19</v>
      </c>
    </row>
    <row r="1732" spans="1:15" x14ac:dyDescent="0.25">
      <c r="A1732" t="s">
        <v>2641</v>
      </c>
      <c r="B1732" s="1">
        <v>41954</v>
      </c>
      <c r="C1732" s="1">
        <v>41956</v>
      </c>
      <c r="D1732" t="s">
        <v>2166</v>
      </c>
      <c r="E1732" t="s">
        <v>14</v>
      </c>
      <c r="F1732" t="s">
        <v>36</v>
      </c>
      <c r="G1732" t="s">
        <v>37</v>
      </c>
      <c r="H1732" t="s">
        <v>27</v>
      </c>
      <c r="I1732" t="s">
        <v>1213</v>
      </c>
      <c r="J1732">
        <v>26.35</v>
      </c>
      <c r="K1732">
        <v>3</v>
      </c>
      <c r="L1732">
        <v>9.5500000000000007</v>
      </c>
      <c r="M1732">
        <f>YEAR(Walmart_dataset[[#This Row],[Order Date]])</f>
        <v>2014</v>
      </c>
      <c r="N1732">
        <f>MONTH(Walmart_dataset[[#This Row],[Order Date]])</f>
        <v>11</v>
      </c>
      <c r="O1732">
        <f>DAY(Walmart_dataset[[#This Row],[Order Date]])</f>
        <v>11</v>
      </c>
    </row>
    <row r="1733" spans="1:15" hidden="1" x14ac:dyDescent="0.25">
      <c r="A1733" t="s">
        <v>2642</v>
      </c>
      <c r="B1733" s="1">
        <v>40865</v>
      </c>
      <c r="C1733" s="1">
        <v>40868</v>
      </c>
      <c r="D1733" t="s">
        <v>2643</v>
      </c>
      <c r="E1733" t="s">
        <v>14</v>
      </c>
      <c r="F1733" t="s">
        <v>861</v>
      </c>
      <c r="G1733" t="s">
        <v>42</v>
      </c>
      <c r="H1733" t="s">
        <v>67</v>
      </c>
      <c r="I1733" t="s">
        <v>1569</v>
      </c>
      <c r="J1733">
        <v>21.98</v>
      </c>
      <c r="K1733">
        <v>7</v>
      </c>
      <c r="L1733">
        <v>9.89</v>
      </c>
      <c r="M1733">
        <f>YEAR(Walmart_dataset[[#This Row],[Order Date]])</f>
        <v>2011</v>
      </c>
      <c r="N1733">
        <f>MONTH(Walmart_dataset[[#This Row],[Order Date]])</f>
        <v>11</v>
      </c>
      <c r="O1733">
        <f>DAY(Walmart_dataset[[#This Row],[Order Date]])</f>
        <v>18</v>
      </c>
    </row>
    <row r="1734" spans="1:15" x14ac:dyDescent="0.25">
      <c r="A1734" t="s">
        <v>2644</v>
      </c>
      <c r="B1734" s="1">
        <v>41542</v>
      </c>
      <c r="C1734" s="1">
        <v>41542</v>
      </c>
      <c r="D1734" t="s">
        <v>981</v>
      </c>
      <c r="E1734" t="s">
        <v>14</v>
      </c>
      <c r="F1734" t="s">
        <v>47</v>
      </c>
      <c r="G1734" t="s">
        <v>16</v>
      </c>
      <c r="H1734" t="s">
        <v>21</v>
      </c>
      <c r="I1734" t="s">
        <v>2538</v>
      </c>
      <c r="J1734">
        <v>63.2</v>
      </c>
      <c r="K1734">
        <v>5</v>
      </c>
      <c r="L1734">
        <v>23.38</v>
      </c>
      <c r="M1734">
        <f>YEAR(Walmart_dataset[[#This Row],[Order Date]])</f>
        <v>2013</v>
      </c>
      <c r="N1734">
        <f>MONTH(Walmart_dataset[[#This Row],[Order Date]])</f>
        <v>9</v>
      </c>
      <c r="O1734">
        <f>DAY(Walmart_dataset[[#This Row],[Order Date]])</f>
        <v>25</v>
      </c>
    </row>
    <row r="1735" spans="1:15" x14ac:dyDescent="0.25">
      <c r="A1735" t="s">
        <v>2645</v>
      </c>
      <c r="B1735" s="1">
        <v>41599</v>
      </c>
      <c r="C1735" s="1">
        <v>41606</v>
      </c>
      <c r="D1735" t="s">
        <v>2646</v>
      </c>
      <c r="E1735" t="s">
        <v>14</v>
      </c>
      <c r="F1735" t="s">
        <v>15</v>
      </c>
      <c r="G1735" t="s">
        <v>16</v>
      </c>
      <c r="H1735" t="s">
        <v>29</v>
      </c>
      <c r="I1735" t="s">
        <v>179</v>
      </c>
      <c r="J1735">
        <v>39</v>
      </c>
      <c r="K1735">
        <v>12</v>
      </c>
      <c r="L1735">
        <v>11.31</v>
      </c>
      <c r="M1735">
        <f>YEAR(Walmart_dataset[[#This Row],[Order Date]])</f>
        <v>2013</v>
      </c>
      <c r="N1735">
        <f>MONTH(Walmart_dataset[[#This Row],[Order Date]])</f>
        <v>11</v>
      </c>
      <c r="O1735">
        <f>DAY(Walmart_dataset[[#This Row],[Order Date]])</f>
        <v>21</v>
      </c>
    </row>
    <row r="1736" spans="1:15" x14ac:dyDescent="0.25">
      <c r="A1736" t="s">
        <v>2647</v>
      </c>
      <c r="B1736" s="1">
        <v>41374</v>
      </c>
      <c r="C1736" s="1">
        <v>41379</v>
      </c>
      <c r="D1736" t="s">
        <v>1607</v>
      </c>
      <c r="E1736" t="s">
        <v>14</v>
      </c>
      <c r="F1736" t="s">
        <v>15</v>
      </c>
      <c r="G1736" t="s">
        <v>16</v>
      </c>
      <c r="H1736" t="s">
        <v>296</v>
      </c>
      <c r="I1736" t="s">
        <v>2648</v>
      </c>
      <c r="J1736">
        <v>556.66999999999996</v>
      </c>
      <c r="K1736">
        <v>5</v>
      </c>
      <c r="L1736">
        <v>6.55</v>
      </c>
      <c r="M1736">
        <f>YEAR(Walmart_dataset[[#This Row],[Order Date]])</f>
        <v>2013</v>
      </c>
      <c r="N1736">
        <f>MONTH(Walmart_dataset[[#This Row],[Order Date]])</f>
        <v>4</v>
      </c>
      <c r="O1736">
        <f>DAY(Walmart_dataset[[#This Row],[Order Date]])</f>
        <v>10</v>
      </c>
    </row>
    <row r="1737" spans="1:15" x14ac:dyDescent="0.25">
      <c r="A1737" t="s">
        <v>2649</v>
      </c>
      <c r="B1737" s="1">
        <v>41904</v>
      </c>
      <c r="C1737" s="1">
        <v>41906</v>
      </c>
      <c r="D1737" t="s">
        <v>2650</v>
      </c>
      <c r="E1737" t="s">
        <v>14</v>
      </c>
      <c r="F1737" t="s">
        <v>36</v>
      </c>
      <c r="G1737" t="s">
        <v>37</v>
      </c>
      <c r="H1737" t="s">
        <v>58</v>
      </c>
      <c r="I1737" t="s">
        <v>289</v>
      </c>
      <c r="J1737">
        <v>71.98</v>
      </c>
      <c r="K1737">
        <v>2</v>
      </c>
      <c r="L1737">
        <v>15.12</v>
      </c>
      <c r="M1737">
        <f>YEAR(Walmart_dataset[[#This Row],[Order Date]])</f>
        <v>2014</v>
      </c>
      <c r="N1737">
        <f>MONTH(Walmart_dataset[[#This Row],[Order Date]])</f>
        <v>9</v>
      </c>
      <c r="O1737">
        <f>DAY(Walmart_dataset[[#This Row],[Order Date]])</f>
        <v>22</v>
      </c>
    </row>
    <row r="1738" spans="1:15" x14ac:dyDescent="0.25">
      <c r="A1738" t="s">
        <v>2649</v>
      </c>
      <c r="B1738" s="1">
        <v>41904</v>
      </c>
      <c r="C1738" s="1">
        <v>41906</v>
      </c>
      <c r="D1738" t="s">
        <v>2650</v>
      </c>
      <c r="E1738" t="s">
        <v>14</v>
      </c>
      <c r="F1738" t="s">
        <v>36</v>
      </c>
      <c r="G1738" t="s">
        <v>37</v>
      </c>
      <c r="H1738" t="s">
        <v>58</v>
      </c>
      <c r="I1738" t="s">
        <v>2651</v>
      </c>
      <c r="J1738">
        <v>79.98</v>
      </c>
      <c r="K1738">
        <v>2</v>
      </c>
      <c r="L1738">
        <v>26.39</v>
      </c>
      <c r="M1738">
        <f>YEAR(Walmart_dataset[[#This Row],[Order Date]])</f>
        <v>2014</v>
      </c>
      <c r="N1738">
        <f>MONTH(Walmart_dataset[[#This Row],[Order Date]])</f>
        <v>9</v>
      </c>
      <c r="O1738">
        <f>DAY(Walmart_dataset[[#This Row],[Order Date]])</f>
        <v>22</v>
      </c>
    </row>
    <row r="1739" spans="1:15" x14ac:dyDescent="0.25">
      <c r="A1739" t="s">
        <v>2652</v>
      </c>
      <c r="B1739" s="1">
        <v>41327</v>
      </c>
      <c r="C1739" s="1">
        <v>41331</v>
      </c>
      <c r="D1739" t="s">
        <v>641</v>
      </c>
      <c r="E1739" t="s">
        <v>14</v>
      </c>
      <c r="F1739" t="s">
        <v>15</v>
      </c>
      <c r="G1739" t="s">
        <v>16</v>
      </c>
      <c r="H1739" t="s">
        <v>25</v>
      </c>
      <c r="I1739" t="s">
        <v>450</v>
      </c>
      <c r="J1739">
        <v>445.96</v>
      </c>
      <c r="K1739">
        <v>5</v>
      </c>
      <c r="L1739">
        <v>55.75</v>
      </c>
      <c r="M1739">
        <f>YEAR(Walmart_dataset[[#This Row],[Order Date]])</f>
        <v>2013</v>
      </c>
      <c r="N1739">
        <f>MONTH(Walmart_dataset[[#This Row],[Order Date]])</f>
        <v>2</v>
      </c>
      <c r="O1739">
        <f>DAY(Walmart_dataset[[#This Row],[Order Date]])</f>
        <v>22</v>
      </c>
    </row>
    <row r="1740" spans="1:15" x14ac:dyDescent="0.25">
      <c r="A1740" t="s">
        <v>2652</v>
      </c>
      <c r="B1740" s="1">
        <v>41327</v>
      </c>
      <c r="C1740" s="1">
        <v>41331</v>
      </c>
      <c r="D1740" t="s">
        <v>641</v>
      </c>
      <c r="E1740" t="s">
        <v>14</v>
      </c>
      <c r="F1740" t="s">
        <v>15</v>
      </c>
      <c r="G1740" t="s">
        <v>16</v>
      </c>
      <c r="H1740" t="s">
        <v>58</v>
      </c>
      <c r="I1740" t="s">
        <v>1855</v>
      </c>
      <c r="J1740">
        <v>36.24</v>
      </c>
      <c r="K1740">
        <v>1</v>
      </c>
      <c r="L1740">
        <v>15.22</v>
      </c>
      <c r="M1740">
        <f>YEAR(Walmart_dataset[[#This Row],[Order Date]])</f>
        <v>2013</v>
      </c>
      <c r="N1740">
        <f>MONTH(Walmart_dataset[[#This Row],[Order Date]])</f>
        <v>2</v>
      </c>
      <c r="O1740">
        <f>DAY(Walmart_dataset[[#This Row],[Order Date]])</f>
        <v>22</v>
      </c>
    </row>
    <row r="1741" spans="1:15" x14ac:dyDescent="0.25">
      <c r="A1741" t="s">
        <v>2652</v>
      </c>
      <c r="B1741" s="1">
        <v>41327</v>
      </c>
      <c r="C1741" s="1">
        <v>41331</v>
      </c>
      <c r="D1741" t="s">
        <v>641</v>
      </c>
      <c r="E1741" t="s">
        <v>14</v>
      </c>
      <c r="F1741" t="s">
        <v>15</v>
      </c>
      <c r="G1741" t="s">
        <v>16</v>
      </c>
      <c r="H1741" t="s">
        <v>119</v>
      </c>
      <c r="I1741" t="s">
        <v>2653</v>
      </c>
      <c r="J1741">
        <v>10.65</v>
      </c>
      <c r="K1741">
        <v>3</v>
      </c>
      <c r="L1741">
        <v>5.01</v>
      </c>
      <c r="M1741">
        <f>YEAR(Walmart_dataset[[#This Row],[Order Date]])</f>
        <v>2013</v>
      </c>
      <c r="N1741">
        <f>MONTH(Walmart_dataset[[#This Row],[Order Date]])</f>
        <v>2</v>
      </c>
      <c r="O1741">
        <f>DAY(Walmart_dataset[[#This Row],[Order Date]])</f>
        <v>22</v>
      </c>
    </row>
    <row r="1742" spans="1:15" x14ac:dyDescent="0.25">
      <c r="A1742" t="s">
        <v>2654</v>
      </c>
      <c r="B1742" s="1">
        <v>41982</v>
      </c>
      <c r="C1742" s="1">
        <v>41988</v>
      </c>
      <c r="D1742" t="s">
        <v>2655</v>
      </c>
      <c r="E1742" t="s">
        <v>14</v>
      </c>
      <c r="F1742" t="s">
        <v>47</v>
      </c>
      <c r="G1742" t="s">
        <v>16</v>
      </c>
      <c r="H1742" t="s">
        <v>67</v>
      </c>
      <c r="I1742" t="s">
        <v>2656</v>
      </c>
      <c r="J1742">
        <v>87.92</v>
      </c>
      <c r="K1742">
        <v>4</v>
      </c>
      <c r="L1742">
        <v>40.44</v>
      </c>
      <c r="M1742">
        <f>YEAR(Walmart_dataset[[#This Row],[Order Date]])</f>
        <v>2014</v>
      </c>
      <c r="N1742">
        <f>MONTH(Walmart_dataset[[#This Row],[Order Date]])</f>
        <v>12</v>
      </c>
      <c r="O1742">
        <f>DAY(Walmart_dataset[[#This Row],[Order Date]])</f>
        <v>9</v>
      </c>
    </row>
    <row r="1743" spans="1:15" x14ac:dyDescent="0.25">
      <c r="A1743" t="s">
        <v>2654</v>
      </c>
      <c r="B1743" s="1">
        <v>41982</v>
      </c>
      <c r="C1743" s="1">
        <v>41988</v>
      </c>
      <c r="D1743" t="s">
        <v>2655</v>
      </c>
      <c r="E1743" t="s">
        <v>14</v>
      </c>
      <c r="F1743" t="s">
        <v>47</v>
      </c>
      <c r="G1743" t="s">
        <v>16</v>
      </c>
      <c r="H1743" t="s">
        <v>27</v>
      </c>
      <c r="I1743" t="s">
        <v>2139</v>
      </c>
      <c r="J1743">
        <v>22.42</v>
      </c>
      <c r="K1743">
        <v>1</v>
      </c>
      <c r="L1743">
        <v>8.41</v>
      </c>
      <c r="M1743">
        <f>YEAR(Walmart_dataset[[#This Row],[Order Date]])</f>
        <v>2014</v>
      </c>
      <c r="N1743">
        <f>MONTH(Walmart_dataset[[#This Row],[Order Date]])</f>
        <v>12</v>
      </c>
      <c r="O1743">
        <f>DAY(Walmart_dataset[[#This Row],[Order Date]])</f>
        <v>9</v>
      </c>
    </row>
    <row r="1744" spans="1:15" x14ac:dyDescent="0.25">
      <c r="A1744" t="s">
        <v>2654</v>
      </c>
      <c r="B1744" s="1">
        <v>41982</v>
      </c>
      <c r="C1744" s="1">
        <v>41988</v>
      </c>
      <c r="D1744" t="s">
        <v>2655</v>
      </c>
      <c r="E1744" t="s">
        <v>14</v>
      </c>
      <c r="F1744" t="s">
        <v>47</v>
      </c>
      <c r="G1744" t="s">
        <v>16</v>
      </c>
      <c r="H1744" t="s">
        <v>27</v>
      </c>
      <c r="I1744" t="s">
        <v>363</v>
      </c>
      <c r="J1744">
        <v>90.48</v>
      </c>
      <c r="K1744">
        <v>3</v>
      </c>
      <c r="L1744">
        <v>33.93</v>
      </c>
      <c r="M1744">
        <f>YEAR(Walmart_dataset[[#This Row],[Order Date]])</f>
        <v>2014</v>
      </c>
      <c r="N1744">
        <f>MONTH(Walmart_dataset[[#This Row],[Order Date]])</f>
        <v>12</v>
      </c>
      <c r="O1744">
        <f>DAY(Walmart_dataset[[#This Row],[Order Date]])</f>
        <v>9</v>
      </c>
    </row>
    <row r="1745" spans="1:15" x14ac:dyDescent="0.25">
      <c r="A1745" t="s">
        <v>2654</v>
      </c>
      <c r="B1745" s="1">
        <v>41982</v>
      </c>
      <c r="C1745" s="1">
        <v>41988</v>
      </c>
      <c r="D1745" t="s">
        <v>2655</v>
      </c>
      <c r="E1745" t="s">
        <v>14</v>
      </c>
      <c r="F1745" t="s">
        <v>47</v>
      </c>
      <c r="G1745" t="s">
        <v>16</v>
      </c>
      <c r="H1745" t="s">
        <v>43</v>
      </c>
      <c r="I1745" t="s">
        <v>2657</v>
      </c>
      <c r="J1745">
        <v>42.76</v>
      </c>
      <c r="K1745">
        <v>1</v>
      </c>
      <c r="L1745">
        <v>11.12</v>
      </c>
      <c r="M1745">
        <f>YEAR(Walmart_dataset[[#This Row],[Order Date]])</f>
        <v>2014</v>
      </c>
      <c r="N1745">
        <f>MONTH(Walmart_dataset[[#This Row],[Order Date]])</f>
        <v>12</v>
      </c>
      <c r="O1745">
        <f>DAY(Walmart_dataset[[#This Row],[Order Date]])</f>
        <v>9</v>
      </c>
    </row>
    <row r="1746" spans="1:15" hidden="1" x14ac:dyDescent="0.25">
      <c r="A1746" t="s">
        <v>2658</v>
      </c>
      <c r="B1746" s="1">
        <v>41901</v>
      </c>
      <c r="C1746" s="1">
        <v>41905</v>
      </c>
      <c r="D1746" t="s">
        <v>1945</v>
      </c>
      <c r="E1746" t="s">
        <v>14</v>
      </c>
      <c r="F1746" t="s">
        <v>2659</v>
      </c>
      <c r="G1746" t="s">
        <v>158</v>
      </c>
      <c r="H1746" t="s">
        <v>27</v>
      </c>
      <c r="I1746" t="s">
        <v>639</v>
      </c>
      <c r="J1746">
        <v>10.08</v>
      </c>
      <c r="K1746">
        <v>7</v>
      </c>
      <c r="L1746">
        <v>3.53</v>
      </c>
      <c r="M1746">
        <f>YEAR(Walmart_dataset[[#This Row],[Order Date]])</f>
        <v>2014</v>
      </c>
      <c r="N1746">
        <f>MONTH(Walmart_dataset[[#This Row],[Order Date]])</f>
        <v>9</v>
      </c>
      <c r="O1746">
        <f>DAY(Walmart_dataset[[#This Row],[Order Date]])</f>
        <v>19</v>
      </c>
    </row>
    <row r="1747" spans="1:15" hidden="1" x14ac:dyDescent="0.25">
      <c r="A1747" t="s">
        <v>2658</v>
      </c>
      <c r="B1747" s="1">
        <v>41901</v>
      </c>
      <c r="C1747" s="1">
        <v>41905</v>
      </c>
      <c r="D1747" t="s">
        <v>1945</v>
      </c>
      <c r="E1747" t="s">
        <v>14</v>
      </c>
      <c r="F1747" t="s">
        <v>2659</v>
      </c>
      <c r="G1747" t="s">
        <v>158</v>
      </c>
      <c r="H1747" t="s">
        <v>58</v>
      </c>
      <c r="I1747" t="s">
        <v>2660</v>
      </c>
      <c r="J1747">
        <v>101.34</v>
      </c>
      <c r="K1747">
        <v>3</v>
      </c>
      <c r="L1747">
        <v>8.11</v>
      </c>
      <c r="M1747">
        <f>YEAR(Walmart_dataset[[#This Row],[Order Date]])</f>
        <v>2014</v>
      </c>
      <c r="N1747">
        <f>MONTH(Walmart_dataset[[#This Row],[Order Date]])</f>
        <v>9</v>
      </c>
      <c r="O1747">
        <f>DAY(Walmart_dataset[[#This Row],[Order Date]])</f>
        <v>19</v>
      </c>
    </row>
    <row r="1748" spans="1:15" x14ac:dyDescent="0.25">
      <c r="A1748" t="s">
        <v>2661</v>
      </c>
      <c r="B1748" s="1">
        <v>41638</v>
      </c>
      <c r="C1748" s="1">
        <v>41642</v>
      </c>
      <c r="D1748" t="s">
        <v>790</v>
      </c>
      <c r="E1748" t="s">
        <v>14</v>
      </c>
      <c r="F1748" t="s">
        <v>15</v>
      </c>
      <c r="G1748" t="s">
        <v>16</v>
      </c>
      <c r="H1748" t="s">
        <v>27</v>
      </c>
      <c r="I1748" t="s">
        <v>511</v>
      </c>
      <c r="J1748">
        <v>11.23</v>
      </c>
      <c r="K1748">
        <v>3</v>
      </c>
      <c r="L1748">
        <v>3.93</v>
      </c>
      <c r="M1748">
        <f>YEAR(Walmart_dataset[[#This Row],[Order Date]])</f>
        <v>2013</v>
      </c>
      <c r="N1748">
        <f>MONTH(Walmart_dataset[[#This Row],[Order Date]])</f>
        <v>12</v>
      </c>
      <c r="O1748">
        <f>DAY(Walmart_dataset[[#This Row],[Order Date]])</f>
        <v>30</v>
      </c>
    </row>
    <row r="1749" spans="1:15" x14ac:dyDescent="0.25">
      <c r="A1749" t="s">
        <v>2662</v>
      </c>
      <c r="B1749" s="1">
        <v>41612</v>
      </c>
      <c r="C1749" s="1">
        <v>41615</v>
      </c>
      <c r="D1749" t="s">
        <v>722</v>
      </c>
      <c r="E1749" t="s">
        <v>14</v>
      </c>
      <c r="F1749" t="s">
        <v>15</v>
      </c>
      <c r="G1749" t="s">
        <v>16</v>
      </c>
      <c r="H1749" t="s">
        <v>58</v>
      </c>
      <c r="I1749" t="s">
        <v>2663</v>
      </c>
      <c r="J1749">
        <v>1649.95</v>
      </c>
      <c r="K1749">
        <v>5</v>
      </c>
      <c r="L1749">
        <v>659.98</v>
      </c>
      <c r="M1749">
        <f>YEAR(Walmart_dataset[[#This Row],[Order Date]])</f>
        <v>2013</v>
      </c>
      <c r="N1749">
        <f>MONTH(Walmart_dataset[[#This Row],[Order Date]])</f>
        <v>12</v>
      </c>
      <c r="O1749">
        <f>DAY(Walmart_dataset[[#This Row],[Order Date]])</f>
        <v>4</v>
      </c>
    </row>
    <row r="1750" spans="1:15" x14ac:dyDescent="0.25">
      <c r="A1750" t="s">
        <v>2662</v>
      </c>
      <c r="B1750" s="1">
        <v>41612</v>
      </c>
      <c r="C1750" s="1">
        <v>41615</v>
      </c>
      <c r="D1750" t="s">
        <v>722</v>
      </c>
      <c r="E1750" t="s">
        <v>14</v>
      </c>
      <c r="F1750" t="s">
        <v>15</v>
      </c>
      <c r="G1750" t="s">
        <v>16</v>
      </c>
      <c r="H1750" t="s">
        <v>21</v>
      </c>
      <c r="I1750" t="s">
        <v>2664</v>
      </c>
      <c r="J1750">
        <v>111.9</v>
      </c>
      <c r="K1750">
        <v>6</v>
      </c>
      <c r="L1750">
        <v>51.47</v>
      </c>
      <c r="M1750">
        <f>YEAR(Walmart_dataset[[#This Row],[Order Date]])</f>
        <v>2013</v>
      </c>
      <c r="N1750">
        <f>MONTH(Walmart_dataset[[#This Row],[Order Date]])</f>
        <v>12</v>
      </c>
      <c r="O1750">
        <f>DAY(Walmart_dataset[[#This Row],[Order Date]])</f>
        <v>4</v>
      </c>
    </row>
    <row r="1751" spans="1:15" x14ac:dyDescent="0.25">
      <c r="A1751" t="s">
        <v>2665</v>
      </c>
      <c r="B1751" s="1">
        <v>41440</v>
      </c>
      <c r="C1751" s="1">
        <v>41440</v>
      </c>
      <c r="D1751" t="s">
        <v>2666</v>
      </c>
      <c r="E1751" t="s">
        <v>14</v>
      </c>
      <c r="F1751" t="s">
        <v>15</v>
      </c>
      <c r="G1751" t="s">
        <v>16</v>
      </c>
      <c r="H1751" t="s">
        <v>296</v>
      </c>
      <c r="I1751" t="s">
        <v>2667</v>
      </c>
      <c r="J1751">
        <v>599.16999999999996</v>
      </c>
      <c r="K1751">
        <v>5</v>
      </c>
      <c r="L1751">
        <v>35.25</v>
      </c>
      <c r="M1751">
        <f>YEAR(Walmart_dataset[[#This Row],[Order Date]])</f>
        <v>2013</v>
      </c>
      <c r="N1751">
        <f>MONTH(Walmart_dataset[[#This Row],[Order Date]])</f>
        <v>6</v>
      </c>
      <c r="O1751">
        <f>DAY(Walmart_dataset[[#This Row],[Order Date]])</f>
        <v>15</v>
      </c>
    </row>
    <row r="1752" spans="1:15" x14ac:dyDescent="0.25">
      <c r="A1752" t="s">
        <v>2668</v>
      </c>
      <c r="B1752" s="1">
        <v>41520</v>
      </c>
      <c r="C1752" s="1">
        <v>41522</v>
      </c>
      <c r="D1752" t="s">
        <v>849</v>
      </c>
      <c r="E1752" t="s">
        <v>14</v>
      </c>
      <c r="F1752" t="s">
        <v>47</v>
      </c>
      <c r="G1752" t="s">
        <v>16</v>
      </c>
      <c r="H1752" t="s">
        <v>43</v>
      </c>
      <c r="I1752" t="s">
        <v>2669</v>
      </c>
      <c r="J1752">
        <v>46.53</v>
      </c>
      <c r="K1752">
        <v>3</v>
      </c>
      <c r="L1752">
        <v>12.1</v>
      </c>
      <c r="M1752">
        <f>YEAR(Walmart_dataset[[#This Row],[Order Date]])</f>
        <v>2013</v>
      </c>
      <c r="N1752">
        <f>MONTH(Walmart_dataset[[#This Row],[Order Date]])</f>
        <v>9</v>
      </c>
      <c r="O1752">
        <f>DAY(Walmart_dataset[[#This Row],[Order Date]])</f>
        <v>3</v>
      </c>
    </row>
    <row r="1753" spans="1:15" hidden="1" x14ac:dyDescent="0.25">
      <c r="A1753" t="s">
        <v>2670</v>
      </c>
      <c r="B1753" s="1">
        <v>41755</v>
      </c>
      <c r="C1753" s="1">
        <v>41759</v>
      </c>
      <c r="D1753" t="s">
        <v>2671</v>
      </c>
      <c r="E1753" t="s">
        <v>14</v>
      </c>
      <c r="F1753" t="s">
        <v>2547</v>
      </c>
      <c r="G1753" t="s">
        <v>73</v>
      </c>
      <c r="H1753" t="s">
        <v>23</v>
      </c>
      <c r="I1753" t="s">
        <v>1438</v>
      </c>
      <c r="J1753">
        <v>8.9</v>
      </c>
      <c r="K1753">
        <v>4</v>
      </c>
      <c r="L1753">
        <v>0.67</v>
      </c>
      <c r="M1753">
        <f>YEAR(Walmart_dataset[[#This Row],[Order Date]])</f>
        <v>2014</v>
      </c>
      <c r="N1753">
        <f>MONTH(Walmart_dataset[[#This Row],[Order Date]])</f>
        <v>4</v>
      </c>
      <c r="O1753">
        <f>DAY(Walmart_dataset[[#This Row],[Order Date]])</f>
        <v>26</v>
      </c>
    </row>
    <row r="1754" spans="1:15" x14ac:dyDescent="0.25">
      <c r="A1754" t="s">
        <v>2672</v>
      </c>
      <c r="B1754" s="1">
        <v>41201</v>
      </c>
      <c r="C1754" s="1">
        <v>41206</v>
      </c>
      <c r="D1754" t="s">
        <v>2332</v>
      </c>
      <c r="E1754" t="s">
        <v>14</v>
      </c>
      <c r="F1754" t="s">
        <v>15</v>
      </c>
      <c r="G1754" t="s">
        <v>16</v>
      </c>
      <c r="H1754" t="s">
        <v>29</v>
      </c>
      <c r="I1754" t="s">
        <v>2673</v>
      </c>
      <c r="J1754">
        <v>1640.7</v>
      </c>
      <c r="K1754">
        <v>5</v>
      </c>
      <c r="L1754">
        <v>459.4</v>
      </c>
      <c r="M1754">
        <f>YEAR(Walmart_dataset[[#This Row],[Order Date]])</f>
        <v>2012</v>
      </c>
      <c r="N1754">
        <f>MONTH(Walmart_dataset[[#This Row],[Order Date]])</f>
        <v>10</v>
      </c>
      <c r="O1754">
        <f>DAY(Walmart_dataset[[#This Row],[Order Date]])</f>
        <v>19</v>
      </c>
    </row>
    <row r="1755" spans="1:15" x14ac:dyDescent="0.25">
      <c r="A1755" t="s">
        <v>2672</v>
      </c>
      <c r="B1755" s="1">
        <v>41201</v>
      </c>
      <c r="C1755" s="1">
        <v>41206</v>
      </c>
      <c r="D1755" t="s">
        <v>2332</v>
      </c>
      <c r="E1755" t="s">
        <v>14</v>
      </c>
      <c r="F1755" t="s">
        <v>15</v>
      </c>
      <c r="G1755" t="s">
        <v>16</v>
      </c>
      <c r="H1755" t="s">
        <v>58</v>
      </c>
      <c r="I1755" t="s">
        <v>2674</v>
      </c>
      <c r="J1755">
        <v>270</v>
      </c>
      <c r="K1755">
        <v>3</v>
      </c>
      <c r="L1755">
        <v>97.2</v>
      </c>
      <c r="M1755">
        <f>YEAR(Walmart_dataset[[#This Row],[Order Date]])</f>
        <v>2012</v>
      </c>
      <c r="N1755">
        <f>MONTH(Walmart_dataset[[#This Row],[Order Date]])</f>
        <v>10</v>
      </c>
      <c r="O1755">
        <f>DAY(Walmart_dataset[[#This Row],[Order Date]])</f>
        <v>19</v>
      </c>
    </row>
    <row r="1756" spans="1:15" hidden="1" x14ac:dyDescent="0.25">
      <c r="A1756" t="s">
        <v>2675</v>
      </c>
      <c r="B1756" s="1">
        <v>41892</v>
      </c>
      <c r="C1756" s="1">
        <v>41896</v>
      </c>
      <c r="D1756" t="s">
        <v>2510</v>
      </c>
      <c r="E1756" t="s">
        <v>14</v>
      </c>
      <c r="F1756" t="s">
        <v>907</v>
      </c>
      <c r="G1756" t="s">
        <v>73</v>
      </c>
      <c r="H1756" t="s">
        <v>67</v>
      </c>
      <c r="I1756" t="s">
        <v>2676</v>
      </c>
      <c r="J1756">
        <v>6.37</v>
      </c>
      <c r="K1756">
        <v>2</v>
      </c>
      <c r="L1756">
        <v>2.39</v>
      </c>
      <c r="M1756">
        <f>YEAR(Walmart_dataset[[#This Row],[Order Date]])</f>
        <v>2014</v>
      </c>
      <c r="N1756">
        <f>MONTH(Walmart_dataset[[#This Row],[Order Date]])</f>
        <v>9</v>
      </c>
      <c r="O1756">
        <f>DAY(Walmart_dataset[[#This Row],[Order Date]])</f>
        <v>10</v>
      </c>
    </row>
    <row r="1757" spans="1:15" hidden="1" x14ac:dyDescent="0.25">
      <c r="A1757" t="s">
        <v>2677</v>
      </c>
      <c r="B1757" s="1">
        <v>41478</v>
      </c>
      <c r="C1757" s="1">
        <v>41485</v>
      </c>
      <c r="D1757" t="s">
        <v>1404</v>
      </c>
      <c r="E1757" t="s">
        <v>14</v>
      </c>
      <c r="F1757" t="s">
        <v>1457</v>
      </c>
      <c r="G1757" t="s">
        <v>285</v>
      </c>
      <c r="H1757" t="s">
        <v>122</v>
      </c>
      <c r="I1757" t="s">
        <v>2678</v>
      </c>
      <c r="J1757">
        <v>86.2</v>
      </c>
      <c r="K1757">
        <v>5</v>
      </c>
      <c r="L1757">
        <v>25</v>
      </c>
      <c r="M1757">
        <f>YEAR(Walmart_dataset[[#This Row],[Order Date]])</f>
        <v>2013</v>
      </c>
      <c r="N1757">
        <f>MONTH(Walmart_dataset[[#This Row],[Order Date]])</f>
        <v>7</v>
      </c>
      <c r="O1757">
        <f>DAY(Walmart_dataset[[#This Row],[Order Date]])</f>
        <v>23</v>
      </c>
    </row>
    <row r="1758" spans="1:15" x14ac:dyDescent="0.25">
      <c r="A1758" t="s">
        <v>2679</v>
      </c>
      <c r="B1758" s="1">
        <v>42003</v>
      </c>
      <c r="C1758" s="1">
        <v>42007</v>
      </c>
      <c r="D1758" t="s">
        <v>176</v>
      </c>
      <c r="E1758" t="s">
        <v>14</v>
      </c>
      <c r="F1758" t="s">
        <v>558</v>
      </c>
      <c r="G1758" t="s">
        <v>37</v>
      </c>
      <c r="H1758" t="s">
        <v>119</v>
      </c>
      <c r="I1758" t="s">
        <v>2680</v>
      </c>
      <c r="J1758">
        <v>19.600000000000001</v>
      </c>
      <c r="K1758">
        <v>5</v>
      </c>
      <c r="L1758">
        <v>9.6</v>
      </c>
      <c r="M1758">
        <f>YEAR(Walmart_dataset[[#This Row],[Order Date]])</f>
        <v>2014</v>
      </c>
      <c r="N1758">
        <f>MONTH(Walmart_dataset[[#This Row],[Order Date]])</f>
        <v>12</v>
      </c>
      <c r="O1758">
        <f>DAY(Walmart_dataset[[#This Row],[Order Date]])</f>
        <v>30</v>
      </c>
    </row>
    <row r="1759" spans="1:15" x14ac:dyDescent="0.25">
      <c r="A1759" t="s">
        <v>2679</v>
      </c>
      <c r="B1759" s="1">
        <v>42003</v>
      </c>
      <c r="C1759" s="1">
        <v>42007</v>
      </c>
      <c r="D1759" t="s">
        <v>176</v>
      </c>
      <c r="E1759" t="s">
        <v>14</v>
      </c>
      <c r="F1759" t="s">
        <v>558</v>
      </c>
      <c r="G1759" t="s">
        <v>37</v>
      </c>
      <c r="H1759" t="s">
        <v>21</v>
      </c>
      <c r="I1759" t="s">
        <v>1166</v>
      </c>
      <c r="J1759">
        <v>68.459999999999994</v>
      </c>
      <c r="K1759">
        <v>2</v>
      </c>
      <c r="L1759">
        <v>20.54</v>
      </c>
      <c r="M1759">
        <f>YEAR(Walmart_dataset[[#This Row],[Order Date]])</f>
        <v>2014</v>
      </c>
      <c r="N1759">
        <f>MONTH(Walmart_dataset[[#This Row],[Order Date]])</f>
        <v>12</v>
      </c>
      <c r="O1759">
        <f>DAY(Walmart_dataset[[#This Row],[Order Date]])</f>
        <v>30</v>
      </c>
    </row>
    <row r="1760" spans="1:15" x14ac:dyDescent="0.25">
      <c r="A1760" t="s">
        <v>2681</v>
      </c>
      <c r="B1760" s="1">
        <v>41887</v>
      </c>
      <c r="C1760" s="1">
        <v>41889</v>
      </c>
      <c r="D1760" t="s">
        <v>1557</v>
      </c>
      <c r="E1760" t="s">
        <v>14</v>
      </c>
      <c r="F1760" t="s">
        <v>47</v>
      </c>
      <c r="G1760" t="s">
        <v>16</v>
      </c>
      <c r="H1760" t="s">
        <v>27</v>
      </c>
      <c r="I1760" t="s">
        <v>2488</v>
      </c>
      <c r="J1760">
        <v>13.34</v>
      </c>
      <c r="K1760">
        <v>6</v>
      </c>
      <c r="L1760">
        <v>4.34</v>
      </c>
      <c r="M1760">
        <f>YEAR(Walmart_dataset[[#This Row],[Order Date]])</f>
        <v>2014</v>
      </c>
      <c r="N1760">
        <f>MONTH(Walmart_dataset[[#This Row],[Order Date]])</f>
        <v>9</v>
      </c>
      <c r="O1760">
        <f>DAY(Walmart_dataset[[#This Row],[Order Date]])</f>
        <v>5</v>
      </c>
    </row>
    <row r="1761" spans="1:15" x14ac:dyDescent="0.25">
      <c r="A1761" t="s">
        <v>2681</v>
      </c>
      <c r="B1761" s="1">
        <v>41887</v>
      </c>
      <c r="C1761" s="1">
        <v>41889</v>
      </c>
      <c r="D1761" t="s">
        <v>1557</v>
      </c>
      <c r="E1761" t="s">
        <v>14</v>
      </c>
      <c r="F1761" t="s">
        <v>47</v>
      </c>
      <c r="G1761" t="s">
        <v>16</v>
      </c>
      <c r="H1761" t="s">
        <v>31</v>
      </c>
      <c r="I1761" t="s">
        <v>2682</v>
      </c>
      <c r="J1761">
        <v>1478.27</v>
      </c>
      <c r="K1761">
        <v>8</v>
      </c>
      <c r="L1761">
        <v>92.39</v>
      </c>
      <c r="M1761">
        <f>YEAR(Walmart_dataset[[#This Row],[Order Date]])</f>
        <v>2014</v>
      </c>
      <c r="N1761">
        <f>MONTH(Walmart_dataset[[#This Row],[Order Date]])</f>
        <v>9</v>
      </c>
      <c r="O1761">
        <f>DAY(Walmart_dataset[[#This Row],[Order Date]])</f>
        <v>5</v>
      </c>
    </row>
    <row r="1762" spans="1:15" x14ac:dyDescent="0.25">
      <c r="A1762" t="s">
        <v>2683</v>
      </c>
      <c r="B1762" s="1">
        <v>41911</v>
      </c>
      <c r="C1762" s="1">
        <v>41917</v>
      </c>
      <c r="D1762" t="s">
        <v>2334</v>
      </c>
      <c r="E1762" t="s">
        <v>14</v>
      </c>
      <c r="F1762" t="s">
        <v>15</v>
      </c>
      <c r="G1762" t="s">
        <v>16</v>
      </c>
      <c r="H1762" t="s">
        <v>21</v>
      </c>
      <c r="I1762" t="s">
        <v>124</v>
      </c>
      <c r="J1762">
        <v>9.24</v>
      </c>
      <c r="K1762">
        <v>3</v>
      </c>
      <c r="L1762">
        <v>4.4400000000000004</v>
      </c>
      <c r="M1762">
        <f>YEAR(Walmart_dataset[[#This Row],[Order Date]])</f>
        <v>2014</v>
      </c>
      <c r="N1762">
        <f>MONTH(Walmart_dataset[[#This Row],[Order Date]])</f>
        <v>9</v>
      </c>
      <c r="O1762">
        <f>DAY(Walmart_dataset[[#This Row],[Order Date]])</f>
        <v>29</v>
      </c>
    </row>
    <row r="1763" spans="1:15" hidden="1" x14ac:dyDescent="0.25">
      <c r="A1763" t="s">
        <v>2684</v>
      </c>
      <c r="B1763" s="1">
        <v>40563</v>
      </c>
      <c r="C1763" s="1">
        <v>40564</v>
      </c>
      <c r="D1763" t="s">
        <v>2133</v>
      </c>
      <c r="E1763" t="s">
        <v>14</v>
      </c>
      <c r="F1763" t="s">
        <v>137</v>
      </c>
      <c r="G1763" t="s">
        <v>73</v>
      </c>
      <c r="H1763" t="s">
        <v>27</v>
      </c>
      <c r="I1763" t="s">
        <v>1071</v>
      </c>
      <c r="J1763">
        <v>32.340000000000003</v>
      </c>
      <c r="K1763">
        <v>10</v>
      </c>
      <c r="L1763">
        <v>-23.72</v>
      </c>
      <c r="M1763">
        <f>YEAR(Walmart_dataset[[#This Row],[Order Date]])</f>
        <v>2011</v>
      </c>
      <c r="N1763">
        <f>MONTH(Walmart_dataset[[#This Row],[Order Date]])</f>
        <v>1</v>
      </c>
      <c r="O1763">
        <f>DAY(Walmart_dataset[[#This Row],[Order Date]])</f>
        <v>20</v>
      </c>
    </row>
    <row r="1764" spans="1:15" hidden="1" x14ac:dyDescent="0.25">
      <c r="A1764" t="s">
        <v>2684</v>
      </c>
      <c r="B1764" s="1">
        <v>40563</v>
      </c>
      <c r="C1764" s="1">
        <v>40564</v>
      </c>
      <c r="D1764" t="s">
        <v>2133</v>
      </c>
      <c r="E1764" t="s">
        <v>14</v>
      </c>
      <c r="F1764" t="s">
        <v>137</v>
      </c>
      <c r="G1764" t="s">
        <v>73</v>
      </c>
      <c r="H1764" t="s">
        <v>67</v>
      </c>
      <c r="I1764" t="s">
        <v>2685</v>
      </c>
      <c r="J1764">
        <v>56.06</v>
      </c>
      <c r="K1764">
        <v>4</v>
      </c>
      <c r="L1764">
        <v>19.62</v>
      </c>
      <c r="M1764">
        <f>YEAR(Walmart_dataset[[#This Row],[Order Date]])</f>
        <v>2011</v>
      </c>
      <c r="N1764">
        <f>MONTH(Walmart_dataset[[#This Row],[Order Date]])</f>
        <v>1</v>
      </c>
      <c r="O1764">
        <f>DAY(Walmart_dataset[[#This Row],[Order Date]])</f>
        <v>20</v>
      </c>
    </row>
    <row r="1765" spans="1:15" hidden="1" x14ac:dyDescent="0.25">
      <c r="A1765" t="s">
        <v>2684</v>
      </c>
      <c r="B1765" s="1">
        <v>40563</v>
      </c>
      <c r="C1765" s="1">
        <v>40564</v>
      </c>
      <c r="D1765" t="s">
        <v>2133</v>
      </c>
      <c r="E1765" t="s">
        <v>14</v>
      </c>
      <c r="F1765" t="s">
        <v>137</v>
      </c>
      <c r="G1765" t="s">
        <v>73</v>
      </c>
      <c r="H1765" t="s">
        <v>128</v>
      </c>
      <c r="I1765" t="s">
        <v>1784</v>
      </c>
      <c r="J1765">
        <v>108.72</v>
      </c>
      <c r="K1765">
        <v>5</v>
      </c>
      <c r="L1765">
        <v>36.69</v>
      </c>
      <c r="M1765">
        <f>YEAR(Walmart_dataset[[#This Row],[Order Date]])</f>
        <v>2011</v>
      </c>
      <c r="N1765">
        <f>MONTH(Walmart_dataset[[#This Row],[Order Date]])</f>
        <v>1</v>
      </c>
      <c r="O1765">
        <f>DAY(Walmart_dataset[[#This Row],[Order Date]])</f>
        <v>20</v>
      </c>
    </row>
    <row r="1766" spans="1:15" hidden="1" x14ac:dyDescent="0.25">
      <c r="A1766" t="s">
        <v>2684</v>
      </c>
      <c r="B1766" s="1">
        <v>40563</v>
      </c>
      <c r="C1766" s="1">
        <v>40564</v>
      </c>
      <c r="D1766" t="s">
        <v>2133</v>
      </c>
      <c r="E1766" t="s">
        <v>14</v>
      </c>
      <c r="F1766" t="s">
        <v>137</v>
      </c>
      <c r="G1766" t="s">
        <v>73</v>
      </c>
      <c r="H1766" t="s">
        <v>296</v>
      </c>
      <c r="I1766" t="s">
        <v>297</v>
      </c>
      <c r="J1766">
        <v>181.47</v>
      </c>
      <c r="K1766">
        <v>5</v>
      </c>
      <c r="L1766">
        <v>-320.60000000000002</v>
      </c>
      <c r="M1766">
        <f>YEAR(Walmart_dataset[[#This Row],[Order Date]])</f>
        <v>2011</v>
      </c>
      <c r="N1766">
        <f>MONTH(Walmart_dataset[[#This Row],[Order Date]])</f>
        <v>1</v>
      </c>
      <c r="O1766">
        <f>DAY(Walmart_dataset[[#This Row],[Order Date]])</f>
        <v>20</v>
      </c>
    </row>
    <row r="1767" spans="1:15" x14ac:dyDescent="0.25">
      <c r="A1767" t="s">
        <v>2686</v>
      </c>
      <c r="B1767" s="1">
        <v>41435</v>
      </c>
      <c r="C1767" s="1">
        <v>41440</v>
      </c>
      <c r="D1767" t="s">
        <v>2687</v>
      </c>
      <c r="E1767" t="s">
        <v>14</v>
      </c>
      <c r="F1767" t="s">
        <v>47</v>
      </c>
      <c r="G1767" t="s">
        <v>16</v>
      </c>
      <c r="H1767" t="s">
        <v>110</v>
      </c>
      <c r="I1767" t="s">
        <v>1387</v>
      </c>
      <c r="J1767">
        <v>122.35</v>
      </c>
      <c r="K1767">
        <v>3</v>
      </c>
      <c r="L1767">
        <v>13.76</v>
      </c>
      <c r="M1767">
        <f>YEAR(Walmart_dataset[[#This Row],[Order Date]])</f>
        <v>2013</v>
      </c>
      <c r="N1767">
        <f>MONTH(Walmart_dataset[[#This Row],[Order Date]])</f>
        <v>6</v>
      </c>
      <c r="O1767">
        <f>DAY(Walmart_dataset[[#This Row],[Order Date]])</f>
        <v>10</v>
      </c>
    </row>
    <row r="1768" spans="1:15" x14ac:dyDescent="0.25">
      <c r="A1768" t="s">
        <v>2688</v>
      </c>
      <c r="B1768" s="1">
        <v>40812</v>
      </c>
      <c r="C1768" s="1">
        <v>40813</v>
      </c>
      <c r="D1768" t="s">
        <v>1304</v>
      </c>
      <c r="E1768" t="s">
        <v>14</v>
      </c>
      <c r="F1768" t="s">
        <v>197</v>
      </c>
      <c r="G1768" t="s">
        <v>16</v>
      </c>
      <c r="H1768" t="s">
        <v>110</v>
      </c>
      <c r="I1768" t="s">
        <v>2431</v>
      </c>
      <c r="J1768">
        <v>585.54999999999995</v>
      </c>
      <c r="K1768">
        <v>3</v>
      </c>
      <c r="L1768">
        <v>73.19</v>
      </c>
      <c r="M1768">
        <f>YEAR(Walmart_dataset[[#This Row],[Order Date]])</f>
        <v>2011</v>
      </c>
      <c r="N1768">
        <f>MONTH(Walmart_dataset[[#This Row],[Order Date]])</f>
        <v>9</v>
      </c>
      <c r="O1768">
        <f>DAY(Walmart_dataset[[#This Row],[Order Date]])</f>
        <v>26</v>
      </c>
    </row>
    <row r="1769" spans="1:15" x14ac:dyDescent="0.25">
      <c r="A1769" t="s">
        <v>2688</v>
      </c>
      <c r="B1769" s="1">
        <v>40812</v>
      </c>
      <c r="C1769" s="1">
        <v>40813</v>
      </c>
      <c r="D1769" t="s">
        <v>1304</v>
      </c>
      <c r="E1769" t="s">
        <v>14</v>
      </c>
      <c r="F1769" t="s">
        <v>197</v>
      </c>
      <c r="G1769" t="s">
        <v>16</v>
      </c>
      <c r="H1769" t="s">
        <v>67</v>
      </c>
      <c r="I1769" t="s">
        <v>2689</v>
      </c>
      <c r="J1769">
        <v>19.440000000000001</v>
      </c>
      <c r="K1769">
        <v>3</v>
      </c>
      <c r="L1769">
        <v>9.33</v>
      </c>
      <c r="M1769">
        <f>YEAR(Walmart_dataset[[#This Row],[Order Date]])</f>
        <v>2011</v>
      </c>
      <c r="N1769">
        <f>MONTH(Walmart_dataset[[#This Row],[Order Date]])</f>
        <v>9</v>
      </c>
      <c r="O1769">
        <f>DAY(Walmart_dataset[[#This Row],[Order Date]])</f>
        <v>26</v>
      </c>
    </row>
    <row r="1770" spans="1:15" hidden="1" x14ac:dyDescent="0.25">
      <c r="A1770" t="s">
        <v>2690</v>
      </c>
      <c r="B1770" s="1">
        <v>41993</v>
      </c>
      <c r="C1770" s="1">
        <v>41997</v>
      </c>
      <c r="D1770" t="s">
        <v>1945</v>
      </c>
      <c r="E1770" t="s">
        <v>14</v>
      </c>
      <c r="F1770" t="s">
        <v>362</v>
      </c>
      <c r="G1770" t="s">
        <v>96</v>
      </c>
      <c r="H1770" t="s">
        <v>21</v>
      </c>
      <c r="I1770" t="s">
        <v>2691</v>
      </c>
      <c r="J1770">
        <v>13.36</v>
      </c>
      <c r="K1770">
        <v>5</v>
      </c>
      <c r="L1770">
        <v>4.01</v>
      </c>
      <c r="M1770">
        <f>YEAR(Walmart_dataset[[#This Row],[Order Date]])</f>
        <v>2014</v>
      </c>
      <c r="N1770">
        <f>MONTH(Walmart_dataset[[#This Row],[Order Date]])</f>
        <v>12</v>
      </c>
      <c r="O1770">
        <f>DAY(Walmart_dataset[[#This Row],[Order Date]])</f>
        <v>20</v>
      </c>
    </row>
    <row r="1771" spans="1:15" hidden="1" x14ac:dyDescent="0.25">
      <c r="A1771" t="s">
        <v>2690</v>
      </c>
      <c r="B1771" s="1">
        <v>41993</v>
      </c>
      <c r="C1771" s="1">
        <v>41997</v>
      </c>
      <c r="D1771" t="s">
        <v>1945</v>
      </c>
      <c r="E1771" t="s">
        <v>14</v>
      </c>
      <c r="F1771" t="s">
        <v>362</v>
      </c>
      <c r="G1771" t="s">
        <v>96</v>
      </c>
      <c r="H1771" t="s">
        <v>43</v>
      </c>
      <c r="I1771" t="s">
        <v>2692</v>
      </c>
      <c r="J1771">
        <v>78.260000000000005</v>
      </c>
      <c r="K1771">
        <v>2</v>
      </c>
      <c r="L1771">
        <v>-17.61</v>
      </c>
      <c r="M1771">
        <f>YEAR(Walmart_dataset[[#This Row],[Order Date]])</f>
        <v>2014</v>
      </c>
      <c r="N1771">
        <f>MONTH(Walmart_dataset[[#This Row],[Order Date]])</f>
        <v>12</v>
      </c>
      <c r="O1771">
        <f>DAY(Walmart_dataset[[#This Row],[Order Date]])</f>
        <v>20</v>
      </c>
    </row>
    <row r="1772" spans="1:15" hidden="1" x14ac:dyDescent="0.25">
      <c r="A1772" t="s">
        <v>2690</v>
      </c>
      <c r="B1772" s="1">
        <v>41993</v>
      </c>
      <c r="C1772" s="1">
        <v>41997</v>
      </c>
      <c r="D1772" t="s">
        <v>1945</v>
      </c>
      <c r="E1772" t="s">
        <v>14</v>
      </c>
      <c r="F1772" t="s">
        <v>362</v>
      </c>
      <c r="G1772" t="s">
        <v>96</v>
      </c>
      <c r="H1772" t="s">
        <v>296</v>
      </c>
      <c r="I1772" t="s">
        <v>2693</v>
      </c>
      <c r="J1772">
        <v>102.02</v>
      </c>
      <c r="K1772">
        <v>7</v>
      </c>
      <c r="L1772">
        <v>-183.63</v>
      </c>
      <c r="M1772">
        <f>YEAR(Walmart_dataset[[#This Row],[Order Date]])</f>
        <v>2014</v>
      </c>
      <c r="N1772">
        <f>MONTH(Walmart_dataset[[#This Row],[Order Date]])</f>
        <v>12</v>
      </c>
      <c r="O1772">
        <f>DAY(Walmart_dataset[[#This Row],[Order Date]])</f>
        <v>20</v>
      </c>
    </row>
    <row r="1773" spans="1:15" x14ac:dyDescent="0.25">
      <c r="A1773" t="s">
        <v>2694</v>
      </c>
      <c r="B1773" s="1">
        <v>41921</v>
      </c>
      <c r="C1773" s="1">
        <v>41927</v>
      </c>
      <c r="D1773" t="s">
        <v>2205</v>
      </c>
      <c r="E1773" t="s">
        <v>14</v>
      </c>
      <c r="F1773" t="s">
        <v>197</v>
      </c>
      <c r="G1773" t="s">
        <v>16</v>
      </c>
      <c r="H1773" t="s">
        <v>25</v>
      </c>
      <c r="I1773" t="s">
        <v>2695</v>
      </c>
      <c r="J1773">
        <v>103.19</v>
      </c>
      <c r="K1773">
        <v>1</v>
      </c>
      <c r="L1773">
        <v>11.61</v>
      </c>
      <c r="M1773">
        <f>YEAR(Walmart_dataset[[#This Row],[Order Date]])</f>
        <v>2014</v>
      </c>
      <c r="N1773">
        <f>MONTH(Walmart_dataset[[#This Row],[Order Date]])</f>
        <v>10</v>
      </c>
      <c r="O1773">
        <f>DAY(Walmart_dataset[[#This Row],[Order Date]])</f>
        <v>9</v>
      </c>
    </row>
    <row r="1774" spans="1:15" x14ac:dyDescent="0.25">
      <c r="A1774" t="s">
        <v>2694</v>
      </c>
      <c r="B1774" s="1">
        <v>41921</v>
      </c>
      <c r="C1774" s="1">
        <v>41927</v>
      </c>
      <c r="D1774" t="s">
        <v>2205</v>
      </c>
      <c r="E1774" t="s">
        <v>14</v>
      </c>
      <c r="F1774" t="s">
        <v>197</v>
      </c>
      <c r="G1774" t="s">
        <v>16</v>
      </c>
      <c r="H1774" t="s">
        <v>58</v>
      </c>
      <c r="I1774" t="s">
        <v>2696</v>
      </c>
      <c r="J1774">
        <v>36</v>
      </c>
      <c r="K1774">
        <v>2</v>
      </c>
      <c r="L1774">
        <v>6.48</v>
      </c>
      <c r="M1774">
        <f>YEAR(Walmart_dataset[[#This Row],[Order Date]])</f>
        <v>2014</v>
      </c>
      <c r="N1774">
        <f>MONTH(Walmart_dataset[[#This Row],[Order Date]])</f>
        <v>10</v>
      </c>
      <c r="O1774">
        <f>DAY(Walmart_dataset[[#This Row],[Order Date]])</f>
        <v>9</v>
      </c>
    </row>
    <row r="1775" spans="1:15" x14ac:dyDescent="0.25">
      <c r="A1775" t="s">
        <v>2694</v>
      </c>
      <c r="B1775" s="1">
        <v>41921</v>
      </c>
      <c r="C1775" s="1">
        <v>41927</v>
      </c>
      <c r="D1775" t="s">
        <v>2205</v>
      </c>
      <c r="E1775" t="s">
        <v>14</v>
      </c>
      <c r="F1775" t="s">
        <v>197</v>
      </c>
      <c r="G1775" t="s">
        <v>16</v>
      </c>
      <c r="H1775" t="s">
        <v>58</v>
      </c>
      <c r="I1775" t="s">
        <v>507</v>
      </c>
      <c r="J1775">
        <v>239.96</v>
      </c>
      <c r="K1775">
        <v>4</v>
      </c>
      <c r="L1775">
        <v>115.18</v>
      </c>
      <c r="M1775">
        <f>YEAR(Walmart_dataset[[#This Row],[Order Date]])</f>
        <v>2014</v>
      </c>
      <c r="N1775">
        <f>MONTH(Walmart_dataset[[#This Row],[Order Date]])</f>
        <v>10</v>
      </c>
      <c r="O1775">
        <f>DAY(Walmart_dataset[[#This Row],[Order Date]])</f>
        <v>9</v>
      </c>
    </row>
    <row r="1776" spans="1:15" x14ac:dyDescent="0.25">
      <c r="A1776" t="s">
        <v>2694</v>
      </c>
      <c r="B1776" s="1">
        <v>41921</v>
      </c>
      <c r="C1776" s="1">
        <v>41927</v>
      </c>
      <c r="D1776" t="s">
        <v>2205</v>
      </c>
      <c r="E1776" t="s">
        <v>14</v>
      </c>
      <c r="F1776" t="s">
        <v>197</v>
      </c>
      <c r="G1776" t="s">
        <v>16</v>
      </c>
      <c r="H1776" t="s">
        <v>43</v>
      </c>
      <c r="I1776" t="s">
        <v>2282</v>
      </c>
      <c r="J1776">
        <v>40.68</v>
      </c>
      <c r="K1776">
        <v>2</v>
      </c>
      <c r="L1776">
        <v>0.41</v>
      </c>
      <c r="M1776">
        <f>YEAR(Walmart_dataset[[#This Row],[Order Date]])</f>
        <v>2014</v>
      </c>
      <c r="N1776">
        <f>MONTH(Walmart_dataset[[#This Row],[Order Date]])</f>
        <v>10</v>
      </c>
      <c r="O1776">
        <f>DAY(Walmart_dataset[[#This Row],[Order Date]])</f>
        <v>9</v>
      </c>
    </row>
    <row r="1777" spans="1:15" x14ac:dyDescent="0.25">
      <c r="A1777" t="s">
        <v>2697</v>
      </c>
      <c r="B1777" s="1">
        <v>40875</v>
      </c>
      <c r="C1777" s="1">
        <v>40875</v>
      </c>
      <c r="D1777" t="s">
        <v>2698</v>
      </c>
      <c r="E1777" t="s">
        <v>14</v>
      </c>
      <c r="F1777" t="s">
        <v>47</v>
      </c>
      <c r="G1777" t="s">
        <v>16</v>
      </c>
      <c r="H1777" t="s">
        <v>122</v>
      </c>
      <c r="I1777" t="s">
        <v>159</v>
      </c>
      <c r="J1777">
        <v>7.36</v>
      </c>
      <c r="K1777">
        <v>2</v>
      </c>
      <c r="L1777">
        <v>0.15</v>
      </c>
      <c r="M1777">
        <f>YEAR(Walmart_dataset[[#This Row],[Order Date]])</f>
        <v>2011</v>
      </c>
      <c r="N1777">
        <f>MONTH(Walmart_dataset[[#This Row],[Order Date]])</f>
        <v>11</v>
      </c>
      <c r="O1777">
        <f>DAY(Walmart_dataset[[#This Row],[Order Date]])</f>
        <v>28</v>
      </c>
    </row>
    <row r="1778" spans="1:15" x14ac:dyDescent="0.25">
      <c r="A1778" t="s">
        <v>2697</v>
      </c>
      <c r="B1778" s="1">
        <v>40875</v>
      </c>
      <c r="C1778" s="1">
        <v>40875</v>
      </c>
      <c r="D1778" t="s">
        <v>2698</v>
      </c>
      <c r="E1778" t="s">
        <v>14</v>
      </c>
      <c r="F1778" t="s">
        <v>47</v>
      </c>
      <c r="G1778" t="s">
        <v>16</v>
      </c>
      <c r="H1778" t="s">
        <v>17</v>
      </c>
      <c r="I1778" t="s">
        <v>1795</v>
      </c>
      <c r="J1778">
        <v>41.4</v>
      </c>
      <c r="K1778">
        <v>4</v>
      </c>
      <c r="L1778">
        <v>19.87</v>
      </c>
      <c r="M1778">
        <f>YEAR(Walmart_dataset[[#This Row],[Order Date]])</f>
        <v>2011</v>
      </c>
      <c r="N1778">
        <f>MONTH(Walmart_dataset[[#This Row],[Order Date]])</f>
        <v>11</v>
      </c>
      <c r="O1778">
        <f>DAY(Walmart_dataset[[#This Row],[Order Date]])</f>
        <v>28</v>
      </c>
    </row>
    <row r="1779" spans="1:15" x14ac:dyDescent="0.25">
      <c r="A1779" t="s">
        <v>2697</v>
      </c>
      <c r="B1779" s="1">
        <v>40875</v>
      </c>
      <c r="C1779" s="1">
        <v>40875</v>
      </c>
      <c r="D1779" t="s">
        <v>2698</v>
      </c>
      <c r="E1779" t="s">
        <v>14</v>
      </c>
      <c r="F1779" t="s">
        <v>47</v>
      </c>
      <c r="G1779" t="s">
        <v>16</v>
      </c>
      <c r="H1779" t="s">
        <v>296</v>
      </c>
      <c r="I1779" t="s">
        <v>1093</v>
      </c>
      <c r="J1779">
        <v>411.33</v>
      </c>
      <c r="K1779">
        <v>4</v>
      </c>
      <c r="L1779">
        <v>-4.84</v>
      </c>
      <c r="M1779">
        <f>YEAR(Walmart_dataset[[#This Row],[Order Date]])</f>
        <v>2011</v>
      </c>
      <c r="N1779">
        <f>MONTH(Walmart_dataset[[#This Row],[Order Date]])</f>
        <v>11</v>
      </c>
      <c r="O1779">
        <f>DAY(Walmart_dataset[[#This Row],[Order Date]])</f>
        <v>28</v>
      </c>
    </row>
    <row r="1780" spans="1:15" x14ac:dyDescent="0.25">
      <c r="A1780" t="s">
        <v>2699</v>
      </c>
      <c r="B1780" s="1">
        <v>41556</v>
      </c>
      <c r="C1780" s="1">
        <v>41556</v>
      </c>
      <c r="D1780" t="s">
        <v>314</v>
      </c>
      <c r="E1780" t="s">
        <v>14</v>
      </c>
      <c r="F1780" t="s">
        <v>15</v>
      </c>
      <c r="G1780" t="s">
        <v>16</v>
      </c>
      <c r="H1780" t="s">
        <v>67</v>
      </c>
      <c r="I1780" t="s">
        <v>2700</v>
      </c>
      <c r="J1780">
        <v>61.96</v>
      </c>
      <c r="K1780">
        <v>2</v>
      </c>
      <c r="L1780">
        <v>27.88</v>
      </c>
      <c r="M1780">
        <f>YEAR(Walmart_dataset[[#This Row],[Order Date]])</f>
        <v>2013</v>
      </c>
      <c r="N1780">
        <f>MONTH(Walmart_dataset[[#This Row],[Order Date]])</f>
        <v>10</v>
      </c>
      <c r="O1780">
        <f>DAY(Walmart_dataset[[#This Row],[Order Date]])</f>
        <v>9</v>
      </c>
    </row>
    <row r="1781" spans="1:15" x14ac:dyDescent="0.25">
      <c r="A1781" t="s">
        <v>2701</v>
      </c>
      <c r="B1781" s="1">
        <v>41190</v>
      </c>
      <c r="C1781" s="1">
        <v>41194</v>
      </c>
      <c r="D1781" t="s">
        <v>906</v>
      </c>
      <c r="E1781" t="s">
        <v>14</v>
      </c>
      <c r="F1781" t="s">
        <v>47</v>
      </c>
      <c r="G1781" t="s">
        <v>16</v>
      </c>
      <c r="H1781" t="s">
        <v>21</v>
      </c>
      <c r="I1781" t="s">
        <v>851</v>
      </c>
      <c r="J1781">
        <v>145.9</v>
      </c>
      <c r="K1781">
        <v>5</v>
      </c>
      <c r="L1781">
        <v>62.74</v>
      </c>
      <c r="M1781">
        <f>YEAR(Walmart_dataset[[#This Row],[Order Date]])</f>
        <v>2012</v>
      </c>
      <c r="N1781">
        <f>MONTH(Walmart_dataset[[#This Row],[Order Date]])</f>
        <v>10</v>
      </c>
      <c r="O1781">
        <f>DAY(Walmart_dataset[[#This Row],[Order Date]])</f>
        <v>8</v>
      </c>
    </row>
    <row r="1782" spans="1:15" hidden="1" x14ac:dyDescent="0.25">
      <c r="A1782" t="s">
        <v>2702</v>
      </c>
      <c r="B1782" s="1">
        <v>40599</v>
      </c>
      <c r="C1782" s="1">
        <v>40604</v>
      </c>
      <c r="D1782" t="s">
        <v>2703</v>
      </c>
      <c r="E1782" t="s">
        <v>14</v>
      </c>
      <c r="F1782" t="s">
        <v>1155</v>
      </c>
      <c r="G1782" t="s">
        <v>88</v>
      </c>
      <c r="H1782" t="s">
        <v>67</v>
      </c>
      <c r="I1782" t="s">
        <v>2704</v>
      </c>
      <c r="J1782">
        <v>32.9</v>
      </c>
      <c r="K1782">
        <v>4</v>
      </c>
      <c r="L1782">
        <v>11.1</v>
      </c>
      <c r="M1782">
        <f>YEAR(Walmart_dataset[[#This Row],[Order Date]])</f>
        <v>2011</v>
      </c>
      <c r="N1782">
        <f>MONTH(Walmart_dataset[[#This Row],[Order Date]])</f>
        <v>2</v>
      </c>
      <c r="O1782">
        <f>DAY(Walmart_dataset[[#This Row],[Order Date]])</f>
        <v>25</v>
      </c>
    </row>
    <row r="1783" spans="1:15" hidden="1" x14ac:dyDescent="0.25">
      <c r="A1783" t="s">
        <v>2702</v>
      </c>
      <c r="B1783" s="1">
        <v>40599</v>
      </c>
      <c r="C1783" s="1">
        <v>40604</v>
      </c>
      <c r="D1783" t="s">
        <v>2703</v>
      </c>
      <c r="E1783" t="s">
        <v>14</v>
      </c>
      <c r="F1783" t="s">
        <v>1155</v>
      </c>
      <c r="G1783" t="s">
        <v>88</v>
      </c>
      <c r="H1783" t="s">
        <v>67</v>
      </c>
      <c r="I1783" t="s">
        <v>2705</v>
      </c>
      <c r="J1783">
        <v>22.78</v>
      </c>
      <c r="K1783">
        <v>3</v>
      </c>
      <c r="L1783">
        <v>7.69</v>
      </c>
      <c r="M1783">
        <f>YEAR(Walmart_dataset[[#This Row],[Order Date]])</f>
        <v>2011</v>
      </c>
      <c r="N1783">
        <f>MONTH(Walmart_dataset[[#This Row],[Order Date]])</f>
        <v>2</v>
      </c>
      <c r="O1783">
        <f>DAY(Walmart_dataset[[#This Row],[Order Date]])</f>
        <v>25</v>
      </c>
    </row>
    <row r="1784" spans="1:15" x14ac:dyDescent="0.25">
      <c r="A1784" t="s">
        <v>2706</v>
      </c>
      <c r="B1784" s="1">
        <v>41431</v>
      </c>
      <c r="C1784" s="1">
        <v>41433</v>
      </c>
      <c r="D1784" t="s">
        <v>2707</v>
      </c>
      <c r="E1784" t="s">
        <v>14</v>
      </c>
      <c r="F1784" t="s">
        <v>190</v>
      </c>
      <c r="G1784" t="s">
        <v>16</v>
      </c>
      <c r="H1784" t="s">
        <v>27</v>
      </c>
      <c r="I1784" t="s">
        <v>251</v>
      </c>
      <c r="J1784">
        <v>21.55</v>
      </c>
      <c r="K1784">
        <v>6</v>
      </c>
      <c r="L1784">
        <v>7</v>
      </c>
      <c r="M1784">
        <f>YEAR(Walmart_dataset[[#This Row],[Order Date]])</f>
        <v>2013</v>
      </c>
      <c r="N1784">
        <f>MONTH(Walmart_dataset[[#This Row],[Order Date]])</f>
        <v>6</v>
      </c>
      <c r="O1784">
        <f>DAY(Walmart_dataset[[#This Row],[Order Date]])</f>
        <v>6</v>
      </c>
    </row>
    <row r="1785" spans="1:15" x14ac:dyDescent="0.25">
      <c r="A1785" t="s">
        <v>2706</v>
      </c>
      <c r="B1785" s="1">
        <v>41431</v>
      </c>
      <c r="C1785" s="1">
        <v>41433</v>
      </c>
      <c r="D1785" t="s">
        <v>2707</v>
      </c>
      <c r="E1785" t="s">
        <v>14</v>
      </c>
      <c r="F1785" t="s">
        <v>190</v>
      </c>
      <c r="G1785" t="s">
        <v>16</v>
      </c>
      <c r="H1785" t="s">
        <v>29</v>
      </c>
      <c r="I1785" t="s">
        <v>2708</v>
      </c>
      <c r="J1785">
        <v>58.24</v>
      </c>
      <c r="K1785">
        <v>4</v>
      </c>
      <c r="L1785">
        <v>15.72</v>
      </c>
      <c r="M1785">
        <f>YEAR(Walmart_dataset[[#This Row],[Order Date]])</f>
        <v>2013</v>
      </c>
      <c r="N1785">
        <f>MONTH(Walmart_dataset[[#This Row],[Order Date]])</f>
        <v>6</v>
      </c>
      <c r="O1785">
        <f>DAY(Walmart_dataset[[#This Row],[Order Date]])</f>
        <v>6</v>
      </c>
    </row>
    <row r="1786" spans="1:15" x14ac:dyDescent="0.25">
      <c r="A1786" t="s">
        <v>2709</v>
      </c>
      <c r="B1786" s="1">
        <v>41619</v>
      </c>
      <c r="C1786" s="1">
        <v>41621</v>
      </c>
      <c r="D1786" t="s">
        <v>1836</v>
      </c>
      <c r="E1786" t="s">
        <v>14</v>
      </c>
      <c r="F1786" t="s">
        <v>240</v>
      </c>
      <c r="G1786" t="s">
        <v>16</v>
      </c>
      <c r="H1786" t="s">
        <v>67</v>
      </c>
      <c r="I1786" t="s">
        <v>1202</v>
      </c>
      <c r="J1786">
        <v>80.28</v>
      </c>
      <c r="K1786">
        <v>12</v>
      </c>
      <c r="L1786">
        <v>36.93</v>
      </c>
      <c r="M1786">
        <f>YEAR(Walmart_dataset[[#This Row],[Order Date]])</f>
        <v>2013</v>
      </c>
      <c r="N1786">
        <f>MONTH(Walmart_dataset[[#This Row],[Order Date]])</f>
        <v>12</v>
      </c>
      <c r="O1786">
        <f>DAY(Walmart_dataset[[#This Row],[Order Date]])</f>
        <v>11</v>
      </c>
    </row>
    <row r="1787" spans="1:15" x14ac:dyDescent="0.25">
      <c r="A1787" t="s">
        <v>2710</v>
      </c>
      <c r="B1787" s="1">
        <v>41760</v>
      </c>
      <c r="C1787" s="1">
        <v>41765</v>
      </c>
      <c r="D1787" t="s">
        <v>2711</v>
      </c>
      <c r="E1787" t="s">
        <v>14</v>
      </c>
      <c r="F1787" t="s">
        <v>15</v>
      </c>
      <c r="G1787" t="s">
        <v>16</v>
      </c>
      <c r="H1787" t="s">
        <v>23</v>
      </c>
      <c r="I1787" t="s">
        <v>2712</v>
      </c>
      <c r="J1787">
        <v>9.7799999999999994</v>
      </c>
      <c r="K1787">
        <v>2</v>
      </c>
      <c r="L1787">
        <v>4.01</v>
      </c>
      <c r="M1787">
        <f>YEAR(Walmart_dataset[[#This Row],[Order Date]])</f>
        <v>2014</v>
      </c>
      <c r="N1787">
        <f>MONTH(Walmart_dataset[[#This Row],[Order Date]])</f>
        <v>5</v>
      </c>
      <c r="O1787">
        <f>DAY(Walmart_dataset[[#This Row],[Order Date]])</f>
        <v>1</v>
      </c>
    </row>
    <row r="1788" spans="1:15" x14ac:dyDescent="0.25">
      <c r="A1788" t="s">
        <v>2713</v>
      </c>
      <c r="B1788" s="1">
        <v>41754</v>
      </c>
      <c r="C1788" s="1">
        <v>41758</v>
      </c>
      <c r="D1788" t="s">
        <v>1527</v>
      </c>
      <c r="E1788" t="s">
        <v>14</v>
      </c>
      <c r="F1788" t="s">
        <v>2714</v>
      </c>
      <c r="G1788" t="s">
        <v>16</v>
      </c>
      <c r="H1788" t="s">
        <v>119</v>
      </c>
      <c r="I1788" t="s">
        <v>2715</v>
      </c>
      <c r="J1788">
        <v>1.81</v>
      </c>
      <c r="K1788">
        <v>1</v>
      </c>
      <c r="L1788">
        <v>0.65</v>
      </c>
      <c r="M1788">
        <f>YEAR(Walmart_dataset[[#This Row],[Order Date]])</f>
        <v>2014</v>
      </c>
      <c r="N1788">
        <f>MONTH(Walmart_dataset[[#This Row],[Order Date]])</f>
        <v>4</v>
      </c>
      <c r="O1788">
        <f>DAY(Walmart_dataset[[#This Row],[Order Date]])</f>
        <v>25</v>
      </c>
    </row>
    <row r="1789" spans="1:15" hidden="1" x14ac:dyDescent="0.25">
      <c r="A1789" t="s">
        <v>2716</v>
      </c>
      <c r="B1789" s="1">
        <v>41628</v>
      </c>
      <c r="C1789" s="1">
        <v>41634</v>
      </c>
      <c r="D1789" t="s">
        <v>394</v>
      </c>
      <c r="E1789" t="s">
        <v>14</v>
      </c>
      <c r="F1789" t="s">
        <v>268</v>
      </c>
      <c r="G1789" t="s">
        <v>73</v>
      </c>
      <c r="H1789" t="s">
        <v>31</v>
      </c>
      <c r="I1789" t="s">
        <v>2717</v>
      </c>
      <c r="J1789">
        <v>455.97</v>
      </c>
      <c r="K1789">
        <v>6</v>
      </c>
      <c r="L1789">
        <v>-218.87</v>
      </c>
      <c r="M1789">
        <f>YEAR(Walmart_dataset[[#This Row],[Order Date]])</f>
        <v>2013</v>
      </c>
      <c r="N1789">
        <f>MONTH(Walmart_dataset[[#This Row],[Order Date]])</f>
        <v>12</v>
      </c>
      <c r="O1789">
        <f>DAY(Walmart_dataset[[#This Row],[Order Date]])</f>
        <v>20</v>
      </c>
    </row>
    <row r="1790" spans="1:15" hidden="1" x14ac:dyDescent="0.25">
      <c r="A1790" t="s">
        <v>2716</v>
      </c>
      <c r="B1790" s="1">
        <v>41628</v>
      </c>
      <c r="C1790" s="1">
        <v>41634</v>
      </c>
      <c r="D1790" t="s">
        <v>394</v>
      </c>
      <c r="E1790" t="s">
        <v>14</v>
      </c>
      <c r="F1790" t="s">
        <v>268</v>
      </c>
      <c r="G1790" t="s">
        <v>73</v>
      </c>
      <c r="H1790" t="s">
        <v>27</v>
      </c>
      <c r="I1790" t="s">
        <v>1704</v>
      </c>
      <c r="J1790">
        <v>10.44</v>
      </c>
      <c r="K1790">
        <v>6</v>
      </c>
      <c r="L1790">
        <v>-7.66</v>
      </c>
      <c r="M1790">
        <f>YEAR(Walmart_dataset[[#This Row],[Order Date]])</f>
        <v>2013</v>
      </c>
      <c r="N1790">
        <f>MONTH(Walmart_dataset[[#This Row],[Order Date]])</f>
        <v>12</v>
      </c>
      <c r="O1790">
        <f>DAY(Walmart_dataset[[#This Row],[Order Date]])</f>
        <v>20</v>
      </c>
    </row>
    <row r="1791" spans="1:15" hidden="1" x14ac:dyDescent="0.25">
      <c r="A1791" t="s">
        <v>2716</v>
      </c>
      <c r="B1791" s="1">
        <v>41628</v>
      </c>
      <c r="C1791" s="1">
        <v>41634</v>
      </c>
      <c r="D1791" t="s">
        <v>394</v>
      </c>
      <c r="E1791" t="s">
        <v>14</v>
      </c>
      <c r="F1791" t="s">
        <v>268</v>
      </c>
      <c r="G1791" t="s">
        <v>73</v>
      </c>
      <c r="H1791" t="s">
        <v>27</v>
      </c>
      <c r="I1791" t="s">
        <v>811</v>
      </c>
      <c r="J1791">
        <v>5.21</v>
      </c>
      <c r="K1791">
        <v>2</v>
      </c>
      <c r="L1791">
        <v>-4.17</v>
      </c>
      <c r="M1791">
        <f>YEAR(Walmart_dataset[[#This Row],[Order Date]])</f>
        <v>2013</v>
      </c>
      <c r="N1791">
        <f>MONTH(Walmart_dataset[[#This Row],[Order Date]])</f>
        <v>12</v>
      </c>
      <c r="O1791">
        <f>DAY(Walmart_dataset[[#This Row],[Order Date]])</f>
        <v>20</v>
      </c>
    </row>
    <row r="1792" spans="1:15" hidden="1" x14ac:dyDescent="0.25">
      <c r="A1792" t="s">
        <v>2718</v>
      </c>
      <c r="B1792" s="1">
        <v>41890</v>
      </c>
      <c r="C1792" s="1">
        <v>41891</v>
      </c>
      <c r="D1792" t="s">
        <v>1360</v>
      </c>
      <c r="E1792" t="s">
        <v>14</v>
      </c>
      <c r="F1792" t="s">
        <v>2719</v>
      </c>
      <c r="G1792" t="s">
        <v>42</v>
      </c>
      <c r="H1792" t="s">
        <v>21</v>
      </c>
      <c r="I1792" t="s">
        <v>2060</v>
      </c>
      <c r="J1792">
        <v>25.16</v>
      </c>
      <c r="K1792">
        <v>2</v>
      </c>
      <c r="L1792">
        <v>10.57</v>
      </c>
      <c r="M1792">
        <f>YEAR(Walmart_dataset[[#This Row],[Order Date]])</f>
        <v>2014</v>
      </c>
      <c r="N1792">
        <f>MONTH(Walmart_dataset[[#This Row],[Order Date]])</f>
        <v>9</v>
      </c>
      <c r="O1792">
        <f>DAY(Walmart_dataset[[#This Row],[Order Date]])</f>
        <v>8</v>
      </c>
    </row>
    <row r="1793" spans="1:15" hidden="1" x14ac:dyDescent="0.25">
      <c r="A1793" t="s">
        <v>2718</v>
      </c>
      <c r="B1793" s="1">
        <v>41890</v>
      </c>
      <c r="C1793" s="1">
        <v>41891</v>
      </c>
      <c r="D1793" t="s">
        <v>1360</v>
      </c>
      <c r="E1793" t="s">
        <v>14</v>
      </c>
      <c r="F1793" t="s">
        <v>2719</v>
      </c>
      <c r="G1793" t="s">
        <v>42</v>
      </c>
      <c r="H1793" t="s">
        <v>25</v>
      </c>
      <c r="I1793" t="s">
        <v>2720</v>
      </c>
      <c r="J1793">
        <v>126.56</v>
      </c>
      <c r="K1793">
        <v>4</v>
      </c>
      <c r="L1793">
        <v>47.46</v>
      </c>
      <c r="M1793">
        <f>YEAR(Walmart_dataset[[#This Row],[Order Date]])</f>
        <v>2014</v>
      </c>
      <c r="N1793">
        <f>MONTH(Walmart_dataset[[#This Row],[Order Date]])</f>
        <v>9</v>
      </c>
      <c r="O1793">
        <f>DAY(Walmart_dataset[[#This Row],[Order Date]])</f>
        <v>8</v>
      </c>
    </row>
    <row r="1794" spans="1:15" x14ac:dyDescent="0.25">
      <c r="A1794" t="s">
        <v>2721</v>
      </c>
      <c r="B1794" s="1">
        <v>40875</v>
      </c>
      <c r="C1794" s="1">
        <v>40878</v>
      </c>
      <c r="D1794" t="s">
        <v>2447</v>
      </c>
      <c r="E1794" t="s">
        <v>14</v>
      </c>
      <c r="F1794" t="s">
        <v>47</v>
      </c>
      <c r="G1794" t="s">
        <v>16</v>
      </c>
      <c r="H1794" t="s">
        <v>29</v>
      </c>
      <c r="I1794" t="s">
        <v>2708</v>
      </c>
      <c r="J1794">
        <v>43.68</v>
      </c>
      <c r="K1794">
        <v>3</v>
      </c>
      <c r="L1794">
        <v>11.79</v>
      </c>
      <c r="M1794">
        <f>YEAR(Walmart_dataset[[#This Row],[Order Date]])</f>
        <v>2011</v>
      </c>
      <c r="N1794">
        <f>MONTH(Walmart_dataset[[#This Row],[Order Date]])</f>
        <v>11</v>
      </c>
      <c r="O1794">
        <f>DAY(Walmart_dataset[[#This Row],[Order Date]])</f>
        <v>28</v>
      </c>
    </row>
    <row r="1795" spans="1:15" x14ac:dyDescent="0.25">
      <c r="A1795" t="s">
        <v>2721</v>
      </c>
      <c r="B1795" s="1">
        <v>40875</v>
      </c>
      <c r="C1795" s="1">
        <v>40878</v>
      </c>
      <c r="D1795" t="s">
        <v>2447</v>
      </c>
      <c r="E1795" t="s">
        <v>14</v>
      </c>
      <c r="F1795" t="s">
        <v>47</v>
      </c>
      <c r="G1795" t="s">
        <v>16</v>
      </c>
      <c r="H1795" t="s">
        <v>58</v>
      </c>
      <c r="I1795" t="s">
        <v>698</v>
      </c>
      <c r="J1795">
        <v>139.93</v>
      </c>
      <c r="K1795">
        <v>7</v>
      </c>
      <c r="L1795">
        <v>34.979999999999997</v>
      </c>
      <c r="M1795">
        <f>YEAR(Walmart_dataset[[#This Row],[Order Date]])</f>
        <v>2011</v>
      </c>
      <c r="N1795">
        <f>MONTH(Walmart_dataset[[#This Row],[Order Date]])</f>
        <v>11</v>
      </c>
      <c r="O1795">
        <f>DAY(Walmart_dataset[[#This Row],[Order Date]])</f>
        <v>28</v>
      </c>
    </row>
    <row r="1796" spans="1:15" hidden="1" x14ac:dyDescent="0.25">
      <c r="A1796" t="s">
        <v>2722</v>
      </c>
      <c r="B1796" s="1">
        <v>41249</v>
      </c>
      <c r="C1796" s="1">
        <v>41253</v>
      </c>
      <c r="D1796" t="s">
        <v>1307</v>
      </c>
      <c r="E1796" t="s">
        <v>14</v>
      </c>
      <c r="F1796" t="s">
        <v>949</v>
      </c>
      <c r="G1796" t="s">
        <v>285</v>
      </c>
      <c r="H1796" t="s">
        <v>67</v>
      </c>
      <c r="I1796" t="s">
        <v>2723</v>
      </c>
      <c r="J1796">
        <v>6.48</v>
      </c>
      <c r="K1796">
        <v>1</v>
      </c>
      <c r="L1796">
        <v>3.11</v>
      </c>
      <c r="M1796">
        <f>YEAR(Walmart_dataset[[#This Row],[Order Date]])</f>
        <v>2012</v>
      </c>
      <c r="N1796">
        <f>MONTH(Walmart_dataset[[#This Row],[Order Date]])</f>
        <v>12</v>
      </c>
      <c r="O1796">
        <f>DAY(Walmart_dataset[[#This Row],[Order Date]])</f>
        <v>6</v>
      </c>
    </row>
    <row r="1797" spans="1:15" hidden="1" x14ac:dyDescent="0.25">
      <c r="A1797" t="s">
        <v>2722</v>
      </c>
      <c r="B1797" s="1">
        <v>41249</v>
      </c>
      <c r="C1797" s="1">
        <v>41253</v>
      </c>
      <c r="D1797" t="s">
        <v>1307</v>
      </c>
      <c r="E1797" t="s">
        <v>14</v>
      </c>
      <c r="F1797" t="s">
        <v>949</v>
      </c>
      <c r="G1797" t="s">
        <v>285</v>
      </c>
      <c r="H1797" t="s">
        <v>43</v>
      </c>
      <c r="I1797" t="s">
        <v>1273</v>
      </c>
      <c r="J1797">
        <v>1325.85</v>
      </c>
      <c r="K1797">
        <v>5</v>
      </c>
      <c r="L1797">
        <v>238.65</v>
      </c>
      <c r="M1797">
        <f>YEAR(Walmart_dataset[[#This Row],[Order Date]])</f>
        <v>2012</v>
      </c>
      <c r="N1797">
        <f>MONTH(Walmart_dataset[[#This Row],[Order Date]])</f>
        <v>12</v>
      </c>
      <c r="O1797">
        <f>DAY(Walmart_dataset[[#This Row],[Order Date]])</f>
        <v>6</v>
      </c>
    </row>
    <row r="1798" spans="1:15" hidden="1" x14ac:dyDescent="0.25">
      <c r="A1798" t="s">
        <v>2722</v>
      </c>
      <c r="B1798" s="1">
        <v>41249</v>
      </c>
      <c r="C1798" s="1">
        <v>41253</v>
      </c>
      <c r="D1798" t="s">
        <v>1307</v>
      </c>
      <c r="E1798" t="s">
        <v>14</v>
      </c>
      <c r="F1798" t="s">
        <v>949</v>
      </c>
      <c r="G1798" t="s">
        <v>285</v>
      </c>
      <c r="H1798" t="s">
        <v>17</v>
      </c>
      <c r="I1798" t="s">
        <v>2386</v>
      </c>
      <c r="J1798">
        <v>14.94</v>
      </c>
      <c r="K1798">
        <v>3</v>
      </c>
      <c r="L1798">
        <v>6.87</v>
      </c>
      <c r="M1798">
        <f>YEAR(Walmart_dataset[[#This Row],[Order Date]])</f>
        <v>2012</v>
      </c>
      <c r="N1798">
        <f>MONTH(Walmart_dataset[[#This Row],[Order Date]])</f>
        <v>12</v>
      </c>
      <c r="O1798">
        <f>DAY(Walmart_dataset[[#This Row],[Order Date]])</f>
        <v>6</v>
      </c>
    </row>
    <row r="1799" spans="1:15" x14ac:dyDescent="0.25">
      <c r="A1799" t="s">
        <v>2724</v>
      </c>
      <c r="B1799" s="1">
        <v>41621</v>
      </c>
      <c r="C1799" s="1">
        <v>41625</v>
      </c>
      <c r="D1799" t="s">
        <v>2725</v>
      </c>
      <c r="E1799" t="s">
        <v>14</v>
      </c>
      <c r="F1799" t="s">
        <v>133</v>
      </c>
      <c r="G1799" t="s">
        <v>16</v>
      </c>
      <c r="H1799" t="s">
        <v>21</v>
      </c>
      <c r="I1799" t="s">
        <v>357</v>
      </c>
      <c r="J1799">
        <v>383.64</v>
      </c>
      <c r="K1799">
        <v>6</v>
      </c>
      <c r="L1799">
        <v>122.76</v>
      </c>
      <c r="M1799">
        <f>YEAR(Walmart_dataset[[#This Row],[Order Date]])</f>
        <v>2013</v>
      </c>
      <c r="N1799">
        <f>MONTH(Walmart_dataset[[#This Row],[Order Date]])</f>
        <v>12</v>
      </c>
      <c r="O1799">
        <f>DAY(Walmart_dataset[[#This Row],[Order Date]])</f>
        <v>13</v>
      </c>
    </row>
    <row r="1800" spans="1:15" x14ac:dyDescent="0.25">
      <c r="A1800" t="s">
        <v>2724</v>
      </c>
      <c r="B1800" s="1">
        <v>41621</v>
      </c>
      <c r="C1800" s="1">
        <v>41625</v>
      </c>
      <c r="D1800" t="s">
        <v>2725</v>
      </c>
      <c r="E1800" t="s">
        <v>14</v>
      </c>
      <c r="F1800" t="s">
        <v>133</v>
      </c>
      <c r="G1800" t="s">
        <v>16</v>
      </c>
      <c r="H1800" t="s">
        <v>29</v>
      </c>
      <c r="I1800" t="s">
        <v>479</v>
      </c>
      <c r="J1800">
        <v>56.52</v>
      </c>
      <c r="K1800">
        <v>3</v>
      </c>
      <c r="L1800">
        <v>15.83</v>
      </c>
      <c r="M1800">
        <f>YEAR(Walmart_dataset[[#This Row],[Order Date]])</f>
        <v>2013</v>
      </c>
      <c r="N1800">
        <f>MONTH(Walmart_dataset[[#This Row],[Order Date]])</f>
        <v>12</v>
      </c>
      <c r="O1800">
        <f>DAY(Walmart_dataset[[#This Row],[Order Date]])</f>
        <v>13</v>
      </c>
    </row>
    <row r="1801" spans="1:15" x14ac:dyDescent="0.25">
      <c r="A1801" t="s">
        <v>2726</v>
      </c>
      <c r="B1801" s="1">
        <v>41892</v>
      </c>
      <c r="C1801" s="1">
        <v>41897</v>
      </c>
      <c r="D1801" t="s">
        <v>1881</v>
      </c>
      <c r="E1801" t="s">
        <v>14</v>
      </c>
      <c r="F1801" t="s">
        <v>15</v>
      </c>
      <c r="G1801" t="s">
        <v>16</v>
      </c>
      <c r="H1801" t="s">
        <v>23</v>
      </c>
      <c r="I1801" t="s">
        <v>2727</v>
      </c>
      <c r="J1801">
        <v>6.56</v>
      </c>
      <c r="K1801">
        <v>2</v>
      </c>
      <c r="L1801">
        <v>1.9</v>
      </c>
      <c r="M1801">
        <f>YEAR(Walmart_dataset[[#This Row],[Order Date]])</f>
        <v>2014</v>
      </c>
      <c r="N1801">
        <f>MONTH(Walmart_dataset[[#This Row],[Order Date]])</f>
        <v>9</v>
      </c>
      <c r="O1801">
        <f>DAY(Walmart_dataset[[#This Row],[Order Date]])</f>
        <v>10</v>
      </c>
    </row>
    <row r="1802" spans="1:15" x14ac:dyDescent="0.25">
      <c r="A1802" t="s">
        <v>2726</v>
      </c>
      <c r="B1802" s="1">
        <v>41892</v>
      </c>
      <c r="C1802" s="1">
        <v>41897</v>
      </c>
      <c r="D1802" t="s">
        <v>1881</v>
      </c>
      <c r="E1802" t="s">
        <v>14</v>
      </c>
      <c r="F1802" t="s">
        <v>15</v>
      </c>
      <c r="G1802" t="s">
        <v>16</v>
      </c>
      <c r="H1802" t="s">
        <v>110</v>
      </c>
      <c r="I1802" t="s">
        <v>1238</v>
      </c>
      <c r="J1802">
        <v>243.92</v>
      </c>
      <c r="K1802">
        <v>5</v>
      </c>
      <c r="L1802">
        <v>-15.25</v>
      </c>
      <c r="M1802">
        <f>YEAR(Walmart_dataset[[#This Row],[Order Date]])</f>
        <v>2014</v>
      </c>
      <c r="N1802">
        <f>MONTH(Walmart_dataset[[#This Row],[Order Date]])</f>
        <v>9</v>
      </c>
      <c r="O1802">
        <f>DAY(Walmart_dataset[[#This Row],[Order Date]])</f>
        <v>10</v>
      </c>
    </row>
    <row r="1803" spans="1:15" x14ac:dyDescent="0.25">
      <c r="A1803" t="s">
        <v>2726</v>
      </c>
      <c r="B1803" s="1">
        <v>41892</v>
      </c>
      <c r="C1803" s="1">
        <v>41897</v>
      </c>
      <c r="D1803" t="s">
        <v>1881</v>
      </c>
      <c r="E1803" t="s">
        <v>14</v>
      </c>
      <c r="F1803" t="s">
        <v>15</v>
      </c>
      <c r="G1803" t="s">
        <v>16</v>
      </c>
      <c r="H1803" t="s">
        <v>67</v>
      </c>
      <c r="I1803" t="s">
        <v>2497</v>
      </c>
      <c r="J1803">
        <v>47.52</v>
      </c>
      <c r="K1803">
        <v>9</v>
      </c>
      <c r="L1803">
        <v>22.81</v>
      </c>
      <c r="M1803">
        <f>YEAR(Walmart_dataset[[#This Row],[Order Date]])</f>
        <v>2014</v>
      </c>
      <c r="N1803">
        <f>MONTH(Walmart_dataset[[#This Row],[Order Date]])</f>
        <v>9</v>
      </c>
      <c r="O1803">
        <f>DAY(Walmart_dataset[[#This Row],[Order Date]])</f>
        <v>10</v>
      </c>
    </row>
    <row r="1804" spans="1:15" x14ac:dyDescent="0.25">
      <c r="A1804" t="s">
        <v>2728</v>
      </c>
      <c r="B1804" s="1">
        <v>40892</v>
      </c>
      <c r="C1804" s="1">
        <v>40896</v>
      </c>
      <c r="D1804" t="s">
        <v>217</v>
      </c>
      <c r="E1804" t="s">
        <v>14</v>
      </c>
      <c r="F1804" t="s">
        <v>197</v>
      </c>
      <c r="G1804" t="s">
        <v>16</v>
      </c>
      <c r="H1804" t="s">
        <v>21</v>
      </c>
      <c r="I1804" t="s">
        <v>2729</v>
      </c>
      <c r="J1804">
        <v>6.16</v>
      </c>
      <c r="K1804">
        <v>2</v>
      </c>
      <c r="L1804">
        <v>1.97</v>
      </c>
      <c r="M1804">
        <f>YEAR(Walmart_dataset[[#This Row],[Order Date]])</f>
        <v>2011</v>
      </c>
      <c r="N1804">
        <f>MONTH(Walmart_dataset[[#This Row],[Order Date]])</f>
        <v>12</v>
      </c>
      <c r="O1804">
        <f>DAY(Walmart_dataset[[#This Row],[Order Date]])</f>
        <v>15</v>
      </c>
    </row>
    <row r="1805" spans="1:15" x14ac:dyDescent="0.25">
      <c r="A1805" t="s">
        <v>2730</v>
      </c>
      <c r="B1805" s="1">
        <v>40987</v>
      </c>
      <c r="C1805" s="1">
        <v>40988</v>
      </c>
      <c r="D1805" t="s">
        <v>1633</v>
      </c>
      <c r="E1805" t="s">
        <v>14</v>
      </c>
      <c r="F1805" t="s">
        <v>534</v>
      </c>
      <c r="G1805" t="s">
        <v>16</v>
      </c>
      <c r="H1805" t="s">
        <v>119</v>
      </c>
      <c r="I1805" t="s">
        <v>734</v>
      </c>
      <c r="J1805">
        <v>10.9</v>
      </c>
      <c r="K1805">
        <v>5</v>
      </c>
      <c r="L1805">
        <v>3.6</v>
      </c>
      <c r="M1805">
        <f>YEAR(Walmart_dataset[[#This Row],[Order Date]])</f>
        <v>2012</v>
      </c>
      <c r="N1805">
        <f>MONTH(Walmart_dataset[[#This Row],[Order Date]])</f>
        <v>3</v>
      </c>
      <c r="O1805">
        <f>DAY(Walmart_dataset[[#This Row],[Order Date]])</f>
        <v>19</v>
      </c>
    </row>
    <row r="1806" spans="1:15" hidden="1" x14ac:dyDescent="0.25">
      <c r="A1806" t="s">
        <v>2731</v>
      </c>
      <c r="B1806" s="1">
        <v>40743</v>
      </c>
      <c r="C1806" s="1">
        <v>40748</v>
      </c>
      <c r="D1806" t="s">
        <v>1706</v>
      </c>
      <c r="E1806" t="s">
        <v>14</v>
      </c>
      <c r="F1806" t="s">
        <v>374</v>
      </c>
      <c r="G1806" t="s">
        <v>375</v>
      </c>
      <c r="H1806" t="s">
        <v>27</v>
      </c>
      <c r="I1806" t="s">
        <v>615</v>
      </c>
      <c r="J1806">
        <v>6.1</v>
      </c>
      <c r="K1806">
        <v>2</v>
      </c>
      <c r="L1806">
        <v>2.21</v>
      </c>
      <c r="M1806">
        <f>YEAR(Walmart_dataset[[#This Row],[Order Date]])</f>
        <v>2011</v>
      </c>
      <c r="N1806">
        <f>MONTH(Walmart_dataset[[#This Row],[Order Date]])</f>
        <v>7</v>
      </c>
      <c r="O1806">
        <f>DAY(Walmart_dataset[[#This Row],[Order Date]])</f>
        <v>19</v>
      </c>
    </row>
    <row r="1807" spans="1:15" x14ac:dyDescent="0.25">
      <c r="A1807" t="s">
        <v>2732</v>
      </c>
      <c r="B1807" s="1">
        <v>41617</v>
      </c>
      <c r="C1807" s="1">
        <v>41620</v>
      </c>
      <c r="D1807" t="s">
        <v>247</v>
      </c>
      <c r="E1807" t="s">
        <v>14</v>
      </c>
      <c r="F1807" t="s">
        <v>47</v>
      </c>
      <c r="G1807" t="s">
        <v>16</v>
      </c>
      <c r="H1807" t="s">
        <v>43</v>
      </c>
      <c r="I1807" t="s">
        <v>1769</v>
      </c>
      <c r="J1807">
        <v>34.049999999999997</v>
      </c>
      <c r="K1807">
        <v>3</v>
      </c>
      <c r="L1807">
        <v>9.5299999999999994</v>
      </c>
      <c r="M1807">
        <f>YEAR(Walmart_dataset[[#This Row],[Order Date]])</f>
        <v>2013</v>
      </c>
      <c r="N1807">
        <f>MONTH(Walmart_dataset[[#This Row],[Order Date]])</f>
        <v>12</v>
      </c>
      <c r="O1807">
        <f>DAY(Walmart_dataset[[#This Row],[Order Date]])</f>
        <v>9</v>
      </c>
    </row>
    <row r="1808" spans="1:15" x14ac:dyDescent="0.25">
      <c r="A1808" t="s">
        <v>2732</v>
      </c>
      <c r="B1808" s="1">
        <v>41617</v>
      </c>
      <c r="C1808" s="1">
        <v>41620</v>
      </c>
      <c r="D1808" t="s">
        <v>247</v>
      </c>
      <c r="E1808" t="s">
        <v>14</v>
      </c>
      <c r="F1808" t="s">
        <v>47</v>
      </c>
      <c r="G1808" t="s">
        <v>16</v>
      </c>
      <c r="H1808" t="s">
        <v>43</v>
      </c>
      <c r="I1808" t="s">
        <v>2733</v>
      </c>
      <c r="J1808">
        <v>352.38</v>
      </c>
      <c r="K1808">
        <v>2</v>
      </c>
      <c r="L1808">
        <v>81.05</v>
      </c>
      <c r="M1808">
        <f>YEAR(Walmart_dataset[[#This Row],[Order Date]])</f>
        <v>2013</v>
      </c>
      <c r="N1808">
        <f>MONTH(Walmart_dataset[[#This Row],[Order Date]])</f>
        <v>12</v>
      </c>
      <c r="O1808">
        <f>DAY(Walmart_dataset[[#This Row],[Order Date]])</f>
        <v>9</v>
      </c>
    </row>
    <row r="1809" spans="1:15" x14ac:dyDescent="0.25">
      <c r="A1809" t="s">
        <v>2734</v>
      </c>
      <c r="B1809" s="1">
        <v>41249</v>
      </c>
      <c r="C1809" s="1">
        <v>41254</v>
      </c>
      <c r="D1809" t="s">
        <v>2735</v>
      </c>
      <c r="E1809" t="s">
        <v>14</v>
      </c>
      <c r="F1809" t="s">
        <v>47</v>
      </c>
      <c r="G1809" t="s">
        <v>16</v>
      </c>
      <c r="H1809" t="s">
        <v>29</v>
      </c>
      <c r="I1809" t="s">
        <v>2602</v>
      </c>
      <c r="J1809">
        <v>7.78</v>
      </c>
      <c r="K1809">
        <v>2</v>
      </c>
      <c r="L1809">
        <v>2.02</v>
      </c>
      <c r="M1809">
        <f>YEAR(Walmart_dataset[[#This Row],[Order Date]])</f>
        <v>2012</v>
      </c>
      <c r="N1809">
        <f>MONTH(Walmart_dataset[[#This Row],[Order Date]])</f>
        <v>12</v>
      </c>
      <c r="O1809">
        <f>DAY(Walmart_dataset[[#This Row],[Order Date]])</f>
        <v>6</v>
      </c>
    </row>
    <row r="1810" spans="1:15" x14ac:dyDescent="0.25">
      <c r="A1810" t="s">
        <v>2736</v>
      </c>
      <c r="B1810" s="1">
        <v>41870</v>
      </c>
      <c r="C1810" s="1">
        <v>41874</v>
      </c>
      <c r="D1810" t="s">
        <v>547</v>
      </c>
      <c r="E1810" t="s">
        <v>14</v>
      </c>
      <c r="F1810" t="s">
        <v>36</v>
      </c>
      <c r="G1810" t="s">
        <v>37</v>
      </c>
      <c r="H1810" t="s">
        <v>58</v>
      </c>
      <c r="I1810" t="s">
        <v>1023</v>
      </c>
      <c r="J1810">
        <v>843.9</v>
      </c>
      <c r="K1810">
        <v>2</v>
      </c>
      <c r="L1810">
        <v>371.32</v>
      </c>
      <c r="M1810">
        <f>YEAR(Walmart_dataset[[#This Row],[Order Date]])</f>
        <v>2014</v>
      </c>
      <c r="N1810">
        <f>MONTH(Walmart_dataset[[#This Row],[Order Date]])</f>
        <v>8</v>
      </c>
      <c r="O1810">
        <f>DAY(Walmart_dataset[[#This Row],[Order Date]])</f>
        <v>19</v>
      </c>
    </row>
    <row r="1811" spans="1:15" x14ac:dyDescent="0.25">
      <c r="A1811" t="s">
        <v>2736</v>
      </c>
      <c r="B1811" s="1">
        <v>41870</v>
      </c>
      <c r="C1811" s="1">
        <v>41874</v>
      </c>
      <c r="D1811" t="s">
        <v>547</v>
      </c>
      <c r="E1811" t="s">
        <v>14</v>
      </c>
      <c r="F1811" t="s">
        <v>36</v>
      </c>
      <c r="G1811" t="s">
        <v>37</v>
      </c>
      <c r="H1811" t="s">
        <v>58</v>
      </c>
      <c r="I1811" t="s">
        <v>488</v>
      </c>
      <c r="J1811">
        <v>1496.16</v>
      </c>
      <c r="K1811">
        <v>9</v>
      </c>
      <c r="L1811">
        <v>224.42</v>
      </c>
      <c r="M1811">
        <f>YEAR(Walmart_dataset[[#This Row],[Order Date]])</f>
        <v>2014</v>
      </c>
      <c r="N1811">
        <f>MONTH(Walmart_dataset[[#This Row],[Order Date]])</f>
        <v>8</v>
      </c>
      <c r="O1811">
        <f>DAY(Walmart_dataset[[#This Row],[Order Date]])</f>
        <v>19</v>
      </c>
    </row>
    <row r="1812" spans="1:15" x14ac:dyDescent="0.25">
      <c r="A1812" t="s">
        <v>2737</v>
      </c>
      <c r="B1812" s="1">
        <v>41170</v>
      </c>
      <c r="C1812" s="1">
        <v>41173</v>
      </c>
      <c r="D1812" t="s">
        <v>1891</v>
      </c>
      <c r="E1812" t="s">
        <v>14</v>
      </c>
      <c r="F1812" t="s">
        <v>197</v>
      </c>
      <c r="G1812" t="s">
        <v>16</v>
      </c>
      <c r="H1812" t="s">
        <v>43</v>
      </c>
      <c r="I1812" t="s">
        <v>2584</v>
      </c>
      <c r="J1812">
        <v>443.92</v>
      </c>
      <c r="K1812">
        <v>4</v>
      </c>
      <c r="L1812">
        <v>8.8800000000000008</v>
      </c>
      <c r="M1812">
        <f>YEAR(Walmart_dataset[[#This Row],[Order Date]])</f>
        <v>2012</v>
      </c>
      <c r="N1812">
        <f>MONTH(Walmart_dataset[[#This Row],[Order Date]])</f>
        <v>9</v>
      </c>
      <c r="O1812">
        <f>DAY(Walmart_dataset[[#This Row],[Order Date]])</f>
        <v>18</v>
      </c>
    </row>
    <row r="1813" spans="1:15" x14ac:dyDescent="0.25">
      <c r="A1813" t="s">
        <v>2738</v>
      </c>
      <c r="B1813" s="1">
        <v>41572</v>
      </c>
      <c r="C1813" s="1">
        <v>41576</v>
      </c>
      <c r="D1813" t="s">
        <v>954</v>
      </c>
      <c r="E1813" t="s">
        <v>14</v>
      </c>
      <c r="F1813" t="s">
        <v>15</v>
      </c>
      <c r="G1813" t="s">
        <v>16</v>
      </c>
      <c r="H1813" t="s">
        <v>58</v>
      </c>
      <c r="I1813" t="s">
        <v>1019</v>
      </c>
      <c r="J1813">
        <v>100</v>
      </c>
      <c r="K1813">
        <v>4</v>
      </c>
      <c r="L1813">
        <v>21</v>
      </c>
      <c r="M1813">
        <f>YEAR(Walmart_dataset[[#This Row],[Order Date]])</f>
        <v>2013</v>
      </c>
      <c r="N1813">
        <f>MONTH(Walmart_dataset[[#This Row],[Order Date]])</f>
        <v>10</v>
      </c>
      <c r="O1813">
        <f>DAY(Walmart_dataset[[#This Row],[Order Date]])</f>
        <v>25</v>
      </c>
    </row>
    <row r="1814" spans="1:15" x14ac:dyDescent="0.25">
      <c r="A1814" t="s">
        <v>2738</v>
      </c>
      <c r="B1814" s="1">
        <v>41572</v>
      </c>
      <c r="C1814" s="1">
        <v>41576</v>
      </c>
      <c r="D1814" t="s">
        <v>954</v>
      </c>
      <c r="E1814" t="s">
        <v>14</v>
      </c>
      <c r="F1814" t="s">
        <v>15</v>
      </c>
      <c r="G1814" t="s">
        <v>16</v>
      </c>
      <c r="H1814" t="s">
        <v>58</v>
      </c>
      <c r="I1814" t="s">
        <v>2739</v>
      </c>
      <c r="J1814">
        <v>359.98</v>
      </c>
      <c r="K1814">
        <v>2</v>
      </c>
      <c r="L1814">
        <v>21.6</v>
      </c>
      <c r="M1814">
        <f>YEAR(Walmart_dataset[[#This Row],[Order Date]])</f>
        <v>2013</v>
      </c>
      <c r="N1814">
        <f>MONTH(Walmart_dataset[[#This Row],[Order Date]])</f>
        <v>10</v>
      </c>
      <c r="O1814">
        <f>DAY(Walmart_dataset[[#This Row],[Order Date]])</f>
        <v>25</v>
      </c>
    </row>
    <row r="1815" spans="1:15" x14ac:dyDescent="0.25">
      <c r="A1815" t="s">
        <v>2740</v>
      </c>
      <c r="B1815" s="1">
        <v>40815</v>
      </c>
      <c r="C1815" s="1">
        <v>40817</v>
      </c>
      <c r="D1815" t="s">
        <v>2741</v>
      </c>
      <c r="E1815" t="s">
        <v>14</v>
      </c>
      <c r="F1815" t="s">
        <v>36</v>
      </c>
      <c r="G1815" t="s">
        <v>37</v>
      </c>
      <c r="H1815" t="s">
        <v>21</v>
      </c>
      <c r="I1815" t="s">
        <v>124</v>
      </c>
      <c r="J1815">
        <v>6.16</v>
      </c>
      <c r="K1815">
        <v>2</v>
      </c>
      <c r="L1815">
        <v>2.96</v>
      </c>
      <c r="M1815">
        <f>YEAR(Walmart_dataset[[#This Row],[Order Date]])</f>
        <v>2011</v>
      </c>
      <c r="N1815">
        <f>MONTH(Walmart_dataset[[#This Row],[Order Date]])</f>
        <v>9</v>
      </c>
      <c r="O1815">
        <f>DAY(Walmart_dataset[[#This Row],[Order Date]])</f>
        <v>29</v>
      </c>
    </row>
    <row r="1816" spans="1:15" x14ac:dyDescent="0.25">
      <c r="A1816" t="s">
        <v>2740</v>
      </c>
      <c r="B1816" s="1">
        <v>40815</v>
      </c>
      <c r="C1816" s="1">
        <v>40817</v>
      </c>
      <c r="D1816" t="s">
        <v>2741</v>
      </c>
      <c r="E1816" t="s">
        <v>14</v>
      </c>
      <c r="F1816" t="s">
        <v>36</v>
      </c>
      <c r="G1816" t="s">
        <v>37</v>
      </c>
      <c r="H1816" t="s">
        <v>31</v>
      </c>
      <c r="I1816" t="s">
        <v>2368</v>
      </c>
      <c r="J1816">
        <v>2348.8200000000002</v>
      </c>
      <c r="K1816">
        <v>9</v>
      </c>
      <c r="L1816">
        <v>399.3</v>
      </c>
      <c r="M1816">
        <f>YEAR(Walmart_dataset[[#This Row],[Order Date]])</f>
        <v>2011</v>
      </c>
      <c r="N1816">
        <f>MONTH(Walmart_dataset[[#This Row],[Order Date]])</f>
        <v>9</v>
      </c>
      <c r="O1816">
        <f>DAY(Walmart_dataset[[#This Row],[Order Date]])</f>
        <v>29</v>
      </c>
    </row>
    <row r="1817" spans="1:15" x14ac:dyDescent="0.25">
      <c r="A1817" t="s">
        <v>2742</v>
      </c>
      <c r="B1817" s="1">
        <v>41886</v>
      </c>
      <c r="C1817" s="1">
        <v>41891</v>
      </c>
      <c r="D1817" t="s">
        <v>2490</v>
      </c>
      <c r="E1817" t="s">
        <v>14</v>
      </c>
      <c r="F1817" t="s">
        <v>2743</v>
      </c>
      <c r="G1817" t="s">
        <v>16</v>
      </c>
      <c r="H1817" t="s">
        <v>27</v>
      </c>
      <c r="I1817" t="s">
        <v>276</v>
      </c>
      <c r="J1817">
        <v>82.56</v>
      </c>
      <c r="K1817">
        <v>5</v>
      </c>
      <c r="L1817">
        <v>28.9</v>
      </c>
      <c r="M1817">
        <f>YEAR(Walmart_dataset[[#This Row],[Order Date]])</f>
        <v>2014</v>
      </c>
      <c r="N1817">
        <f>MONTH(Walmart_dataset[[#This Row],[Order Date]])</f>
        <v>9</v>
      </c>
      <c r="O1817">
        <f>DAY(Walmart_dataset[[#This Row],[Order Date]])</f>
        <v>4</v>
      </c>
    </row>
    <row r="1818" spans="1:15" x14ac:dyDescent="0.25">
      <c r="A1818" t="s">
        <v>2742</v>
      </c>
      <c r="B1818" s="1">
        <v>41886</v>
      </c>
      <c r="C1818" s="1">
        <v>41891</v>
      </c>
      <c r="D1818" t="s">
        <v>2490</v>
      </c>
      <c r="E1818" t="s">
        <v>14</v>
      </c>
      <c r="F1818" t="s">
        <v>2743</v>
      </c>
      <c r="G1818" t="s">
        <v>16</v>
      </c>
      <c r="H1818" t="s">
        <v>58</v>
      </c>
      <c r="I1818" t="s">
        <v>2744</v>
      </c>
      <c r="J1818">
        <v>284.97000000000003</v>
      </c>
      <c r="K1818">
        <v>3</v>
      </c>
      <c r="L1818">
        <v>85.49</v>
      </c>
      <c r="M1818">
        <f>YEAR(Walmart_dataset[[#This Row],[Order Date]])</f>
        <v>2014</v>
      </c>
      <c r="N1818">
        <f>MONTH(Walmart_dataset[[#This Row],[Order Date]])</f>
        <v>9</v>
      </c>
      <c r="O1818">
        <f>DAY(Walmart_dataset[[#This Row],[Order Date]])</f>
        <v>4</v>
      </c>
    </row>
    <row r="1819" spans="1:15" x14ac:dyDescent="0.25">
      <c r="A1819" t="s">
        <v>2745</v>
      </c>
      <c r="B1819" s="1">
        <v>40898</v>
      </c>
      <c r="C1819" s="1">
        <v>40904</v>
      </c>
      <c r="D1819" t="s">
        <v>551</v>
      </c>
      <c r="E1819" t="s">
        <v>14</v>
      </c>
      <c r="F1819" t="s">
        <v>197</v>
      </c>
      <c r="G1819" t="s">
        <v>16</v>
      </c>
      <c r="H1819" t="s">
        <v>110</v>
      </c>
      <c r="I1819" t="s">
        <v>1195</v>
      </c>
      <c r="J1819">
        <v>1325.76</v>
      </c>
      <c r="K1819">
        <v>6</v>
      </c>
      <c r="L1819">
        <v>149.15</v>
      </c>
      <c r="M1819">
        <f>YEAR(Walmart_dataset[[#This Row],[Order Date]])</f>
        <v>2011</v>
      </c>
      <c r="N1819">
        <f>MONTH(Walmart_dataset[[#This Row],[Order Date]])</f>
        <v>12</v>
      </c>
      <c r="O1819">
        <f>DAY(Walmart_dataset[[#This Row],[Order Date]])</f>
        <v>21</v>
      </c>
    </row>
    <row r="1820" spans="1:15" x14ac:dyDescent="0.25">
      <c r="A1820" t="s">
        <v>2745</v>
      </c>
      <c r="B1820" s="1">
        <v>40898</v>
      </c>
      <c r="C1820" s="1">
        <v>40904</v>
      </c>
      <c r="D1820" t="s">
        <v>551</v>
      </c>
      <c r="E1820" t="s">
        <v>14</v>
      </c>
      <c r="F1820" t="s">
        <v>197</v>
      </c>
      <c r="G1820" t="s">
        <v>16</v>
      </c>
      <c r="H1820" t="s">
        <v>110</v>
      </c>
      <c r="I1820" t="s">
        <v>385</v>
      </c>
      <c r="J1820">
        <v>572.16</v>
      </c>
      <c r="K1820">
        <v>3</v>
      </c>
      <c r="L1820">
        <v>35.76</v>
      </c>
      <c r="M1820">
        <f>YEAR(Walmart_dataset[[#This Row],[Order Date]])</f>
        <v>2011</v>
      </c>
      <c r="N1820">
        <f>MONTH(Walmart_dataset[[#This Row],[Order Date]])</f>
        <v>12</v>
      </c>
      <c r="O1820">
        <f>DAY(Walmart_dataset[[#This Row],[Order Date]])</f>
        <v>21</v>
      </c>
    </row>
    <row r="1821" spans="1:15" x14ac:dyDescent="0.25">
      <c r="A1821" t="s">
        <v>2746</v>
      </c>
      <c r="B1821" s="1">
        <v>41722</v>
      </c>
      <c r="C1821" s="1">
        <v>41725</v>
      </c>
      <c r="D1821" t="s">
        <v>1836</v>
      </c>
      <c r="E1821" t="s">
        <v>14</v>
      </c>
      <c r="F1821" t="s">
        <v>36</v>
      </c>
      <c r="G1821" t="s">
        <v>37</v>
      </c>
      <c r="H1821" t="s">
        <v>27</v>
      </c>
      <c r="I1821" t="s">
        <v>811</v>
      </c>
      <c r="J1821">
        <v>34.76</v>
      </c>
      <c r="K1821">
        <v>5</v>
      </c>
      <c r="L1821">
        <v>11.3</v>
      </c>
      <c r="M1821">
        <f>YEAR(Walmart_dataset[[#This Row],[Order Date]])</f>
        <v>2014</v>
      </c>
      <c r="N1821">
        <f>MONTH(Walmart_dataset[[#This Row],[Order Date]])</f>
        <v>3</v>
      </c>
      <c r="O1821">
        <f>DAY(Walmart_dataset[[#This Row],[Order Date]])</f>
        <v>24</v>
      </c>
    </row>
    <row r="1822" spans="1:15" hidden="1" x14ac:dyDescent="0.25">
      <c r="A1822" t="s">
        <v>2747</v>
      </c>
      <c r="B1822" s="1">
        <v>41946</v>
      </c>
      <c r="C1822" s="1">
        <v>41951</v>
      </c>
      <c r="D1822" t="s">
        <v>2748</v>
      </c>
      <c r="E1822" t="s">
        <v>14</v>
      </c>
      <c r="F1822" t="s">
        <v>1311</v>
      </c>
      <c r="G1822" t="s">
        <v>42</v>
      </c>
      <c r="H1822" t="s">
        <v>67</v>
      </c>
      <c r="I1822" t="s">
        <v>759</v>
      </c>
      <c r="J1822">
        <v>19.440000000000001</v>
      </c>
      <c r="K1822">
        <v>3</v>
      </c>
      <c r="L1822">
        <v>9.33</v>
      </c>
      <c r="M1822">
        <f>YEAR(Walmart_dataset[[#This Row],[Order Date]])</f>
        <v>2014</v>
      </c>
      <c r="N1822">
        <f>MONTH(Walmart_dataset[[#This Row],[Order Date]])</f>
        <v>11</v>
      </c>
      <c r="O1822">
        <f>DAY(Walmart_dataset[[#This Row],[Order Date]])</f>
        <v>3</v>
      </c>
    </row>
    <row r="1823" spans="1:15" x14ac:dyDescent="0.25">
      <c r="A1823" t="s">
        <v>2749</v>
      </c>
      <c r="B1823" s="1">
        <v>41838</v>
      </c>
      <c r="C1823" s="1">
        <v>41840</v>
      </c>
      <c r="D1823" t="s">
        <v>1575</v>
      </c>
      <c r="E1823" t="s">
        <v>14</v>
      </c>
      <c r="F1823" t="s">
        <v>1779</v>
      </c>
      <c r="G1823" t="s">
        <v>16</v>
      </c>
      <c r="H1823" t="s">
        <v>67</v>
      </c>
      <c r="I1823" t="s">
        <v>2750</v>
      </c>
      <c r="J1823">
        <v>32.4</v>
      </c>
      <c r="K1823">
        <v>5</v>
      </c>
      <c r="L1823">
        <v>15.55</v>
      </c>
      <c r="M1823">
        <f>YEAR(Walmart_dataset[[#This Row],[Order Date]])</f>
        <v>2014</v>
      </c>
      <c r="N1823">
        <f>MONTH(Walmart_dataset[[#This Row],[Order Date]])</f>
        <v>7</v>
      </c>
      <c r="O1823">
        <f>DAY(Walmart_dataset[[#This Row],[Order Date]])</f>
        <v>18</v>
      </c>
    </row>
    <row r="1824" spans="1:15" x14ac:dyDescent="0.25">
      <c r="A1824" t="s">
        <v>2749</v>
      </c>
      <c r="B1824" s="1">
        <v>41838</v>
      </c>
      <c r="C1824" s="1">
        <v>41840</v>
      </c>
      <c r="D1824" t="s">
        <v>1575</v>
      </c>
      <c r="E1824" t="s">
        <v>14</v>
      </c>
      <c r="F1824" t="s">
        <v>1779</v>
      </c>
      <c r="G1824" t="s">
        <v>16</v>
      </c>
      <c r="H1824" t="s">
        <v>128</v>
      </c>
      <c r="I1824" t="s">
        <v>2566</v>
      </c>
      <c r="J1824">
        <v>57.9</v>
      </c>
      <c r="K1824">
        <v>5</v>
      </c>
      <c r="L1824">
        <v>28.95</v>
      </c>
      <c r="M1824">
        <f>YEAR(Walmart_dataset[[#This Row],[Order Date]])</f>
        <v>2014</v>
      </c>
      <c r="N1824">
        <f>MONTH(Walmart_dataset[[#This Row],[Order Date]])</f>
        <v>7</v>
      </c>
      <c r="O1824">
        <f>DAY(Walmart_dataset[[#This Row],[Order Date]])</f>
        <v>18</v>
      </c>
    </row>
    <row r="1825" spans="1:15" x14ac:dyDescent="0.25">
      <c r="A1825" t="s">
        <v>2749</v>
      </c>
      <c r="B1825" s="1">
        <v>41838</v>
      </c>
      <c r="C1825" s="1">
        <v>41840</v>
      </c>
      <c r="D1825" t="s">
        <v>1575</v>
      </c>
      <c r="E1825" t="s">
        <v>14</v>
      </c>
      <c r="F1825" t="s">
        <v>1779</v>
      </c>
      <c r="G1825" t="s">
        <v>16</v>
      </c>
      <c r="H1825" t="s">
        <v>43</v>
      </c>
      <c r="I1825" t="s">
        <v>2043</v>
      </c>
      <c r="J1825">
        <v>10.56</v>
      </c>
      <c r="K1825">
        <v>2</v>
      </c>
      <c r="L1825">
        <v>0</v>
      </c>
      <c r="M1825">
        <f>YEAR(Walmart_dataset[[#This Row],[Order Date]])</f>
        <v>2014</v>
      </c>
      <c r="N1825">
        <f>MONTH(Walmart_dataset[[#This Row],[Order Date]])</f>
        <v>7</v>
      </c>
      <c r="O1825">
        <f>DAY(Walmart_dataset[[#This Row],[Order Date]])</f>
        <v>18</v>
      </c>
    </row>
    <row r="1826" spans="1:15" x14ac:dyDescent="0.25">
      <c r="A1826" t="s">
        <v>2749</v>
      </c>
      <c r="B1826" s="1">
        <v>41838</v>
      </c>
      <c r="C1826" s="1">
        <v>41840</v>
      </c>
      <c r="D1826" t="s">
        <v>1575</v>
      </c>
      <c r="E1826" t="s">
        <v>14</v>
      </c>
      <c r="F1826" t="s">
        <v>1779</v>
      </c>
      <c r="G1826" t="s">
        <v>16</v>
      </c>
      <c r="H1826" t="s">
        <v>296</v>
      </c>
      <c r="I1826" t="s">
        <v>854</v>
      </c>
      <c r="J1826">
        <v>1194.17</v>
      </c>
      <c r="K1826">
        <v>5</v>
      </c>
      <c r="L1826">
        <v>210.74</v>
      </c>
      <c r="M1826">
        <f>YEAR(Walmart_dataset[[#This Row],[Order Date]])</f>
        <v>2014</v>
      </c>
      <c r="N1826">
        <f>MONTH(Walmart_dataset[[#This Row],[Order Date]])</f>
        <v>7</v>
      </c>
      <c r="O1826">
        <f>DAY(Walmart_dataset[[#This Row],[Order Date]])</f>
        <v>18</v>
      </c>
    </row>
    <row r="1827" spans="1:15" x14ac:dyDescent="0.25">
      <c r="A1827" t="s">
        <v>2751</v>
      </c>
      <c r="B1827" s="1">
        <v>40851</v>
      </c>
      <c r="C1827" s="1">
        <v>40858</v>
      </c>
      <c r="D1827" t="s">
        <v>2199</v>
      </c>
      <c r="E1827" t="s">
        <v>14</v>
      </c>
      <c r="F1827" t="s">
        <v>240</v>
      </c>
      <c r="G1827" t="s">
        <v>16</v>
      </c>
      <c r="H1827" t="s">
        <v>23</v>
      </c>
      <c r="I1827" t="s">
        <v>127</v>
      </c>
      <c r="J1827">
        <v>2.94</v>
      </c>
      <c r="K1827">
        <v>1</v>
      </c>
      <c r="L1827">
        <v>0.79</v>
      </c>
      <c r="M1827">
        <f>YEAR(Walmart_dataset[[#This Row],[Order Date]])</f>
        <v>2011</v>
      </c>
      <c r="N1827">
        <f>MONTH(Walmart_dataset[[#This Row],[Order Date]])</f>
        <v>11</v>
      </c>
      <c r="O1827">
        <f>DAY(Walmart_dataset[[#This Row],[Order Date]])</f>
        <v>4</v>
      </c>
    </row>
    <row r="1828" spans="1:15" hidden="1" x14ac:dyDescent="0.25">
      <c r="A1828" t="s">
        <v>2752</v>
      </c>
      <c r="B1828" s="1">
        <v>41627</v>
      </c>
      <c r="C1828" s="1">
        <v>41630</v>
      </c>
      <c r="D1828" t="s">
        <v>1276</v>
      </c>
      <c r="E1828" t="s">
        <v>14</v>
      </c>
      <c r="F1828" t="s">
        <v>443</v>
      </c>
      <c r="G1828" t="s">
        <v>88</v>
      </c>
      <c r="H1828" t="s">
        <v>27</v>
      </c>
      <c r="I1828" t="s">
        <v>363</v>
      </c>
      <c r="J1828">
        <v>45.24</v>
      </c>
      <c r="K1828">
        <v>4</v>
      </c>
      <c r="L1828">
        <v>-30.16</v>
      </c>
      <c r="M1828">
        <f>YEAR(Walmart_dataset[[#This Row],[Order Date]])</f>
        <v>2013</v>
      </c>
      <c r="N1828">
        <f>MONTH(Walmart_dataset[[#This Row],[Order Date]])</f>
        <v>12</v>
      </c>
      <c r="O1828">
        <f>DAY(Walmart_dataset[[#This Row],[Order Date]])</f>
        <v>19</v>
      </c>
    </row>
    <row r="1829" spans="1:15" hidden="1" x14ac:dyDescent="0.25">
      <c r="A1829" t="s">
        <v>2752</v>
      </c>
      <c r="B1829" s="1">
        <v>41627</v>
      </c>
      <c r="C1829" s="1">
        <v>41630</v>
      </c>
      <c r="D1829" t="s">
        <v>1276</v>
      </c>
      <c r="E1829" t="s">
        <v>14</v>
      </c>
      <c r="F1829" t="s">
        <v>443</v>
      </c>
      <c r="G1829" t="s">
        <v>88</v>
      </c>
      <c r="H1829" t="s">
        <v>23</v>
      </c>
      <c r="I1829" t="s">
        <v>2753</v>
      </c>
      <c r="J1829">
        <v>18.690000000000001</v>
      </c>
      <c r="K1829">
        <v>4</v>
      </c>
      <c r="L1829">
        <v>2.34</v>
      </c>
      <c r="M1829">
        <f>YEAR(Walmart_dataset[[#This Row],[Order Date]])</f>
        <v>2013</v>
      </c>
      <c r="N1829">
        <f>MONTH(Walmart_dataset[[#This Row],[Order Date]])</f>
        <v>12</v>
      </c>
      <c r="O1829">
        <f>DAY(Walmart_dataset[[#This Row],[Order Date]])</f>
        <v>19</v>
      </c>
    </row>
    <row r="1830" spans="1:15" hidden="1" x14ac:dyDescent="0.25">
      <c r="A1830" t="s">
        <v>2752</v>
      </c>
      <c r="B1830" s="1">
        <v>41627</v>
      </c>
      <c r="C1830" s="1">
        <v>41630</v>
      </c>
      <c r="D1830" t="s">
        <v>1276</v>
      </c>
      <c r="E1830" t="s">
        <v>14</v>
      </c>
      <c r="F1830" t="s">
        <v>443</v>
      </c>
      <c r="G1830" t="s">
        <v>88</v>
      </c>
      <c r="H1830" t="s">
        <v>67</v>
      </c>
      <c r="I1830" t="s">
        <v>2754</v>
      </c>
      <c r="J1830">
        <v>11.65</v>
      </c>
      <c r="K1830">
        <v>2</v>
      </c>
      <c r="L1830">
        <v>3.79</v>
      </c>
      <c r="M1830">
        <f>YEAR(Walmart_dataset[[#This Row],[Order Date]])</f>
        <v>2013</v>
      </c>
      <c r="N1830">
        <f>MONTH(Walmart_dataset[[#This Row],[Order Date]])</f>
        <v>12</v>
      </c>
      <c r="O1830">
        <f>DAY(Walmart_dataset[[#This Row],[Order Date]])</f>
        <v>19</v>
      </c>
    </row>
    <row r="1831" spans="1:15" hidden="1" x14ac:dyDescent="0.25">
      <c r="A1831" t="s">
        <v>2752</v>
      </c>
      <c r="B1831" s="1">
        <v>41627</v>
      </c>
      <c r="C1831" s="1">
        <v>41630</v>
      </c>
      <c r="D1831" t="s">
        <v>1276</v>
      </c>
      <c r="E1831" t="s">
        <v>14</v>
      </c>
      <c r="F1831" t="s">
        <v>443</v>
      </c>
      <c r="G1831" t="s">
        <v>88</v>
      </c>
      <c r="H1831" t="s">
        <v>58</v>
      </c>
      <c r="I1831" t="s">
        <v>353</v>
      </c>
      <c r="J1831">
        <v>112.78</v>
      </c>
      <c r="K1831">
        <v>3</v>
      </c>
      <c r="L1831">
        <v>-8.4600000000000009</v>
      </c>
      <c r="M1831">
        <f>YEAR(Walmart_dataset[[#This Row],[Order Date]])</f>
        <v>2013</v>
      </c>
      <c r="N1831">
        <f>MONTH(Walmart_dataset[[#This Row],[Order Date]])</f>
        <v>12</v>
      </c>
      <c r="O1831">
        <f>DAY(Walmart_dataset[[#This Row],[Order Date]])</f>
        <v>19</v>
      </c>
    </row>
    <row r="1832" spans="1:15" hidden="1" x14ac:dyDescent="0.25">
      <c r="A1832" t="s">
        <v>2752</v>
      </c>
      <c r="B1832" s="1">
        <v>41627</v>
      </c>
      <c r="C1832" s="1">
        <v>41630</v>
      </c>
      <c r="D1832" t="s">
        <v>1276</v>
      </c>
      <c r="E1832" t="s">
        <v>14</v>
      </c>
      <c r="F1832" t="s">
        <v>443</v>
      </c>
      <c r="G1832" t="s">
        <v>88</v>
      </c>
      <c r="H1832" t="s">
        <v>31</v>
      </c>
      <c r="I1832" t="s">
        <v>2755</v>
      </c>
      <c r="J1832">
        <v>377.45</v>
      </c>
      <c r="K1832">
        <v>5</v>
      </c>
      <c r="L1832">
        <v>-264.22000000000003</v>
      </c>
      <c r="M1832">
        <f>YEAR(Walmart_dataset[[#This Row],[Order Date]])</f>
        <v>2013</v>
      </c>
      <c r="N1832">
        <f>MONTH(Walmart_dataset[[#This Row],[Order Date]])</f>
        <v>12</v>
      </c>
      <c r="O1832">
        <f>DAY(Walmart_dataset[[#This Row],[Order Date]])</f>
        <v>19</v>
      </c>
    </row>
    <row r="1833" spans="1:15" hidden="1" x14ac:dyDescent="0.25">
      <c r="A1833" t="s">
        <v>2752</v>
      </c>
      <c r="B1833" s="1">
        <v>41627</v>
      </c>
      <c r="C1833" s="1">
        <v>41630</v>
      </c>
      <c r="D1833" t="s">
        <v>1276</v>
      </c>
      <c r="E1833" t="s">
        <v>14</v>
      </c>
      <c r="F1833" t="s">
        <v>443</v>
      </c>
      <c r="G1833" t="s">
        <v>88</v>
      </c>
      <c r="H1833" t="s">
        <v>17</v>
      </c>
      <c r="I1833" t="s">
        <v>1817</v>
      </c>
      <c r="J1833">
        <v>15.94</v>
      </c>
      <c r="K1833">
        <v>4</v>
      </c>
      <c r="L1833">
        <v>5.18</v>
      </c>
      <c r="M1833">
        <f>YEAR(Walmart_dataset[[#This Row],[Order Date]])</f>
        <v>2013</v>
      </c>
      <c r="N1833">
        <f>MONTH(Walmart_dataset[[#This Row],[Order Date]])</f>
        <v>12</v>
      </c>
      <c r="O1833">
        <f>DAY(Walmart_dataset[[#This Row],[Order Date]])</f>
        <v>19</v>
      </c>
    </row>
    <row r="1834" spans="1:15" hidden="1" x14ac:dyDescent="0.25">
      <c r="A1834" t="s">
        <v>2752</v>
      </c>
      <c r="B1834" s="1">
        <v>41627</v>
      </c>
      <c r="C1834" s="1">
        <v>41630</v>
      </c>
      <c r="D1834" t="s">
        <v>1276</v>
      </c>
      <c r="E1834" t="s">
        <v>14</v>
      </c>
      <c r="F1834" t="s">
        <v>443</v>
      </c>
      <c r="G1834" t="s">
        <v>88</v>
      </c>
      <c r="H1834" t="s">
        <v>25</v>
      </c>
      <c r="I1834" t="s">
        <v>1933</v>
      </c>
      <c r="J1834">
        <v>28.68</v>
      </c>
      <c r="K1834">
        <v>3</v>
      </c>
      <c r="L1834">
        <v>-7.17</v>
      </c>
      <c r="M1834">
        <f>YEAR(Walmart_dataset[[#This Row],[Order Date]])</f>
        <v>2013</v>
      </c>
      <c r="N1834">
        <f>MONTH(Walmart_dataset[[#This Row],[Order Date]])</f>
        <v>12</v>
      </c>
      <c r="O1834">
        <f>DAY(Walmart_dataset[[#This Row],[Order Date]])</f>
        <v>19</v>
      </c>
    </row>
    <row r="1835" spans="1:15" hidden="1" x14ac:dyDescent="0.25">
      <c r="A1835" t="s">
        <v>2756</v>
      </c>
      <c r="B1835" s="1">
        <v>41542</v>
      </c>
      <c r="C1835" s="1">
        <v>41549</v>
      </c>
      <c r="D1835" t="s">
        <v>2484</v>
      </c>
      <c r="E1835" t="s">
        <v>14</v>
      </c>
      <c r="F1835" t="s">
        <v>95</v>
      </c>
      <c r="G1835" t="s">
        <v>96</v>
      </c>
      <c r="H1835" t="s">
        <v>21</v>
      </c>
      <c r="I1835" t="s">
        <v>2757</v>
      </c>
      <c r="J1835">
        <v>21.44</v>
      </c>
      <c r="K1835">
        <v>2</v>
      </c>
      <c r="L1835">
        <v>7.5</v>
      </c>
      <c r="M1835">
        <f>YEAR(Walmart_dataset[[#This Row],[Order Date]])</f>
        <v>2013</v>
      </c>
      <c r="N1835">
        <f>MONTH(Walmart_dataset[[#This Row],[Order Date]])</f>
        <v>9</v>
      </c>
      <c r="O1835">
        <f>DAY(Walmart_dataset[[#This Row],[Order Date]])</f>
        <v>25</v>
      </c>
    </row>
    <row r="1836" spans="1:15" hidden="1" x14ac:dyDescent="0.25">
      <c r="A1836" t="s">
        <v>2756</v>
      </c>
      <c r="B1836" s="1">
        <v>41542</v>
      </c>
      <c r="C1836" s="1">
        <v>41549</v>
      </c>
      <c r="D1836" t="s">
        <v>2484</v>
      </c>
      <c r="E1836" t="s">
        <v>14</v>
      </c>
      <c r="F1836" t="s">
        <v>95</v>
      </c>
      <c r="G1836" t="s">
        <v>96</v>
      </c>
      <c r="H1836" t="s">
        <v>43</v>
      </c>
      <c r="I1836" t="s">
        <v>2014</v>
      </c>
      <c r="J1836">
        <v>511.06</v>
      </c>
      <c r="K1836">
        <v>9</v>
      </c>
      <c r="L1836">
        <v>-95.82</v>
      </c>
      <c r="M1836">
        <f>YEAR(Walmart_dataset[[#This Row],[Order Date]])</f>
        <v>2013</v>
      </c>
      <c r="N1836">
        <f>MONTH(Walmart_dataset[[#This Row],[Order Date]])</f>
        <v>9</v>
      </c>
      <c r="O1836">
        <f>DAY(Walmart_dataset[[#This Row],[Order Date]])</f>
        <v>25</v>
      </c>
    </row>
    <row r="1837" spans="1:15" x14ac:dyDescent="0.25">
      <c r="A1837" t="s">
        <v>2758</v>
      </c>
      <c r="B1837" s="1">
        <v>41437</v>
      </c>
      <c r="C1837" s="1">
        <v>41441</v>
      </c>
      <c r="D1837" t="s">
        <v>1587</v>
      </c>
      <c r="E1837" t="s">
        <v>14</v>
      </c>
      <c r="F1837" t="s">
        <v>36</v>
      </c>
      <c r="G1837" t="s">
        <v>37</v>
      </c>
      <c r="H1837" t="s">
        <v>17</v>
      </c>
      <c r="I1837" t="s">
        <v>575</v>
      </c>
      <c r="J1837">
        <v>14.62</v>
      </c>
      <c r="K1837">
        <v>2</v>
      </c>
      <c r="L1837">
        <v>6.87</v>
      </c>
      <c r="M1837">
        <f>YEAR(Walmart_dataset[[#This Row],[Order Date]])</f>
        <v>2013</v>
      </c>
      <c r="N1837">
        <f>MONTH(Walmart_dataset[[#This Row],[Order Date]])</f>
        <v>6</v>
      </c>
      <c r="O1837">
        <f>DAY(Walmart_dataset[[#This Row],[Order Date]])</f>
        <v>12</v>
      </c>
    </row>
    <row r="1838" spans="1:15" x14ac:dyDescent="0.25">
      <c r="A1838" t="s">
        <v>2758</v>
      </c>
      <c r="B1838" s="1">
        <v>41437</v>
      </c>
      <c r="C1838" s="1">
        <v>41441</v>
      </c>
      <c r="D1838" t="s">
        <v>1587</v>
      </c>
      <c r="E1838" t="s">
        <v>14</v>
      </c>
      <c r="F1838" t="s">
        <v>36</v>
      </c>
      <c r="G1838" t="s">
        <v>37</v>
      </c>
      <c r="H1838" t="s">
        <v>27</v>
      </c>
      <c r="I1838" t="s">
        <v>471</v>
      </c>
      <c r="J1838">
        <v>53.98</v>
      </c>
      <c r="K1838">
        <v>14</v>
      </c>
      <c r="L1838">
        <v>17.54</v>
      </c>
      <c r="M1838">
        <f>YEAR(Walmart_dataset[[#This Row],[Order Date]])</f>
        <v>2013</v>
      </c>
      <c r="N1838">
        <f>MONTH(Walmart_dataset[[#This Row],[Order Date]])</f>
        <v>6</v>
      </c>
      <c r="O1838">
        <f>DAY(Walmart_dataset[[#This Row],[Order Date]])</f>
        <v>12</v>
      </c>
    </row>
    <row r="1839" spans="1:15" x14ac:dyDescent="0.25">
      <c r="A1839" t="s">
        <v>2758</v>
      </c>
      <c r="B1839" s="1">
        <v>41437</v>
      </c>
      <c r="C1839" s="1">
        <v>41441</v>
      </c>
      <c r="D1839" t="s">
        <v>1587</v>
      </c>
      <c r="E1839" t="s">
        <v>14</v>
      </c>
      <c r="F1839" t="s">
        <v>36</v>
      </c>
      <c r="G1839" t="s">
        <v>37</v>
      </c>
      <c r="H1839" t="s">
        <v>58</v>
      </c>
      <c r="I1839" t="s">
        <v>2759</v>
      </c>
      <c r="J1839">
        <v>389.97</v>
      </c>
      <c r="K1839">
        <v>3</v>
      </c>
      <c r="L1839">
        <v>132.59</v>
      </c>
      <c r="M1839">
        <f>YEAR(Walmart_dataset[[#This Row],[Order Date]])</f>
        <v>2013</v>
      </c>
      <c r="N1839">
        <f>MONTH(Walmart_dataset[[#This Row],[Order Date]])</f>
        <v>6</v>
      </c>
      <c r="O1839">
        <f>DAY(Walmart_dataset[[#This Row],[Order Date]])</f>
        <v>12</v>
      </c>
    </row>
    <row r="1840" spans="1:15" hidden="1" x14ac:dyDescent="0.25">
      <c r="A1840" t="s">
        <v>2760</v>
      </c>
      <c r="B1840" s="1">
        <v>41069</v>
      </c>
      <c r="C1840" s="1">
        <v>41071</v>
      </c>
      <c r="D1840" t="s">
        <v>429</v>
      </c>
      <c r="E1840" t="s">
        <v>14</v>
      </c>
      <c r="F1840" t="s">
        <v>2761</v>
      </c>
      <c r="G1840" t="s">
        <v>1760</v>
      </c>
      <c r="H1840" t="s">
        <v>21</v>
      </c>
      <c r="I1840" t="s">
        <v>2762</v>
      </c>
      <c r="J1840">
        <v>355.36</v>
      </c>
      <c r="K1840">
        <v>4</v>
      </c>
      <c r="L1840">
        <v>92.39</v>
      </c>
      <c r="M1840">
        <f>YEAR(Walmart_dataset[[#This Row],[Order Date]])</f>
        <v>2012</v>
      </c>
      <c r="N1840">
        <f>MONTH(Walmart_dataset[[#This Row],[Order Date]])</f>
        <v>6</v>
      </c>
      <c r="O1840">
        <f>DAY(Walmart_dataset[[#This Row],[Order Date]])</f>
        <v>9</v>
      </c>
    </row>
    <row r="1841" spans="1:15" hidden="1" x14ac:dyDescent="0.25">
      <c r="A1841" t="s">
        <v>2760</v>
      </c>
      <c r="B1841" s="1">
        <v>41069</v>
      </c>
      <c r="C1841" s="1">
        <v>41071</v>
      </c>
      <c r="D1841" t="s">
        <v>429</v>
      </c>
      <c r="E1841" t="s">
        <v>14</v>
      </c>
      <c r="F1841" t="s">
        <v>2761</v>
      </c>
      <c r="G1841" t="s">
        <v>1760</v>
      </c>
      <c r="H1841" t="s">
        <v>25</v>
      </c>
      <c r="I1841" t="s">
        <v>2763</v>
      </c>
      <c r="J1841">
        <v>140.38</v>
      </c>
      <c r="K1841">
        <v>3</v>
      </c>
      <c r="L1841">
        <v>8.77</v>
      </c>
      <c r="M1841">
        <f>YEAR(Walmart_dataset[[#This Row],[Order Date]])</f>
        <v>2012</v>
      </c>
      <c r="N1841">
        <f>MONTH(Walmart_dataset[[#This Row],[Order Date]])</f>
        <v>6</v>
      </c>
      <c r="O1841">
        <f>DAY(Walmart_dataset[[#This Row],[Order Date]])</f>
        <v>9</v>
      </c>
    </row>
    <row r="1842" spans="1:15" x14ac:dyDescent="0.25">
      <c r="A1842" t="s">
        <v>2764</v>
      </c>
      <c r="B1842" s="1">
        <v>41296</v>
      </c>
      <c r="C1842" s="1">
        <v>41301</v>
      </c>
      <c r="D1842" t="s">
        <v>1220</v>
      </c>
      <c r="E1842" t="s">
        <v>14</v>
      </c>
      <c r="F1842" t="s">
        <v>36</v>
      </c>
      <c r="G1842" t="s">
        <v>37</v>
      </c>
      <c r="H1842" t="s">
        <v>67</v>
      </c>
      <c r="I1842" t="s">
        <v>1162</v>
      </c>
      <c r="J1842">
        <v>12.96</v>
      </c>
      <c r="K1842">
        <v>2</v>
      </c>
      <c r="L1842">
        <v>6.22</v>
      </c>
      <c r="M1842">
        <f>YEAR(Walmart_dataset[[#This Row],[Order Date]])</f>
        <v>2013</v>
      </c>
      <c r="N1842">
        <f>MONTH(Walmart_dataset[[#This Row],[Order Date]])</f>
        <v>1</v>
      </c>
      <c r="O1842">
        <f>DAY(Walmart_dataset[[#This Row],[Order Date]])</f>
        <v>22</v>
      </c>
    </row>
    <row r="1843" spans="1:15" x14ac:dyDescent="0.25">
      <c r="A1843" t="s">
        <v>2765</v>
      </c>
      <c r="B1843" s="1">
        <v>40691</v>
      </c>
      <c r="C1843" s="1">
        <v>40696</v>
      </c>
      <c r="D1843" t="s">
        <v>2766</v>
      </c>
      <c r="E1843" t="s">
        <v>14</v>
      </c>
      <c r="F1843" t="s">
        <v>36</v>
      </c>
      <c r="G1843" t="s">
        <v>37</v>
      </c>
      <c r="H1843" t="s">
        <v>25</v>
      </c>
      <c r="I1843" t="s">
        <v>2767</v>
      </c>
      <c r="J1843">
        <v>57.41</v>
      </c>
      <c r="K1843">
        <v>6</v>
      </c>
      <c r="L1843">
        <v>5.74</v>
      </c>
      <c r="M1843">
        <f>YEAR(Walmart_dataset[[#This Row],[Order Date]])</f>
        <v>2011</v>
      </c>
      <c r="N1843">
        <f>MONTH(Walmart_dataset[[#This Row],[Order Date]])</f>
        <v>5</v>
      </c>
      <c r="O1843">
        <f>DAY(Walmart_dataset[[#This Row],[Order Date]])</f>
        <v>28</v>
      </c>
    </row>
    <row r="1844" spans="1:15" x14ac:dyDescent="0.25">
      <c r="A1844" t="s">
        <v>2765</v>
      </c>
      <c r="B1844" s="1">
        <v>40691</v>
      </c>
      <c r="C1844" s="1">
        <v>40696</v>
      </c>
      <c r="D1844" t="s">
        <v>2766</v>
      </c>
      <c r="E1844" t="s">
        <v>14</v>
      </c>
      <c r="F1844" t="s">
        <v>36</v>
      </c>
      <c r="G1844" t="s">
        <v>37</v>
      </c>
      <c r="H1844" t="s">
        <v>58</v>
      </c>
      <c r="I1844" t="s">
        <v>2358</v>
      </c>
      <c r="J1844">
        <v>27.6</v>
      </c>
      <c r="K1844">
        <v>4</v>
      </c>
      <c r="L1844">
        <v>2.21</v>
      </c>
      <c r="M1844">
        <f>YEAR(Walmart_dataset[[#This Row],[Order Date]])</f>
        <v>2011</v>
      </c>
      <c r="N1844">
        <f>MONTH(Walmart_dataset[[#This Row],[Order Date]])</f>
        <v>5</v>
      </c>
      <c r="O1844">
        <f>DAY(Walmart_dataset[[#This Row],[Order Date]])</f>
        <v>28</v>
      </c>
    </row>
    <row r="1845" spans="1:15" x14ac:dyDescent="0.25">
      <c r="A1845" t="s">
        <v>2768</v>
      </c>
      <c r="B1845" s="1">
        <v>41218</v>
      </c>
      <c r="C1845" s="1">
        <v>41218</v>
      </c>
      <c r="D1845" t="s">
        <v>257</v>
      </c>
      <c r="E1845" t="s">
        <v>14</v>
      </c>
      <c r="F1845" t="s">
        <v>36</v>
      </c>
      <c r="G1845" t="s">
        <v>37</v>
      </c>
      <c r="H1845" t="s">
        <v>27</v>
      </c>
      <c r="I1845" t="s">
        <v>99</v>
      </c>
      <c r="J1845">
        <v>98.35</v>
      </c>
      <c r="K1845">
        <v>3</v>
      </c>
      <c r="L1845">
        <v>35.65</v>
      </c>
      <c r="M1845">
        <f>YEAR(Walmart_dataset[[#This Row],[Order Date]])</f>
        <v>2012</v>
      </c>
      <c r="N1845">
        <f>MONTH(Walmart_dataset[[#This Row],[Order Date]])</f>
        <v>11</v>
      </c>
      <c r="O1845">
        <f>DAY(Walmart_dataset[[#This Row],[Order Date]])</f>
        <v>5</v>
      </c>
    </row>
    <row r="1846" spans="1:15" x14ac:dyDescent="0.25">
      <c r="A1846" t="s">
        <v>2769</v>
      </c>
      <c r="B1846" s="1">
        <v>41400</v>
      </c>
      <c r="C1846" s="1">
        <v>41402</v>
      </c>
      <c r="D1846" t="s">
        <v>2770</v>
      </c>
      <c r="E1846" t="s">
        <v>14</v>
      </c>
      <c r="F1846" t="s">
        <v>47</v>
      </c>
      <c r="G1846" t="s">
        <v>16</v>
      </c>
      <c r="H1846" t="s">
        <v>31</v>
      </c>
      <c r="I1846" t="s">
        <v>2383</v>
      </c>
      <c r="J1846">
        <v>71.09</v>
      </c>
      <c r="K1846">
        <v>2</v>
      </c>
      <c r="L1846">
        <v>-1.78</v>
      </c>
      <c r="M1846">
        <f>YEAR(Walmart_dataset[[#This Row],[Order Date]])</f>
        <v>2013</v>
      </c>
      <c r="N1846">
        <f>MONTH(Walmart_dataset[[#This Row],[Order Date]])</f>
        <v>5</v>
      </c>
      <c r="O1846">
        <f>DAY(Walmart_dataset[[#This Row],[Order Date]])</f>
        <v>6</v>
      </c>
    </row>
    <row r="1847" spans="1:15" x14ac:dyDescent="0.25">
      <c r="A1847" t="s">
        <v>2771</v>
      </c>
      <c r="B1847" s="1">
        <v>41947</v>
      </c>
      <c r="C1847" s="1">
        <v>41952</v>
      </c>
      <c r="D1847" t="s">
        <v>1148</v>
      </c>
      <c r="E1847" t="s">
        <v>14</v>
      </c>
      <c r="F1847" t="s">
        <v>47</v>
      </c>
      <c r="G1847" t="s">
        <v>16</v>
      </c>
      <c r="H1847" t="s">
        <v>67</v>
      </c>
      <c r="I1847" t="s">
        <v>2263</v>
      </c>
      <c r="J1847">
        <v>35.880000000000003</v>
      </c>
      <c r="K1847">
        <v>6</v>
      </c>
      <c r="L1847">
        <v>17.579999999999998</v>
      </c>
      <c r="M1847">
        <f>YEAR(Walmart_dataset[[#This Row],[Order Date]])</f>
        <v>2014</v>
      </c>
      <c r="N1847">
        <f>MONTH(Walmart_dataset[[#This Row],[Order Date]])</f>
        <v>11</v>
      </c>
      <c r="O1847">
        <f>DAY(Walmart_dataset[[#This Row],[Order Date]])</f>
        <v>4</v>
      </c>
    </row>
    <row r="1848" spans="1:15" hidden="1" x14ac:dyDescent="0.25">
      <c r="A1848" t="s">
        <v>2772</v>
      </c>
      <c r="B1848" s="1">
        <v>41227</v>
      </c>
      <c r="C1848" s="1">
        <v>41230</v>
      </c>
      <c r="D1848" t="s">
        <v>2181</v>
      </c>
      <c r="E1848" t="s">
        <v>14</v>
      </c>
      <c r="F1848" t="s">
        <v>1161</v>
      </c>
      <c r="G1848" t="s">
        <v>88</v>
      </c>
      <c r="H1848" t="s">
        <v>119</v>
      </c>
      <c r="I1848" t="s">
        <v>2464</v>
      </c>
      <c r="J1848">
        <v>8.7200000000000006</v>
      </c>
      <c r="K1848">
        <v>5</v>
      </c>
      <c r="L1848">
        <v>2.29</v>
      </c>
      <c r="M1848">
        <f>YEAR(Walmart_dataset[[#This Row],[Order Date]])</f>
        <v>2012</v>
      </c>
      <c r="N1848">
        <f>MONTH(Walmart_dataset[[#This Row],[Order Date]])</f>
        <v>11</v>
      </c>
      <c r="O1848">
        <f>DAY(Walmart_dataset[[#This Row],[Order Date]])</f>
        <v>14</v>
      </c>
    </row>
    <row r="1849" spans="1:15" hidden="1" x14ac:dyDescent="0.25">
      <c r="A1849" t="s">
        <v>2772</v>
      </c>
      <c r="B1849" s="1">
        <v>41227</v>
      </c>
      <c r="C1849" s="1">
        <v>41230</v>
      </c>
      <c r="D1849" t="s">
        <v>2181</v>
      </c>
      <c r="E1849" t="s">
        <v>14</v>
      </c>
      <c r="F1849" t="s">
        <v>1161</v>
      </c>
      <c r="G1849" t="s">
        <v>88</v>
      </c>
      <c r="H1849" t="s">
        <v>58</v>
      </c>
      <c r="I1849" t="s">
        <v>1402</v>
      </c>
      <c r="J1849">
        <v>91.18</v>
      </c>
      <c r="K1849">
        <v>3</v>
      </c>
      <c r="L1849">
        <v>4.5599999999999996</v>
      </c>
      <c r="M1849">
        <f>YEAR(Walmart_dataset[[#This Row],[Order Date]])</f>
        <v>2012</v>
      </c>
      <c r="N1849">
        <f>MONTH(Walmart_dataset[[#This Row],[Order Date]])</f>
        <v>11</v>
      </c>
      <c r="O1849">
        <f>DAY(Walmart_dataset[[#This Row],[Order Date]])</f>
        <v>14</v>
      </c>
    </row>
    <row r="1850" spans="1:15" hidden="1" x14ac:dyDescent="0.25">
      <c r="A1850" t="s">
        <v>2772</v>
      </c>
      <c r="B1850" s="1">
        <v>41227</v>
      </c>
      <c r="C1850" s="1">
        <v>41230</v>
      </c>
      <c r="D1850" t="s">
        <v>2181</v>
      </c>
      <c r="E1850" t="s">
        <v>14</v>
      </c>
      <c r="F1850" t="s">
        <v>1161</v>
      </c>
      <c r="G1850" t="s">
        <v>88</v>
      </c>
      <c r="H1850" t="s">
        <v>58</v>
      </c>
      <c r="I1850" t="s">
        <v>1242</v>
      </c>
      <c r="J1850">
        <v>159.97</v>
      </c>
      <c r="K1850">
        <v>4</v>
      </c>
      <c r="L1850">
        <v>29.99</v>
      </c>
      <c r="M1850">
        <f>YEAR(Walmart_dataset[[#This Row],[Order Date]])</f>
        <v>2012</v>
      </c>
      <c r="N1850">
        <f>MONTH(Walmart_dataset[[#This Row],[Order Date]])</f>
        <v>11</v>
      </c>
      <c r="O1850">
        <f>DAY(Walmart_dataset[[#This Row],[Order Date]])</f>
        <v>14</v>
      </c>
    </row>
    <row r="1851" spans="1:15" x14ac:dyDescent="0.25">
      <c r="A1851" t="s">
        <v>2773</v>
      </c>
      <c r="B1851" s="1">
        <v>41544</v>
      </c>
      <c r="C1851" s="1">
        <v>41548</v>
      </c>
      <c r="D1851" t="s">
        <v>2774</v>
      </c>
      <c r="E1851" t="s">
        <v>14</v>
      </c>
      <c r="F1851" t="s">
        <v>47</v>
      </c>
      <c r="G1851" t="s">
        <v>16</v>
      </c>
      <c r="H1851" t="s">
        <v>67</v>
      </c>
      <c r="I1851" t="s">
        <v>1942</v>
      </c>
      <c r="J1851">
        <v>12.96</v>
      </c>
      <c r="K1851">
        <v>2</v>
      </c>
      <c r="L1851">
        <v>6.22</v>
      </c>
      <c r="M1851">
        <f>YEAR(Walmart_dataset[[#This Row],[Order Date]])</f>
        <v>2013</v>
      </c>
      <c r="N1851">
        <f>MONTH(Walmart_dataset[[#This Row],[Order Date]])</f>
        <v>9</v>
      </c>
      <c r="O1851">
        <f>DAY(Walmart_dataset[[#This Row],[Order Date]])</f>
        <v>27</v>
      </c>
    </row>
    <row r="1852" spans="1:15" x14ac:dyDescent="0.25">
      <c r="A1852" t="s">
        <v>2775</v>
      </c>
      <c r="B1852" s="1">
        <v>40564</v>
      </c>
      <c r="C1852" s="1">
        <v>40569</v>
      </c>
      <c r="D1852" t="s">
        <v>2228</v>
      </c>
      <c r="E1852" t="s">
        <v>14</v>
      </c>
      <c r="F1852" t="s">
        <v>15</v>
      </c>
      <c r="G1852" t="s">
        <v>16</v>
      </c>
      <c r="H1852" t="s">
        <v>67</v>
      </c>
      <c r="I1852" t="s">
        <v>293</v>
      </c>
      <c r="J1852">
        <v>19.36</v>
      </c>
      <c r="K1852">
        <v>2</v>
      </c>
      <c r="L1852">
        <v>9.2899999999999991</v>
      </c>
      <c r="M1852">
        <f>YEAR(Walmart_dataset[[#This Row],[Order Date]])</f>
        <v>2011</v>
      </c>
      <c r="N1852">
        <f>MONTH(Walmart_dataset[[#This Row],[Order Date]])</f>
        <v>1</v>
      </c>
      <c r="O1852">
        <f>DAY(Walmart_dataset[[#This Row],[Order Date]])</f>
        <v>21</v>
      </c>
    </row>
    <row r="1853" spans="1:15" x14ac:dyDescent="0.25">
      <c r="A1853" t="s">
        <v>2775</v>
      </c>
      <c r="B1853" s="1">
        <v>40564</v>
      </c>
      <c r="C1853" s="1">
        <v>40569</v>
      </c>
      <c r="D1853" t="s">
        <v>2228</v>
      </c>
      <c r="E1853" t="s">
        <v>14</v>
      </c>
      <c r="F1853" t="s">
        <v>15</v>
      </c>
      <c r="G1853" t="s">
        <v>16</v>
      </c>
      <c r="H1853" t="s">
        <v>21</v>
      </c>
      <c r="I1853" t="s">
        <v>2776</v>
      </c>
      <c r="J1853">
        <v>19.3</v>
      </c>
      <c r="K1853">
        <v>2</v>
      </c>
      <c r="L1853">
        <v>5.79</v>
      </c>
      <c r="M1853">
        <f>YEAR(Walmart_dataset[[#This Row],[Order Date]])</f>
        <v>2011</v>
      </c>
      <c r="N1853">
        <f>MONTH(Walmart_dataset[[#This Row],[Order Date]])</f>
        <v>1</v>
      </c>
      <c r="O1853">
        <f>DAY(Walmart_dataset[[#This Row],[Order Date]])</f>
        <v>21</v>
      </c>
    </row>
    <row r="1854" spans="1:15" x14ac:dyDescent="0.25">
      <c r="A1854" t="s">
        <v>2777</v>
      </c>
      <c r="B1854" s="1">
        <v>41640</v>
      </c>
      <c r="C1854" s="1">
        <v>41646</v>
      </c>
      <c r="D1854" t="s">
        <v>2778</v>
      </c>
      <c r="E1854" t="s">
        <v>14</v>
      </c>
      <c r="F1854" t="s">
        <v>47</v>
      </c>
      <c r="G1854" t="s">
        <v>16</v>
      </c>
      <c r="H1854" t="s">
        <v>27</v>
      </c>
      <c r="I1854" t="s">
        <v>1553</v>
      </c>
      <c r="J1854">
        <v>38.380000000000003</v>
      </c>
      <c r="K1854">
        <v>3</v>
      </c>
      <c r="L1854">
        <v>13.43</v>
      </c>
      <c r="M1854">
        <f>YEAR(Walmart_dataset[[#This Row],[Order Date]])</f>
        <v>2014</v>
      </c>
      <c r="N1854">
        <f>MONTH(Walmart_dataset[[#This Row],[Order Date]])</f>
        <v>1</v>
      </c>
      <c r="O1854">
        <f>DAY(Walmart_dataset[[#This Row],[Order Date]])</f>
        <v>1</v>
      </c>
    </row>
    <row r="1855" spans="1:15" x14ac:dyDescent="0.25">
      <c r="A1855" t="s">
        <v>2779</v>
      </c>
      <c r="B1855" s="1">
        <v>41727</v>
      </c>
      <c r="C1855" s="1">
        <v>41730</v>
      </c>
      <c r="D1855" t="s">
        <v>2780</v>
      </c>
      <c r="E1855" t="s">
        <v>14</v>
      </c>
      <c r="F1855" t="s">
        <v>810</v>
      </c>
      <c r="G1855" t="s">
        <v>16</v>
      </c>
      <c r="H1855" t="s">
        <v>67</v>
      </c>
      <c r="I1855" t="s">
        <v>2781</v>
      </c>
      <c r="J1855">
        <v>12.96</v>
      </c>
      <c r="K1855">
        <v>2</v>
      </c>
      <c r="L1855">
        <v>6.35</v>
      </c>
      <c r="M1855">
        <f>YEAR(Walmart_dataset[[#This Row],[Order Date]])</f>
        <v>2014</v>
      </c>
      <c r="N1855">
        <f>MONTH(Walmart_dataset[[#This Row],[Order Date]])</f>
        <v>3</v>
      </c>
      <c r="O1855">
        <f>DAY(Walmart_dataset[[#This Row],[Order Date]])</f>
        <v>29</v>
      </c>
    </row>
    <row r="1856" spans="1:15" x14ac:dyDescent="0.25">
      <c r="A1856" t="s">
        <v>2779</v>
      </c>
      <c r="B1856" s="1">
        <v>41727</v>
      </c>
      <c r="C1856" s="1">
        <v>41730</v>
      </c>
      <c r="D1856" t="s">
        <v>2780</v>
      </c>
      <c r="E1856" t="s">
        <v>14</v>
      </c>
      <c r="F1856" t="s">
        <v>810</v>
      </c>
      <c r="G1856" t="s">
        <v>16</v>
      </c>
      <c r="H1856" t="s">
        <v>21</v>
      </c>
      <c r="I1856" t="s">
        <v>2782</v>
      </c>
      <c r="J1856">
        <v>26.48</v>
      </c>
      <c r="K1856">
        <v>1</v>
      </c>
      <c r="L1856">
        <v>10.06</v>
      </c>
      <c r="M1856">
        <f>YEAR(Walmart_dataset[[#This Row],[Order Date]])</f>
        <v>2014</v>
      </c>
      <c r="N1856">
        <f>MONTH(Walmart_dataset[[#This Row],[Order Date]])</f>
        <v>3</v>
      </c>
      <c r="O1856">
        <f>DAY(Walmart_dataset[[#This Row],[Order Date]])</f>
        <v>29</v>
      </c>
    </row>
    <row r="1857" spans="1:15" x14ac:dyDescent="0.25">
      <c r="A1857" t="s">
        <v>2779</v>
      </c>
      <c r="B1857" s="1">
        <v>41727</v>
      </c>
      <c r="C1857" s="1">
        <v>41730</v>
      </c>
      <c r="D1857" t="s">
        <v>2780</v>
      </c>
      <c r="E1857" t="s">
        <v>14</v>
      </c>
      <c r="F1857" t="s">
        <v>810</v>
      </c>
      <c r="G1857" t="s">
        <v>16</v>
      </c>
      <c r="H1857" t="s">
        <v>736</v>
      </c>
      <c r="I1857" t="s">
        <v>2783</v>
      </c>
      <c r="J1857">
        <v>532.72</v>
      </c>
      <c r="K1857">
        <v>2</v>
      </c>
      <c r="L1857">
        <v>53.27</v>
      </c>
      <c r="M1857">
        <f>YEAR(Walmart_dataset[[#This Row],[Order Date]])</f>
        <v>2014</v>
      </c>
      <c r="N1857">
        <f>MONTH(Walmart_dataset[[#This Row],[Order Date]])</f>
        <v>3</v>
      </c>
      <c r="O1857">
        <f>DAY(Walmart_dataset[[#This Row],[Order Date]])</f>
        <v>29</v>
      </c>
    </row>
    <row r="1858" spans="1:15" x14ac:dyDescent="0.25">
      <c r="A1858" t="s">
        <v>2779</v>
      </c>
      <c r="B1858" s="1">
        <v>41727</v>
      </c>
      <c r="C1858" s="1">
        <v>41730</v>
      </c>
      <c r="D1858" t="s">
        <v>2780</v>
      </c>
      <c r="E1858" t="s">
        <v>14</v>
      </c>
      <c r="F1858" t="s">
        <v>810</v>
      </c>
      <c r="G1858" t="s">
        <v>16</v>
      </c>
      <c r="H1858" t="s">
        <v>67</v>
      </c>
      <c r="I1858" t="s">
        <v>1905</v>
      </c>
      <c r="J1858">
        <v>26.72</v>
      </c>
      <c r="K1858">
        <v>4</v>
      </c>
      <c r="L1858">
        <v>12.83</v>
      </c>
      <c r="M1858">
        <f>YEAR(Walmart_dataset[[#This Row],[Order Date]])</f>
        <v>2014</v>
      </c>
      <c r="N1858">
        <f>MONTH(Walmart_dataset[[#This Row],[Order Date]])</f>
        <v>3</v>
      </c>
      <c r="O1858">
        <f>DAY(Walmart_dataset[[#This Row],[Order Date]])</f>
        <v>29</v>
      </c>
    </row>
    <row r="1859" spans="1:15" x14ac:dyDescent="0.25">
      <c r="A1859" t="s">
        <v>2779</v>
      </c>
      <c r="B1859" s="1">
        <v>41727</v>
      </c>
      <c r="C1859" s="1">
        <v>41730</v>
      </c>
      <c r="D1859" t="s">
        <v>2780</v>
      </c>
      <c r="E1859" t="s">
        <v>14</v>
      </c>
      <c r="F1859" t="s">
        <v>810</v>
      </c>
      <c r="G1859" t="s">
        <v>16</v>
      </c>
      <c r="H1859" t="s">
        <v>67</v>
      </c>
      <c r="I1859" t="s">
        <v>489</v>
      </c>
      <c r="J1859">
        <v>20.04</v>
      </c>
      <c r="K1859">
        <v>3</v>
      </c>
      <c r="L1859">
        <v>9.6199999999999992</v>
      </c>
      <c r="M1859">
        <f>YEAR(Walmart_dataset[[#This Row],[Order Date]])</f>
        <v>2014</v>
      </c>
      <c r="N1859">
        <f>MONTH(Walmart_dataset[[#This Row],[Order Date]])</f>
        <v>3</v>
      </c>
      <c r="O1859">
        <f>DAY(Walmart_dataset[[#This Row],[Order Date]])</f>
        <v>29</v>
      </c>
    </row>
    <row r="1860" spans="1:15" x14ac:dyDescent="0.25">
      <c r="A1860" t="s">
        <v>2779</v>
      </c>
      <c r="B1860" s="1">
        <v>41727</v>
      </c>
      <c r="C1860" s="1">
        <v>41730</v>
      </c>
      <c r="D1860" t="s">
        <v>2780</v>
      </c>
      <c r="E1860" t="s">
        <v>14</v>
      </c>
      <c r="F1860" t="s">
        <v>810</v>
      </c>
      <c r="G1860" t="s">
        <v>16</v>
      </c>
      <c r="H1860" t="s">
        <v>43</v>
      </c>
      <c r="I1860" t="s">
        <v>335</v>
      </c>
      <c r="J1860">
        <v>795.48</v>
      </c>
      <c r="K1860">
        <v>7</v>
      </c>
      <c r="L1860">
        <v>7.95</v>
      </c>
      <c r="M1860">
        <f>YEAR(Walmart_dataset[[#This Row],[Order Date]])</f>
        <v>2014</v>
      </c>
      <c r="N1860">
        <f>MONTH(Walmart_dataset[[#This Row],[Order Date]])</f>
        <v>3</v>
      </c>
      <c r="O1860">
        <f>DAY(Walmart_dataset[[#This Row],[Order Date]])</f>
        <v>29</v>
      </c>
    </row>
    <row r="1861" spans="1:15" x14ac:dyDescent="0.25">
      <c r="A1861" t="s">
        <v>2779</v>
      </c>
      <c r="B1861" s="1">
        <v>41727</v>
      </c>
      <c r="C1861" s="1">
        <v>41730</v>
      </c>
      <c r="D1861" t="s">
        <v>2780</v>
      </c>
      <c r="E1861" t="s">
        <v>14</v>
      </c>
      <c r="F1861" t="s">
        <v>810</v>
      </c>
      <c r="G1861" t="s">
        <v>16</v>
      </c>
      <c r="H1861" t="s">
        <v>21</v>
      </c>
      <c r="I1861" t="s">
        <v>2729</v>
      </c>
      <c r="J1861">
        <v>21.56</v>
      </c>
      <c r="K1861">
        <v>7</v>
      </c>
      <c r="L1861">
        <v>6.9</v>
      </c>
      <c r="M1861">
        <f>YEAR(Walmart_dataset[[#This Row],[Order Date]])</f>
        <v>2014</v>
      </c>
      <c r="N1861">
        <f>MONTH(Walmart_dataset[[#This Row],[Order Date]])</f>
        <v>3</v>
      </c>
      <c r="O1861">
        <f>DAY(Walmart_dataset[[#This Row],[Order Date]])</f>
        <v>29</v>
      </c>
    </row>
    <row r="1862" spans="1:15" x14ac:dyDescent="0.25">
      <c r="A1862" t="s">
        <v>2784</v>
      </c>
      <c r="B1862" s="1">
        <v>41296</v>
      </c>
      <c r="C1862" s="1">
        <v>41302</v>
      </c>
      <c r="D1862" t="s">
        <v>416</v>
      </c>
      <c r="E1862" t="s">
        <v>14</v>
      </c>
      <c r="F1862" t="s">
        <v>197</v>
      </c>
      <c r="G1862" t="s">
        <v>16</v>
      </c>
      <c r="H1862" t="s">
        <v>17</v>
      </c>
      <c r="I1862" t="s">
        <v>2785</v>
      </c>
      <c r="J1862">
        <v>44.4</v>
      </c>
      <c r="K1862">
        <v>3</v>
      </c>
      <c r="L1862">
        <v>22.2</v>
      </c>
      <c r="M1862">
        <f>YEAR(Walmart_dataset[[#This Row],[Order Date]])</f>
        <v>2013</v>
      </c>
      <c r="N1862">
        <f>MONTH(Walmart_dataset[[#This Row],[Order Date]])</f>
        <v>1</v>
      </c>
      <c r="O1862">
        <f>DAY(Walmart_dataset[[#This Row],[Order Date]])</f>
        <v>22</v>
      </c>
    </row>
    <row r="1863" spans="1:15" x14ac:dyDescent="0.25">
      <c r="A1863" t="s">
        <v>2784</v>
      </c>
      <c r="B1863" s="1">
        <v>41296</v>
      </c>
      <c r="C1863" s="1">
        <v>41302</v>
      </c>
      <c r="D1863" t="s">
        <v>416</v>
      </c>
      <c r="E1863" t="s">
        <v>14</v>
      </c>
      <c r="F1863" t="s">
        <v>197</v>
      </c>
      <c r="G1863" t="s">
        <v>16</v>
      </c>
      <c r="H1863" t="s">
        <v>17</v>
      </c>
      <c r="I1863" t="s">
        <v>2786</v>
      </c>
      <c r="J1863">
        <v>20.65</v>
      </c>
      <c r="K1863">
        <v>5</v>
      </c>
      <c r="L1863">
        <v>9.5</v>
      </c>
      <c r="M1863">
        <f>YEAR(Walmart_dataset[[#This Row],[Order Date]])</f>
        <v>2013</v>
      </c>
      <c r="N1863">
        <f>MONTH(Walmart_dataset[[#This Row],[Order Date]])</f>
        <v>1</v>
      </c>
      <c r="O1863">
        <f>DAY(Walmart_dataset[[#This Row],[Order Date]])</f>
        <v>22</v>
      </c>
    </row>
    <row r="1864" spans="1:15" x14ac:dyDescent="0.25">
      <c r="A1864" t="s">
        <v>2787</v>
      </c>
      <c r="B1864" s="1">
        <v>41639</v>
      </c>
      <c r="C1864" s="1">
        <v>41639</v>
      </c>
      <c r="D1864" t="s">
        <v>2788</v>
      </c>
      <c r="E1864" t="s">
        <v>14</v>
      </c>
      <c r="F1864" t="s">
        <v>15</v>
      </c>
      <c r="G1864" t="s">
        <v>16</v>
      </c>
      <c r="H1864" t="s">
        <v>43</v>
      </c>
      <c r="I1864" t="s">
        <v>2450</v>
      </c>
      <c r="J1864">
        <v>481.32</v>
      </c>
      <c r="K1864">
        <v>4</v>
      </c>
      <c r="L1864">
        <v>125.14</v>
      </c>
      <c r="M1864">
        <f>YEAR(Walmart_dataset[[#This Row],[Order Date]])</f>
        <v>2013</v>
      </c>
      <c r="N1864">
        <f>MONTH(Walmart_dataset[[#This Row],[Order Date]])</f>
        <v>12</v>
      </c>
      <c r="O1864">
        <f>DAY(Walmart_dataset[[#This Row],[Order Date]])</f>
        <v>31</v>
      </c>
    </row>
    <row r="1865" spans="1:15" x14ac:dyDescent="0.25">
      <c r="A1865" t="s">
        <v>2787</v>
      </c>
      <c r="B1865" s="1">
        <v>41639</v>
      </c>
      <c r="C1865" s="1">
        <v>41639</v>
      </c>
      <c r="D1865" t="s">
        <v>2788</v>
      </c>
      <c r="E1865" t="s">
        <v>14</v>
      </c>
      <c r="F1865" t="s">
        <v>15</v>
      </c>
      <c r="G1865" t="s">
        <v>16</v>
      </c>
      <c r="H1865" t="s">
        <v>27</v>
      </c>
      <c r="I1865" t="s">
        <v>2535</v>
      </c>
      <c r="J1865">
        <v>6.38</v>
      </c>
      <c r="K1865">
        <v>1</v>
      </c>
      <c r="L1865">
        <v>2.15</v>
      </c>
      <c r="M1865">
        <f>YEAR(Walmart_dataset[[#This Row],[Order Date]])</f>
        <v>2013</v>
      </c>
      <c r="N1865">
        <f>MONTH(Walmart_dataset[[#This Row],[Order Date]])</f>
        <v>12</v>
      </c>
      <c r="O1865">
        <f>DAY(Walmart_dataset[[#This Row],[Order Date]])</f>
        <v>31</v>
      </c>
    </row>
    <row r="1866" spans="1:15" x14ac:dyDescent="0.25">
      <c r="A1866" t="s">
        <v>2789</v>
      </c>
      <c r="B1866" s="1">
        <v>41864</v>
      </c>
      <c r="C1866" s="1">
        <v>41867</v>
      </c>
      <c r="D1866" t="s">
        <v>1360</v>
      </c>
      <c r="E1866" t="s">
        <v>14</v>
      </c>
      <c r="F1866" t="s">
        <v>2790</v>
      </c>
      <c r="G1866" t="s">
        <v>16</v>
      </c>
      <c r="H1866" t="s">
        <v>29</v>
      </c>
      <c r="I1866" t="s">
        <v>2280</v>
      </c>
      <c r="J1866">
        <v>542.94000000000005</v>
      </c>
      <c r="K1866">
        <v>3</v>
      </c>
      <c r="L1866">
        <v>152.02000000000001</v>
      </c>
      <c r="M1866">
        <f>YEAR(Walmart_dataset[[#This Row],[Order Date]])</f>
        <v>2014</v>
      </c>
      <c r="N1866">
        <f>MONTH(Walmart_dataset[[#This Row],[Order Date]])</f>
        <v>8</v>
      </c>
      <c r="O1866">
        <f>DAY(Walmart_dataset[[#This Row],[Order Date]])</f>
        <v>13</v>
      </c>
    </row>
    <row r="1867" spans="1:15" x14ac:dyDescent="0.25">
      <c r="A1867" t="s">
        <v>2789</v>
      </c>
      <c r="B1867" s="1">
        <v>41864</v>
      </c>
      <c r="C1867" s="1">
        <v>41867</v>
      </c>
      <c r="D1867" t="s">
        <v>1360</v>
      </c>
      <c r="E1867" t="s">
        <v>14</v>
      </c>
      <c r="F1867" t="s">
        <v>2790</v>
      </c>
      <c r="G1867" t="s">
        <v>16</v>
      </c>
      <c r="H1867" t="s">
        <v>21</v>
      </c>
      <c r="I1867" t="s">
        <v>2409</v>
      </c>
      <c r="J1867">
        <v>54.92</v>
      </c>
      <c r="K1867">
        <v>4</v>
      </c>
      <c r="L1867">
        <v>19.77</v>
      </c>
      <c r="M1867">
        <f>YEAR(Walmart_dataset[[#This Row],[Order Date]])</f>
        <v>2014</v>
      </c>
      <c r="N1867">
        <f>MONTH(Walmart_dataset[[#This Row],[Order Date]])</f>
        <v>8</v>
      </c>
      <c r="O1867">
        <f>DAY(Walmart_dataset[[#This Row],[Order Date]])</f>
        <v>13</v>
      </c>
    </row>
    <row r="1868" spans="1:15" x14ac:dyDescent="0.25">
      <c r="A1868" t="s">
        <v>2791</v>
      </c>
      <c r="B1868" s="1">
        <v>41162</v>
      </c>
      <c r="C1868" s="1">
        <v>41164</v>
      </c>
      <c r="D1868" t="s">
        <v>1116</v>
      </c>
      <c r="E1868" t="s">
        <v>14</v>
      </c>
      <c r="F1868" t="s">
        <v>36</v>
      </c>
      <c r="G1868" t="s">
        <v>37</v>
      </c>
      <c r="H1868" t="s">
        <v>43</v>
      </c>
      <c r="I1868" t="s">
        <v>2792</v>
      </c>
      <c r="J1868">
        <v>353.88</v>
      </c>
      <c r="K1868">
        <v>6</v>
      </c>
      <c r="L1868">
        <v>17.690000000000001</v>
      </c>
      <c r="M1868">
        <f>YEAR(Walmart_dataset[[#This Row],[Order Date]])</f>
        <v>2012</v>
      </c>
      <c r="N1868">
        <f>MONTH(Walmart_dataset[[#This Row],[Order Date]])</f>
        <v>9</v>
      </c>
      <c r="O1868">
        <f>DAY(Walmart_dataset[[#This Row],[Order Date]])</f>
        <v>10</v>
      </c>
    </row>
    <row r="1869" spans="1:15" x14ac:dyDescent="0.25">
      <c r="A1869" t="s">
        <v>2793</v>
      </c>
      <c r="B1869" s="1">
        <v>40855</v>
      </c>
      <c r="C1869" s="1">
        <v>40861</v>
      </c>
      <c r="D1869" t="s">
        <v>52</v>
      </c>
      <c r="E1869" t="s">
        <v>14</v>
      </c>
      <c r="F1869" t="s">
        <v>2794</v>
      </c>
      <c r="G1869" t="s">
        <v>16</v>
      </c>
      <c r="H1869" t="s">
        <v>25</v>
      </c>
      <c r="I1869" t="s">
        <v>764</v>
      </c>
      <c r="J1869">
        <v>333.58</v>
      </c>
      <c r="K1869">
        <v>3</v>
      </c>
      <c r="L1869">
        <v>25.02</v>
      </c>
      <c r="M1869">
        <f>YEAR(Walmart_dataset[[#This Row],[Order Date]])</f>
        <v>2011</v>
      </c>
      <c r="N1869">
        <f>MONTH(Walmart_dataset[[#This Row],[Order Date]])</f>
        <v>11</v>
      </c>
      <c r="O1869">
        <f>DAY(Walmart_dataset[[#This Row],[Order Date]])</f>
        <v>8</v>
      </c>
    </row>
    <row r="1870" spans="1:15" x14ac:dyDescent="0.25">
      <c r="A1870" t="s">
        <v>2795</v>
      </c>
      <c r="B1870" s="1">
        <v>41176</v>
      </c>
      <c r="C1870" s="1">
        <v>41180</v>
      </c>
      <c r="D1870" t="s">
        <v>896</v>
      </c>
      <c r="E1870" t="s">
        <v>14</v>
      </c>
      <c r="F1870" t="s">
        <v>15</v>
      </c>
      <c r="G1870" t="s">
        <v>16</v>
      </c>
      <c r="H1870" t="s">
        <v>21</v>
      </c>
      <c r="I1870" t="s">
        <v>934</v>
      </c>
      <c r="J1870">
        <v>14.91</v>
      </c>
      <c r="K1870">
        <v>3</v>
      </c>
      <c r="L1870">
        <v>4.62</v>
      </c>
      <c r="M1870">
        <f>YEAR(Walmart_dataset[[#This Row],[Order Date]])</f>
        <v>2012</v>
      </c>
      <c r="N1870">
        <f>MONTH(Walmart_dataset[[#This Row],[Order Date]])</f>
        <v>9</v>
      </c>
      <c r="O1870">
        <f>DAY(Walmart_dataset[[#This Row],[Order Date]])</f>
        <v>24</v>
      </c>
    </row>
    <row r="1871" spans="1:15" x14ac:dyDescent="0.25">
      <c r="A1871" t="s">
        <v>2795</v>
      </c>
      <c r="B1871" s="1">
        <v>41176</v>
      </c>
      <c r="C1871" s="1">
        <v>41180</v>
      </c>
      <c r="D1871" t="s">
        <v>896</v>
      </c>
      <c r="E1871" t="s">
        <v>14</v>
      </c>
      <c r="F1871" t="s">
        <v>15</v>
      </c>
      <c r="G1871" t="s">
        <v>16</v>
      </c>
      <c r="H1871" t="s">
        <v>29</v>
      </c>
      <c r="I1871" t="s">
        <v>1613</v>
      </c>
      <c r="J1871">
        <v>1158.1199999999999</v>
      </c>
      <c r="K1871">
        <v>4</v>
      </c>
      <c r="L1871">
        <v>335.85</v>
      </c>
      <c r="M1871">
        <f>YEAR(Walmart_dataset[[#This Row],[Order Date]])</f>
        <v>2012</v>
      </c>
      <c r="N1871">
        <f>MONTH(Walmart_dataset[[#This Row],[Order Date]])</f>
        <v>9</v>
      </c>
      <c r="O1871">
        <f>DAY(Walmart_dataset[[#This Row],[Order Date]])</f>
        <v>24</v>
      </c>
    </row>
    <row r="1872" spans="1:15" x14ac:dyDescent="0.25">
      <c r="A1872" t="s">
        <v>2796</v>
      </c>
      <c r="B1872" s="1">
        <v>41377</v>
      </c>
      <c r="C1872" s="1">
        <v>41381</v>
      </c>
      <c r="D1872" t="s">
        <v>2797</v>
      </c>
      <c r="E1872" t="s">
        <v>14</v>
      </c>
      <c r="F1872" t="s">
        <v>15</v>
      </c>
      <c r="G1872" t="s">
        <v>16</v>
      </c>
      <c r="H1872" t="s">
        <v>110</v>
      </c>
      <c r="I1872" t="s">
        <v>2798</v>
      </c>
      <c r="J1872">
        <v>638.29</v>
      </c>
      <c r="K1872">
        <v>7</v>
      </c>
      <c r="L1872">
        <v>-31.91</v>
      </c>
      <c r="M1872">
        <f>YEAR(Walmart_dataset[[#This Row],[Order Date]])</f>
        <v>2013</v>
      </c>
      <c r="N1872">
        <f>MONTH(Walmart_dataset[[#This Row],[Order Date]])</f>
        <v>4</v>
      </c>
      <c r="O1872">
        <f>DAY(Walmart_dataset[[#This Row],[Order Date]])</f>
        <v>13</v>
      </c>
    </row>
    <row r="1873" spans="1:15" x14ac:dyDescent="0.25">
      <c r="A1873" t="s">
        <v>2796</v>
      </c>
      <c r="B1873" s="1">
        <v>41377</v>
      </c>
      <c r="C1873" s="1">
        <v>41381</v>
      </c>
      <c r="D1873" t="s">
        <v>2797</v>
      </c>
      <c r="E1873" t="s">
        <v>14</v>
      </c>
      <c r="F1873" t="s">
        <v>15</v>
      </c>
      <c r="G1873" t="s">
        <v>16</v>
      </c>
      <c r="H1873" t="s">
        <v>27</v>
      </c>
      <c r="I1873" t="s">
        <v>2799</v>
      </c>
      <c r="J1873">
        <v>13.21</v>
      </c>
      <c r="K1873">
        <v>1</v>
      </c>
      <c r="L1873">
        <v>4.62</v>
      </c>
      <c r="M1873">
        <f>YEAR(Walmart_dataset[[#This Row],[Order Date]])</f>
        <v>2013</v>
      </c>
      <c r="N1873">
        <f>MONTH(Walmart_dataset[[#This Row],[Order Date]])</f>
        <v>4</v>
      </c>
      <c r="O1873">
        <f>DAY(Walmart_dataset[[#This Row],[Order Date]])</f>
        <v>13</v>
      </c>
    </row>
    <row r="1874" spans="1:15" x14ac:dyDescent="0.25">
      <c r="A1874" t="s">
        <v>2800</v>
      </c>
      <c r="B1874" s="1">
        <v>41613</v>
      </c>
      <c r="C1874" s="1">
        <v>41618</v>
      </c>
      <c r="D1874" t="s">
        <v>840</v>
      </c>
      <c r="E1874" t="s">
        <v>14</v>
      </c>
      <c r="F1874" t="s">
        <v>47</v>
      </c>
      <c r="G1874" t="s">
        <v>16</v>
      </c>
      <c r="H1874" t="s">
        <v>67</v>
      </c>
      <c r="I1874" t="s">
        <v>2801</v>
      </c>
      <c r="J1874">
        <v>104.85</v>
      </c>
      <c r="K1874">
        <v>1</v>
      </c>
      <c r="L1874">
        <v>50.33</v>
      </c>
      <c r="M1874">
        <f>YEAR(Walmart_dataset[[#This Row],[Order Date]])</f>
        <v>2013</v>
      </c>
      <c r="N1874">
        <f>MONTH(Walmart_dataset[[#This Row],[Order Date]])</f>
        <v>12</v>
      </c>
      <c r="O1874">
        <f>DAY(Walmart_dataset[[#This Row],[Order Date]])</f>
        <v>5</v>
      </c>
    </row>
    <row r="1875" spans="1:15" x14ac:dyDescent="0.25">
      <c r="A1875" t="s">
        <v>2802</v>
      </c>
      <c r="B1875" s="1">
        <v>40858</v>
      </c>
      <c r="C1875" s="1">
        <v>40865</v>
      </c>
      <c r="D1875" t="s">
        <v>733</v>
      </c>
      <c r="E1875" t="s">
        <v>14</v>
      </c>
      <c r="F1875" t="s">
        <v>15</v>
      </c>
      <c r="G1875" t="s">
        <v>16</v>
      </c>
      <c r="H1875" t="s">
        <v>23</v>
      </c>
      <c r="I1875" t="s">
        <v>1875</v>
      </c>
      <c r="J1875">
        <v>30.48</v>
      </c>
      <c r="K1875">
        <v>3</v>
      </c>
      <c r="L1875">
        <v>7.92</v>
      </c>
      <c r="M1875">
        <f>YEAR(Walmart_dataset[[#This Row],[Order Date]])</f>
        <v>2011</v>
      </c>
      <c r="N1875">
        <f>MONTH(Walmart_dataset[[#This Row],[Order Date]])</f>
        <v>11</v>
      </c>
      <c r="O1875">
        <f>DAY(Walmart_dataset[[#This Row],[Order Date]])</f>
        <v>11</v>
      </c>
    </row>
    <row r="1876" spans="1:15" x14ac:dyDescent="0.25">
      <c r="A1876" t="s">
        <v>2802</v>
      </c>
      <c r="B1876" s="1">
        <v>40858</v>
      </c>
      <c r="C1876" s="1">
        <v>40865</v>
      </c>
      <c r="D1876" t="s">
        <v>733</v>
      </c>
      <c r="E1876" t="s">
        <v>14</v>
      </c>
      <c r="F1876" t="s">
        <v>15</v>
      </c>
      <c r="G1876" t="s">
        <v>16</v>
      </c>
      <c r="H1876" t="s">
        <v>110</v>
      </c>
      <c r="I1876" t="s">
        <v>1608</v>
      </c>
      <c r="J1876">
        <v>112.65</v>
      </c>
      <c r="K1876">
        <v>1</v>
      </c>
      <c r="L1876">
        <v>11.26</v>
      </c>
      <c r="M1876">
        <f>YEAR(Walmart_dataset[[#This Row],[Order Date]])</f>
        <v>2011</v>
      </c>
      <c r="N1876">
        <f>MONTH(Walmart_dataset[[#This Row],[Order Date]])</f>
        <v>11</v>
      </c>
      <c r="O1876">
        <f>DAY(Walmart_dataset[[#This Row],[Order Date]])</f>
        <v>11</v>
      </c>
    </row>
    <row r="1877" spans="1:15" x14ac:dyDescent="0.25">
      <c r="A1877" t="s">
        <v>2803</v>
      </c>
      <c r="B1877" s="1">
        <v>41001</v>
      </c>
      <c r="C1877" s="1">
        <v>41008</v>
      </c>
      <c r="D1877" t="s">
        <v>2804</v>
      </c>
      <c r="E1877" t="s">
        <v>14</v>
      </c>
      <c r="F1877" t="s">
        <v>15</v>
      </c>
      <c r="G1877" t="s">
        <v>16</v>
      </c>
      <c r="H1877" t="s">
        <v>736</v>
      </c>
      <c r="I1877" t="s">
        <v>2805</v>
      </c>
      <c r="J1877">
        <v>71.98</v>
      </c>
      <c r="K1877">
        <v>3</v>
      </c>
      <c r="L1877">
        <v>24.29</v>
      </c>
      <c r="M1877">
        <f>YEAR(Walmart_dataset[[#This Row],[Order Date]])</f>
        <v>2012</v>
      </c>
      <c r="N1877">
        <f>MONTH(Walmart_dataset[[#This Row],[Order Date]])</f>
        <v>4</v>
      </c>
      <c r="O1877">
        <f>DAY(Walmart_dataset[[#This Row],[Order Date]])</f>
        <v>2</v>
      </c>
    </row>
    <row r="1878" spans="1:15" x14ac:dyDescent="0.25">
      <c r="A1878" t="s">
        <v>2806</v>
      </c>
      <c r="B1878" s="1">
        <v>41255</v>
      </c>
      <c r="C1878" s="1">
        <v>41259</v>
      </c>
      <c r="D1878" t="s">
        <v>344</v>
      </c>
      <c r="E1878" t="s">
        <v>14</v>
      </c>
      <c r="F1878" t="s">
        <v>2807</v>
      </c>
      <c r="G1878" t="s">
        <v>16</v>
      </c>
      <c r="H1878" t="s">
        <v>23</v>
      </c>
      <c r="I1878" t="s">
        <v>148</v>
      </c>
      <c r="J1878">
        <v>2.21</v>
      </c>
      <c r="K1878">
        <v>1</v>
      </c>
      <c r="L1878">
        <v>0.6</v>
      </c>
      <c r="M1878">
        <f>YEAR(Walmart_dataset[[#This Row],[Order Date]])</f>
        <v>2012</v>
      </c>
      <c r="N1878">
        <f>MONTH(Walmart_dataset[[#This Row],[Order Date]])</f>
        <v>12</v>
      </c>
      <c r="O1878">
        <f>DAY(Walmart_dataset[[#This Row],[Order Date]])</f>
        <v>12</v>
      </c>
    </row>
    <row r="1879" spans="1:15" x14ac:dyDescent="0.25">
      <c r="A1879" t="s">
        <v>2806</v>
      </c>
      <c r="B1879" s="1">
        <v>41255</v>
      </c>
      <c r="C1879" s="1">
        <v>41259</v>
      </c>
      <c r="D1879" t="s">
        <v>344</v>
      </c>
      <c r="E1879" t="s">
        <v>14</v>
      </c>
      <c r="F1879" t="s">
        <v>2807</v>
      </c>
      <c r="G1879" t="s">
        <v>16</v>
      </c>
      <c r="H1879" t="s">
        <v>128</v>
      </c>
      <c r="I1879" t="s">
        <v>2808</v>
      </c>
      <c r="J1879">
        <v>15.52</v>
      </c>
      <c r="K1879">
        <v>4</v>
      </c>
      <c r="L1879">
        <v>7.45</v>
      </c>
      <c r="M1879">
        <f>YEAR(Walmart_dataset[[#This Row],[Order Date]])</f>
        <v>2012</v>
      </c>
      <c r="N1879">
        <f>MONTH(Walmart_dataset[[#This Row],[Order Date]])</f>
        <v>12</v>
      </c>
      <c r="O1879">
        <f>DAY(Walmart_dataset[[#This Row],[Order Date]])</f>
        <v>12</v>
      </c>
    </row>
    <row r="1880" spans="1:15" x14ac:dyDescent="0.25">
      <c r="A1880" t="s">
        <v>2806</v>
      </c>
      <c r="B1880" s="1">
        <v>41255</v>
      </c>
      <c r="C1880" s="1">
        <v>41259</v>
      </c>
      <c r="D1880" t="s">
        <v>344</v>
      </c>
      <c r="E1880" t="s">
        <v>14</v>
      </c>
      <c r="F1880" t="s">
        <v>2807</v>
      </c>
      <c r="G1880" t="s">
        <v>16</v>
      </c>
      <c r="H1880" t="s">
        <v>67</v>
      </c>
      <c r="I1880" t="s">
        <v>2809</v>
      </c>
      <c r="J1880">
        <v>36.44</v>
      </c>
      <c r="K1880">
        <v>4</v>
      </c>
      <c r="L1880">
        <v>16.399999999999999</v>
      </c>
      <c r="M1880">
        <f>YEAR(Walmart_dataset[[#This Row],[Order Date]])</f>
        <v>2012</v>
      </c>
      <c r="N1880">
        <f>MONTH(Walmart_dataset[[#This Row],[Order Date]])</f>
        <v>12</v>
      </c>
      <c r="O1880">
        <f>DAY(Walmart_dataset[[#This Row],[Order Date]])</f>
        <v>12</v>
      </c>
    </row>
    <row r="1881" spans="1:15" hidden="1" x14ac:dyDescent="0.25">
      <c r="A1881" t="s">
        <v>2810</v>
      </c>
      <c r="B1881" s="1">
        <v>41915</v>
      </c>
      <c r="C1881" s="1">
        <v>41921</v>
      </c>
      <c r="D1881" t="s">
        <v>2811</v>
      </c>
      <c r="E1881" t="s">
        <v>14</v>
      </c>
      <c r="F1881" t="s">
        <v>1161</v>
      </c>
      <c r="G1881" t="s">
        <v>88</v>
      </c>
      <c r="H1881" t="s">
        <v>296</v>
      </c>
      <c r="I1881" t="s">
        <v>297</v>
      </c>
      <c r="J1881">
        <v>217.76</v>
      </c>
      <c r="K1881">
        <v>6</v>
      </c>
      <c r="L1881">
        <v>-384.72</v>
      </c>
      <c r="M1881">
        <f>YEAR(Walmart_dataset[[#This Row],[Order Date]])</f>
        <v>2014</v>
      </c>
      <c r="N1881">
        <f>MONTH(Walmart_dataset[[#This Row],[Order Date]])</f>
        <v>10</v>
      </c>
      <c r="O1881">
        <f>DAY(Walmart_dataset[[#This Row],[Order Date]])</f>
        <v>3</v>
      </c>
    </row>
    <row r="1882" spans="1:15" hidden="1" x14ac:dyDescent="0.25">
      <c r="A1882" t="s">
        <v>2810</v>
      </c>
      <c r="B1882" s="1">
        <v>41915</v>
      </c>
      <c r="C1882" s="1">
        <v>41921</v>
      </c>
      <c r="D1882" t="s">
        <v>2811</v>
      </c>
      <c r="E1882" t="s">
        <v>14</v>
      </c>
      <c r="F1882" t="s">
        <v>1161</v>
      </c>
      <c r="G1882" t="s">
        <v>88</v>
      </c>
      <c r="H1882" t="s">
        <v>122</v>
      </c>
      <c r="I1882" t="s">
        <v>2812</v>
      </c>
      <c r="J1882">
        <v>39.07</v>
      </c>
      <c r="K1882">
        <v>6</v>
      </c>
      <c r="L1882">
        <v>4.4000000000000004</v>
      </c>
      <c r="M1882">
        <f>YEAR(Walmart_dataset[[#This Row],[Order Date]])</f>
        <v>2014</v>
      </c>
      <c r="N1882">
        <f>MONTH(Walmart_dataset[[#This Row],[Order Date]])</f>
        <v>10</v>
      </c>
      <c r="O1882">
        <f>DAY(Walmart_dataset[[#This Row],[Order Date]])</f>
        <v>3</v>
      </c>
    </row>
    <row r="1883" spans="1:15" hidden="1" x14ac:dyDescent="0.25">
      <c r="A1883" t="s">
        <v>2810</v>
      </c>
      <c r="B1883" s="1">
        <v>41915</v>
      </c>
      <c r="C1883" s="1">
        <v>41921</v>
      </c>
      <c r="D1883" t="s">
        <v>2811</v>
      </c>
      <c r="E1883" t="s">
        <v>14</v>
      </c>
      <c r="F1883" t="s">
        <v>1161</v>
      </c>
      <c r="G1883" t="s">
        <v>88</v>
      </c>
      <c r="H1883" t="s">
        <v>27</v>
      </c>
      <c r="I1883" t="s">
        <v>1071</v>
      </c>
      <c r="J1883">
        <v>22.64</v>
      </c>
      <c r="K1883">
        <v>7</v>
      </c>
      <c r="L1883">
        <v>-16.600000000000001</v>
      </c>
      <c r="M1883">
        <f>YEAR(Walmart_dataset[[#This Row],[Order Date]])</f>
        <v>2014</v>
      </c>
      <c r="N1883">
        <f>MONTH(Walmart_dataset[[#This Row],[Order Date]])</f>
        <v>10</v>
      </c>
      <c r="O1883">
        <f>DAY(Walmart_dataset[[#This Row],[Order Date]])</f>
        <v>3</v>
      </c>
    </row>
    <row r="1884" spans="1:15" hidden="1" x14ac:dyDescent="0.25">
      <c r="A1884" t="s">
        <v>2810</v>
      </c>
      <c r="B1884" s="1">
        <v>41915</v>
      </c>
      <c r="C1884" s="1">
        <v>41921</v>
      </c>
      <c r="D1884" t="s">
        <v>2811</v>
      </c>
      <c r="E1884" t="s">
        <v>14</v>
      </c>
      <c r="F1884" t="s">
        <v>1161</v>
      </c>
      <c r="G1884" t="s">
        <v>88</v>
      </c>
      <c r="H1884" t="s">
        <v>23</v>
      </c>
      <c r="I1884" t="s">
        <v>1528</v>
      </c>
      <c r="J1884">
        <v>95.14</v>
      </c>
      <c r="K1884">
        <v>7</v>
      </c>
      <c r="L1884">
        <v>10.7</v>
      </c>
      <c r="M1884">
        <f>YEAR(Walmart_dataset[[#This Row],[Order Date]])</f>
        <v>2014</v>
      </c>
      <c r="N1884">
        <f>MONTH(Walmart_dataset[[#This Row],[Order Date]])</f>
        <v>10</v>
      </c>
      <c r="O1884">
        <f>DAY(Walmart_dataset[[#This Row],[Order Date]])</f>
        <v>3</v>
      </c>
    </row>
    <row r="1885" spans="1:15" x14ac:dyDescent="0.25">
      <c r="A1885" t="s">
        <v>2813</v>
      </c>
      <c r="B1885" s="1">
        <v>41912</v>
      </c>
      <c r="C1885" s="1">
        <v>41915</v>
      </c>
      <c r="D1885" t="s">
        <v>567</v>
      </c>
      <c r="E1885" t="s">
        <v>14</v>
      </c>
      <c r="F1885" t="s">
        <v>1625</v>
      </c>
      <c r="G1885" t="s">
        <v>16</v>
      </c>
      <c r="H1885" t="s">
        <v>119</v>
      </c>
      <c r="I1885" t="s">
        <v>1374</v>
      </c>
      <c r="J1885">
        <v>35</v>
      </c>
      <c r="K1885">
        <v>7</v>
      </c>
      <c r="L1885">
        <v>16.8</v>
      </c>
      <c r="M1885">
        <f>YEAR(Walmart_dataset[[#This Row],[Order Date]])</f>
        <v>2014</v>
      </c>
      <c r="N1885">
        <f>MONTH(Walmart_dataset[[#This Row],[Order Date]])</f>
        <v>9</v>
      </c>
      <c r="O1885">
        <f>DAY(Walmart_dataset[[#This Row],[Order Date]])</f>
        <v>30</v>
      </c>
    </row>
    <row r="1886" spans="1:15" x14ac:dyDescent="0.25">
      <c r="A1886" t="s">
        <v>2813</v>
      </c>
      <c r="B1886" s="1">
        <v>41912</v>
      </c>
      <c r="C1886" s="1">
        <v>41915</v>
      </c>
      <c r="D1886" t="s">
        <v>567</v>
      </c>
      <c r="E1886" t="s">
        <v>14</v>
      </c>
      <c r="F1886" t="s">
        <v>1625</v>
      </c>
      <c r="G1886" t="s">
        <v>16</v>
      </c>
      <c r="H1886" t="s">
        <v>110</v>
      </c>
      <c r="I1886" t="s">
        <v>841</v>
      </c>
      <c r="J1886">
        <v>72.78</v>
      </c>
      <c r="K1886">
        <v>1</v>
      </c>
      <c r="L1886">
        <v>0</v>
      </c>
      <c r="M1886">
        <f>YEAR(Walmart_dataset[[#This Row],[Order Date]])</f>
        <v>2014</v>
      </c>
      <c r="N1886">
        <f>MONTH(Walmart_dataset[[#This Row],[Order Date]])</f>
        <v>9</v>
      </c>
      <c r="O1886">
        <f>DAY(Walmart_dataset[[#This Row],[Order Date]])</f>
        <v>30</v>
      </c>
    </row>
    <row r="1887" spans="1:15" x14ac:dyDescent="0.25">
      <c r="A1887" t="s">
        <v>2813</v>
      </c>
      <c r="B1887" s="1">
        <v>41912</v>
      </c>
      <c r="C1887" s="1">
        <v>41915</v>
      </c>
      <c r="D1887" t="s">
        <v>567</v>
      </c>
      <c r="E1887" t="s">
        <v>14</v>
      </c>
      <c r="F1887" t="s">
        <v>1625</v>
      </c>
      <c r="G1887" t="s">
        <v>16</v>
      </c>
      <c r="H1887" t="s">
        <v>29</v>
      </c>
      <c r="I1887" t="s">
        <v>332</v>
      </c>
      <c r="J1887">
        <v>97.84</v>
      </c>
      <c r="K1887">
        <v>2</v>
      </c>
      <c r="L1887">
        <v>25.44</v>
      </c>
      <c r="M1887">
        <f>YEAR(Walmart_dataset[[#This Row],[Order Date]])</f>
        <v>2014</v>
      </c>
      <c r="N1887">
        <f>MONTH(Walmart_dataset[[#This Row],[Order Date]])</f>
        <v>9</v>
      </c>
      <c r="O1887">
        <f>DAY(Walmart_dataset[[#This Row],[Order Date]])</f>
        <v>30</v>
      </c>
    </row>
    <row r="1888" spans="1:15" x14ac:dyDescent="0.25">
      <c r="A1888" t="s">
        <v>2813</v>
      </c>
      <c r="B1888" s="1">
        <v>41912</v>
      </c>
      <c r="C1888" s="1">
        <v>41915</v>
      </c>
      <c r="D1888" t="s">
        <v>567</v>
      </c>
      <c r="E1888" t="s">
        <v>14</v>
      </c>
      <c r="F1888" t="s">
        <v>1625</v>
      </c>
      <c r="G1888" t="s">
        <v>16</v>
      </c>
      <c r="H1888" t="s">
        <v>21</v>
      </c>
      <c r="I1888" t="s">
        <v>665</v>
      </c>
      <c r="J1888">
        <v>51.75</v>
      </c>
      <c r="K1888">
        <v>1</v>
      </c>
      <c r="L1888">
        <v>15.53</v>
      </c>
      <c r="M1888">
        <f>YEAR(Walmart_dataset[[#This Row],[Order Date]])</f>
        <v>2014</v>
      </c>
      <c r="N1888">
        <f>MONTH(Walmart_dataset[[#This Row],[Order Date]])</f>
        <v>9</v>
      </c>
      <c r="O1888">
        <f>DAY(Walmart_dataset[[#This Row],[Order Date]])</f>
        <v>30</v>
      </c>
    </row>
    <row r="1889" spans="1:15" x14ac:dyDescent="0.25">
      <c r="A1889" t="s">
        <v>2813</v>
      </c>
      <c r="B1889" s="1">
        <v>41912</v>
      </c>
      <c r="C1889" s="1">
        <v>41915</v>
      </c>
      <c r="D1889" t="s">
        <v>567</v>
      </c>
      <c r="E1889" t="s">
        <v>14</v>
      </c>
      <c r="F1889" t="s">
        <v>1625</v>
      </c>
      <c r="G1889" t="s">
        <v>16</v>
      </c>
      <c r="H1889" t="s">
        <v>27</v>
      </c>
      <c r="I1889" t="s">
        <v>597</v>
      </c>
      <c r="J1889">
        <v>46.67</v>
      </c>
      <c r="K1889">
        <v>2</v>
      </c>
      <c r="L1889">
        <v>16.34</v>
      </c>
      <c r="M1889">
        <f>YEAR(Walmart_dataset[[#This Row],[Order Date]])</f>
        <v>2014</v>
      </c>
      <c r="N1889">
        <f>MONTH(Walmart_dataset[[#This Row],[Order Date]])</f>
        <v>9</v>
      </c>
      <c r="O1889">
        <f>DAY(Walmart_dataset[[#This Row],[Order Date]])</f>
        <v>30</v>
      </c>
    </row>
    <row r="1890" spans="1:15" x14ac:dyDescent="0.25">
      <c r="A1890" t="s">
        <v>2814</v>
      </c>
      <c r="B1890" s="1">
        <v>40990</v>
      </c>
      <c r="C1890" s="1">
        <v>40992</v>
      </c>
      <c r="D1890" t="s">
        <v>156</v>
      </c>
      <c r="E1890" t="s">
        <v>14</v>
      </c>
      <c r="F1890" t="s">
        <v>1425</v>
      </c>
      <c r="G1890" t="s">
        <v>16</v>
      </c>
      <c r="H1890" t="s">
        <v>25</v>
      </c>
      <c r="I1890" t="s">
        <v>914</v>
      </c>
      <c r="J1890">
        <v>15.98</v>
      </c>
      <c r="K1890">
        <v>2</v>
      </c>
      <c r="L1890">
        <v>1.2</v>
      </c>
      <c r="M1890">
        <f>YEAR(Walmart_dataset[[#This Row],[Order Date]])</f>
        <v>2012</v>
      </c>
      <c r="N1890">
        <f>MONTH(Walmart_dataset[[#This Row],[Order Date]])</f>
        <v>3</v>
      </c>
      <c r="O1890">
        <f>DAY(Walmart_dataset[[#This Row],[Order Date]])</f>
        <v>22</v>
      </c>
    </row>
    <row r="1891" spans="1:15" x14ac:dyDescent="0.25">
      <c r="A1891" t="s">
        <v>2815</v>
      </c>
      <c r="B1891" s="1">
        <v>40990</v>
      </c>
      <c r="C1891" s="1">
        <v>40994</v>
      </c>
      <c r="D1891" t="s">
        <v>2816</v>
      </c>
      <c r="E1891" t="s">
        <v>14</v>
      </c>
      <c r="F1891" t="s">
        <v>197</v>
      </c>
      <c r="G1891" t="s">
        <v>16</v>
      </c>
      <c r="H1891" t="s">
        <v>67</v>
      </c>
      <c r="I1891" t="s">
        <v>159</v>
      </c>
      <c r="J1891">
        <v>105.52</v>
      </c>
      <c r="K1891">
        <v>4</v>
      </c>
      <c r="L1891">
        <v>48.54</v>
      </c>
      <c r="M1891">
        <f>YEAR(Walmart_dataset[[#This Row],[Order Date]])</f>
        <v>2012</v>
      </c>
      <c r="N1891">
        <f>MONTH(Walmart_dataset[[#This Row],[Order Date]])</f>
        <v>3</v>
      </c>
      <c r="O1891">
        <f>DAY(Walmart_dataset[[#This Row],[Order Date]])</f>
        <v>22</v>
      </c>
    </row>
    <row r="1892" spans="1:15" x14ac:dyDescent="0.25">
      <c r="A1892" t="s">
        <v>2815</v>
      </c>
      <c r="B1892" s="1">
        <v>40990</v>
      </c>
      <c r="C1892" s="1">
        <v>40994</v>
      </c>
      <c r="D1892" t="s">
        <v>2816</v>
      </c>
      <c r="E1892" t="s">
        <v>14</v>
      </c>
      <c r="F1892" t="s">
        <v>197</v>
      </c>
      <c r="G1892" t="s">
        <v>16</v>
      </c>
      <c r="H1892" t="s">
        <v>21</v>
      </c>
      <c r="I1892" t="s">
        <v>2817</v>
      </c>
      <c r="J1892">
        <v>91.96</v>
      </c>
      <c r="K1892">
        <v>2</v>
      </c>
      <c r="L1892">
        <v>15.63</v>
      </c>
      <c r="M1892">
        <f>YEAR(Walmart_dataset[[#This Row],[Order Date]])</f>
        <v>2012</v>
      </c>
      <c r="N1892">
        <f>MONTH(Walmart_dataset[[#This Row],[Order Date]])</f>
        <v>3</v>
      </c>
      <c r="O1892">
        <f>DAY(Walmart_dataset[[#This Row],[Order Date]])</f>
        <v>22</v>
      </c>
    </row>
    <row r="1893" spans="1:15" x14ac:dyDescent="0.25">
      <c r="A1893" t="s">
        <v>2815</v>
      </c>
      <c r="B1893" s="1">
        <v>40990</v>
      </c>
      <c r="C1893" s="1">
        <v>40994</v>
      </c>
      <c r="D1893" t="s">
        <v>2816</v>
      </c>
      <c r="E1893" t="s">
        <v>14</v>
      </c>
      <c r="F1893" t="s">
        <v>197</v>
      </c>
      <c r="G1893" t="s">
        <v>16</v>
      </c>
      <c r="H1893" t="s">
        <v>25</v>
      </c>
      <c r="I1893" t="s">
        <v>556</v>
      </c>
      <c r="J1893">
        <v>1487.98</v>
      </c>
      <c r="K1893">
        <v>3</v>
      </c>
      <c r="L1893">
        <v>186</v>
      </c>
      <c r="M1893">
        <f>YEAR(Walmart_dataset[[#This Row],[Order Date]])</f>
        <v>2012</v>
      </c>
      <c r="N1893">
        <f>MONTH(Walmart_dataset[[#This Row],[Order Date]])</f>
        <v>3</v>
      </c>
      <c r="O1893">
        <f>DAY(Walmart_dataset[[#This Row],[Order Date]])</f>
        <v>22</v>
      </c>
    </row>
    <row r="1894" spans="1:15" x14ac:dyDescent="0.25">
      <c r="A1894" t="s">
        <v>2818</v>
      </c>
      <c r="B1894" s="1">
        <v>41772</v>
      </c>
      <c r="C1894" s="1">
        <v>41778</v>
      </c>
      <c r="D1894" t="s">
        <v>2819</v>
      </c>
      <c r="E1894" t="s">
        <v>14</v>
      </c>
      <c r="F1894" t="s">
        <v>47</v>
      </c>
      <c r="G1894" t="s">
        <v>16</v>
      </c>
      <c r="H1894" t="s">
        <v>122</v>
      </c>
      <c r="I1894" t="s">
        <v>2820</v>
      </c>
      <c r="J1894">
        <v>238.62</v>
      </c>
      <c r="K1894">
        <v>2</v>
      </c>
      <c r="L1894">
        <v>4.7699999999999996</v>
      </c>
      <c r="M1894">
        <f>YEAR(Walmart_dataset[[#This Row],[Order Date]])</f>
        <v>2014</v>
      </c>
      <c r="N1894">
        <f>MONTH(Walmart_dataset[[#This Row],[Order Date]])</f>
        <v>5</v>
      </c>
      <c r="O1894">
        <f>DAY(Walmart_dataset[[#This Row],[Order Date]])</f>
        <v>13</v>
      </c>
    </row>
    <row r="1895" spans="1:15" x14ac:dyDescent="0.25">
      <c r="A1895" t="s">
        <v>2818</v>
      </c>
      <c r="B1895" s="1">
        <v>41772</v>
      </c>
      <c r="C1895" s="1">
        <v>41778</v>
      </c>
      <c r="D1895" t="s">
        <v>2819</v>
      </c>
      <c r="E1895" t="s">
        <v>14</v>
      </c>
      <c r="F1895" t="s">
        <v>47</v>
      </c>
      <c r="G1895" t="s">
        <v>16</v>
      </c>
      <c r="H1895" t="s">
        <v>29</v>
      </c>
      <c r="I1895" t="s">
        <v>2821</v>
      </c>
      <c r="J1895">
        <v>7.77</v>
      </c>
      <c r="K1895">
        <v>1</v>
      </c>
      <c r="L1895">
        <v>2.1</v>
      </c>
      <c r="M1895">
        <f>YEAR(Walmart_dataset[[#This Row],[Order Date]])</f>
        <v>2014</v>
      </c>
      <c r="N1895">
        <f>MONTH(Walmart_dataset[[#This Row],[Order Date]])</f>
        <v>5</v>
      </c>
      <c r="O1895">
        <f>DAY(Walmart_dataset[[#This Row],[Order Date]])</f>
        <v>13</v>
      </c>
    </row>
    <row r="1896" spans="1:15" x14ac:dyDescent="0.25">
      <c r="A1896" t="s">
        <v>2818</v>
      </c>
      <c r="B1896" s="1">
        <v>41772</v>
      </c>
      <c r="C1896" s="1">
        <v>41778</v>
      </c>
      <c r="D1896" t="s">
        <v>2819</v>
      </c>
      <c r="E1896" t="s">
        <v>14</v>
      </c>
      <c r="F1896" t="s">
        <v>47</v>
      </c>
      <c r="G1896" t="s">
        <v>16</v>
      </c>
      <c r="H1896" t="s">
        <v>31</v>
      </c>
      <c r="I1896" t="s">
        <v>1753</v>
      </c>
      <c r="J1896">
        <v>285.48</v>
      </c>
      <c r="K1896">
        <v>5</v>
      </c>
      <c r="L1896">
        <v>-10.71</v>
      </c>
      <c r="M1896">
        <f>YEAR(Walmart_dataset[[#This Row],[Order Date]])</f>
        <v>2014</v>
      </c>
      <c r="N1896">
        <f>MONTH(Walmart_dataset[[#This Row],[Order Date]])</f>
        <v>5</v>
      </c>
      <c r="O1896">
        <f>DAY(Walmart_dataset[[#This Row],[Order Date]])</f>
        <v>13</v>
      </c>
    </row>
    <row r="1897" spans="1:15" x14ac:dyDescent="0.25">
      <c r="A1897" t="s">
        <v>2818</v>
      </c>
      <c r="B1897" s="1">
        <v>41772</v>
      </c>
      <c r="C1897" s="1">
        <v>41778</v>
      </c>
      <c r="D1897" t="s">
        <v>2819</v>
      </c>
      <c r="E1897" t="s">
        <v>14</v>
      </c>
      <c r="F1897" t="s">
        <v>47</v>
      </c>
      <c r="G1897" t="s">
        <v>16</v>
      </c>
      <c r="H1897" t="s">
        <v>27</v>
      </c>
      <c r="I1897" t="s">
        <v>1094</v>
      </c>
      <c r="J1897">
        <v>19.170000000000002</v>
      </c>
      <c r="K1897">
        <v>4</v>
      </c>
      <c r="L1897">
        <v>6.47</v>
      </c>
      <c r="M1897">
        <f>YEAR(Walmart_dataset[[#This Row],[Order Date]])</f>
        <v>2014</v>
      </c>
      <c r="N1897">
        <f>MONTH(Walmart_dataset[[#This Row],[Order Date]])</f>
        <v>5</v>
      </c>
      <c r="O1897">
        <f>DAY(Walmart_dataset[[#This Row],[Order Date]])</f>
        <v>13</v>
      </c>
    </row>
    <row r="1898" spans="1:15" x14ac:dyDescent="0.25">
      <c r="A1898" t="s">
        <v>2822</v>
      </c>
      <c r="B1898" s="1">
        <v>41108</v>
      </c>
      <c r="C1898" s="1">
        <v>41112</v>
      </c>
      <c r="D1898" t="s">
        <v>646</v>
      </c>
      <c r="E1898" t="s">
        <v>14</v>
      </c>
      <c r="F1898" t="s">
        <v>197</v>
      </c>
      <c r="G1898" t="s">
        <v>16</v>
      </c>
      <c r="H1898" t="s">
        <v>58</v>
      </c>
      <c r="I1898" t="s">
        <v>2759</v>
      </c>
      <c r="J1898">
        <v>519.96</v>
      </c>
      <c r="K1898">
        <v>4</v>
      </c>
      <c r="L1898">
        <v>176.79</v>
      </c>
      <c r="M1898">
        <f>YEAR(Walmart_dataset[[#This Row],[Order Date]])</f>
        <v>2012</v>
      </c>
      <c r="N1898">
        <f>MONTH(Walmart_dataset[[#This Row],[Order Date]])</f>
        <v>7</v>
      </c>
      <c r="O1898">
        <f>DAY(Walmart_dataset[[#This Row],[Order Date]])</f>
        <v>18</v>
      </c>
    </row>
    <row r="1899" spans="1:15" x14ac:dyDescent="0.25">
      <c r="A1899" t="s">
        <v>2823</v>
      </c>
      <c r="B1899" s="1">
        <v>41971</v>
      </c>
      <c r="C1899" s="1">
        <v>41977</v>
      </c>
      <c r="D1899" t="s">
        <v>2824</v>
      </c>
      <c r="E1899" t="s">
        <v>14</v>
      </c>
      <c r="F1899" t="s">
        <v>15</v>
      </c>
      <c r="G1899" t="s">
        <v>16</v>
      </c>
      <c r="H1899" t="s">
        <v>25</v>
      </c>
      <c r="I1899" t="s">
        <v>2825</v>
      </c>
      <c r="J1899">
        <v>57.57</v>
      </c>
      <c r="K1899">
        <v>4</v>
      </c>
      <c r="L1899">
        <v>5.76</v>
      </c>
      <c r="M1899">
        <f>YEAR(Walmart_dataset[[#This Row],[Order Date]])</f>
        <v>2014</v>
      </c>
      <c r="N1899">
        <f>MONTH(Walmart_dataset[[#This Row],[Order Date]])</f>
        <v>11</v>
      </c>
      <c r="O1899">
        <f>DAY(Walmart_dataset[[#This Row],[Order Date]])</f>
        <v>28</v>
      </c>
    </row>
    <row r="1900" spans="1:15" x14ac:dyDescent="0.25">
      <c r="A1900" t="s">
        <v>2826</v>
      </c>
      <c r="B1900" s="1">
        <v>40995</v>
      </c>
      <c r="C1900" s="1">
        <v>41002</v>
      </c>
      <c r="D1900" t="s">
        <v>2228</v>
      </c>
      <c r="E1900" t="s">
        <v>14</v>
      </c>
      <c r="F1900" t="s">
        <v>36</v>
      </c>
      <c r="G1900" t="s">
        <v>37</v>
      </c>
      <c r="H1900" t="s">
        <v>43</v>
      </c>
      <c r="I1900" t="s">
        <v>2827</v>
      </c>
      <c r="J1900">
        <v>83.7</v>
      </c>
      <c r="K1900">
        <v>5</v>
      </c>
      <c r="L1900">
        <v>3.35</v>
      </c>
      <c r="M1900">
        <f>YEAR(Walmart_dataset[[#This Row],[Order Date]])</f>
        <v>2012</v>
      </c>
      <c r="N1900">
        <f>MONTH(Walmart_dataset[[#This Row],[Order Date]])</f>
        <v>3</v>
      </c>
      <c r="O1900">
        <f>DAY(Walmart_dataset[[#This Row],[Order Date]])</f>
        <v>27</v>
      </c>
    </row>
    <row r="1901" spans="1:15" x14ac:dyDescent="0.25">
      <c r="A1901" t="s">
        <v>2828</v>
      </c>
      <c r="B1901" s="1">
        <v>41230</v>
      </c>
      <c r="C1901" s="1">
        <v>41234</v>
      </c>
      <c r="D1901" t="s">
        <v>2829</v>
      </c>
      <c r="E1901" t="s">
        <v>14</v>
      </c>
      <c r="F1901" t="s">
        <v>197</v>
      </c>
      <c r="G1901" t="s">
        <v>16</v>
      </c>
      <c r="H1901" t="s">
        <v>25</v>
      </c>
      <c r="I1901" t="s">
        <v>2830</v>
      </c>
      <c r="J1901">
        <v>415.97</v>
      </c>
      <c r="K1901">
        <v>4</v>
      </c>
      <c r="L1901">
        <v>52</v>
      </c>
      <c r="M1901">
        <f>YEAR(Walmart_dataset[[#This Row],[Order Date]])</f>
        <v>2012</v>
      </c>
      <c r="N1901">
        <f>MONTH(Walmart_dataset[[#This Row],[Order Date]])</f>
        <v>11</v>
      </c>
      <c r="O1901">
        <f>DAY(Walmart_dataset[[#This Row],[Order Date]])</f>
        <v>17</v>
      </c>
    </row>
    <row r="1902" spans="1:15" x14ac:dyDescent="0.25">
      <c r="A1902" t="s">
        <v>2828</v>
      </c>
      <c r="B1902" s="1">
        <v>41230</v>
      </c>
      <c r="C1902" s="1">
        <v>41234</v>
      </c>
      <c r="D1902" t="s">
        <v>2829</v>
      </c>
      <c r="E1902" t="s">
        <v>14</v>
      </c>
      <c r="F1902" t="s">
        <v>197</v>
      </c>
      <c r="G1902" t="s">
        <v>16</v>
      </c>
      <c r="H1902" t="s">
        <v>43</v>
      </c>
      <c r="I1902" t="s">
        <v>2831</v>
      </c>
      <c r="J1902">
        <v>304.89999999999998</v>
      </c>
      <c r="K1902">
        <v>5</v>
      </c>
      <c r="L1902">
        <v>6.1</v>
      </c>
      <c r="M1902">
        <f>YEAR(Walmart_dataset[[#This Row],[Order Date]])</f>
        <v>2012</v>
      </c>
      <c r="N1902">
        <f>MONTH(Walmart_dataset[[#This Row],[Order Date]])</f>
        <v>11</v>
      </c>
      <c r="O1902">
        <f>DAY(Walmart_dataset[[#This Row],[Order Date]])</f>
        <v>17</v>
      </c>
    </row>
    <row r="1903" spans="1:15" x14ac:dyDescent="0.25">
      <c r="A1903" t="s">
        <v>2828</v>
      </c>
      <c r="B1903" s="1">
        <v>41230</v>
      </c>
      <c r="C1903" s="1">
        <v>41234</v>
      </c>
      <c r="D1903" t="s">
        <v>2829</v>
      </c>
      <c r="E1903" t="s">
        <v>14</v>
      </c>
      <c r="F1903" t="s">
        <v>197</v>
      </c>
      <c r="G1903" t="s">
        <v>16</v>
      </c>
      <c r="H1903" t="s">
        <v>21</v>
      </c>
      <c r="I1903" t="s">
        <v>2832</v>
      </c>
      <c r="J1903">
        <v>80.959999999999994</v>
      </c>
      <c r="K1903">
        <v>4</v>
      </c>
      <c r="L1903">
        <v>29.15</v>
      </c>
      <c r="M1903">
        <f>YEAR(Walmart_dataset[[#This Row],[Order Date]])</f>
        <v>2012</v>
      </c>
      <c r="N1903">
        <f>MONTH(Walmart_dataset[[#This Row],[Order Date]])</f>
        <v>11</v>
      </c>
      <c r="O1903">
        <f>DAY(Walmart_dataset[[#This Row],[Order Date]])</f>
        <v>17</v>
      </c>
    </row>
    <row r="1904" spans="1:15" x14ac:dyDescent="0.25">
      <c r="A1904" t="s">
        <v>2828</v>
      </c>
      <c r="B1904" s="1">
        <v>41230</v>
      </c>
      <c r="C1904" s="1">
        <v>41234</v>
      </c>
      <c r="D1904" t="s">
        <v>2829</v>
      </c>
      <c r="E1904" t="s">
        <v>14</v>
      </c>
      <c r="F1904" t="s">
        <v>197</v>
      </c>
      <c r="G1904" t="s">
        <v>16</v>
      </c>
      <c r="H1904" t="s">
        <v>43</v>
      </c>
      <c r="I1904" t="s">
        <v>2833</v>
      </c>
      <c r="J1904">
        <v>777.21</v>
      </c>
      <c r="K1904">
        <v>7</v>
      </c>
      <c r="L1904">
        <v>54.4</v>
      </c>
      <c r="M1904">
        <f>YEAR(Walmart_dataset[[#This Row],[Order Date]])</f>
        <v>2012</v>
      </c>
      <c r="N1904">
        <f>MONTH(Walmart_dataset[[#This Row],[Order Date]])</f>
        <v>11</v>
      </c>
      <c r="O1904">
        <f>DAY(Walmart_dataset[[#This Row],[Order Date]])</f>
        <v>17</v>
      </c>
    </row>
    <row r="1905" spans="1:15" x14ac:dyDescent="0.25">
      <c r="A1905" t="s">
        <v>2828</v>
      </c>
      <c r="B1905" s="1">
        <v>41230</v>
      </c>
      <c r="C1905" s="1">
        <v>41234</v>
      </c>
      <c r="D1905" t="s">
        <v>2829</v>
      </c>
      <c r="E1905" t="s">
        <v>14</v>
      </c>
      <c r="F1905" t="s">
        <v>197</v>
      </c>
      <c r="G1905" t="s">
        <v>16</v>
      </c>
      <c r="H1905" t="s">
        <v>67</v>
      </c>
      <c r="I1905" t="s">
        <v>2834</v>
      </c>
      <c r="J1905">
        <v>32.4</v>
      </c>
      <c r="K1905">
        <v>5</v>
      </c>
      <c r="L1905">
        <v>15.55</v>
      </c>
      <c r="M1905">
        <f>YEAR(Walmart_dataset[[#This Row],[Order Date]])</f>
        <v>2012</v>
      </c>
      <c r="N1905">
        <f>MONTH(Walmart_dataset[[#This Row],[Order Date]])</f>
        <v>11</v>
      </c>
      <c r="O1905">
        <f>DAY(Walmart_dataset[[#This Row],[Order Date]])</f>
        <v>17</v>
      </c>
    </row>
    <row r="1906" spans="1:15" x14ac:dyDescent="0.25">
      <c r="A1906" t="s">
        <v>2828</v>
      </c>
      <c r="B1906" s="1">
        <v>41230</v>
      </c>
      <c r="C1906" s="1">
        <v>41234</v>
      </c>
      <c r="D1906" t="s">
        <v>2829</v>
      </c>
      <c r="E1906" t="s">
        <v>14</v>
      </c>
      <c r="F1906" t="s">
        <v>197</v>
      </c>
      <c r="G1906" t="s">
        <v>16</v>
      </c>
      <c r="H1906" t="s">
        <v>110</v>
      </c>
      <c r="I1906" t="s">
        <v>2835</v>
      </c>
      <c r="J1906">
        <v>225.57</v>
      </c>
      <c r="K1906">
        <v>2</v>
      </c>
      <c r="L1906">
        <v>2.82</v>
      </c>
      <c r="M1906">
        <f>YEAR(Walmart_dataset[[#This Row],[Order Date]])</f>
        <v>2012</v>
      </c>
      <c r="N1906">
        <f>MONTH(Walmart_dataset[[#This Row],[Order Date]])</f>
        <v>11</v>
      </c>
      <c r="O1906">
        <f>DAY(Walmart_dataset[[#This Row],[Order Date]])</f>
        <v>17</v>
      </c>
    </row>
    <row r="1907" spans="1:15" x14ac:dyDescent="0.25">
      <c r="A1907" t="s">
        <v>2828</v>
      </c>
      <c r="B1907" s="1">
        <v>41230</v>
      </c>
      <c r="C1907" s="1">
        <v>41234</v>
      </c>
      <c r="D1907" t="s">
        <v>2829</v>
      </c>
      <c r="E1907" t="s">
        <v>14</v>
      </c>
      <c r="F1907" t="s">
        <v>197</v>
      </c>
      <c r="G1907" t="s">
        <v>16</v>
      </c>
      <c r="H1907" t="s">
        <v>21</v>
      </c>
      <c r="I1907" t="s">
        <v>2017</v>
      </c>
      <c r="J1907">
        <v>36.6</v>
      </c>
      <c r="K1907">
        <v>3</v>
      </c>
      <c r="L1907">
        <v>15.37</v>
      </c>
      <c r="M1907">
        <f>YEAR(Walmart_dataset[[#This Row],[Order Date]])</f>
        <v>2012</v>
      </c>
      <c r="N1907">
        <f>MONTH(Walmart_dataset[[#This Row],[Order Date]])</f>
        <v>11</v>
      </c>
      <c r="O1907">
        <f>DAY(Walmart_dataset[[#This Row],[Order Date]])</f>
        <v>17</v>
      </c>
    </row>
    <row r="1908" spans="1:15" x14ac:dyDescent="0.25">
      <c r="A1908" t="s">
        <v>2836</v>
      </c>
      <c r="B1908" s="1">
        <v>41886</v>
      </c>
      <c r="C1908" s="1">
        <v>41890</v>
      </c>
      <c r="D1908" t="s">
        <v>2837</v>
      </c>
      <c r="E1908" t="s">
        <v>14</v>
      </c>
      <c r="F1908" t="s">
        <v>319</v>
      </c>
      <c r="G1908" t="s">
        <v>16</v>
      </c>
      <c r="H1908" t="s">
        <v>296</v>
      </c>
      <c r="I1908" t="s">
        <v>2667</v>
      </c>
      <c r="J1908">
        <v>239.67</v>
      </c>
      <c r="K1908">
        <v>2</v>
      </c>
      <c r="L1908">
        <v>14.1</v>
      </c>
      <c r="M1908">
        <f>YEAR(Walmart_dataset[[#This Row],[Order Date]])</f>
        <v>2014</v>
      </c>
      <c r="N1908">
        <f>MONTH(Walmart_dataset[[#This Row],[Order Date]])</f>
        <v>9</v>
      </c>
      <c r="O1908">
        <f>DAY(Walmart_dataset[[#This Row],[Order Date]])</f>
        <v>4</v>
      </c>
    </row>
    <row r="1909" spans="1:15" hidden="1" x14ac:dyDescent="0.25">
      <c r="A1909" t="s">
        <v>2838</v>
      </c>
      <c r="B1909" s="1">
        <v>41586</v>
      </c>
      <c r="C1909" s="1">
        <v>41591</v>
      </c>
      <c r="D1909" t="s">
        <v>2178</v>
      </c>
      <c r="E1909" t="s">
        <v>14</v>
      </c>
      <c r="F1909" t="s">
        <v>2839</v>
      </c>
      <c r="G1909" t="s">
        <v>2840</v>
      </c>
      <c r="H1909" t="s">
        <v>110</v>
      </c>
      <c r="I1909" t="s">
        <v>365</v>
      </c>
      <c r="J1909">
        <v>1603.14</v>
      </c>
      <c r="K1909">
        <v>4</v>
      </c>
      <c r="L1909">
        <v>100.2</v>
      </c>
      <c r="M1909">
        <f>YEAR(Walmart_dataset[[#This Row],[Order Date]])</f>
        <v>2013</v>
      </c>
      <c r="N1909">
        <f>MONTH(Walmart_dataset[[#This Row],[Order Date]])</f>
        <v>11</v>
      </c>
      <c r="O1909">
        <f>DAY(Walmart_dataset[[#This Row],[Order Date]])</f>
        <v>8</v>
      </c>
    </row>
    <row r="1910" spans="1:15" x14ac:dyDescent="0.25">
      <c r="A1910" t="s">
        <v>2841</v>
      </c>
      <c r="B1910" s="1">
        <v>41440</v>
      </c>
      <c r="C1910" s="1">
        <v>41440</v>
      </c>
      <c r="D1910" t="s">
        <v>1231</v>
      </c>
      <c r="E1910" t="s">
        <v>14</v>
      </c>
      <c r="F1910" t="s">
        <v>401</v>
      </c>
      <c r="G1910" t="s">
        <v>16</v>
      </c>
      <c r="H1910" t="s">
        <v>31</v>
      </c>
      <c r="I1910" t="s">
        <v>2682</v>
      </c>
      <c r="J1910">
        <v>1293.49</v>
      </c>
      <c r="K1910">
        <v>7</v>
      </c>
      <c r="L1910">
        <v>80.84</v>
      </c>
      <c r="M1910">
        <f>YEAR(Walmart_dataset[[#This Row],[Order Date]])</f>
        <v>2013</v>
      </c>
      <c r="N1910">
        <f>MONTH(Walmart_dataset[[#This Row],[Order Date]])</f>
        <v>6</v>
      </c>
      <c r="O1910">
        <f>DAY(Walmart_dataset[[#This Row],[Order Date]])</f>
        <v>15</v>
      </c>
    </row>
    <row r="1911" spans="1:15" x14ac:dyDescent="0.25">
      <c r="A1911" t="s">
        <v>2842</v>
      </c>
      <c r="B1911" s="1">
        <v>41536</v>
      </c>
      <c r="C1911" s="1">
        <v>41540</v>
      </c>
      <c r="D1911" t="s">
        <v>928</v>
      </c>
      <c r="E1911" t="s">
        <v>14</v>
      </c>
      <c r="F1911" t="s">
        <v>197</v>
      </c>
      <c r="G1911" t="s">
        <v>16</v>
      </c>
      <c r="H1911" t="s">
        <v>110</v>
      </c>
      <c r="I1911" t="s">
        <v>365</v>
      </c>
      <c r="J1911">
        <v>801.57</v>
      </c>
      <c r="K1911">
        <v>2</v>
      </c>
      <c r="L1911">
        <v>50.1</v>
      </c>
      <c r="M1911">
        <f>YEAR(Walmart_dataset[[#This Row],[Order Date]])</f>
        <v>2013</v>
      </c>
      <c r="N1911">
        <f>MONTH(Walmart_dataset[[#This Row],[Order Date]])</f>
        <v>9</v>
      </c>
      <c r="O1911">
        <f>DAY(Walmart_dataset[[#This Row],[Order Date]])</f>
        <v>19</v>
      </c>
    </row>
    <row r="1912" spans="1:15" x14ac:dyDescent="0.25">
      <c r="A1912" t="s">
        <v>2842</v>
      </c>
      <c r="B1912" s="1">
        <v>41536</v>
      </c>
      <c r="C1912" s="1">
        <v>41540</v>
      </c>
      <c r="D1912" t="s">
        <v>928</v>
      </c>
      <c r="E1912" t="s">
        <v>14</v>
      </c>
      <c r="F1912" t="s">
        <v>197</v>
      </c>
      <c r="G1912" t="s">
        <v>16</v>
      </c>
      <c r="H1912" t="s">
        <v>67</v>
      </c>
      <c r="I1912" t="s">
        <v>2843</v>
      </c>
      <c r="J1912">
        <v>368.91</v>
      </c>
      <c r="K1912">
        <v>9</v>
      </c>
      <c r="L1912">
        <v>180.77</v>
      </c>
      <c r="M1912">
        <f>YEAR(Walmart_dataset[[#This Row],[Order Date]])</f>
        <v>2013</v>
      </c>
      <c r="N1912">
        <f>MONTH(Walmart_dataset[[#This Row],[Order Date]])</f>
        <v>9</v>
      </c>
      <c r="O1912">
        <f>DAY(Walmart_dataset[[#This Row],[Order Date]])</f>
        <v>19</v>
      </c>
    </row>
    <row r="1913" spans="1:15" x14ac:dyDescent="0.25">
      <c r="A1913" t="s">
        <v>2842</v>
      </c>
      <c r="B1913" s="1">
        <v>41536</v>
      </c>
      <c r="C1913" s="1">
        <v>41540</v>
      </c>
      <c r="D1913" t="s">
        <v>928</v>
      </c>
      <c r="E1913" t="s">
        <v>14</v>
      </c>
      <c r="F1913" t="s">
        <v>197</v>
      </c>
      <c r="G1913" t="s">
        <v>16</v>
      </c>
      <c r="H1913" t="s">
        <v>110</v>
      </c>
      <c r="I1913" t="s">
        <v>1146</v>
      </c>
      <c r="J1913">
        <v>885.53</v>
      </c>
      <c r="K1913">
        <v>9</v>
      </c>
      <c r="L1913">
        <v>-99.62</v>
      </c>
      <c r="M1913">
        <f>YEAR(Walmart_dataset[[#This Row],[Order Date]])</f>
        <v>2013</v>
      </c>
      <c r="N1913">
        <f>MONTH(Walmart_dataset[[#This Row],[Order Date]])</f>
        <v>9</v>
      </c>
      <c r="O1913">
        <f>DAY(Walmart_dataset[[#This Row],[Order Date]])</f>
        <v>19</v>
      </c>
    </row>
    <row r="1914" spans="1:15" x14ac:dyDescent="0.25">
      <c r="A1914" t="s">
        <v>2844</v>
      </c>
      <c r="B1914" s="1">
        <v>41347</v>
      </c>
      <c r="C1914" s="1">
        <v>41349</v>
      </c>
      <c r="D1914" t="s">
        <v>2443</v>
      </c>
      <c r="E1914" t="s">
        <v>14</v>
      </c>
      <c r="F1914" t="s">
        <v>47</v>
      </c>
      <c r="G1914" t="s">
        <v>16</v>
      </c>
      <c r="H1914" t="s">
        <v>21</v>
      </c>
      <c r="I1914" t="s">
        <v>2845</v>
      </c>
      <c r="J1914">
        <v>28.28</v>
      </c>
      <c r="K1914">
        <v>2</v>
      </c>
      <c r="L1914">
        <v>7.35</v>
      </c>
      <c r="M1914">
        <f>YEAR(Walmart_dataset[[#This Row],[Order Date]])</f>
        <v>2013</v>
      </c>
      <c r="N1914">
        <f>MONTH(Walmart_dataset[[#This Row],[Order Date]])</f>
        <v>3</v>
      </c>
      <c r="O1914">
        <f>DAY(Walmart_dataset[[#This Row],[Order Date]])</f>
        <v>14</v>
      </c>
    </row>
    <row r="1915" spans="1:15" x14ac:dyDescent="0.25">
      <c r="A1915" t="s">
        <v>2844</v>
      </c>
      <c r="B1915" s="1">
        <v>41347</v>
      </c>
      <c r="C1915" s="1">
        <v>41349</v>
      </c>
      <c r="D1915" t="s">
        <v>2443</v>
      </c>
      <c r="E1915" t="s">
        <v>14</v>
      </c>
      <c r="F1915" t="s">
        <v>47</v>
      </c>
      <c r="G1915" t="s">
        <v>16</v>
      </c>
      <c r="H1915" t="s">
        <v>122</v>
      </c>
      <c r="I1915" t="s">
        <v>1504</v>
      </c>
      <c r="J1915">
        <v>4912.59</v>
      </c>
      <c r="K1915">
        <v>3</v>
      </c>
      <c r="L1915">
        <v>196.5</v>
      </c>
      <c r="M1915">
        <f>YEAR(Walmart_dataset[[#This Row],[Order Date]])</f>
        <v>2013</v>
      </c>
      <c r="N1915">
        <f>MONTH(Walmart_dataset[[#This Row],[Order Date]])</f>
        <v>3</v>
      </c>
      <c r="O1915">
        <f>DAY(Walmart_dataset[[#This Row],[Order Date]])</f>
        <v>14</v>
      </c>
    </row>
    <row r="1916" spans="1:15" x14ac:dyDescent="0.25">
      <c r="A1916" t="s">
        <v>2846</v>
      </c>
      <c r="B1916" s="1">
        <v>40832</v>
      </c>
      <c r="C1916" s="1">
        <v>40833</v>
      </c>
      <c r="D1916" t="s">
        <v>2847</v>
      </c>
      <c r="E1916" t="s">
        <v>14</v>
      </c>
      <c r="F1916" t="s">
        <v>47</v>
      </c>
      <c r="G1916" t="s">
        <v>16</v>
      </c>
      <c r="H1916" t="s">
        <v>27</v>
      </c>
      <c r="I1916" t="s">
        <v>2848</v>
      </c>
      <c r="J1916">
        <v>14.35</v>
      </c>
      <c r="K1916">
        <v>3</v>
      </c>
      <c r="L1916">
        <v>5.0199999999999996</v>
      </c>
      <c r="M1916">
        <f>YEAR(Walmart_dataset[[#This Row],[Order Date]])</f>
        <v>2011</v>
      </c>
      <c r="N1916">
        <f>MONTH(Walmart_dataset[[#This Row],[Order Date]])</f>
        <v>10</v>
      </c>
      <c r="O1916">
        <f>DAY(Walmart_dataset[[#This Row],[Order Date]])</f>
        <v>16</v>
      </c>
    </row>
    <row r="1917" spans="1:15" x14ac:dyDescent="0.25">
      <c r="A1917" t="s">
        <v>2846</v>
      </c>
      <c r="B1917" s="1">
        <v>40832</v>
      </c>
      <c r="C1917" s="1">
        <v>40833</v>
      </c>
      <c r="D1917" t="s">
        <v>2847</v>
      </c>
      <c r="E1917" t="s">
        <v>14</v>
      </c>
      <c r="F1917" t="s">
        <v>47</v>
      </c>
      <c r="G1917" t="s">
        <v>16</v>
      </c>
      <c r="H1917" t="s">
        <v>58</v>
      </c>
      <c r="I1917" t="s">
        <v>507</v>
      </c>
      <c r="J1917">
        <v>179.97</v>
      </c>
      <c r="K1917">
        <v>3</v>
      </c>
      <c r="L1917">
        <v>86.39</v>
      </c>
      <c r="M1917">
        <f>YEAR(Walmart_dataset[[#This Row],[Order Date]])</f>
        <v>2011</v>
      </c>
      <c r="N1917">
        <f>MONTH(Walmart_dataset[[#This Row],[Order Date]])</f>
        <v>10</v>
      </c>
      <c r="O1917">
        <f>DAY(Walmart_dataset[[#This Row],[Order Date]])</f>
        <v>16</v>
      </c>
    </row>
    <row r="1918" spans="1:15" x14ac:dyDescent="0.25">
      <c r="A1918" t="s">
        <v>2849</v>
      </c>
      <c r="B1918" s="1">
        <v>41892</v>
      </c>
      <c r="C1918" s="1">
        <v>41897</v>
      </c>
      <c r="D1918" t="s">
        <v>2850</v>
      </c>
      <c r="E1918" t="s">
        <v>14</v>
      </c>
      <c r="F1918" t="s">
        <v>15</v>
      </c>
      <c r="G1918" t="s">
        <v>16</v>
      </c>
      <c r="H1918" t="s">
        <v>43</v>
      </c>
      <c r="I1918" t="s">
        <v>1380</v>
      </c>
      <c r="J1918">
        <v>99.87</v>
      </c>
      <c r="K1918">
        <v>3</v>
      </c>
      <c r="L1918">
        <v>23.97</v>
      </c>
      <c r="M1918">
        <f>YEAR(Walmart_dataset[[#This Row],[Order Date]])</f>
        <v>2014</v>
      </c>
      <c r="N1918">
        <f>MONTH(Walmart_dataset[[#This Row],[Order Date]])</f>
        <v>9</v>
      </c>
      <c r="O1918">
        <f>DAY(Walmart_dataset[[#This Row],[Order Date]])</f>
        <v>10</v>
      </c>
    </row>
    <row r="1919" spans="1:15" x14ac:dyDescent="0.25">
      <c r="A1919" t="s">
        <v>2851</v>
      </c>
      <c r="B1919" s="1">
        <v>40848</v>
      </c>
      <c r="C1919" s="1">
        <v>40855</v>
      </c>
      <c r="D1919" t="s">
        <v>2089</v>
      </c>
      <c r="E1919" t="s">
        <v>14</v>
      </c>
      <c r="F1919" t="s">
        <v>15</v>
      </c>
      <c r="G1919" t="s">
        <v>16</v>
      </c>
      <c r="H1919" t="s">
        <v>17</v>
      </c>
      <c r="I1919" t="s">
        <v>2785</v>
      </c>
      <c r="J1919">
        <v>44.4</v>
      </c>
      <c r="K1919">
        <v>3</v>
      </c>
      <c r="L1919">
        <v>22.2</v>
      </c>
      <c r="M1919">
        <f>YEAR(Walmart_dataset[[#This Row],[Order Date]])</f>
        <v>2011</v>
      </c>
      <c r="N1919">
        <f>MONTH(Walmart_dataset[[#This Row],[Order Date]])</f>
        <v>11</v>
      </c>
      <c r="O1919">
        <f>DAY(Walmart_dataset[[#This Row],[Order Date]])</f>
        <v>1</v>
      </c>
    </row>
    <row r="1920" spans="1:15" x14ac:dyDescent="0.25">
      <c r="A1920" t="s">
        <v>2851</v>
      </c>
      <c r="B1920" s="1">
        <v>40848</v>
      </c>
      <c r="C1920" s="1">
        <v>40855</v>
      </c>
      <c r="D1920" t="s">
        <v>2089</v>
      </c>
      <c r="E1920" t="s">
        <v>14</v>
      </c>
      <c r="F1920" t="s">
        <v>15</v>
      </c>
      <c r="G1920" t="s">
        <v>16</v>
      </c>
      <c r="H1920" t="s">
        <v>67</v>
      </c>
      <c r="I1920" t="s">
        <v>159</v>
      </c>
      <c r="J1920">
        <v>21.4</v>
      </c>
      <c r="K1920">
        <v>5</v>
      </c>
      <c r="L1920">
        <v>9.6300000000000008</v>
      </c>
      <c r="M1920">
        <f>YEAR(Walmart_dataset[[#This Row],[Order Date]])</f>
        <v>2011</v>
      </c>
      <c r="N1920">
        <f>MONTH(Walmart_dataset[[#This Row],[Order Date]])</f>
        <v>11</v>
      </c>
      <c r="O1920">
        <f>DAY(Walmart_dataset[[#This Row],[Order Date]])</f>
        <v>1</v>
      </c>
    </row>
    <row r="1921" spans="1:15" x14ac:dyDescent="0.25">
      <c r="A1921" t="s">
        <v>2852</v>
      </c>
      <c r="B1921" s="1">
        <v>41652</v>
      </c>
      <c r="C1921" s="1">
        <v>41656</v>
      </c>
      <c r="D1921" t="s">
        <v>768</v>
      </c>
      <c r="E1921" t="s">
        <v>14</v>
      </c>
      <c r="F1921" t="s">
        <v>47</v>
      </c>
      <c r="G1921" t="s">
        <v>16</v>
      </c>
      <c r="H1921" t="s">
        <v>128</v>
      </c>
      <c r="I1921" t="s">
        <v>159</v>
      </c>
      <c r="J1921">
        <v>9.7799999999999994</v>
      </c>
      <c r="K1921">
        <v>1</v>
      </c>
      <c r="L1921">
        <v>4.8899999999999997</v>
      </c>
      <c r="M1921">
        <f>YEAR(Walmart_dataset[[#This Row],[Order Date]])</f>
        <v>2014</v>
      </c>
      <c r="N1921">
        <f>MONTH(Walmart_dataset[[#This Row],[Order Date]])</f>
        <v>1</v>
      </c>
      <c r="O1921">
        <f>DAY(Walmart_dataset[[#This Row],[Order Date]])</f>
        <v>13</v>
      </c>
    </row>
    <row r="1922" spans="1:15" x14ac:dyDescent="0.25">
      <c r="A1922" t="s">
        <v>2853</v>
      </c>
      <c r="B1922" s="1">
        <v>41233</v>
      </c>
      <c r="C1922" s="1">
        <v>41237</v>
      </c>
      <c r="D1922" t="s">
        <v>1310</v>
      </c>
      <c r="E1922" t="s">
        <v>14</v>
      </c>
      <c r="F1922" t="s">
        <v>47</v>
      </c>
      <c r="G1922" t="s">
        <v>16</v>
      </c>
      <c r="H1922" t="s">
        <v>27</v>
      </c>
      <c r="I1922" t="s">
        <v>2854</v>
      </c>
      <c r="J1922">
        <v>24.19</v>
      </c>
      <c r="K1922">
        <v>9</v>
      </c>
      <c r="L1922">
        <v>7.56</v>
      </c>
      <c r="M1922">
        <f>YEAR(Walmart_dataset[[#This Row],[Order Date]])</f>
        <v>2012</v>
      </c>
      <c r="N1922">
        <f>MONTH(Walmart_dataset[[#This Row],[Order Date]])</f>
        <v>11</v>
      </c>
      <c r="O1922">
        <f>DAY(Walmart_dataset[[#This Row],[Order Date]])</f>
        <v>20</v>
      </c>
    </row>
    <row r="1923" spans="1:15" x14ac:dyDescent="0.25">
      <c r="A1923" t="s">
        <v>2855</v>
      </c>
      <c r="B1923" s="1">
        <v>41950</v>
      </c>
      <c r="C1923" s="1">
        <v>41950</v>
      </c>
      <c r="D1923" t="s">
        <v>169</v>
      </c>
      <c r="E1923" t="s">
        <v>14</v>
      </c>
      <c r="F1923" t="s">
        <v>47</v>
      </c>
      <c r="G1923" t="s">
        <v>16</v>
      </c>
      <c r="H1923" t="s">
        <v>67</v>
      </c>
      <c r="I1923" t="s">
        <v>301</v>
      </c>
      <c r="J1923">
        <v>59.94</v>
      </c>
      <c r="K1923">
        <v>3</v>
      </c>
      <c r="L1923">
        <v>28.17</v>
      </c>
      <c r="M1923">
        <f>YEAR(Walmart_dataset[[#This Row],[Order Date]])</f>
        <v>2014</v>
      </c>
      <c r="N1923">
        <f>MONTH(Walmart_dataset[[#This Row],[Order Date]])</f>
        <v>11</v>
      </c>
      <c r="O1923">
        <f>DAY(Walmart_dataset[[#This Row],[Order Date]])</f>
        <v>7</v>
      </c>
    </row>
    <row r="1924" spans="1:15" x14ac:dyDescent="0.25">
      <c r="A1924" t="s">
        <v>2855</v>
      </c>
      <c r="B1924" s="1">
        <v>41950</v>
      </c>
      <c r="C1924" s="1">
        <v>41950</v>
      </c>
      <c r="D1924" t="s">
        <v>169</v>
      </c>
      <c r="E1924" t="s">
        <v>14</v>
      </c>
      <c r="F1924" t="s">
        <v>47</v>
      </c>
      <c r="G1924" t="s">
        <v>16</v>
      </c>
      <c r="H1924" t="s">
        <v>67</v>
      </c>
      <c r="I1924" t="s">
        <v>159</v>
      </c>
      <c r="J1924">
        <v>45.36</v>
      </c>
      <c r="K1924">
        <v>4</v>
      </c>
      <c r="L1924">
        <v>22.23</v>
      </c>
      <c r="M1924">
        <f>YEAR(Walmart_dataset[[#This Row],[Order Date]])</f>
        <v>2014</v>
      </c>
      <c r="N1924">
        <f>MONTH(Walmart_dataset[[#This Row],[Order Date]])</f>
        <v>11</v>
      </c>
      <c r="O1924">
        <f>DAY(Walmart_dataset[[#This Row],[Order Date]])</f>
        <v>7</v>
      </c>
    </row>
    <row r="1925" spans="1:15" x14ac:dyDescent="0.25">
      <c r="A1925" t="s">
        <v>2855</v>
      </c>
      <c r="B1925" s="1">
        <v>41950</v>
      </c>
      <c r="C1925" s="1">
        <v>41950</v>
      </c>
      <c r="D1925" t="s">
        <v>169</v>
      </c>
      <c r="E1925" t="s">
        <v>14</v>
      </c>
      <c r="F1925" t="s">
        <v>47</v>
      </c>
      <c r="G1925" t="s">
        <v>16</v>
      </c>
      <c r="H1925" t="s">
        <v>67</v>
      </c>
      <c r="I1925" t="s">
        <v>2497</v>
      </c>
      <c r="J1925">
        <v>26.4</v>
      </c>
      <c r="K1925">
        <v>5</v>
      </c>
      <c r="L1925">
        <v>12.67</v>
      </c>
      <c r="M1925">
        <f>YEAR(Walmart_dataset[[#This Row],[Order Date]])</f>
        <v>2014</v>
      </c>
      <c r="N1925">
        <f>MONTH(Walmart_dataset[[#This Row],[Order Date]])</f>
        <v>11</v>
      </c>
      <c r="O1925">
        <f>DAY(Walmart_dataset[[#This Row],[Order Date]])</f>
        <v>7</v>
      </c>
    </row>
    <row r="1926" spans="1:15" x14ac:dyDescent="0.25">
      <c r="A1926" t="s">
        <v>2855</v>
      </c>
      <c r="B1926" s="1">
        <v>41950</v>
      </c>
      <c r="C1926" s="1">
        <v>41950</v>
      </c>
      <c r="D1926" t="s">
        <v>169</v>
      </c>
      <c r="E1926" t="s">
        <v>14</v>
      </c>
      <c r="F1926" t="s">
        <v>47</v>
      </c>
      <c r="G1926" t="s">
        <v>16</v>
      </c>
      <c r="H1926" t="s">
        <v>17</v>
      </c>
      <c r="I1926" t="s">
        <v>2856</v>
      </c>
      <c r="J1926">
        <v>41.4</v>
      </c>
      <c r="K1926">
        <v>4</v>
      </c>
      <c r="L1926">
        <v>19.87</v>
      </c>
      <c r="M1926">
        <f>YEAR(Walmart_dataset[[#This Row],[Order Date]])</f>
        <v>2014</v>
      </c>
      <c r="N1926">
        <f>MONTH(Walmart_dataset[[#This Row],[Order Date]])</f>
        <v>11</v>
      </c>
      <c r="O1926">
        <f>DAY(Walmart_dataset[[#This Row],[Order Date]])</f>
        <v>7</v>
      </c>
    </row>
    <row r="1927" spans="1:15" x14ac:dyDescent="0.25">
      <c r="A1927" t="s">
        <v>2855</v>
      </c>
      <c r="B1927" s="1">
        <v>41950</v>
      </c>
      <c r="C1927" s="1">
        <v>41950</v>
      </c>
      <c r="D1927" t="s">
        <v>169</v>
      </c>
      <c r="E1927" t="s">
        <v>14</v>
      </c>
      <c r="F1927" t="s">
        <v>47</v>
      </c>
      <c r="G1927" t="s">
        <v>16</v>
      </c>
      <c r="H1927" t="s">
        <v>58</v>
      </c>
      <c r="I1927" t="s">
        <v>568</v>
      </c>
      <c r="J1927">
        <v>16.95</v>
      </c>
      <c r="K1927">
        <v>1</v>
      </c>
      <c r="L1927">
        <v>1.02</v>
      </c>
      <c r="M1927">
        <f>YEAR(Walmart_dataset[[#This Row],[Order Date]])</f>
        <v>2014</v>
      </c>
      <c r="N1927">
        <f>MONTH(Walmart_dataset[[#This Row],[Order Date]])</f>
        <v>11</v>
      </c>
      <c r="O1927">
        <f>DAY(Walmart_dataset[[#This Row],[Order Date]])</f>
        <v>7</v>
      </c>
    </row>
    <row r="1928" spans="1:15" x14ac:dyDescent="0.25">
      <c r="A1928" t="s">
        <v>2857</v>
      </c>
      <c r="B1928" s="1">
        <v>41611</v>
      </c>
      <c r="C1928" s="1">
        <v>41616</v>
      </c>
      <c r="D1928" t="s">
        <v>2850</v>
      </c>
      <c r="E1928" t="s">
        <v>14</v>
      </c>
      <c r="F1928" t="s">
        <v>142</v>
      </c>
      <c r="G1928" t="s">
        <v>16</v>
      </c>
      <c r="H1928" t="s">
        <v>27</v>
      </c>
      <c r="I1928" t="s">
        <v>2858</v>
      </c>
      <c r="J1928">
        <v>24.7</v>
      </c>
      <c r="K1928">
        <v>2</v>
      </c>
      <c r="L1928">
        <v>9.26</v>
      </c>
      <c r="M1928">
        <f>YEAR(Walmart_dataset[[#This Row],[Order Date]])</f>
        <v>2013</v>
      </c>
      <c r="N1928">
        <f>MONTH(Walmart_dataset[[#This Row],[Order Date]])</f>
        <v>12</v>
      </c>
      <c r="O1928">
        <f>DAY(Walmart_dataset[[#This Row],[Order Date]])</f>
        <v>3</v>
      </c>
    </row>
    <row r="1929" spans="1:15" x14ac:dyDescent="0.25">
      <c r="A1929" t="s">
        <v>2857</v>
      </c>
      <c r="B1929" s="1">
        <v>41611</v>
      </c>
      <c r="C1929" s="1">
        <v>41616</v>
      </c>
      <c r="D1929" t="s">
        <v>2850</v>
      </c>
      <c r="E1929" t="s">
        <v>14</v>
      </c>
      <c r="F1929" t="s">
        <v>142</v>
      </c>
      <c r="G1929" t="s">
        <v>16</v>
      </c>
      <c r="H1929" t="s">
        <v>29</v>
      </c>
      <c r="I1929" t="s">
        <v>2859</v>
      </c>
      <c r="J1929">
        <v>59.7</v>
      </c>
      <c r="K1929">
        <v>3</v>
      </c>
      <c r="L1929">
        <v>26.87</v>
      </c>
      <c r="M1929">
        <f>YEAR(Walmart_dataset[[#This Row],[Order Date]])</f>
        <v>2013</v>
      </c>
      <c r="N1929">
        <f>MONTH(Walmart_dataset[[#This Row],[Order Date]])</f>
        <v>12</v>
      </c>
      <c r="O1929">
        <f>DAY(Walmart_dataset[[#This Row],[Order Date]])</f>
        <v>3</v>
      </c>
    </row>
    <row r="1930" spans="1:15" x14ac:dyDescent="0.25">
      <c r="A1930" t="s">
        <v>2857</v>
      </c>
      <c r="B1930" s="1">
        <v>41611</v>
      </c>
      <c r="C1930" s="1">
        <v>41616</v>
      </c>
      <c r="D1930" t="s">
        <v>2850</v>
      </c>
      <c r="E1930" t="s">
        <v>14</v>
      </c>
      <c r="F1930" t="s">
        <v>142</v>
      </c>
      <c r="G1930" t="s">
        <v>16</v>
      </c>
      <c r="H1930" t="s">
        <v>21</v>
      </c>
      <c r="I1930" t="s">
        <v>1997</v>
      </c>
      <c r="J1930">
        <v>14.52</v>
      </c>
      <c r="K1930">
        <v>3</v>
      </c>
      <c r="L1930">
        <v>5.66</v>
      </c>
      <c r="M1930">
        <f>YEAR(Walmart_dataset[[#This Row],[Order Date]])</f>
        <v>2013</v>
      </c>
      <c r="N1930">
        <f>MONTH(Walmart_dataset[[#This Row],[Order Date]])</f>
        <v>12</v>
      </c>
      <c r="O1930">
        <f>DAY(Walmart_dataset[[#This Row],[Order Date]])</f>
        <v>3</v>
      </c>
    </row>
    <row r="1931" spans="1:15" x14ac:dyDescent="0.25">
      <c r="A1931" t="s">
        <v>2857</v>
      </c>
      <c r="B1931" s="1">
        <v>41611</v>
      </c>
      <c r="C1931" s="1">
        <v>41616</v>
      </c>
      <c r="D1931" t="s">
        <v>2850</v>
      </c>
      <c r="E1931" t="s">
        <v>14</v>
      </c>
      <c r="F1931" t="s">
        <v>142</v>
      </c>
      <c r="G1931" t="s">
        <v>16</v>
      </c>
      <c r="H1931" t="s">
        <v>27</v>
      </c>
      <c r="I1931" t="s">
        <v>1413</v>
      </c>
      <c r="J1931">
        <v>104.18</v>
      </c>
      <c r="K1931">
        <v>3</v>
      </c>
      <c r="L1931">
        <v>33.86</v>
      </c>
      <c r="M1931">
        <f>YEAR(Walmart_dataset[[#This Row],[Order Date]])</f>
        <v>2013</v>
      </c>
      <c r="N1931">
        <f>MONTH(Walmart_dataset[[#This Row],[Order Date]])</f>
        <v>12</v>
      </c>
      <c r="O1931">
        <f>DAY(Walmart_dataset[[#This Row],[Order Date]])</f>
        <v>3</v>
      </c>
    </row>
    <row r="1932" spans="1:15" x14ac:dyDescent="0.25">
      <c r="A1932" t="s">
        <v>2860</v>
      </c>
      <c r="B1932" s="1">
        <v>41626</v>
      </c>
      <c r="C1932" s="1">
        <v>41631</v>
      </c>
      <c r="D1932" t="s">
        <v>2861</v>
      </c>
      <c r="E1932" t="s">
        <v>14</v>
      </c>
      <c r="F1932" t="s">
        <v>36</v>
      </c>
      <c r="G1932" t="s">
        <v>37</v>
      </c>
      <c r="H1932" t="s">
        <v>43</v>
      </c>
      <c r="I1932" t="s">
        <v>186</v>
      </c>
      <c r="J1932">
        <v>46.53</v>
      </c>
      <c r="K1932">
        <v>3</v>
      </c>
      <c r="L1932">
        <v>13.03</v>
      </c>
      <c r="M1932">
        <f>YEAR(Walmart_dataset[[#This Row],[Order Date]])</f>
        <v>2013</v>
      </c>
      <c r="N1932">
        <f>MONTH(Walmart_dataset[[#This Row],[Order Date]])</f>
        <v>12</v>
      </c>
      <c r="O1932">
        <f>DAY(Walmart_dataset[[#This Row],[Order Date]])</f>
        <v>18</v>
      </c>
    </row>
    <row r="1933" spans="1:15" x14ac:dyDescent="0.25">
      <c r="A1933" t="s">
        <v>2862</v>
      </c>
      <c r="B1933" s="1">
        <v>41794</v>
      </c>
      <c r="C1933" s="1">
        <v>41799</v>
      </c>
      <c r="D1933" t="s">
        <v>2863</v>
      </c>
      <c r="E1933" t="s">
        <v>14</v>
      </c>
      <c r="F1933" t="s">
        <v>1522</v>
      </c>
      <c r="G1933" t="s">
        <v>37</v>
      </c>
      <c r="H1933" t="s">
        <v>58</v>
      </c>
      <c r="I1933" t="s">
        <v>1946</v>
      </c>
      <c r="J1933">
        <v>1099.5</v>
      </c>
      <c r="K1933">
        <v>10</v>
      </c>
      <c r="L1933">
        <v>362.84</v>
      </c>
      <c r="M1933">
        <f>YEAR(Walmart_dataset[[#This Row],[Order Date]])</f>
        <v>2014</v>
      </c>
      <c r="N1933">
        <f>MONTH(Walmart_dataset[[#This Row],[Order Date]])</f>
        <v>6</v>
      </c>
      <c r="O1933">
        <f>DAY(Walmart_dataset[[#This Row],[Order Date]])</f>
        <v>4</v>
      </c>
    </row>
    <row r="1934" spans="1:15" x14ac:dyDescent="0.25">
      <c r="A1934" t="s">
        <v>2864</v>
      </c>
      <c r="B1934" s="1">
        <v>41460</v>
      </c>
      <c r="C1934" s="1">
        <v>41460</v>
      </c>
      <c r="D1934" t="s">
        <v>468</v>
      </c>
      <c r="E1934" t="s">
        <v>14</v>
      </c>
      <c r="F1934" t="s">
        <v>36</v>
      </c>
      <c r="G1934" t="s">
        <v>37</v>
      </c>
      <c r="H1934" t="s">
        <v>21</v>
      </c>
      <c r="I1934" t="s">
        <v>2253</v>
      </c>
      <c r="J1934">
        <v>25.4</v>
      </c>
      <c r="K1934">
        <v>5</v>
      </c>
      <c r="L1934">
        <v>8.64</v>
      </c>
      <c r="M1934">
        <f>YEAR(Walmart_dataset[[#This Row],[Order Date]])</f>
        <v>2013</v>
      </c>
      <c r="N1934">
        <f>MONTH(Walmart_dataset[[#This Row],[Order Date]])</f>
        <v>7</v>
      </c>
      <c r="O1934">
        <f>DAY(Walmart_dataset[[#This Row],[Order Date]])</f>
        <v>5</v>
      </c>
    </row>
    <row r="1935" spans="1:15" x14ac:dyDescent="0.25">
      <c r="A1935" t="s">
        <v>2864</v>
      </c>
      <c r="B1935" s="1">
        <v>41460</v>
      </c>
      <c r="C1935" s="1">
        <v>41460</v>
      </c>
      <c r="D1935" t="s">
        <v>468</v>
      </c>
      <c r="E1935" t="s">
        <v>14</v>
      </c>
      <c r="F1935" t="s">
        <v>36</v>
      </c>
      <c r="G1935" t="s">
        <v>37</v>
      </c>
      <c r="H1935" t="s">
        <v>25</v>
      </c>
      <c r="I1935" t="s">
        <v>1172</v>
      </c>
      <c r="J1935">
        <v>177.48</v>
      </c>
      <c r="K1935">
        <v>3</v>
      </c>
      <c r="L1935">
        <v>19.97</v>
      </c>
      <c r="M1935">
        <f>YEAR(Walmart_dataset[[#This Row],[Order Date]])</f>
        <v>2013</v>
      </c>
      <c r="N1935">
        <f>MONTH(Walmart_dataset[[#This Row],[Order Date]])</f>
        <v>7</v>
      </c>
      <c r="O1935">
        <f>DAY(Walmart_dataset[[#This Row],[Order Date]])</f>
        <v>5</v>
      </c>
    </row>
    <row r="1936" spans="1:15" x14ac:dyDescent="0.25">
      <c r="A1936" t="s">
        <v>2864</v>
      </c>
      <c r="B1936" s="1">
        <v>41460</v>
      </c>
      <c r="C1936" s="1">
        <v>41460</v>
      </c>
      <c r="D1936" t="s">
        <v>468</v>
      </c>
      <c r="E1936" t="s">
        <v>14</v>
      </c>
      <c r="F1936" t="s">
        <v>36</v>
      </c>
      <c r="G1936" t="s">
        <v>37</v>
      </c>
      <c r="H1936" t="s">
        <v>25</v>
      </c>
      <c r="I1936" t="s">
        <v>2865</v>
      </c>
      <c r="J1936">
        <v>71.98</v>
      </c>
      <c r="K1936">
        <v>3</v>
      </c>
      <c r="L1936">
        <v>9</v>
      </c>
      <c r="M1936">
        <f>YEAR(Walmart_dataset[[#This Row],[Order Date]])</f>
        <v>2013</v>
      </c>
      <c r="N1936">
        <f>MONTH(Walmart_dataset[[#This Row],[Order Date]])</f>
        <v>7</v>
      </c>
      <c r="O1936">
        <f>DAY(Walmart_dataset[[#This Row],[Order Date]])</f>
        <v>5</v>
      </c>
    </row>
    <row r="1937" spans="1:15" x14ac:dyDescent="0.25">
      <c r="A1937" t="s">
        <v>2866</v>
      </c>
      <c r="B1937" s="1">
        <v>41925</v>
      </c>
      <c r="C1937" s="1">
        <v>41927</v>
      </c>
      <c r="D1937" t="s">
        <v>2867</v>
      </c>
      <c r="E1937" t="s">
        <v>14</v>
      </c>
      <c r="F1937" t="s">
        <v>15</v>
      </c>
      <c r="G1937" t="s">
        <v>16</v>
      </c>
      <c r="H1937" t="s">
        <v>58</v>
      </c>
      <c r="I1937" t="s">
        <v>1108</v>
      </c>
      <c r="J1937">
        <v>435.84</v>
      </c>
      <c r="K1937">
        <v>12</v>
      </c>
      <c r="L1937">
        <v>130.75</v>
      </c>
      <c r="M1937">
        <f>YEAR(Walmart_dataset[[#This Row],[Order Date]])</f>
        <v>2014</v>
      </c>
      <c r="N1937">
        <f>MONTH(Walmart_dataset[[#This Row],[Order Date]])</f>
        <v>10</v>
      </c>
      <c r="O1937">
        <f>DAY(Walmart_dataset[[#This Row],[Order Date]])</f>
        <v>13</v>
      </c>
    </row>
    <row r="1938" spans="1:15" x14ac:dyDescent="0.25">
      <c r="A1938" t="s">
        <v>2866</v>
      </c>
      <c r="B1938" s="1">
        <v>41925</v>
      </c>
      <c r="C1938" s="1">
        <v>41927</v>
      </c>
      <c r="D1938" t="s">
        <v>2867</v>
      </c>
      <c r="E1938" t="s">
        <v>14</v>
      </c>
      <c r="F1938" t="s">
        <v>15</v>
      </c>
      <c r="G1938" t="s">
        <v>16</v>
      </c>
      <c r="H1938" t="s">
        <v>23</v>
      </c>
      <c r="I1938" t="s">
        <v>127</v>
      </c>
      <c r="J1938">
        <v>5.88</v>
      </c>
      <c r="K1938">
        <v>2</v>
      </c>
      <c r="L1938">
        <v>1.59</v>
      </c>
      <c r="M1938">
        <f>YEAR(Walmart_dataset[[#This Row],[Order Date]])</f>
        <v>2014</v>
      </c>
      <c r="N1938">
        <f>MONTH(Walmart_dataset[[#This Row],[Order Date]])</f>
        <v>10</v>
      </c>
      <c r="O1938">
        <f>DAY(Walmart_dataset[[#This Row],[Order Date]])</f>
        <v>13</v>
      </c>
    </row>
    <row r="1939" spans="1:15" x14ac:dyDescent="0.25">
      <c r="A1939" t="s">
        <v>2868</v>
      </c>
      <c r="B1939" s="1">
        <v>41493</v>
      </c>
      <c r="C1939" s="1">
        <v>41500</v>
      </c>
      <c r="D1939" t="s">
        <v>660</v>
      </c>
      <c r="E1939" t="s">
        <v>14</v>
      </c>
      <c r="F1939" t="s">
        <v>15</v>
      </c>
      <c r="G1939" t="s">
        <v>16</v>
      </c>
      <c r="H1939" t="s">
        <v>25</v>
      </c>
      <c r="I1939" t="s">
        <v>2554</v>
      </c>
      <c r="J1939">
        <v>211.17</v>
      </c>
      <c r="K1939">
        <v>4</v>
      </c>
      <c r="L1939">
        <v>18.48</v>
      </c>
      <c r="M1939">
        <f>YEAR(Walmart_dataset[[#This Row],[Order Date]])</f>
        <v>2013</v>
      </c>
      <c r="N1939">
        <f>MONTH(Walmart_dataset[[#This Row],[Order Date]])</f>
        <v>8</v>
      </c>
      <c r="O1939">
        <f>DAY(Walmart_dataset[[#This Row],[Order Date]])</f>
        <v>7</v>
      </c>
    </row>
    <row r="1940" spans="1:15" x14ac:dyDescent="0.25">
      <c r="A1940" t="s">
        <v>2869</v>
      </c>
      <c r="B1940" s="1">
        <v>40780</v>
      </c>
      <c r="C1940" s="1">
        <v>40784</v>
      </c>
      <c r="D1940" t="s">
        <v>2870</v>
      </c>
      <c r="E1940" t="s">
        <v>14</v>
      </c>
      <c r="F1940" t="s">
        <v>15</v>
      </c>
      <c r="G1940" t="s">
        <v>16</v>
      </c>
      <c r="H1940" t="s">
        <v>21</v>
      </c>
      <c r="I1940" t="s">
        <v>2871</v>
      </c>
      <c r="J1940">
        <v>6.28</v>
      </c>
      <c r="K1940">
        <v>1</v>
      </c>
      <c r="L1940">
        <v>2.64</v>
      </c>
      <c r="M1940">
        <f>YEAR(Walmart_dataset[[#This Row],[Order Date]])</f>
        <v>2011</v>
      </c>
      <c r="N1940">
        <f>MONTH(Walmart_dataset[[#This Row],[Order Date]])</f>
        <v>8</v>
      </c>
      <c r="O1940">
        <f>DAY(Walmart_dataset[[#This Row],[Order Date]])</f>
        <v>25</v>
      </c>
    </row>
    <row r="1941" spans="1:15" x14ac:dyDescent="0.25">
      <c r="A1941" t="s">
        <v>2869</v>
      </c>
      <c r="B1941" s="1">
        <v>40780</v>
      </c>
      <c r="C1941" s="1">
        <v>40784</v>
      </c>
      <c r="D1941" t="s">
        <v>2870</v>
      </c>
      <c r="E1941" t="s">
        <v>14</v>
      </c>
      <c r="F1941" t="s">
        <v>15</v>
      </c>
      <c r="G1941" t="s">
        <v>16</v>
      </c>
      <c r="H1941" t="s">
        <v>58</v>
      </c>
      <c r="I1941" t="s">
        <v>2872</v>
      </c>
      <c r="J1941">
        <v>95.1</v>
      </c>
      <c r="K1941">
        <v>5</v>
      </c>
      <c r="L1941">
        <v>30.43</v>
      </c>
      <c r="M1941">
        <f>YEAR(Walmart_dataset[[#This Row],[Order Date]])</f>
        <v>2011</v>
      </c>
      <c r="N1941">
        <f>MONTH(Walmart_dataset[[#This Row],[Order Date]])</f>
        <v>8</v>
      </c>
      <c r="O1941">
        <f>DAY(Walmart_dataset[[#This Row],[Order Date]])</f>
        <v>25</v>
      </c>
    </row>
    <row r="1942" spans="1:15" x14ac:dyDescent="0.25">
      <c r="A1942" t="s">
        <v>2869</v>
      </c>
      <c r="B1942" s="1">
        <v>40780</v>
      </c>
      <c r="C1942" s="1">
        <v>40784</v>
      </c>
      <c r="D1942" t="s">
        <v>2870</v>
      </c>
      <c r="E1942" t="s">
        <v>14</v>
      </c>
      <c r="F1942" t="s">
        <v>15</v>
      </c>
      <c r="G1942" t="s">
        <v>16</v>
      </c>
      <c r="H1942" t="s">
        <v>67</v>
      </c>
      <c r="I1942" t="s">
        <v>2873</v>
      </c>
      <c r="J1942">
        <v>25.92</v>
      </c>
      <c r="K1942">
        <v>4</v>
      </c>
      <c r="L1942">
        <v>12.44</v>
      </c>
      <c r="M1942">
        <f>YEAR(Walmart_dataset[[#This Row],[Order Date]])</f>
        <v>2011</v>
      </c>
      <c r="N1942">
        <f>MONTH(Walmart_dataset[[#This Row],[Order Date]])</f>
        <v>8</v>
      </c>
      <c r="O1942">
        <f>DAY(Walmart_dataset[[#This Row],[Order Date]])</f>
        <v>25</v>
      </c>
    </row>
    <row r="1943" spans="1:15" x14ac:dyDescent="0.25">
      <c r="A1943" t="s">
        <v>2869</v>
      </c>
      <c r="B1943" s="1">
        <v>40780</v>
      </c>
      <c r="C1943" s="1">
        <v>40784</v>
      </c>
      <c r="D1943" t="s">
        <v>2870</v>
      </c>
      <c r="E1943" t="s">
        <v>14</v>
      </c>
      <c r="F1943" t="s">
        <v>15</v>
      </c>
      <c r="G1943" t="s">
        <v>16</v>
      </c>
      <c r="H1943" t="s">
        <v>43</v>
      </c>
      <c r="I1943" t="s">
        <v>2874</v>
      </c>
      <c r="J1943">
        <v>48.84</v>
      </c>
      <c r="K1943">
        <v>4</v>
      </c>
      <c r="L1943">
        <v>13.19</v>
      </c>
      <c r="M1943">
        <f>YEAR(Walmart_dataset[[#This Row],[Order Date]])</f>
        <v>2011</v>
      </c>
      <c r="N1943">
        <f>MONTH(Walmart_dataset[[#This Row],[Order Date]])</f>
        <v>8</v>
      </c>
      <c r="O1943">
        <f>DAY(Walmart_dataset[[#This Row],[Order Date]])</f>
        <v>25</v>
      </c>
    </row>
    <row r="1944" spans="1:15" x14ac:dyDescent="0.25">
      <c r="A1944" t="s">
        <v>2875</v>
      </c>
      <c r="B1944" s="1">
        <v>41346</v>
      </c>
      <c r="C1944" s="1">
        <v>41349</v>
      </c>
      <c r="D1944" t="s">
        <v>400</v>
      </c>
      <c r="E1944" t="s">
        <v>14</v>
      </c>
      <c r="F1944" t="s">
        <v>47</v>
      </c>
      <c r="G1944" t="s">
        <v>16</v>
      </c>
      <c r="H1944" t="s">
        <v>43</v>
      </c>
      <c r="I1944" t="s">
        <v>2373</v>
      </c>
      <c r="J1944">
        <v>676.55</v>
      </c>
      <c r="K1944">
        <v>5</v>
      </c>
      <c r="L1944">
        <v>6.77</v>
      </c>
      <c r="M1944">
        <f>YEAR(Walmart_dataset[[#This Row],[Order Date]])</f>
        <v>2013</v>
      </c>
      <c r="N1944">
        <f>MONTH(Walmart_dataset[[#This Row],[Order Date]])</f>
        <v>3</v>
      </c>
      <c r="O1944">
        <f>DAY(Walmart_dataset[[#This Row],[Order Date]])</f>
        <v>13</v>
      </c>
    </row>
    <row r="1945" spans="1:15" x14ac:dyDescent="0.25">
      <c r="A1945" t="s">
        <v>2875</v>
      </c>
      <c r="B1945" s="1">
        <v>41346</v>
      </c>
      <c r="C1945" s="1">
        <v>41349</v>
      </c>
      <c r="D1945" t="s">
        <v>400</v>
      </c>
      <c r="E1945" t="s">
        <v>14</v>
      </c>
      <c r="F1945" t="s">
        <v>47</v>
      </c>
      <c r="G1945" t="s">
        <v>16</v>
      </c>
      <c r="H1945" t="s">
        <v>29</v>
      </c>
      <c r="I1945" t="s">
        <v>2876</v>
      </c>
      <c r="J1945">
        <v>154.9</v>
      </c>
      <c r="K1945">
        <v>5</v>
      </c>
      <c r="L1945">
        <v>40.270000000000003</v>
      </c>
      <c r="M1945">
        <f>YEAR(Walmart_dataset[[#This Row],[Order Date]])</f>
        <v>2013</v>
      </c>
      <c r="N1945">
        <f>MONTH(Walmart_dataset[[#This Row],[Order Date]])</f>
        <v>3</v>
      </c>
      <c r="O1945">
        <f>DAY(Walmart_dataset[[#This Row],[Order Date]])</f>
        <v>13</v>
      </c>
    </row>
    <row r="1946" spans="1:15" x14ac:dyDescent="0.25">
      <c r="A1946" t="s">
        <v>2875</v>
      </c>
      <c r="B1946" s="1">
        <v>41346</v>
      </c>
      <c r="C1946" s="1">
        <v>41349</v>
      </c>
      <c r="D1946" t="s">
        <v>400</v>
      </c>
      <c r="E1946" t="s">
        <v>14</v>
      </c>
      <c r="F1946" t="s">
        <v>47</v>
      </c>
      <c r="G1946" t="s">
        <v>16</v>
      </c>
      <c r="H1946" t="s">
        <v>128</v>
      </c>
      <c r="I1946" t="s">
        <v>2877</v>
      </c>
      <c r="J1946">
        <v>30.56</v>
      </c>
      <c r="K1946">
        <v>4</v>
      </c>
      <c r="L1946">
        <v>14.97</v>
      </c>
      <c r="M1946">
        <f>YEAR(Walmart_dataset[[#This Row],[Order Date]])</f>
        <v>2013</v>
      </c>
      <c r="N1946">
        <f>MONTH(Walmart_dataset[[#This Row],[Order Date]])</f>
        <v>3</v>
      </c>
      <c r="O1946">
        <f>DAY(Walmart_dataset[[#This Row],[Order Date]])</f>
        <v>13</v>
      </c>
    </row>
    <row r="1947" spans="1:15" x14ac:dyDescent="0.25">
      <c r="A1947" t="s">
        <v>2875</v>
      </c>
      <c r="B1947" s="1">
        <v>41346</v>
      </c>
      <c r="C1947" s="1">
        <v>41349</v>
      </c>
      <c r="D1947" t="s">
        <v>400</v>
      </c>
      <c r="E1947" t="s">
        <v>14</v>
      </c>
      <c r="F1947" t="s">
        <v>47</v>
      </c>
      <c r="G1947" t="s">
        <v>16</v>
      </c>
      <c r="H1947" t="s">
        <v>110</v>
      </c>
      <c r="I1947" t="s">
        <v>2878</v>
      </c>
      <c r="J1947">
        <v>770.35</v>
      </c>
      <c r="K1947">
        <v>3</v>
      </c>
      <c r="L1947">
        <v>77.040000000000006</v>
      </c>
      <c r="M1947">
        <f>YEAR(Walmart_dataset[[#This Row],[Order Date]])</f>
        <v>2013</v>
      </c>
      <c r="N1947">
        <f>MONTH(Walmart_dataset[[#This Row],[Order Date]])</f>
        <v>3</v>
      </c>
      <c r="O1947">
        <f>DAY(Walmart_dataset[[#This Row],[Order Date]])</f>
        <v>13</v>
      </c>
    </row>
    <row r="1948" spans="1:15" x14ac:dyDescent="0.25">
      <c r="A1948" t="s">
        <v>2879</v>
      </c>
      <c r="B1948" s="1">
        <v>41680</v>
      </c>
      <c r="C1948" s="1">
        <v>41685</v>
      </c>
      <c r="D1948" t="s">
        <v>1009</v>
      </c>
      <c r="E1948" t="s">
        <v>14</v>
      </c>
      <c r="F1948" t="s">
        <v>15</v>
      </c>
      <c r="G1948" t="s">
        <v>16</v>
      </c>
      <c r="H1948" t="s">
        <v>21</v>
      </c>
      <c r="I1948" t="s">
        <v>2300</v>
      </c>
      <c r="J1948">
        <v>21.12</v>
      </c>
      <c r="K1948">
        <v>4</v>
      </c>
      <c r="L1948">
        <v>6.55</v>
      </c>
      <c r="M1948">
        <f>YEAR(Walmart_dataset[[#This Row],[Order Date]])</f>
        <v>2014</v>
      </c>
      <c r="N1948">
        <f>MONTH(Walmart_dataset[[#This Row],[Order Date]])</f>
        <v>2</v>
      </c>
      <c r="O1948">
        <f>DAY(Walmart_dataset[[#This Row],[Order Date]])</f>
        <v>10</v>
      </c>
    </row>
    <row r="1949" spans="1:15" x14ac:dyDescent="0.25">
      <c r="A1949" t="s">
        <v>2880</v>
      </c>
      <c r="B1949" s="1">
        <v>40858</v>
      </c>
      <c r="C1949" s="1">
        <v>40860</v>
      </c>
      <c r="D1949" t="s">
        <v>2881</v>
      </c>
      <c r="E1949" t="s">
        <v>14</v>
      </c>
      <c r="F1949" t="s">
        <v>15</v>
      </c>
      <c r="G1949" t="s">
        <v>16</v>
      </c>
      <c r="H1949" t="s">
        <v>25</v>
      </c>
      <c r="I1949" t="s">
        <v>2115</v>
      </c>
      <c r="J1949">
        <v>575.92999999999995</v>
      </c>
      <c r="K1949">
        <v>9</v>
      </c>
      <c r="L1949">
        <v>57.59</v>
      </c>
      <c r="M1949">
        <f>YEAR(Walmart_dataset[[#This Row],[Order Date]])</f>
        <v>2011</v>
      </c>
      <c r="N1949">
        <f>MONTH(Walmart_dataset[[#This Row],[Order Date]])</f>
        <v>11</v>
      </c>
      <c r="O1949">
        <f>DAY(Walmart_dataset[[#This Row],[Order Date]])</f>
        <v>11</v>
      </c>
    </row>
    <row r="1950" spans="1:15" x14ac:dyDescent="0.25">
      <c r="A1950" t="s">
        <v>2880</v>
      </c>
      <c r="B1950" s="1">
        <v>40858</v>
      </c>
      <c r="C1950" s="1">
        <v>40860</v>
      </c>
      <c r="D1950" t="s">
        <v>2881</v>
      </c>
      <c r="E1950" t="s">
        <v>14</v>
      </c>
      <c r="F1950" t="s">
        <v>15</v>
      </c>
      <c r="G1950" t="s">
        <v>16</v>
      </c>
      <c r="H1950" t="s">
        <v>29</v>
      </c>
      <c r="I1950" t="s">
        <v>2602</v>
      </c>
      <c r="J1950">
        <v>7.78</v>
      </c>
      <c r="K1950">
        <v>2</v>
      </c>
      <c r="L1950">
        <v>2.02</v>
      </c>
      <c r="M1950">
        <f>YEAR(Walmart_dataset[[#This Row],[Order Date]])</f>
        <v>2011</v>
      </c>
      <c r="N1950">
        <f>MONTH(Walmart_dataset[[#This Row],[Order Date]])</f>
        <v>11</v>
      </c>
      <c r="O1950">
        <f>DAY(Walmart_dataset[[#This Row],[Order Date]])</f>
        <v>11</v>
      </c>
    </row>
    <row r="1951" spans="1:15" x14ac:dyDescent="0.25">
      <c r="A1951" t="s">
        <v>2880</v>
      </c>
      <c r="B1951" s="1">
        <v>40858</v>
      </c>
      <c r="C1951" s="1">
        <v>40860</v>
      </c>
      <c r="D1951" t="s">
        <v>2881</v>
      </c>
      <c r="E1951" t="s">
        <v>14</v>
      </c>
      <c r="F1951" t="s">
        <v>15</v>
      </c>
      <c r="G1951" t="s">
        <v>16</v>
      </c>
      <c r="H1951" t="s">
        <v>67</v>
      </c>
      <c r="I1951" t="s">
        <v>648</v>
      </c>
      <c r="J1951">
        <v>123.92</v>
      </c>
      <c r="K1951">
        <v>4</v>
      </c>
      <c r="L1951">
        <v>55.76</v>
      </c>
      <c r="M1951">
        <f>YEAR(Walmart_dataset[[#This Row],[Order Date]])</f>
        <v>2011</v>
      </c>
      <c r="N1951">
        <f>MONTH(Walmart_dataset[[#This Row],[Order Date]])</f>
        <v>11</v>
      </c>
      <c r="O1951">
        <f>DAY(Walmart_dataset[[#This Row],[Order Date]])</f>
        <v>11</v>
      </c>
    </row>
    <row r="1952" spans="1:15" x14ac:dyDescent="0.25">
      <c r="A1952" t="s">
        <v>2882</v>
      </c>
      <c r="B1952" s="1">
        <v>41872</v>
      </c>
      <c r="C1952" s="1">
        <v>41877</v>
      </c>
      <c r="D1952" t="s">
        <v>2883</v>
      </c>
      <c r="E1952" t="s">
        <v>14</v>
      </c>
      <c r="F1952" t="s">
        <v>47</v>
      </c>
      <c r="G1952" t="s">
        <v>16</v>
      </c>
      <c r="H1952" t="s">
        <v>122</v>
      </c>
      <c r="I1952" t="s">
        <v>2884</v>
      </c>
      <c r="J1952">
        <v>17.22</v>
      </c>
      <c r="K1952">
        <v>3</v>
      </c>
      <c r="L1952">
        <v>5.17</v>
      </c>
      <c r="M1952">
        <f>YEAR(Walmart_dataset[[#This Row],[Order Date]])</f>
        <v>2014</v>
      </c>
      <c r="N1952">
        <f>MONTH(Walmart_dataset[[#This Row],[Order Date]])</f>
        <v>8</v>
      </c>
      <c r="O1952">
        <f>DAY(Walmart_dataset[[#This Row],[Order Date]])</f>
        <v>21</v>
      </c>
    </row>
    <row r="1953" spans="1:15" x14ac:dyDescent="0.25">
      <c r="A1953" t="s">
        <v>2882</v>
      </c>
      <c r="B1953" s="1">
        <v>41872</v>
      </c>
      <c r="C1953" s="1">
        <v>41877</v>
      </c>
      <c r="D1953" t="s">
        <v>2883</v>
      </c>
      <c r="E1953" t="s">
        <v>14</v>
      </c>
      <c r="F1953" t="s">
        <v>47</v>
      </c>
      <c r="G1953" t="s">
        <v>16</v>
      </c>
      <c r="H1953" t="s">
        <v>43</v>
      </c>
      <c r="I1953" t="s">
        <v>2885</v>
      </c>
      <c r="J1953">
        <v>226.56</v>
      </c>
      <c r="K1953">
        <v>6</v>
      </c>
      <c r="L1953">
        <v>63.44</v>
      </c>
      <c r="M1953">
        <f>YEAR(Walmart_dataset[[#This Row],[Order Date]])</f>
        <v>2014</v>
      </c>
      <c r="N1953">
        <f>MONTH(Walmart_dataset[[#This Row],[Order Date]])</f>
        <v>8</v>
      </c>
      <c r="O1953">
        <f>DAY(Walmart_dataset[[#This Row],[Order Date]])</f>
        <v>21</v>
      </c>
    </row>
    <row r="1954" spans="1:15" x14ac:dyDescent="0.25">
      <c r="A1954" t="s">
        <v>2882</v>
      </c>
      <c r="B1954" s="1">
        <v>41872</v>
      </c>
      <c r="C1954" s="1">
        <v>41877</v>
      </c>
      <c r="D1954" t="s">
        <v>2883</v>
      </c>
      <c r="E1954" t="s">
        <v>14</v>
      </c>
      <c r="F1954" t="s">
        <v>47</v>
      </c>
      <c r="G1954" t="s">
        <v>16</v>
      </c>
      <c r="H1954" t="s">
        <v>25</v>
      </c>
      <c r="I1954" t="s">
        <v>2886</v>
      </c>
      <c r="J1954">
        <v>107.88</v>
      </c>
      <c r="K1954">
        <v>3</v>
      </c>
      <c r="L1954">
        <v>10.79</v>
      </c>
      <c r="M1954">
        <f>YEAR(Walmart_dataset[[#This Row],[Order Date]])</f>
        <v>2014</v>
      </c>
      <c r="N1954">
        <f>MONTH(Walmart_dataset[[#This Row],[Order Date]])</f>
        <v>8</v>
      </c>
      <c r="O1954">
        <f>DAY(Walmart_dataset[[#This Row],[Order Date]])</f>
        <v>21</v>
      </c>
    </row>
    <row r="1955" spans="1:15" x14ac:dyDescent="0.25">
      <c r="A1955" t="s">
        <v>2887</v>
      </c>
      <c r="B1955" s="1">
        <v>40744</v>
      </c>
      <c r="C1955" s="1">
        <v>40746</v>
      </c>
      <c r="D1955" t="s">
        <v>433</v>
      </c>
      <c r="E1955" t="s">
        <v>14</v>
      </c>
      <c r="F1955" t="s">
        <v>197</v>
      </c>
      <c r="G1955" t="s">
        <v>16</v>
      </c>
      <c r="H1955" t="s">
        <v>67</v>
      </c>
      <c r="I1955" t="s">
        <v>2888</v>
      </c>
      <c r="J1955">
        <v>104.85</v>
      </c>
      <c r="K1955">
        <v>1</v>
      </c>
      <c r="L1955">
        <v>50.33</v>
      </c>
      <c r="M1955">
        <f>YEAR(Walmart_dataset[[#This Row],[Order Date]])</f>
        <v>2011</v>
      </c>
      <c r="N1955">
        <f>MONTH(Walmart_dataset[[#This Row],[Order Date]])</f>
        <v>7</v>
      </c>
      <c r="O1955">
        <f>DAY(Walmart_dataset[[#This Row],[Order Date]])</f>
        <v>20</v>
      </c>
    </row>
    <row r="1956" spans="1:15" x14ac:dyDescent="0.25">
      <c r="A1956" t="s">
        <v>2887</v>
      </c>
      <c r="B1956" s="1">
        <v>40744</v>
      </c>
      <c r="C1956" s="1">
        <v>40746</v>
      </c>
      <c r="D1956" t="s">
        <v>433</v>
      </c>
      <c r="E1956" t="s">
        <v>14</v>
      </c>
      <c r="F1956" t="s">
        <v>197</v>
      </c>
      <c r="G1956" t="s">
        <v>16</v>
      </c>
      <c r="H1956" t="s">
        <v>27</v>
      </c>
      <c r="I1956" t="s">
        <v>269</v>
      </c>
      <c r="J1956">
        <v>8.6999999999999993</v>
      </c>
      <c r="K1956">
        <v>2</v>
      </c>
      <c r="L1956">
        <v>3.16</v>
      </c>
      <c r="M1956">
        <f>YEAR(Walmart_dataset[[#This Row],[Order Date]])</f>
        <v>2011</v>
      </c>
      <c r="N1956">
        <f>MONTH(Walmart_dataset[[#This Row],[Order Date]])</f>
        <v>7</v>
      </c>
      <c r="O1956">
        <f>DAY(Walmart_dataset[[#This Row],[Order Date]])</f>
        <v>20</v>
      </c>
    </row>
    <row r="1957" spans="1:15" x14ac:dyDescent="0.25">
      <c r="A1957" t="s">
        <v>2887</v>
      </c>
      <c r="B1957" s="1">
        <v>40744</v>
      </c>
      <c r="C1957" s="1">
        <v>40746</v>
      </c>
      <c r="D1957" t="s">
        <v>433</v>
      </c>
      <c r="E1957" t="s">
        <v>14</v>
      </c>
      <c r="F1957" t="s">
        <v>197</v>
      </c>
      <c r="G1957" t="s">
        <v>16</v>
      </c>
      <c r="H1957" t="s">
        <v>67</v>
      </c>
      <c r="I1957" t="s">
        <v>2889</v>
      </c>
      <c r="J1957">
        <v>19.920000000000002</v>
      </c>
      <c r="K1957">
        <v>4</v>
      </c>
      <c r="L1957">
        <v>9.76</v>
      </c>
      <c r="M1957">
        <f>YEAR(Walmart_dataset[[#This Row],[Order Date]])</f>
        <v>2011</v>
      </c>
      <c r="N1957">
        <f>MONTH(Walmart_dataset[[#This Row],[Order Date]])</f>
        <v>7</v>
      </c>
      <c r="O1957">
        <f>DAY(Walmart_dataset[[#This Row],[Order Date]])</f>
        <v>20</v>
      </c>
    </row>
    <row r="1958" spans="1:15" x14ac:dyDescent="0.25">
      <c r="A1958" t="s">
        <v>2887</v>
      </c>
      <c r="B1958" s="1">
        <v>40744</v>
      </c>
      <c r="C1958" s="1">
        <v>40746</v>
      </c>
      <c r="D1958" t="s">
        <v>433</v>
      </c>
      <c r="E1958" t="s">
        <v>14</v>
      </c>
      <c r="F1958" t="s">
        <v>197</v>
      </c>
      <c r="G1958" t="s">
        <v>16</v>
      </c>
      <c r="H1958" t="s">
        <v>21</v>
      </c>
      <c r="I1958" t="s">
        <v>2890</v>
      </c>
      <c r="J1958">
        <v>43.02</v>
      </c>
      <c r="K1958">
        <v>3</v>
      </c>
      <c r="L1958">
        <v>15.49</v>
      </c>
      <c r="M1958">
        <f>YEAR(Walmart_dataset[[#This Row],[Order Date]])</f>
        <v>2011</v>
      </c>
      <c r="N1958">
        <f>MONTH(Walmart_dataset[[#This Row],[Order Date]])</f>
        <v>7</v>
      </c>
      <c r="O1958">
        <f>DAY(Walmart_dataset[[#This Row],[Order Date]])</f>
        <v>20</v>
      </c>
    </row>
    <row r="1959" spans="1:15" hidden="1" x14ac:dyDescent="0.25">
      <c r="A1959" t="s">
        <v>2891</v>
      </c>
      <c r="B1959" s="1">
        <v>41754</v>
      </c>
      <c r="C1959" s="1">
        <v>41755</v>
      </c>
      <c r="D1959" t="s">
        <v>2892</v>
      </c>
      <c r="E1959" t="s">
        <v>14</v>
      </c>
      <c r="F1959" t="s">
        <v>391</v>
      </c>
      <c r="G1959" t="s">
        <v>73</v>
      </c>
      <c r="H1959" t="s">
        <v>25</v>
      </c>
      <c r="I1959" t="s">
        <v>2893</v>
      </c>
      <c r="J1959">
        <v>552</v>
      </c>
      <c r="K1959">
        <v>10</v>
      </c>
      <c r="L1959">
        <v>34.5</v>
      </c>
      <c r="M1959">
        <f>YEAR(Walmart_dataset[[#This Row],[Order Date]])</f>
        <v>2014</v>
      </c>
      <c r="N1959">
        <f>MONTH(Walmart_dataset[[#This Row],[Order Date]])</f>
        <v>4</v>
      </c>
      <c r="O1959">
        <f>DAY(Walmart_dataset[[#This Row],[Order Date]])</f>
        <v>25</v>
      </c>
    </row>
    <row r="1960" spans="1:15" x14ac:dyDescent="0.25">
      <c r="A1960" t="s">
        <v>2894</v>
      </c>
      <c r="B1960" s="1">
        <v>41898</v>
      </c>
      <c r="C1960" s="1">
        <v>41904</v>
      </c>
      <c r="D1960" t="s">
        <v>540</v>
      </c>
      <c r="E1960" t="s">
        <v>14</v>
      </c>
      <c r="F1960" t="s">
        <v>15</v>
      </c>
      <c r="G1960" t="s">
        <v>16</v>
      </c>
      <c r="H1960" t="s">
        <v>27</v>
      </c>
      <c r="I1960" t="s">
        <v>1342</v>
      </c>
      <c r="J1960">
        <v>2357.4899999999998</v>
      </c>
      <c r="K1960">
        <v>7</v>
      </c>
      <c r="L1960">
        <v>884.06</v>
      </c>
      <c r="M1960">
        <f>YEAR(Walmart_dataset[[#This Row],[Order Date]])</f>
        <v>2014</v>
      </c>
      <c r="N1960">
        <f>MONTH(Walmart_dataset[[#This Row],[Order Date]])</f>
        <v>9</v>
      </c>
      <c r="O1960">
        <f>DAY(Walmart_dataset[[#This Row],[Order Date]])</f>
        <v>16</v>
      </c>
    </row>
    <row r="1961" spans="1:15" x14ac:dyDescent="0.25">
      <c r="A1961" t="s">
        <v>2894</v>
      </c>
      <c r="B1961" s="1">
        <v>41898</v>
      </c>
      <c r="C1961" s="1">
        <v>41904</v>
      </c>
      <c r="D1961" t="s">
        <v>540</v>
      </c>
      <c r="E1961" t="s">
        <v>14</v>
      </c>
      <c r="F1961" t="s">
        <v>15</v>
      </c>
      <c r="G1961" t="s">
        <v>16</v>
      </c>
      <c r="H1961" t="s">
        <v>25</v>
      </c>
      <c r="I1961" t="s">
        <v>2554</v>
      </c>
      <c r="J1961">
        <v>369.54</v>
      </c>
      <c r="K1961">
        <v>7</v>
      </c>
      <c r="L1961">
        <v>32.340000000000003</v>
      </c>
      <c r="M1961">
        <f>YEAR(Walmart_dataset[[#This Row],[Order Date]])</f>
        <v>2014</v>
      </c>
      <c r="N1961">
        <f>MONTH(Walmart_dataset[[#This Row],[Order Date]])</f>
        <v>9</v>
      </c>
      <c r="O1961">
        <f>DAY(Walmart_dataset[[#This Row],[Order Date]])</f>
        <v>16</v>
      </c>
    </row>
    <row r="1962" spans="1:15" x14ac:dyDescent="0.25">
      <c r="A1962" t="s">
        <v>2894</v>
      </c>
      <c r="B1962" s="1">
        <v>41898</v>
      </c>
      <c r="C1962" s="1">
        <v>41904</v>
      </c>
      <c r="D1962" t="s">
        <v>540</v>
      </c>
      <c r="E1962" t="s">
        <v>14</v>
      </c>
      <c r="F1962" t="s">
        <v>15</v>
      </c>
      <c r="G1962" t="s">
        <v>16</v>
      </c>
      <c r="H1962" t="s">
        <v>110</v>
      </c>
      <c r="I1962" t="s">
        <v>1677</v>
      </c>
      <c r="J1962">
        <v>184.75</v>
      </c>
      <c r="K1962">
        <v>3</v>
      </c>
      <c r="L1962">
        <v>-20.78</v>
      </c>
      <c r="M1962">
        <f>YEAR(Walmart_dataset[[#This Row],[Order Date]])</f>
        <v>2014</v>
      </c>
      <c r="N1962">
        <f>MONTH(Walmart_dataset[[#This Row],[Order Date]])</f>
        <v>9</v>
      </c>
      <c r="O1962">
        <f>DAY(Walmart_dataset[[#This Row],[Order Date]])</f>
        <v>16</v>
      </c>
    </row>
    <row r="1963" spans="1:15" hidden="1" x14ac:dyDescent="0.25">
      <c r="A1963" t="s">
        <v>2895</v>
      </c>
      <c r="B1963" s="1">
        <v>40887</v>
      </c>
      <c r="C1963" s="1">
        <v>40891</v>
      </c>
      <c r="D1963" t="s">
        <v>126</v>
      </c>
      <c r="E1963" t="s">
        <v>14</v>
      </c>
      <c r="F1963" t="s">
        <v>2896</v>
      </c>
      <c r="G1963" t="s">
        <v>1760</v>
      </c>
      <c r="H1963" t="s">
        <v>110</v>
      </c>
      <c r="I1963" t="s">
        <v>2835</v>
      </c>
      <c r="J1963">
        <v>338.35</v>
      </c>
      <c r="K1963">
        <v>3</v>
      </c>
      <c r="L1963">
        <v>4.2300000000000004</v>
      </c>
      <c r="M1963">
        <f>YEAR(Walmart_dataset[[#This Row],[Order Date]])</f>
        <v>2011</v>
      </c>
      <c r="N1963">
        <f>MONTH(Walmart_dataset[[#This Row],[Order Date]])</f>
        <v>12</v>
      </c>
      <c r="O1963">
        <f>DAY(Walmart_dataset[[#This Row],[Order Date]])</f>
        <v>10</v>
      </c>
    </row>
    <row r="1964" spans="1:15" hidden="1" x14ac:dyDescent="0.25">
      <c r="A1964" t="s">
        <v>2895</v>
      </c>
      <c r="B1964" s="1">
        <v>40887</v>
      </c>
      <c r="C1964" s="1">
        <v>40891</v>
      </c>
      <c r="D1964" t="s">
        <v>126</v>
      </c>
      <c r="E1964" t="s">
        <v>14</v>
      </c>
      <c r="F1964" t="s">
        <v>2896</v>
      </c>
      <c r="G1964" t="s">
        <v>1760</v>
      </c>
      <c r="H1964" t="s">
        <v>67</v>
      </c>
      <c r="I1964" t="s">
        <v>601</v>
      </c>
      <c r="J1964">
        <v>25.92</v>
      </c>
      <c r="K1964">
        <v>4</v>
      </c>
      <c r="L1964">
        <v>12.44</v>
      </c>
      <c r="M1964">
        <f>YEAR(Walmart_dataset[[#This Row],[Order Date]])</f>
        <v>2011</v>
      </c>
      <c r="N1964">
        <f>MONTH(Walmart_dataset[[#This Row],[Order Date]])</f>
        <v>12</v>
      </c>
      <c r="O1964">
        <f>DAY(Walmart_dataset[[#This Row],[Order Date]])</f>
        <v>10</v>
      </c>
    </row>
    <row r="1965" spans="1:15" hidden="1" x14ac:dyDescent="0.25">
      <c r="A1965" t="s">
        <v>2895</v>
      </c>
      <c r="B1965" s="1">
        <v>40887</v>
      </c>
      <c r="C1965" s="1">
        <v>40891</v>
      </c>
      <c r="D1965" t="s">
        <v>126</v>
      </c>
      <c r="E1965" t="s">
        <v>14</v>
      </c>
      <c r="F1965" t="s">
        <v>2896</v>
      </c>
      <c r="G1965" t="s">
        <v>1760</v>
      </c>
      <c r="H1965" t="s">
        <v>67</v>
      </c>
      <c r="I1965" t="s">
        <v>1290</v>
      </c>
      <c r="J1965">
        <v>91.36</v>
      </c>
      <c r="K1965">
        <v>4</v>
      </c>
      <c r="L1965">
        <v>42.03</v>
      </c>
      <c r="M1965">
        <f>YEAR(Walmart_dataset[[#This Row],[Order Date]])</f>
        <v>2011</v>
      </c>
      <c r="N1965">
        <f>MONTH(Walmart_dataset[[#This Row],[Order Date]])</f>
        <v>12</v>
      </c>
      <c r="O1965">
        <f>DAY(Walmart_dataset[[#This Row],[Order Date]])</f>
        <v>10</v>
      </c>
    </row>
    <row r="1966" spans="1:15" hidden="1" x14ac:dyDescent="0.25">
      <c r="A1966" t="s">
        <v>2897</v>
      </c>
      <c r="B1966" s="1">
        <v>40890</v>
      </c>
      <c r="C1966" s="1">
        <v>40894</v>
      </c>
      <c r="D1966" t="s">
        <v>2898</v>
      </c>
      <c r="E1966" t="s">
        <v>14</v>
      </c>
      <c r="F1966" t="s">
        <v>105</v>
      </c>
      <c r="G1966" t="s">
        <v>73</v>
      </c>
      <c r="H1966" t="s">
        <v>21</v>
      </c>
      <c r="I1966" t="s">
        <v>2899</v>
      </c>
      <c r="J1966">
        <v>87.96</v>
      </c>
      <c r="K1966">
        <v>3</v>
      </c>
      <c r="L1966">
        <v>7.7</v>
      </c>
      <c r="M1966">
        <f>YEAR(Walmart_dataset[[#This Row],[Order Date]])</f>
        <v>2011</v>
      </c>
      <c r="N1966">
        <f>MONTH(Walmart_dataset[[#This Row],[Order Date]])</f>
        <v>12</v>
      </c>
      <c r="O1966">
        <f>DAY(Walmart_dataset[[#This Row],[Order Date]])</f>
        <v>13</v>
      </c>
    </row>
    <row r="1967" spans="1:15" hidden="1" x14ac:dyDescent="0.25">
      <c r="A1967" t="s">
        <v>2897</v>
      </c>
      <c r="B1967" s="1">
        <v>40890</v>
      </c>
      <c r="C1967" s="1">
        <v>40894</v>
      </c>
      <c r="D1967" t="s">
        <v>2898</v>
      </c>
      <c r="E1967" t="s">
        <v>14</v>
      </c>
      <c r="F1967" t="s">
        <v>105</v>
      </c>
      <c r="G1967" t="s">
        <v>73</v>
      </c>
      <c r="H1967" t="s">
        <v>27</v>
      </c>
      <c r="I1967" t="s">
        <v>811</v>
      </c>
      <c r="J1967">
        <v>5.21</v>
      </c>
      <c r="K1967">
        <v>2</v>
      </c>
      <c r="L1967">
        <v>-4.17</v>
      </c>
      <c r="M1967">
        <f>YEAR(Walmart_dataset[[#This Row],[Order Date]])</f>
        <v>2011</v>
      </c>
      <c r="N1967">
        <f>MONTH(Walmart_dataset[[#This Row],[Order Date]])</f>
        <v>12</v>
      </c>
      <c r="O1967">
        <f>DAY(Walmart_dataset[[#This Row],[Order Date]])</f>
        <v>13</v>
      </c>
    </row>
    <row r="1968" spans="1:15" x14ac:dyDescent="0.25">
      <c r="A1968" t="s">
        <v>2900</v>
      </c>
      <c r="B1968" s="1">
        <v>41890</v>
      </c>
      <c r="C1968" s="1">
        <v>41894</v>
      </c>
      <c r="D1968" t="s">
        <v>2901</v>
      </c>
      <c r="E1968" t="s">
        <v>14</v>
      </c>
      <c r="F1968" t="s">
        <v>15</v>
      </c>
      <c r="G1968" t="s">
        <v>16</v>
      </c>
      <c r="H1968" t="s">
        <v>21</v>
      </c>
      <c r="I1968" t="s">
        <v>1063</v>
      </c>
      <c r="J1968">
        <v>19.760000000000002</v>
      </c>
      <c r="K1968">
        <v>4</v>
      </c>
      <c r="L1968">
        <v>8.3000000000000007</v>
      </c>
      <c r="M1968">
        <f>YEAR(Walmart_dataset[[#This Row],[Order Date]])</f>
        <v>2014</v>
      </c>
      <c r="N1968">
        <f>MONTH(Walmart_dataset[[#This Row],[Order Date]])</f>
        <v>9</v>
      </c>
      <c r="O1968">
        <f>DAY(Walmart_dataset[[#This Row],[Order Date]])</f>
        <v>8</v>
      </c>
    </row>
    <row r="1969" spans="1:15" x14ac:dyDescent="0.25">
      <c r="A1969" t="s">
        <v>2902</v>
      </c>
      <c r="B1969" s="1">
        <v>41273</v>
      </c>
      <c r="C1969" s="1">
        <v>41277</v>
      </c>
      <c r="D1969" t="s">
        <v>533</v>
      </c>
      <c r="E1969" t="s">
        <v>14</v>
      </c>
      <c r="F1969" t="s">
        <v>15</v>
      </c>
      <c r="G1969" t="s">
        <v>16</v>
      </c>
      <c r="H1969" t="s">
        <v>67</v>
      </c>
      <c r="I1969" t="s">
        <v>2903</v>
      </c>
      <c r="J1969">
        <v>68.52</v>
      </c>
      <c r="K1969">
        <v>3</v>
      </c>
      <c r="L1969">
        <v>31.52</v>
      </c>
      <c r="M1969">
        <f>YEAR(Walmart_dataset[[#This Row],[Order Date]])</f>
        <v>2012</v>
      </c>
      <c r="N1969">
        <f>MONTH(Walmart_dataset[[#This Row],[Order Date]])</f>
        <v>12</v>
      </c>
      <c r="O1969">
        <f>DAY(Walmart_dataset[[#This Row],[Order Date]])</f>
        <v>30</v>
      </c>
    </row>
    <row r="1970" spans="1:15" x14ac:dyDescent="0.25">
      <c r="A1970" t="s">
        <v>2902</v>
      </c>
      <c r="B1970" s="1">
        <v>41273</v>
      </c>
      <c r="C1970" s="1">
        <v>41277</v>
      </c>
      <c r="D1970" t="s">
        <v>533</v>
      </c>
      <c r="E1970" t="s">
        <v>14</v>
      </c>
      <c r="F1970" t="s">
        <v>15</v>
      </c>
      <c r="G1970" t="s">
        <v>16</v>
      </c>
      <c r="H1970" t="s">
        <v>43</v>
      </c>
      <c r="I1970" t="s">
        <v>883</v>
      </c>
      <c r="J1970">
        <v>74.94</v>
      </c>
      <c r="K1970">
        <v>3</v>
      </c>
      <c r="L1970">
        <v>14.24</v>
      </c>
      <c r="M1970">
        <f>YEAR(Walmart_dataset[[#This Row],[Order Date]])</f>
        <v>2012</v>
      </c>
      <c r="N1970">
        <f>MONTH(Walmart_dataset[[#This Row],[Order Date]])</f>
        <v>12</v>
      </c>
      <c r="O1970">
        <f>DAY(Walmart_dataset[[#This Row],[Order Date]])</f>
        <v>30</v>
      </c>
    </row>
    <row r="1971" spans="1:15" x14ac:dyDescent="0.25">
      <c r="A1971" t="s">
        <v>2902</v>
      </c>
      <c r="B1971" s="1">
        <v>41273</v>
      </c>
      <c r="C1971" s="1">
        <v>41277</v>
      </c>
      <c r="D1971" t="s">
        <v>533</v>
      </c>
      <c r="E1971" t="s">
        <v>14</v>
      </c>
      <c r="F1971" t="s">
        <v>15</v>
      </c>
      <c r="G1971" t="s">
        <v>16</v>
      </c>
      <c r="H1971" t="s">
        <v>736</v>
      </c>
      <c r="I1971" t="s">
        <v>2904</v>
      </c>
      <c r="J1971">
        <v>2548.56</v>
      </c>
      <c r="K1971">
        <v>6</v>
      </c>
      <c r="L1971">
        <v>286.70999999999998</v>
      </c>
      <c r="M1971">
        <f>YEAR(Walmart_dataset[[#This Row],[Order Date]])</f>
        <v>2012</v>
      </c>
      <c r="N1971">
        <f>MONTH(Walmart_dataset[[#This Row],[Order Date]])</f>
        <v>12</v>
      </c>
      <c r="O1971">
        <f>DAY(Walmart_dataset[[#This Row],[Order Date]])</f>
        <v>30</v>
      </c>
    </row>
    <row r="1972" spans="1:15" x14ac:dyDescent="0.25">
      <c r="A1972" t="s">
        <v>2902</v>
      </c>
      <c r="B1972" s="1">
        <v>41273</v>
      </c>
      <c r="C1972" s="1">
        <v>41277</v>
      </c>
      <c r="D1972" t="s">
        <v>533</v>
      </c>
      <c r="E1972" t="s">
        <v>14</v>
      </c>
      <c r="F1972" t="s">
        <v>15</v>
      </c>
      <c r="G1972" t="s">
        <v>16</v>
      </c>
      <c r="H1972" t="s">
        <v>128</v>
      </c>
      <c r="I1972" t="s">
        <v>2307</v>
      </c>
      <c r="J1972">
        <v>271.44</v>
      </c>
      <c r="K1972">
        <v>3</v>
      </c>
      <c r="L1972">
        <v>122.15</v>
      </c>
      <c r="M1972">
        <f>YEAR(Walmart_dataset[[#This Row],[Order Date]])</f>
        <v>2012</v>
      </c>
      <c r="N1972">
        <f>MONTH(Walmart_dataset[[#This Row],[Order Date]])</f>
        <v>12</v>
      </c>
      <c r="O1972">
        <f>DAY(Walmart_dataset[[#This Row],[Order Date]])</f>
        <v>30</v>
      </c>
    </row>
    <row r="1973" spans="1:15" x14ac:dyDescent="0.25">
      <c r="A1973" t="s">
        <v>2902</v>
      </c>
      <c r="B1973" s="1">
        <v>41273</v>
      </c>
      <c r="C1973" s="1">
        <v>41277</v>
      </c>
      <c r="D1973" t="s">
        <v>533</v>
      </c>
      <c r="E1973" t="s">
        <v>14</v>
      </c>
      <c r="F1973" t="s">
        <v>15</v>
      </c>
      <c r="G1973" t="s">
        <v>16</v>
      </c>
      <c r="H1973" t="s">
        <v>25</v>
      </c>
      <c r="I1973" t="s">
        <v>2905</v>
      </c>
      <c r="J1973">
        <v>287.88</v>
      </c>
      <c r="K1973">
        <v>3</v>
      </c>
      <c r="L1973">
        <v>35.99</v>
      </c>
      <c r="M1973">
        <f>YEAR(Walmart_dataset[[#This Row],[Order Date]])</f>
        <v>2012</v>
      </c>
      <c r="N1973">
        <f>MONTH(Walmart_dataset[[#This Row],[Order Date]])</f>
        <v>12</v>
      </c>
      <c r="O1973">
        <f>DAY(Walmart_dataset[[#This Row],[Order Date]])</f>
        <v>30</v>
      </c>
    </row>
    <row r="1974" spans="1:15" x14ac:dyDescent="0.25">
      <c r="A1974" t="s">
        <v>2906</v>
      </c>
      <c r="B1974" s="1">
        <v>41344</v>
      </c>
      <c r="C1974" s="1">
        <v>41345</v>
      </c>
      <c r="D1974" t="s">
        <v>1304</v>
      </c>
      <c r="E1974" t="s">
        <v>14</v>
      </c>
      <c r="F1974" t="s">
        <v>15</v>
      </c>
      <c r="G1974" t="s">
        <v>16</v>
      </c>
      <c r="H1974" t="s">
        <v>67</v>
      </c>
      <c r="I1974" t="s">
        <v>2907</v>
      </c>
      <c r="J1974">
        <v>14.9</v>
      </c>
      <c r="K1974">
        <v>5</v>
      </c>
      <c r="L1974">
        <v>7.15</v>
      </c>
      <c r="M1974">
        <f>YEAR(Walmart_dataset[[#This Row],[Order Date]])</f>
        <v>2013</v>
      </c>
      <c r="N1974">
        <f>MONTH(Walmart_dataset[[#This Row],[Order Date]])</f>
        <v>3</v>
      </c>
      <c r="O1974">
        <f>DAY(Walmart_dataset[[#This Row],[Order Date]])</f>
        <v>11</v>
      </c>
    </row>
    <row r="1975" spans="1:15" x14ac:dyDescent="0.25">
      <c r="A1975" t="s">
        <v>2906</v>
      </c>
      <c r="B1975" s="1">
        <v>41344</v>
      </c>
      <c r="C1975" s="1">
        <v>41345</v>
      </c>
      <c r="D1975" t="s">
        <v>1304</v>
      </c>
      <c r="E1975" t="s">
        <v>14</v>
      </c>
      <c r="F1975" t="s">
        <v>15</v>
      </c>
      <c r="G1975" t="s">
        <v>16</v>
      </c>
      <c r="H1975" t="s">
        <v>25</v>
      </c>
      <c r="I1975" t="s">
        <v>2908</v>
      </c>
      <c r="J1975">
        <v>4158.91</v>
      </c>
      <c r="K1975">
        <v>8</v>
      </c>
      <c r="L1975">
        <v>363.9</v>
      </c>
      <c r="M1975">
        <f>YEAR(Walmart_dataset[[#This Row],[Order Date]])</f>
        <v>2013</v>
      </c>
      <c r="N1975">
        <f>MONTH(Walmart_dataset[[#This Row],[Order Date]])</f>
        <v>3</v>
      </c>
      <c r="O1975">
        <f>DAY(Walmart_dataset[[#This Row],[Order Date]])</f>
        <v>11</v>
      </c>
    </row>
    <row r="1976" spans="1:15" x14ac:dyDescent="0.25">
      <c r="A1976" t="s">
        <v>2909</v>
      </c>
      <c r="B1976" s="1">
        <v>40639</v>
      </c>
      <c r="C1976" s="1">
        <v>40645</v>
      </c>
      <c r="D1976" t="s">
        <v>1718</v>
      </c>
      <c r="E1976" t="s">
        <v>14</v>
      </c>
      <c r="F1976" t="s">
        <v>15</v>
      </c>
      <c r="G1976" t="s">
        <v>16</v>
      </c>
      <c r="H1976" t="s">
        <v>21</v>
      </c>
      <c r="I1976" t="s">
        <v>2817</v>
      </c>
      <c r="J1976">
        <v>91.96</v>
      </c>
      <c r="K1976">
        <v>2</v>
      </c>
      <c r="L1976">
        <v>15.63</v>
      </c>
      <c r="M1976">
        <f>YEAR(Walmart_dataset[[#This Row],[Order Date]])</f>
        <v>2011</v>
      </c>
      <c r="N1976">
        <f>MONTH(Walmart_dataset[[#This Row],[Order Date]])</f>
        <v>4</v>
      </c>
      <c r="O1976">
        <f>DAY(Walmart_dataset[[#This Row],[Order Date]])</f>
        <v>6</v>
      </c>
    </row>
    <row r="1977" spans="1:15" x14ac:dyDescent="0.25">
      <c r="A1977" t="s">
        <v>2909</v>
      </c>
      <c r="B1977" s="1">
        <v>40639</v>
      </c>
      <c r="C1977" s="1">
        <v>40645</v>
      </c>
      <c r="D1977" t="s">
        <v>1718</v>
      </c>
      <c r="E1977" t="s">
        <v>14</v>
      </c>
      <c r="F1977" t="s">
        <v>15</v>
      </c>
      <c r="G1977" t="s">
        <v>16</v>
      </c>
      <c r="H1977" t="s">
        <v>21</v>
      </c>
      <c r="I1977" t="s">
        <v>234</v>
      </c>
      <c r="J1977">
        <v>33.11</v>
      </c>
      <c r="K1977">
        <v>7</v>
      </c>
      <c r="L1977">
        <v>12.91</v>
      </c>
      <c r="M1977">
        <f>YEAR(Walmart_dataset[[#This Row],[Order Date]])</f>
        <v>2011</v>
      </c>
      <c r="N1977">
        <f>MONTH(Walmart_dataset[[#This Row],[Order Date]])</f>
        <v>4</v>
      </c>
      <c r="O1977">
        <f>DAY(Walmart_dataset[[#This Row],[Order Date]])</f>
        <v>6</v>
      </c>
    </row>
    <row r="1978" spans="1:15" x14ac:dyDescent="0.25">
      <c r="A1978" t="s">
        <v>2909</v>
      </c>
      <c r="B1978" s="1">
        <v>40639</v>
      </c>
      <c r="C1978" s="1">
        <v>40645</v>
      </c>
      <c r="D1978" t="s">
        <v>1718</v>
      </c>
      <c r="E1978" t="s">
        <v>14</v>
      </c>
      <c r="F1978" t="s">
        <v>15</v>
      </c>
      <c r="G1978" t="s">
        <v>16</v>
      </c>
      <c r="H1978" t="s">
        <v>67</v>
      </c>
      <c r="I1978" t="s">
        <v>2275</v>
      </c>
      <c r="J1978">
        <v>19.440000000000001</v>
      </c>
      <c r="K1978">
        <v>3</v>
      </c>
      <c r="L1978">
        <v>9.33</v>
      </c>
      <c r="M1978">
        <f>YEAR(Walmart_dataset[[#This Row],[Order Date]])</f>
        <v>2011</v>
      </c>
      <c r="N1978">
        <f>MONTH(Walmart_dataset[[#This Row],[Order Date]])</f>
        <v>4</v>
      </c>
      <c r="O1978">
        <f>DAY(Walmart_dataset[[#This Row],[Order Date]])</f>
        <v>6</v>
      </c>
    </row>
    <row r="1979" spans="1:15" x14ac:dyDescent="0.25">
      <c r="A1979" t="s">
        <v>2909</v>
      </c>
      <c r="B1979" s="1">
        <v>40639</v>
      </c>
      <c r="C1979" s="1">
        <v>40645</v>
      </c>
      <c r="D1979" t="s">
        <v>1718</v>
      </c>
      <c r="E1979" t="s">
        <v>14</v>
      </c>
      <c r="F1979" t="s">
        <v>15</v>
      </c>
      <c r="G1979" t="s">
        <v>16</v>
      </c>
      <c r="H1979" t="s">
        <v>67</v>
      </c>
      <c r="I1979" t="s">
        <v>2910</v>
      </c>
      <c r="J1979">
        <v>55.48</v>
      </c>
      <c r="K1979">
        <v>1</v>
      </c>
      <c r="L1979">
        <v>26.63</v>
      </c>
      <c r="M1979">
        <f>YEAR(Walmart_dataset[[#This Row],[Order Date]])</f>
        <v>2011</v>
      </c>
      <c r="N1979">
        <f>MONTH(Walmart_dataset[[#This Row],[Order Date]])</f>
        <v>4</v>
      </c>
      <c r="O1979">
        <f>DAY(Walmart_dataset[[#This Row],[Order Date]])</f>
        <v>6</v>
      </c>
    </row>
    <row r="1980" spans="1:15" x14ac:dyDescent="0.25">
      <c r="A1980" t="s">
        <v>2911</v>
      </c>
      <c r="B1980" s="1">
        <v>41694</v>
      </c>
      <c r="C1980" s="1">
        <v>41701</v>
      </c>
      <c r="D1980" t="s">
        <v>2912</v>
      </c>
      <c r="E1980" t="s">
        <v>14</v>
      </c>
      <c r="F1980" t="s">
        <v>36</v>
      </c>
      <c r="G1980" t="s">
        <v>37</v>
      </c>
      <c r="H1980" t="s">
        <v>119</v>
      </c>
      <c r="I1980" t="s">
        <v>1742</v>
      </c>
      <c r="J1980">
        <v>8.4</v>
      </c>
      <c r="K1980">
        <v>5</v>
      </c>
      <c r="L1980">
        <v>0.34</v>
      </c>
      <c r="M1980">
        <f>YEAR(Walmart_dataset[[#This Row],[Order Date]])</f>
        <v>2014</v>
      </c>
      <c r="N1980">
        <f>MONTH(Walmart_dataset[[#This Row],[Order Date]])</f>
        <v>2</v>
      </c>
      <c r="O1980">
        <f>DAY(Walmart_dataset[[#This Row],[Order Date]])</f>
        <v>24</v>
      </c>
    </row>
    <row r="1981" spans="1:15" x14ac:dyDescent="0.25">
      <c r="A1981" t="s">
        <v>2911</v>
      </c>
      <c r="B1981" s="1">
        <v>41694</v>
      </c>
      <c r="C1981" s="1">
        <v>41701</v>
      </c>
      <c r="D1981" t="s">
        <v>2912</v>
      </c>
      <c r="E1981" t="s">
        <v>14</v>
      </c>
      <c r="F1981" t="s">
        <v>36</v>
      </c>
      <c r="G1981" t="s">
        <v>37</v>
      </c>
      <c r="H1981" t="s">
        <v>25</v>
      </c>
      <c r="I1981" t="s">
        <v>1780</v>
      </c>
      <c r="J1981">
        <v>71.959999999999994</v>
      </c>
      <c r="K1981">
        <v>5</v>
      </c>
      <c r="L1981">
        <v>25.19</v>
      </c>
      <c r="M1981">
        <f>YEAR(Walmart_dataset[[#This Row],[Order Date]])</f>
        <v>2014</v>
      </c>
      <c r="N1981">
        <f>MONTH(Walmart_dataset[[#This Row],[Order Date]])</f>
        <v>2</v>
      </c>
      <c r="O1981">
        <f>DAY(Walmart_dataset[[#This Row],[Order Date]])</f>
        <v>24</v>
      </c>
    </row>
    <row r="1982" spans="1:15" x14ac:dyDescent="0.25">
      <c r="A1982" t="s">
        <v>2913</v>
      </c>
      <c r="B1982" s="1">
        <v>41593</v>
      </c>
      <c r="C1982" s="1">
        <v>41594</v>
      </c>
      <c r="D1982" t="s">
        <v>1911</v>
      </c>
      <c r="E1982" t="s">
        <v>14</v>
      </c>
      <c r="F1982" t="s">
        <v>15</v>
      </c>
      <c r="G1982" t="s">
        <v>16</v>
      </c>
      <c r="H1982" t="s">
        <v>23</v>
      </c>
      <c r="I1982" t="s">
        <v>2727</v>
      </c>
      <c r="J1982">
        <v>9.84</v>
      </c>
      <c r="K1982">
        <v>3</v>
      </c>
      <c r="L1982">
        <v>2.85</v>
      </c>
      <c r="M1982">
        <f>YEAR(Walmart_dataset[[#This Row],[Order Date]])</f>
        <v>2013</v>
      </c>
      <c r="N1982">
        <f>MONTH(Walmart_dataset[[#This Row],[Order Date]])</f>
        <v>11</v>
      </c>
      <c r="O1982">
        <f>DAY(Walmart_dataset[[#This Row],[Order Date]])</f>
        <v>15</v>
      </c>
    </row>
    <row r="1983" spans="1:15" x14ac:dyDescent="0.25">
      <c r="A1983" t="s">
        <v>2914</v>
      </c>
      <c r="B1983" s="1">
        <v>41257</v>
      </c>
      <c r="C1983" s="1">
        <v>41261</v>
      </c>
      <c r="D1983" t="s">
        <v>2741</v>
      </c>
      <c r="E1983" t="s">
        <v>14</v>
      </c>
      <c r="F1983" t="s">
        <v>15</v>
      </c>
      <c r="G1983" t="s">
        <v>16</v>
      </c>
      <c r="H1983" t="s">
        <v>21</v>
      </c>
      <c r="I1983" t="s">
        <v>2915</v>
      </c>
      <c r="J1983">
        <v>15.24</v>
      </c>
      <c r="K1983">
        <v>3</v>
      </c>
      <c r="L1983">
        <v>5.18</v>
      </c>
      <c r="M1983">
        <f>YEAR(Walmart_dataset[[#This Row],[Order Date]])</f>
        <v>2012</v>
      </c>
      <c r="N1983">
        <f>MONTH(Walmart_dataset[[#This Row],[Order Date]])</f>
        <v>12</v>
      </c>
      <c r="O1983">
        <f>DAY(Walmart_dataset[[#This Row],[Order Date]])</f>
        <v>14</v>
      </c>
    </row>
    <row r="1984" spans="1:15" x14ac:dyDescent="0.25">
      <c r="A1984" t="s">
        <v>2916</v>
      </c>
      <c r="B1984" s="1">
        <v>41907</v>
      </c>
      <c r="C1984" s="1">
        <v>41912</v>
      </c>
      <c r="D1984" t="s">
        <v>239</v>
      </c>
      <c r="E1984" t="s">
        <v>14</v>
      </c>
      <c r="F1984" t="s">
        <v>15</v>
      </c>
      <c r="G1984" t="s">
        <v>16</v>
      </c>
      <c r="H1984" t="s">
        <v>25</v>
      </c>
      <c r="I1984" t="s">
        <v>1336</v>
      </c>
      <c r="J1984">
        <v>859.2</v>
      </c>
      <c r="K1984">
        <v>3</v>
      </c>
      <c r="L1984">
        <v>75.180000000000007</v>
      </c>
      <c r="M1984">
        <f>YEAR(Walmart_dataset[[#This Row],[Order Date]])</f>
        <v>2014</v>
      </c>
      <c r="N1984">
        <f>MONTH(Walmart_dataset[[#This Row],[Order Date]])</f>
        <v>9</v>
      </c>
      <c r="O1984">
        <f>DAY(Walmart_dataset[[#This Row],[Order Date]])</f>
        <v>25</v>
      </c>
    </row>
    <row r="1985" spans="1:15" x14ac:dyDescent="0.25">
      <c r="A1985" t="s">
        <v>2916</v>
      </c>
      <c r="B1985" s="1">
        <v>41907</v>
      </c>
      <c r="C1985" s="1">
        <v>41912</v>
      </c>
      <c r="D1985" t="s">
        <v>239</v>
      </c>
      <c r="E1985" t="s">
        <v>14</v>
      </c>
      <c r="F1985" t="s">
        <v>15</v>
      </c>
      <c r="G1985" t="s">
        <v>16</v>
      </c>
      <c r="H1985" t="s">
        <v>736</v>
      </c>
      <c r="I1985" t="s">
        <v>2917</v>
      </c>
      <c r="J1985">
        <v>506.28</v>
      </c>
      <c r="K1985">
        <v>3</v>
      </c>
      <c r="L1985">
        <v>177.2</v>
      </c>
      <c r="M1985">
        <f>YEAR(Walmart_dataset[[#This Row],[Order Date]])</f>
        <v>2014</v>
      </c>
      <c r="N1985">
        <f>MONTH(Walmart_dataset[[#This Row],[Order Date]])</f>
        <v>9</v>
      </c>
      <c r="O1985">
        <f>DAY(Walmart_dataset[[#This Row],[Order Date]])</f>
        <v>25</v>
      </c>
    </row>
    <row r="1986" spans="1:15" hidden="1" x14ac:dyDescent="0.25">
      <c r="A1986" t="s">
        <v>2918</v>
      </c>
      <c r="B1986" s="1">
        <v>41309</v>
      </c>
      <c r="C1986" s="1">
        <v>41313</v>
      </c>
      <c r="D1986" t="s">
        <v>220</v>
      </c>
      <c r="E1986" t="s">
        <v>14</v>
      </c>
      <c r="F1986" t="s">
        <v>478</v>
      </c>
      <c r="G1986" t="s">
        <v>73</v>
      </c>
      <c r="H1986" t="s">
        <v>21</v>
      </c>
      <c r="I1986" t="s">
        <v>2224</v>
      </c>
      <c r="J1986">
        <v>14.37</v>
      </c>
      <c r="K1986">
        <v>2</v>
      </c>
      <c r="L1986">
        <v>3.95</v>
      </c>
      <c r="M1986">
        <f>YEAR(Walmart_dataset[[#This Row],[Order Date]])</f>
        <v>2013</v>
      </c>
      <c r="N1986">
        <f>MONTH(Walmart_dataset[[#This Row],[Order Date]])</f>
        <v>2</v>
      </c>
      <c r="O1986">
        <f>DAY(Walmart_dataset[[#This Row],[Order Date]])</f>
        <v>4</v>
      </c>
    </row>
    <row r="1987" spans="1:15" hidden="1" x14ac:dyDescent="0.25">
      <c r="A1987" t="s">
        <v>2919</v>
      </c>
      <c r="B1987" s="1">
        <v>41155</v>
      </c>
      <c r="C1987" s="1">
        <v>41160</v>
      </c>
      <c r="D1987" t="s">
        <v>2920</v>
      </c>
      <c r="E1987" t="s">
        <v>14</v>
      </c>
      <c r="F1987" t="s">
        <v>268</v>
      </c>
      <c r="G1987" t="s">
        <v>73</v>
      </c>
      <c r="H1987" t="s">
        <v>21</v>
      </c>
      <c r="I1987" t="s">
        <v>1017</v>
      </c>
      <c r="J1987">
        <v>238.15</v>
      </c>
      <c r="K1987">
        <v>3</v>
      </c>
      <c r="L1987">
        <v>89.31</v>
      </c>
      <c r="M1987">
        <f>YEAR(Walmart_dataset[[#This Row],[Order Date]])</f>
        <v>2012</v>
      </c>
      <c r="N1987">
        <f>MONTH(Walmart_dataset[[#This Row],[Order Date]])</f>
        <v>9</v>
      </c>
      <c r="O1987">
        <f>DAY(Walmart_dataset[[#This Row],[Order Date]])</f>
        <v>3</v>
      </c>
    </row>
    <row r="1988" spans="1:15" x14ac:dyDescent="0.25">
      <c r="A1988" t="s">
        <v>2921</v>
      </c>
      <c r="B1988" s="1">
        <v>41268</v>
      </c>
      <c r="C1988" s="1">
        <v>41273</v>
      </c>
      <c r="D1988" t="s">
        <v>1961</v>
      </c>
      <c r="E1988" t="s">
        <v>14</v>
      </c>
      <c r="F1988" t="s">
        <v>197</v>
      </c>
      <c r="G1988" t="s">
        <v>16</v>
      </c>
      <c r="H1988" t="s">
        <v>249</v>
      </c>
      <c r="I1988" t="s">
        <v>2315</v>
      </c>
      <c r="J1988">
        <v>1199.96</v>
      </c>
      <c r="K1988">
        <v>5</v>
      </c>
      <c r="L1988">
        <v>224.99</v>
      </c>
      <c r="M1988">
        <f>YEAR(Walmart_dataset[[#This Row],[Order Date]])</f>
        <v>2012</v>
      </c>
      <c r="N1988">
        <f>MONTH(Walmart_dataset[[#This Row],[Order Date]])</f>
        <v>12</v>
      </c>
      <c r="O1988">
        <f>DAY(Walmart_dataset[[#This Row],[Order Date]])</f>
        <v>25</v>
      </c>
    </row>
    <row r="1989" spans="1:15" x14ac:dyDescent="0.25">
      <c r="A1989" t="s">
        <v>2921</v>
      </c>
      <c r="B1989" s="1">
        <v>41268</v>
      </c>
      <c r="C1989" s="1">
        <v>41273</v>
      </c>
      <c r="D1989" t="s">
        <v>1961</v>
      </c>
      <c r="E1989" t="s">
        <v>14</v>
      </c>
      <c r="F1989" t="s">
        <v>197</v>
      </c>
      <c r="G1989" t="s">
        <v>16</v>
      </c>
      <c r="H1989" t="s">
        <v>67</v>
      </c>
      <c r="I1989" t="s">
        <v>2922</v>
      </c>
      <c r="J1989">
        <v>12.6</v>
      </c>
      <c r="K1989">
        <v>3</v>
      </c>
      <c r="L1989">
        <v>6.17</v>
      </c>
      <c r="M1989">
        <f>YEAR(Walmart_dataset[[#This Row],[Order Date]])</f>
        <v>2012</v>
      </c>
      <c r="N1989">
        <f>MONTH(Walmart_dataset[[#This Row],[Order Date]])</f>
        <v>12</v>
      </c>
      <c r="O1989">
        <f>DAY(Walmart_dataset[[#This Row],[Order Date]])</f>
        <v>25</v>
      </c>
    </row>
    <row r="1990" spans="1:15" x14ac:dyDescent="0.25">
      <c r="A1990" t="s">
        <v>2921</v>
      </c>
      <c r="B1990" s="1">
        <v>41268</v>
      </c>
      <c r="C1990" s="1">
        <v>41273</v>
      </c>
      <c r="D1990" t="s">
        <v>1961</v>
      </c>
      <c r="E1990" t="s">
        <v>14</v>
      </c>
      <c r="F1990" t="s">
        <v>197</v>
      </c>
      <c r="G1990" t="s">
        <v>16</v>
      </c>
      <c r="H1990" t="s">
        <v>67</v>
      </c>
      <c r="I1990" t="s">
        <v>378</v>
      </c>
      <c r="J1990">
        <v>17.940000000000001</v>
      </c>
      <c r="K1990">
        <v>3</v>
      </c>
      <c r="L1990">
        <v>8.07</v>
      </c>
      <c r="M1990">
        <f>YEAR(Walmart_dataset[[#This Row],[Order Date]])</f>
        <v>2012</v>
      </c>
      <c r="N1990">
        <f>MONTH(Walmart_dataset[[#This Row],[Order Date]])</f>
        <v>12</v>
      </c>
      <c r="O1990">
        <f>DAY(Walmart_dataset[[#This Row],[Order Date]])</f>
        <v>25</v>
      </c>
    </row>
    <row r="1991" spans="1:15" x14ac:dyDescent="0.25">
      <c r="A1991" t="s">
        <v>2923</v>
      </c>
      <c r="B1991" s="1">
        <v>41780</v>
      </c>
      <c r="C1991" s="1">
        <v>41784</v>
      </c>
      <c r="D1991" t="s">
        <v>798</v>
      </c>
      <c r="E1991" t="s">
        <v>14</v>
      </c>
      <c r="F1991" t="s">
        <v>2095</v>
      </c>
      <c r="G1991" t="s">
        <v>16</v>
      </c>
      <c r="H1991" t="s">
        <v>110</v>
      </c>
      <c r="I1991" t="s">
        <v>320</v>
      </c>
      <c r="J1991">
        <v>518.27</v>
      </c>
      <c r="K1991">
        <v>8</v>
      </c>
      <c r="L1991">
        <v>-97.18</v>
      </c>
      <c r="M1991">
        <f>YEAR(Walmart_dataset[[#This Row],[Order Date]])</f>
        <v>2014</v>
      </c>
      <c r="N1991">
        <f>MONTH(Walmart_dataset[[#This Row],[Order Date]])</f>
        <v>5</v>
      </c>
      <c r="O1991">
        <f>DAY(Walmart_dataset[[#This Row],[Order Date]])</f>
        <v>21</v>
      </c>
    </row>
    <row r="1992" spans="1:15" x14ac:dyDescent="0.25">
      <c r="A1992" t="s">
        <v>2923</v>
      </c>
      <c r="B1992" s="1">
        <v>41780</v>
      </c>
      <c r="C1992" s="1">
        <v>41784</v>
      </c>
      <c r="D1992" t="s">
        <v>798</v>
      </c>
      <c r="E1992" t="s">
        <v>14</v>
      </c>
      <c r="F1992" t="s">
        <v>2095</v>
      </c>
      <c r="G1992" t="s">
        <v>16</v>
      </c>
      <c r="H1992" t="s">
        <v>21</v>
      </c>
      <c r="I1992" t="s">
        <v>2924</v>
      </c>
      <c r="J1992">
        <v>6.98</v>
      </c>
      <c r="K1992">
        <v>1</v>
      </c>
      <c r="L1992">
        <v>3.35</v>
      </c>
      <c r="M1992">
        <f>YEAR(Walmart_dataset[[#This Row],[Order Date]])</f>
        <v>2014</v>
      </c>
      <c r="N1992">
        <f>MONTH(Walmart_dataset[[#This Row],[Order Date]])</f>
        <v>5</v>
      </c>
      <c r="O1992">
        <f>DAY(Walmart_dataset[[#This Row],[Order Date]])</f>
        <v>21</v>
      </c>
    </row>
    <row r="1993" spans="1:15" x14ac:dyDescent="0.25">
      <c r="A1993" t="s">
        <v>2923</v>
      </c>
      <c r="B1993" s="1">
        <v>41780</v>
      </c>
      <c r="C1993" s="1">
        <v>41784</v>
      </c>
      <c r="D1993" t="s">
        <v>798</v>
      </c>
      <c r="E1993" t="s">
        <v>14</v>
      </c>
      <c r="F1993" t="s">
        <v>2095</v>
      </c>
      <c r="G1993" t="s">
        <v>16</v>
      </c>
      <c r="H1993" t="s">
        <v>736</v>
      </c>
      <c r="I1993" t="s">
        <v>2925</v>
      </c>
      <c r="J1993">
        <v>343.2</v>
      </c>
      <c r="K1993">
        <v>1</v>
      </c>
      <c r="L1993">
        <v>38.61</v>
      </c>
      <c r="M1993">
        <f>YEAR(Walmart_dataset[[#This Row],[Order Date]])</f>
        <v>2014</v>
      </c>
      <c r="N1993">
        <f>MONTH(Walmart_dataset[[#This Row],[Order Date]])</f>
        <v>5</v>
      </c>
      <c r="O1993">
        <f>DAY(Walmart_dataset[[#This Row],[Order Date]])</f>
        <v>21</v>
      </c>
    </row>
    <row r="1994" spans="1:15" x14ac:dyDescent="0.25">
      <c r="A1994" t="s">
        <v>2926</v>
      </c>
      <c r="B1994" s="1">
        <v>41999</v>
      </c>
      <c r="C1994" s="1">
        <v>42003</v>
      </c>
      <c r="D1994" t="s">
        <v>1031</v>
      </c>
      <c r="E1994" t="s">
        <v>14</v>
      </c>
      <c r="F1994" t="s">
        <v>15</v>
      </c>
      <c r="G1994" t="s">
        <v>16</v>
      </c>
      <c r="H1994" t="s">
        <v>27</v>
      </c>
      <c r="I1994" t="s">
        <v>1321</v>
      </c>
      <c r="J1994">
        <v>153.55000000000001</v>
      </c>
      <c r="K1994">
        <v>3</v>
      </c>
      <c r="L1994">
        <v>51.82</v>
      </c>
      <c r="M1994">
        <f>YEAR(Walmart_dataset[[#This Row],[Order Date]])</f>
        <v>2014</v>
      </c>
      <c r="N1994">
        <f>MONTH(Walmart_dataset[[#This Row],[Order Date]])</f>
        <v>12</v>
      </c>
      <c r="O1994">
        <f>DAY(Walmart_dataset[[#This Row],[Order Date]])</f>
        <v>26</v>
      </c>
    </row>
    <row r="1995" spans="1:15" x14ac:dyDescent="0.25">
      <c r="A1995" t="s">
        <v>2926</v>
      </c>
      <c r="B1995" s="1">
        <v>41999</v>
      </c>
      <c r="C1995" s="1">
        <v>42003</v>
      </c>
      <c r="D1995" t="s">
        <v>1031</v>
      </c>
      <c r="E1995" t="s">
        <v>14</v>
      </c>
      <c r="F1995" t="s">
        <v>15</v>
      </c>
      <c r="G1995" t="s">
        <v>16</v>
      </c>
      <c r="H1995" t="s">
        <v>43</v>
      </c>
      <c r="I1995" t="s">
        <v>2373</v>
      </c>
      <c r="J1995">
        <v>270.62</v>
      </c>
      <c r="K1995">
        <v>2</v>
      </c>
      <c r="L1995">
        <v>2.71</v>
      </c>
      <c r="M1995">
        <f>YEAR(Walmart_dataset[[#This Row],[Order Date]])</f>
        <v>2014</v>
      </c>
      <c r="N1995">
        <f>MONTH(Walmart_dataset[[#This Row],[Order Date]])</f>
        <v>12</v>
      </c>
      <c r="O1995">
        <f>DAY(Walmart_dataset[[#This Row],[Order Date]])</f>
        <v>26</v>
      </c>
    </row>
    <row r="1996" spans="1:15" x14ac:dyDescent="0.25">
      <c r="A1996" t="s">
        <v>2927</v>
      </c>
      <c r="B1996" s="1">
        <v>41257</v>
      </c>
      <c r="C1996" s="1">
        <v>41261</v>
      </c>
      <c r="D1996" t="s">
        <v>56</v>
      </c>
      <c r="E1996" t="s">
        <v>14</v>
      </c>
      <c r="F1996" t="s">
        <v>355</v>
      </c>
      <c r="G1996" t="s">
        <v>16</v>
      </c>
      <c r="H1996" t="s">
        <v>21</v>
      </c>
      <c r="I1996" t="s">
        <v>159</v>
      </c>
      <c r="J1996">
        <v>29.22</v>
      </c>
      <c r="K1996">
        <v>3</v>
      </c>
      <c r="L1996">
        <v>12.86</v>
      </c>
      <c r="M1996">
        <f>YEAR(Walmart_dataset[[#This Row],[Order Date]])</f>
        <v>2012</v>
      </c>
      <c r="N1996">
        <f>MONTH(Walmart_dataset[[#This Row],[Order Date]])</f>
        <v>12</v>
      </c>
      <c r="O1996">
        <f>DAY(Walmart_dataset[[#This Row],[Order Date]])</f>
        <v>14</v>
      </c>
    </row>
    <row r="1997" spans="1:15" hidden="1" x14ac:dyDescent="0.25">
      <c r="A1997" t="s">
        <v>2928</v>
      </c>
      <c r="B1997" s="1">
        <v>42002</v>
      </c>
      <c r="C1997" s="1">
        <v>42005</v>
      </c>
      <c r="D1997" t="s">
        <v>595</v>
      </c>
      <c r="E1997" t="s">
        <v>14</v>
      </c>
      <c r="F1997" t="s">
        <v>2528</v>
      </c>
      <c r="G1997" t="s">
        <v>96</v>
      </c>
      <c r="H1997" t="s">
        <v>27</v>
      </c>
      <c r="I1997" t="s">
        <v>2134</v>
      </c>
      <c r="J1997">
        <v>1.19</v>
      </c>
      <c r="K1997">
        <v>2</v>
      </c>
      <c r="L1997">
        <v>-0.99</v>
      </c>
      <c r="M1997">
        <f>YEAR(Walmart_dataset[[#This Row],[Order Date]])</f>
        <v>2014</v>
      </c>
      <c r="N1997">
        <f>MONTH(Walmart_dataset[[#This Row],[Order Date]])</f>
        <v>12</v>
      </c>
      <c r="O1997">
        <f>DAY(Walmart_dataset[[#This Row],[Order Date]])</f>
        <v>29</v>
      </c>
    </row>
    <row r="1998" spans="1:15" x14ac:dyDescent="0.25">
      <c r="A1998" t="s">
        <v>2929</v>
      </c>
      <c r="B1998" s="1">
        <v>41348</v>
      </c>
      <c r="C1998" s="1">
        <v>41354</v>
      </c>
      <c r="D1998" t="s">
        <v>141</v>
      </c>
      <c r="E1998" t="s">
        <v>14</v>
      </c>
      <c r="F1998" t="s">
        <v>2930</v>
      </c>
      <c r="G1998" t="s">
        <v>16</v>
      </c>
      <c r="H1998" t="s">
        <v>27</v>
      </c>
      <c r="I1998" t="s">
        <v>509</v>
      </c>
      <c r="J1998">
        <v>41.9</v>
      </c>
      <c r="K1998">
        <v>6</v>
      </c>
      <c r="L1998">
        <v>14.14</v>
      </c>
      <c r="M1998">
        <f>YEAR(Walmart_dataset[[#This Row],[Order Date]])</f>
        <v>2013</v>
      </c>
      <c r="N1998">
        <f>MONTH(Walmart_dataset[[#This Row],[Order Date]])</f>
        <v>3</v>
      </c>
      <c r="O1998">
        <f>DAY(Walmart_dataset[[#This Row],[Order Date]])</f>
        <v>15</v>
      </c>
    </row>
    <row r="1999" spans="1:15" hidden="1" x14ac:dyDescent="0.25">
      <c r="A1999" t="s">
        <v>2931</v>
      </c>
      <c r="B1999" s="1">
        <v>41902</v>
      </c>
      <c r="C1999" s="1">
        <v>41908</v>
      </c>
      <c r="D1999" t="s">
        <v>2932</v>
      </c>
      <c r="E1999" t="s">
        <v>14</v>
      </c>
      <c r="F1999" t="s">
        <v>1161</v>
      </c>
      <c r="G1999" t="s">
        <v>88</v>
      </c>
      <c r="H1999" t="s">
        <v>25</v>
      </c>
      <c r="I1999" t="s">
        <v>2115</v>
      </c>
      <c r="J1999">
        <v>191.98</v>
      </c>
      <c r="K1999">
        <v>3</v>
      </c>
      <c r="L1999">
        <v>19.2</v>
      </c>
      <c r="M1999">
        <f>YEAR(Walmart_dataset[[#This Row],[Order Date]])</f>
        <v>2014</v>
      </c>
      <c r="N1999">
        <f>MONTH(Walmart_dataset[[#This Row],[Order Date]])</f>
        <v>9</v>
      </c>
      <c r="O1999">
        <f>DAY(Walmart_dataset[[#This Row],[Order Date]])</f>
        <v>20</v>
      </c>
    </row>
    <row r="2000" spans="1:15" hidden="1" x14ac:dyDescent="0.25">
      <c r="A2000" t="s">
        <v>2931</v>
      </c>
      <c r="B2000" s="1">
        <v>41902</v>
      </c>
      <c r="C2000" s="1">
        <v>41908</v>
      </c>
      <c r="D2000" t="s">
        <v>2932</v>
      </c>
      <c r="E2000" t="s">
        <v>14</v>
      </c>
      <c r="F2000" t="s">
        <v>1161</v>
      </c>
      <c r="G2000" t="s">
        <v>88</v>
      </c>
      <c r="H2000" t="s">
        <v>23</v>
      </c>
      <c r="I2000" t="s">
        <v>2933</v>
      </c>
      <c r="J2000">
        <v>23.83</v>
      </c>
      <c r="K2000">
        <v>3</v>
      </c>
      <c r="L2000">
        <v>6.55</v>
      </c>
      <c r="M2000">
        <f>YEAR(Walmart_dataset[[#This Row],[Order Date]])</f>
        <v>2014</v>
      </c>
      <c r="N2000">
        <f>MONTH(Walmart_dataset[[#This Row],[Order Date]])</f>
        <v>9</v>
      </c>
      <c r="O2000">
        <f>DAY(Walmart_dataset[[#This Row],[Order Date]])</f>
        <v>20</v>
      </c>
    </row>
    <row r="2001" spans="1:15" hidden="1" x14ac:dyDescent="0.25">
      <c r="A2001" t="s">
        <v>2931</v>
      </c>
      <c r="B2001" s="1">
        <v>41902</v>
      </c>
      <c r="C2001" s="1">
        <v>41908</v>
      </c>
      <c r="D2001" t="s">
        <v>2932</v>
      </c>
      <c r="E2001" t="s">
        <v>14</v>
      </c>
      <c r="F2001" t="s">
        <v>1161</v>
      </c>
      <c r="G2001" t="s">
        <v>88</v>
      </c>
      <c r="H2001" t="s">
        <v>21</v>
      </c>
      <c r="I2001" t="s">
        <v>357</v>
      </c>
      <c r="J2001">
        <v>409.22</v>
      </c>
      <c r="K2001">
        <v>8</v>
      </c>
      <c r="L2001">
        <v>61.38</v>
      </c>
      <c r="M2001">
        <f>YEAR(Walmart_dataset[[#This Row],[Order Date]])</f>
        <v>2014</v>
      </c>
      <c r="N2001">
        <f>MONTH(Walmart_dataset[[#This Row],[Order Date]])</f>
        <v>9</v>
      </c>
      <c r="O2001">
        <f>DAY(Walmart_dataset[[#This Row],[Order Date]])</f>
        <v>20</v>
      </c>
    </row>
    <row r="2002" spans="1:15" hidden="1" x14ac:dyDescent="0.25">
      <c r="A2002" t="s">
        <v>2931</v>
      </c>
      <c r="B2002" s="1">
        <v>41902</v>
      </c>
      <c r="C2002" s="1">
        <v>41908</v>
      </c>
      <c r="D2002" t="s">
        <v>2932</v>
      </c>
      <c r="E2002" t="s">
        <v>14</v>
      </c>
      <c r="F2002" t="s">
        <v>1161</v>
      </c>
      <c r="G2002" t="s">
        <v>88</v>
      </c>
      <c r="H2002" t="s">
        <v>296</v>
      </c>
      <c r="I2002" t="s">
        <v>297</v>
      </c>
      <c r="J2002">
        <v>72.59</v>
      </c>
      <c r="K2002">
        <v>2</v>
      </c>
      <c r="L2002">
        <v>-128.24</v>
      </c>
      <c r="M2002">
        <f>YEAR(Walmart_dataset[[#This Row],[Order Date]])</f>
        <v>2014</v>
      </c>
      <c r="N2002">
        <f>MONTH(Walmart_dataset[[#This Row],[Order Date]])</f>
        <v>9</v>
      </c>
      <c r="O2002">
        <f>DAY(Walmart_dataset[[#This Row],[Order Date]])</f>
        <v>20</v>
      </c>
    </row>
    <row r="2003" spans="1:15" x14ac:dyDescent="0.25">
      <c r="A2003" t="s">
        <v>2934</v>
      </c>
      <c r="B2003" s="1">
        <v>41794</v>
      </c>
      <c r="C2003" s="1">
        <v>41798</v>
      </c>
      <c r="D2003" t="s">
        <v>2935</v>
      </c>
      <c r="E2003" t="s">
        <v>14</v>
      </c>
      <c r="F2003" t="s">
        <v>15</v>
      </c>
      <c r="G2003" t="s">
        <v>16</v>
      </c>
      <c r="H2003" t="s">
        <v>58</v>
      </c>
      <c r="I2003" t="s">
        <v>1083</v>
      </c>
      <c r="J2003">
        <v>44.75</v>
      </c>
      <c r="K2003">
        <v>5</v>
      </c>
      <c r="L2003">
        <v>8.5</v>
      </c>
      <c r="M2003">
        <f>YEAR(Walmart_dataset[[#This Row],[Order Date]])</f>
        <v>2014</v>
      </c>
      <c r="N2003">
        <f>MONTH(Walmart_dataset[[#This Row],[Order Date]])</f>
        <v>6</v>
      </c>
      <c r="O2003">
        <f>DAY(Walmart_dataset[[#This Row],[Order Date]])</f>
        <v>4</v>
      </c>
    </row>
    <row r="2004" spans="1:15" x14ac:dyDescent="0.25">
      <c r="A2004" t="s">
        <v>2934</v>
      </c>
      <c r="B2004" s="1">
        <v>41794</v>
      </c>
      <c r="C2004" s="1">
        <v>41798</v>
      </c>
      <c r="D2004" t="s">
        <v>2935</v>
      </c>
      <c r="E2004" t="s">
        <v>14</v>
      </c>
      <c r="F2004" t="s">
        <v>15</v>
      </c>
      <c r="G2004" t="s">
        <v>16</v>
      </c>
      <c r="H2004" t="s">
        <v>67</v>
      </c>
      <c r="I2004" t="s">
        <v>2936</v>
      </c>
      <c r="J2004">
        <v>11.96</v>
      </c>
      <c r="K2004">
        <v>2</v>
      </c>
      <c r="L2004">
        <v>5.38</v>
      </c>
      <c r="M2004">
        <f>YEAR(Walmart_dataset[[#This Row],[Order Date]])</f>
        <v>2014</v>
      </c>
      <c r="N2004">
        <f>MONTH(Walmart_dataset[[#This Row],[Order Date]])</f>
        <v>6</v>
      </c>
      <c r="O2004">
        <f>DAY(Walmart_dataset[[#This Row],[Order Date]])</f>
        <v>4</v>
      </c>
    </row>
    <row r="2005" spans="1:15" x14ac:dyDescent="0.25">
      <c r="A2005" t="s">
        <v>2934</v>
      </c>
      <c r="B2005" s="1">
        <v>41794</v>
      </c>
      <c r="C2005" s="1">
        <v>41798</v>
      </c>
      <c r="D2005" t="s">
        <v>2935</v>
      </c>
      <c r="E2005" t="s">
        <v>14</v>
      </c>
      <c r="F2005" t="s">
        <v>15</v>
      </c>
      <c r="G2005" t="s">
        <v>16</v>
      </c>
      <c r="H2005" t="s">
        <v>27</v>
      </c>
      <c r="I2005" t="s">
        <v>658</v>
      </c>
      <c r="J2005">
        <v>3.91</v>
      </c>
      <c r="K2005">
        <v>1</v>
      </c>
      <c r="L2005">
        <v>1.27</v>
      </c>
      <c r="M2005">
        <f>YEAR(Walmart_dataset[[#This Row],[Order Date]])</f>
        <v>2014</v>
      </c>
      <c r="N2005">
        <f>MONTH(Walmart_dataset[[#This Row],[Order Date]])</f>
        <v>6</v>
      </c>
      <c r="O2005">
        <f>DAY(Walmart_dataset[[#This Row],[Order Date]])</f>
        <v>4</v>
      </c>
    </row>
    <row r="2006" spans="1:15" x14ac:dyDescent="0.25">
      <c r="A2006" t="s">
        <v>2937</v>
      </c>
      <c r="B2006" s="1">
        <v>40841</v>
      </c>
      <c r="C2006" s="1">
        <v>40844</v>
      </c>
      <c r="D2006" t="s">
        <v>2623</v>
      </c>
      <c r="E2006" t="s">
        <v>14</v>
      </c>
      <c r="F2006" t="s">
        <v>47</v>
      </c>
      <c r="G2006" t="s">
        <v>16</v>
      </c>
      <c r="H2006" t="s">
        <v>27</v>
      </c>
      <c r="I2006" t="s">
        <v>2858</v>
      </c>
      <c r="J2006">
        <v>49.41</v>
      </c>
      <c r="K2006">
        <v>4</v>
      </c>
      <c r="L2006">
        <v>18.53</v>
      </c>
      <c r="M2006">
        <f>YEAR(Walmart_dataset[[#This Row],[Order Date]])</f>
        <v>2011</v>
      </c>
      <c r="N2006">
        <f>MONTH(Walmart_dataset[[#This Row],[Order Date]])</f>
        <v>10</v>
      </c>
      <c r="O2006">
        <f>DAY(Walmart_dataset[[#This Row],[Order Date]])</f>
        <v>25</v>
      </c>
    </row>
    <row r="2007" spans="1:15" x14ac:dyDescent="0.25">
      <c r="A2007" t="s">
        <v>2938</v>
      </c>
      <c r="B2007" s="1">
        <v>41503</v>
      </c>
      <c r="C2007" s="1">
        <v>41506</v>
      </c>
      <c r="D2007" t="s">
        <v>2939</v>
      </c>
      <c r="E2007" t="s">
        <v>14</v>
      </c>
      <c r="F2007" t="s">
        <v>15</v>
      </c>
      <c r="G2007" t="s">
        <v>16</v>
      </c>
      <c r="H2007" t="s">
        <v>31</v>
      </c>
      <c r="I2007" t="s">
        <v>2940</v>
      </c>
      <c r="J2007">
        <v>161.28</v>
      </c>
      <c r="K2007">
        <v>2</v>
      </c>
      <c r="L2007">
        <v>12.1</v>
      </c>
      <c r="M2007">
        <f>YEAR(Walmart_dataset[[#This Row],[Order Date]])</f>
        <v>2013</v>
      </c>
      <c r="N2007">
        <f>MONTH(Walmart_dataset[[#This Row],[Order Date]])</f>
        <v>8</v>
      </c>
      <c r="O2007">
        <f>DAY(Walmart_dataset[[#This Row],[Order Date]])</f>
        <v>17</v>
      </c>
    </row>
    <row r="2008" spans="1:15" x14ac:dyDescent="0.25">
      <c r="A2008" t="s">
        <v>2941</v>
      </c>
      <c r="B2008" s="1">
        <v>41583</v>
      </c>
      <c r="C2008" s="1">
        <v>41583</v>
      </c>
      <c r="D2008" t="s">
        <v>1689</v>
      </c>
      <c r="E2008" t="s">
        <v>14</v>
      </c>
      <c r="F2008" t="s">
        <v>2022</v>
      </c>
      <c r="G2008" t="s">
        <v>16</v>
      </c>
      <c r="H2008" t="s">
        <v>23</v>
      </c>
      <c r="I2008" t="s">
        <v>945</v>
      </c>
      <c r="J2008">
        <v>192.8</v>
      </c>
      <c r="K2008">
        <v>4</v>
      </c>
      <c r="L2008">
        <v>55.91</v>
      </c>
      <c r="M2008">
        <f>YEAR(Walmart_dataset[[#This Row],[Order Date]])</f>
        <v>2013</v>
      </c>
      <c r="N2008">
        <f>MONTH(Walmart_dataset[[#This Row],[Order Date]])</f>
        <v>11</v>
      </c>
      <c r="O2008">
        <f>DAY(Walmart_dataset[[#This Row],[Order Date]])</f>
        <v>5</v>
      </c>
    </row>
    <row r="2009" spans="1:15" x14ac:dyDescent="0.25">
      <c r="A2009" t="s">
        <v>2942</v>
      </c>
      <c r="B2009" s="1">
        <v>40632</v>
      </c>
      <c r="C2009" s="1">
        <v>40637</v>
      </c>
      <c r="D2009" t="s">
        <v>1633</v>
      </c>
      <c r="E2009" t="s">
        <v>14</v>
      </c>
      <c r="F2009" t="s">
        <v>47</v>
      </c>
      <c r="G2009" t="s">
        <v>16</v>
      </c>
      <c r="H2009" t="s">
        <v>296</v>
      </c>
      <c r="I2009" t="s">
        <v>349</v>
      </c>
      <c r="J2009">
        <v>205.67</v>
      </c>
      <c r="K2009">
        <v>2</v>
      </c>
      <c r="L2009">
        <v>-12.1</v>
      </c>
      <c r="M2009">
        <f>YEAR(Walmart_dataset[[#This Row],[Order Date]])</f>
        <v>2011</v>
      </c>
      <c r="N2009">
        <f>MONTH(Walmart_dataset[[#This Row],[Order Date]])</f>
        <v>3</v>
      </c>
      <c r="O2009">
        <f>DAY(Walmart_dataset[[#This Row],[Order Date]])</f>
        <v>30</v>
      </c>
    </row>
    <row r="2010" spans="1:15" x14ac:dyDescent="0.25">
      <c r="A2010" t="s">
        <v>2943</v>
      </c>
      <c r="B2010" s="1">
        <v>41017</v>
      </c>
      <c r="C2010" s="1">
        <v>41019</v>
      </c>
      <c r="D2010" t="s">
        <v>2944</v>
      </c>
      <c r="E2010" t="s">
        <v>14</v>
      </c>
      <c r="F2010" t="s">
        <v>2945</v>
      </c>
      <c r="G2010" t="s">
        <v>16</v>
      </c>
      <c r="H2010" t="s">
        <v>43</v>
      </c>
      <c r="I2010" t="s">
        <v>1605</v>
      </c>
      <c r="J2010">
        <v>115.44</v>
      </c>
      <c r="K2010">
        <v>3</v>
      </c>
      <c r="L2010">
        <v>30.01</v>
      </c>
      <c r="M2010">
        <f>YEAR(Walmart_dataset[[#This Row],[Order Date]])</f>
        <v>2012</v>
      </c>
      <c r="N2010">
        <f>MONTH(Walmart_dataset[[#This Row],[Order Date]])</f>
        <v>4</v>
      </c>
      <c r="O2010">
        <f>DAY(Walmart_dataset[[#This Row],[Order Date]])</f>
        <v>18</v>
      </c>
    </row>
    <row r="2011" spans="1:15" x14ac:dyDescent="0.25">
      <c r="A2011" t="s">
        <v>2946</v>
      </c>
      <c r="B2011" s="1">
        <v>40899</v>
      </c>
      <c r="C2011" s="1">
        <v>40903</v>
      </c>
      <c r="D2011" t="s">
        <v>2947</v>
      </c>
      <c r="E2011" t="s">
        <v>14</v>
      </c>
      <c r="F2011" t="s">
        <v>142</v>
      </c>
      <c r="G2011" t="s">
        <v>16</v>
      </c>
      <c r="H2011" t="s">
        <v>23</v>
      </c>
      <c r="I2011" t="s">
        <v>427</v>
      </c>
      <c r="J2011">
        <v>11.76</v>
      </c>
      <c r="K2011">
        <v>4</v>
      </c>
      <c r="L2011">
        <v>3.18</v>
      </c>
      <c r="M2011">
        <f>YEAR(Walmart_dataset[[#This Row],[Order Date]])</f>
        <v>2011</v>
      </c>
      <c r="N2011">
        <f>MONTH(Walmart_dataset[[#This Row],[Order Date]])</f>
        <v>12</v>
      </c>
      <c r="O2011">
        <f>DAY(Walmart_dataset[[#This Row],[Order Date]])</f>
        <v>22</v>
      </c>
    </row>
    <row r="2012" spans="1:15" x14ac:dyDescent="0.25">
      <c r="A2012" t="s">
        <v>2948</v>
      </c>
      <c r="B2012" s="1">
        <v>41965</v>
      </c>
      <c r="C2012" s="1">
        <v>41969</v>
      </c>
      <c r="D2012" t="s">
        <v>2766</v>
      </c>
      <c r="E2012" t="s">
        <v>14</v>
      </c>
      <c r="F2012" t="s">
        <v>47</v>
      </c>
      <c r="G2012" t="s">
        <v>16</v>
      </c>
      <c r="H2012" t="s">
        <v>23</v>
      </c>
      <c r="I2012" t="s">
        <v>427</v>
      </c>
      <c r="J2012">
        <v>11.76</v>
      </c>
      <c r="K2012">
        <v>4</v>
      </c>
      <c r="L2012">
        <v>3.18</v>
      </c>
      <c r="M2012">
        <f>YEAR(Walmart_dataset[[#This Row],[Order Date]])</f>
        <v>2014</v>
      </c>
      <c r="N2012">
        <f>MONTH(Walmart_dataset[[#This Row],[Order Date]])</f>
        <v>11</v>
      </c>
      <c r="O2012">
        <f>DAY(Walmart_dataset[[#This Row],[Order Date]])</f>
        <v>22</v>
      </c>
    </row>
    <row r="2013" spans="1:15" x14ac:dyDescent="0.25">
      <c r="A2013" t="s">
        <v>2948</v>
      </c>
      <c r="B2013" s="1">
        <v>41965</v>
      </c>
      <c r="C2013" s="1">
        <v>41969</v>
      </c>
      <c r="D2013" t="s">
        <v>2766</v>
      </c>
      <c r="E2013" t="s">
        <v>14</v>
      </c>
      <c r="F2013" t="s">
        <v>47</v>
      </c>
      <c r="G2013" t="s">
        <v>16</v>
      </c>
      <c r="H2013" t="s">
        <v>27</v>
      </c>
      <c r="I2013" t="s">
        <v>1620</v>
      </c>
      <c r="J2013">
        <v>40.74</v>
      </c>
      <c r="K2013">
        <v>2</v>
      </c>
      <c r="L2013">
        <v>14.77</v>
      </c>
      <c r="M2013">
        <f>YEAR(Walmart_dataset[[#This Row],[Order Date]])</f>
        <v>2014</v>
      </c>
      <c r="N2013">
        <f>MONTH(Walmart_dataset[[#This Row],[Order Date]])</f>
        <v>11</v>
      </c>
      <c r="O2013">
        <f>DAY(Walmart_dataset[[#This Row],[Order Date]])</f>
        <v>22</v>
      </c>
    </row>
    <row r="2014" spans="1:15" x14ac:dyDescent="0.25">
      <c r="A2014" t="s">
        <v>2949</v>
      </c>
      <c r="B2014" s="1">
        <v>41453</v>
      </c>
      <c r="C2014" s="1">
        <v>41455</v>
      </c>
      <c r="D2014" t="s">
        <v>2950</v>
      </c>
      <c r="E2014" t="s">
        <v>14</v>
      </c>
      <c r="F2014" t="s">
        <v>47</v>
      </c>
      <c r="G2014" t="s">
        <v>16</v>
      </c>
      <c r="H2014" t="s">
        <v>25</v>
      </c>
      <c r="I2014" t="s">
        <v>1940</v>
      </c>
      <c r="J2014">
        <v>201.58</v>
      </c>
      <c r="K2014">
        <v>2</v>
      </c>
      <c r="L2014">
        <v>12.6</v>
      </c>
      <c r="M2014">
        <f>YEAR(Walmart_dataset[[#This Row],[Order Date]])</f>
        <v>2013</v>
      </c>
      <c r="N2014">
        <f>MONTH(Walmart_dataset[[#This Row],[Order Date]])</f>
        <v>6</v>
      </c>
      <c r="O2014">
        <f>DAY(Walmart_dataset[[#This Row],[Order Date]])</f>
        <v>28</v>
      </c>
    </row>
    <row r="2015" spans="1:15" x14ac:dyDescent="0.25">
      <c r="A2015" t="s">
        <v>2951</v>
      </c>
      <c r="B2015" s="1">
        <v>42002</v>
      </c>
      <c r="C2015" s="1">
        <v>42005</v>
      </c>
      <c r="D2015" t="s">
        <v>2952</v>
      </c>
      <c r="E2015" t="s">
        <v>14</v>
      </c>
      <c r="F2015" t="s">
        <v>240</v>
      </c>
      <c r="G2015" t="s">
        <v>16</v>
      </c>
      <c r="H2015" t="s">
        <v>110</v>
      </c>
      <c r="I2015" t="s">
        <v>2558</v>
      </c>
      <c r="J2015">
        <v>340.7</v>
      </c>
      <c r="K2015">
        <v>6</v>
      </c>
      <c r="L2015">
        <v>-34.07</v>
      </c>
      <c r="M2015">
        <f>YEAR(Walmart_dataset[[#This Row],[Order Date]])</f>
        <v>2014</v>
      </c>
      <c r="N2015">
        <f>MONTH(Walmart_dataset[[#This Row],[Order Date]])</f>
        <v>12</v>
      </c>
      <c r="O2015">
        <f>DAY(Walmart_dataset[[#This Row],[Order Date]])</f>
        <v>29</v>
      </c>
    </row>
    <row r="2016" spans="1:15" x14ac:dyDescent="0.25">
      <c r="A2016" t="s">
        <v>2953</v>
      </c>
      <c r="B2016" s="1">
        <v>40620</v>
      </c>
      <c r="C2016" s="1">
        <v>40623</v>
      </c>
      <c r="D2016" t="s">
        <v>2153</v>
      </c>
      <c r="E2016" t="s">
        <v>14</v>
      </c>
      <c r="F2016" t="s">
        <v>47</v>
      </c>
      <c r="G2016" t="s">
        <v>16</v>
      </c>
      <c r="H2016" t="s">
        <v>296</v>
      </c>
      <c r="I2016" t="s">
        <v>2667</v>
      </c>
      <c r="J2016">
        <v>1198.33</v>
      </c>
      <c r="K2016">
        <v>10</v>
      </c>
      <c r="L2016">
        <v>70.489999999999995</v>
      </c>
      <c r="M2016">
        <f>YEAR(Walmart_dataset[[#This Row],[Order Date]])</f>
        <v>2011</v>
      </c>
      <c r="N2016">
        <f>MONTH(Walmart_dataset[[#This Row],[Order Date]])</f>
        <v>3</v>
      </c>
      <c r="O2016">
        <f>DAY(Walmart_dataset[[#This Row],[Order Date]])</f>
        <v>18</v>
      </c>
    </row>
    <row r="2017" spans="1:15" x14ac:dyDescent="0.25">
      <c r="A2017" t="s">
        <v>2954</v>
      </c>
      <c r="B2017" s="1">
        <v>41824</v>
      </c>
      <c r="C2017" s="1">
        <v>41829</v>
      </c>
      <c r="D2017" t="s">
        <v>1852</v>
      </c>
      <c r="E2017" t="s">
        <v>14</v>
      </c>
      <c r="F2017" t="s">
        <v>15</v>
      </c>
      <c r="G2017" t="s">
        <v>16</v>
      </c>
      <c r="H2017" t="s">
        <v>43</v>
      </c>
      <c r="I2017" t="s">
        <v>2955</v>
      </c>
      <c r="J2017">
        <v>87.92</v>
      </c>
      <c r="K2017">
        <v>4</v>
      </c>
      <c r="L2017">
        <v>0.88</v>
      </c>
      <c r="M2017">
        <f>YEAR(Walmart_dataset[[#This Row],[Order Date]])</f>
        <v>2014</v>
      </c>
      <c r="N2017">
        <f>MONTH(Walmart_dataset[[#This Row],[Order Date]])</f>
        <v>7</v>
      </c>
      <c r="O2017">
        <f>DAY(Walmart_dataset[[#This Row],[Order Date]])</f>
        <v>4</v>
      </c>
    </row>
    <row r="2018" spans="1:15" x14ac:dyDescent="0.25">
      <c r="A2018" t="s">
        <v>2956</v>
      </c>
      <c r="B2018" s="1">
        <v>41612</v>
      </c>
      <c r="C2018" s="1">
        <v>41618</v>
      </c>
      <c r="D2018" t="s">
        <v>551</v>
      </c>
      <c r="E2018" t="s">
        <v>14</v>
      </c>
      <c r="F2018" t="s">
        <v>15</v>
      </c>
      <c r="G2018" t="s">
        <v>16</v>
      </c>
      <c r="H2018" t="s">
        <v>43</v>
      </c>
      <c r="I2018" t="s">
        <v>2957</v>
      </c>
      <c r="J2018">
        <v>772.68</v>
      </c>
      <c r="K2018">
        <v>4</v>
      </c>
      <c r="L2018">
        <v>108.18</v>
      </c>
      <c r="M2018">
        <f>YEAR(Walmart_dataset[[#This Row],[Order Date]])</f>
        <v>2013</v>
      </c>
      <c r="N2018">
        <f>MONTH(Walmart_dataset[[#This Row],[Order Date]])</f>
        <v>12</v>
      </c>
      <c r="O2018">
        <f>DAY(Walmart_dataset[[#This Row],[Order Date]])</f>
        <v>4</v>
      </c>
    </row>
    <row r="2019" spans="1:15" x14ac:dyDescent="0.25">
      <c r="A2019" t="s">
        <v>2958</v>
      </c>
      <c r="B2019" s="1">
        <v>41171</v>
      </c>
      <c r="C2019" s="1">
        <v>41174</v>
      </c>
      <c r="D2019" t="s">
        <v>879</v>
      </c>
      <c r="E2019" t="s">
        <v>14</v>
      </c>
      <c r="F2019" t="s">
        <v>15</v>
      </c>
      <c r="G2019" t="s">
        <v>16</v>
      </c>
      <c r="H2019" t="s">
        <v>67</v>
      </c>
      <c r="I2019" t="s">
        <v>420</v>
      </c>
      <c r="J2019">
        <v>22.96</v>
      </c>
      <c r="K2019">
        <v>2</v>
      </c>
      <c r="L2019">
        <v>11.25</v>
      </c>
      <c r="M2019">
        <f>YEAR(Walmart_dataset[[#This Row],[Order Date]])</f>
        <v>2012</v>
      </c>
      <c r="N2019">
        <f>MONTH(Walmart_dataset[[#This Row],[Order Date]])</f>
        <v>9</v>
      </c>
      <c r="O2019">
        <f>DAY(Walmart_dataset[[#This Row],[Order Date]])</f>
        <v>19</v>
      </c>
    </row>
    <row r="2020" spans="1:15" hidden="1" x14ac:dyDescent="0.25">
      <c r="A2020" t="s">
        <v>2959</v>
      </c>
      <c r="B2020" s="1">
        <v>41620</v>
      </c>
      <c r="C2020" s="1">
        <v>41622</v>
      </c>
      <c r="D2020" t="s">
        <v>970</v>
      </c>
      <c r="E2020" t="s">
        <v>14</v>
      </c>
      <c r="F2020" t="s">
        <v>87</v>
      </c>
      <c r="G2020" t="s">
        <v>88</v>
      </c>
      <c r="H2020" t="s">
        <v>110</v>
      </c>
      <c r="I2020" t="s">
        <v>1282</v>
      </c>
      <c r="J2020">
        <v>403.92</v>
      </c>
      <c r="K2020">
        <v>5</v>
      </c>
      <c r="L2020">
        <v>25.25</v>
      </c>
      <c r="M2020">
        <f>YEAR(Walmart_dataset[[#This Row],[Order Date]])</f>
        <v>2013</v>
      </c>
      <c r="N2020">
        <f>MONTH(Walmart_dataset[[#This Row],[Order Date]])</f>
        <v>12</v>
      </c>
      <c r="O2020">
        <f>DAY(Walmart_dataset[[#This Row],[Order Date]])</f>
        <v>12</v>
      </c>
    </row>
    <row r="2021" spans="1:15" x14ac:dyDescent="0.25">
      <c r="A2021" t="s">
        <v>2960</v>
      </c>
      <c r="B2021" s="1">
        <v>41987</v>
      </c>
      <c r="C2021" s="1">
        <v>41987</v>
      </c>
      <c r="D2021" t="s">
        <v>2961</v>
      </c>
      <c r="E2021" t="s">
        <v>14</v>
      </c>
      <c r="F2021" t="s">
        <v>36</v>
      </c>
      <c r="G2021" t="s">
        <v>37</v>
      </c>
      <c r="H2021" t="s">
        <v>43</v>
      </c>
      <c r="I2021" t="s">
        <v>392</v>
      </c>
      <c r="J2021">
        <v>31.44</v>
      </c>
      <c r="K2021">
        <v>3</v>
      </c>
      <c r="L2021">
        <v>8.49</v>
      </c>
      <c r="M2021">
        <f>YEAR(Walmart_dataset[[#This Row],[Order Date]])</f>
        <v>2014</v>
      </c>
      <c r="N2021">
        <f>MONTH(Walmart_dataset[[#This Row],[Order Date]])</f>
        <v>12</v>
      </c>
      <c r="O2021">
        <f>DAY(Walmart_dataset[[#This Row],[Order Date]])</f>
        <v>14</v>
      </c>
    </row>
    <row r="2022" spans="1:15" x14ac:dyDescent="0.25">
      <c r="A2022" t="s">
        <v>2962</v>
      </c>
      <c r="B2022" s="1">
        <v>41625</v>
      </c>
      <c r="C2022" s="1">
        <v>41632</v>
      </c>
      <c r="D2022" t="s">
        <v>1557</v>
      </c>
      <c r="E2022" t="s">
        <v>14</v>
      </c>
      <c r="F2022" t="s">
        <v>1779</v>
      </c>
      <c r="G2022" t="s">
        <v>16</v>
      </c>
      <c r="H2022" t="s">
        <v>110</v>
      </c>
      <c r="I2022" t="s">
        <v>2835</v>
      </c>
      <c r="J2022">
        <v>563.91999999999996</v>
      </c>
      <c r="K2022">
        <v>5</v>
      </c>
      <c r="L2022">
        <v>7.05</v>
      </c>
      <c r="M2022">
        <f>YEAR(Walmart_dataset[[#This Row],[Order Date]])</f>
        <v>2013</v>
      </c>
      <c r="N2022">
        <f>MONTH(Walmart_dataset[[#This Row],[Order Date]])</f>
        <v>12</v>
      </c>
      <c r="O2022">
        <f>DAY(Walmart_dataset[[#This Row],[Order Date]])</f>
        <v>17</v>
      </c>
    </row>
    <row r="2023" spans="1:15" x14ac:dyDescent="0.25">
      <c r="A2023" t="s">
        <v>2963</v>
      </c>
      <c r="B2023" s="1">
        <v>41870</v>
      </c>
      <c r="C2023" s="1">
        <v>41877</v>
      </c>
      <c r="D2023" t="s">
        <v>1013</v>
      </c>
      <c r="E2023" t="s">
        <v>14</v>
      </c>
      <c r="F2023" t="s">
        <v>36</v>
      </c>
      <c r="G2023" t="s">
        <v>37</v>
      </c>
      <c r="H2023" t="s">
        <v>27</v>
      </c>
      <c r="I2023" t="s">
        <v>2964</v>
      </c>
      <c r="J2023">
        <v>2793.53</v>
      </c>
      <c r="K2023">
        <v>9</v>
      </c>
      <c r="L2023">
        <v>942.82</v>
      </c>
      <c r="M2023">
        <f>YEAR(Walmart_dataset[[#This Row],[Order Date]])</f>
        <v>2014</v>
      </c>
      <c r="N2023">
        <f>MONTH(Walmart_dataset[[#This Row],[Order Date]])</f>
        <v>8</v>
      </c>
      <c r="O2023">
        <f>DAY(Walmart_dataset[[#This Row],[Order Date]])</f>
        <v>19</v>
      </c>
    </row>
    <row r="2024" spans="1:15" x14ac:dyDescent="0.25">
      <c r="A2024" t="s">
        <v>2963</v>
      </c>
      <c r="B2024" s="1">
        <v>41870</v>
      </c>
      <c r="C2024" s="1">
        <v>41877</v>
      </c>
      <c r="D2024" t="s">
        <v>1013</v>
      </c>
      <c r="E2024" t="s">
        <v>14</v>
      </c>
      <c r="F2024" t="s">
        <v>36</v>
      </c>
      <c r="G2024" t="s">
        <v>37</v>
      </c>
      <c r="H2024" t="s">
        <v>43</v>
      </c>
      <c r="I2024" t="s">
        <v>794</v>
      </c>
      <c r="J2024">
        <v>1000.02</v>
      </c>
      <c r="K2024">
        <v>7</v>
      </c>
      <c r="L2024">
        <v>290.01</v>
      </c>
      <c r="M2024">
        <f>YEAR(Walmart_dataset[[#This Row],[Order Date]])</f>
        <v>2014</v>
      </c>
      <c r="N2024">
        <f>MONTH(Walmart_dataset[[#This Row],[Order Date]])</f>
        <v>8</v>
      </c>
      <c r="O2024">
        <f>DAY(Walmart_dataset[[#This Row],[Order Date]])</f>
        <v>19</v>
      </c>
    </row>
    <row r="2025" spans="1:15" x14ac:dyDescent="0.25">
      <c r="A2025" t="s">
        <v>2963</v>
      </c>
      <c r="B2025" s="1">
        <v>41870</v>
      </c>
      <c r="C2025" s="1">
        <v>41877</v>
      </c>
      <c r="D2025" t="s">
        <v>1013</v>
      </c>
      <c r="E2025" t="s">
        <v>14</v>
      </c>
      <c r="F2025" t="s">
        <v>36</v>
      </c>
      <c r="G2025" t="s">
        <v>37</v>
      </c>
      <c r="H2025" t="s">
        <v>21</v>
      </c>
      <c r="I2025" t="s">
        <v>1576</v>
      </c>
      <c r="J2025">
        <v>65.94</v>
      </c>
      <c r="K2025">
        <v>3</v>
      </c>
      <c r="L2025">
        <v>22.42</v>
      </c>
      <c r="M2025">
        <f>YEAR(Walmart_dataset[[#This Row],[Order Date]])</f>
        <v>2014</v>
      </c>
      <c r="N2025">
        <f>MONTH(Walmart_dataset[[#This Row],[Order Date]])</f>
        <v>8</v>
      </c>
      <c r="O2025">
        <f>DAY(Walmart_dataset[[#This Row],[Order Date]])</f>
        <v>19</v>
      </c>
    </row>
    <row r="2026" spans="1:15" x14ac:dyDescent="0.25">
      <c r="A2026" t="s">
        <v>2965</v>
      </c>
      <c r="B2026" s="1">
        <v>41956</v>
      </c>
      <c r="C2026" s="1">
        <v>41960</v>
      </c>
      <c r="D2026" t="s">
        <v>906</v>
      </c>
      <c r="E2026" t="s">
        <v>14</v>
      </c>
      <c r="F2026" t="s">
        <v>2966</v>
      </c>
      <c r="G2026" t="s">
        <v>37</v>
      </c>
      <c r="H2026" t="s">
        <v>119</v>
      </c>
      <c r="I2026" t="s">
        <v>159</v>
      </c>
      <c r="J2026">
        <v>18.239999999999998</v>
      </c>
      <c r="K2026">
        <v>3</v>
      </c>
      <c r="L2026">
        <v>9.1199999999999992</v>
      </c>
      <c r="M2026">
        <f>YEAR(Walmart_dataset[[#This Row],[Order Date]])</f>
        <v>2014</v>
      </c>
      <c r="N2026">
        <f>MONTH(Walmart_dataset[[#This Row],[Order Date]])</f>
        <v>11</v>
      </c>
      <c r="O2026">
        <f>DAY(Walmart_dataset[[#This Row],[Order Date]])</f>
        <v>13</v>
      </c>
    </row>
    <row r="2027" spans="1:15" x14ac:dyDescent="0.25">
      <c r="A2027" t="s">
        <v>2965</v>
      </c>
      <c r="B2027" s="1">
        <v>41956</v>
      </c>
      <c r="C2027" s="1">
        <v>41960</v>
      </c>
      <c r="D2027" t="s">
        <v>906</v>
      </c>
      <c r="E2027" t="s">
        <v>14</v>
      </c>
      <c r="F2027" t="s">
        <v>2966</v>
      </c>
      <c r="G2027" t="s">
        <v>37</v>
      </c>
      <c r="H2027" t="s">
        <v>29</v>
      </c>
      <c r="I2027" t="s">
        <v>449</v>
      </c>
      <c r="J2027">
        <v>76.12</v>
      </c>
      <c r="K2027">
        <v>2</v>
      </c>
      <c r="L2027">
        <v>22.07</v>
      </c>
      <c r="M2027">
        <f>YEAR(Walmart_dataset[[#This Row],[Order Date]])</f>
        <v>2014</v>
      </c>
      <c r="N2027">
        <f>MONTH(Walmart_dataset[[#This Row],[Order Date]])</f>
        <v>11</v>
      </c>
      <c r="O2027">
        <f>DAY(Walmart_dataset[[#This Row],[Order Date]])</f>
        <v>13</v>
      </c>
    </row>
    <row r="2028" spans="1:15" x14ac:dyDescent="0.25">
      <c r="A2028" t="s">
        <v>2967</v>
      </c>
      <c r="B2028" s="1">
        <v>40827</v>
      </c>
      <c r="C2028" s="1">
        <v>40831</v>
      </c>
      <c r="D2028" t="s">
        <v>1318</v>
      </c>
      <c r="E2028" t="s">
        <v>14</v>
      </c>
      <c r="F2028" t="s">
        <v>1630</v>
      </c>
      <c r="G2028" t="s">
        <v>16</v>
      </c>
      <c r="H2028" t="s">
        <v>128</v>
      </c>
      <c r="I2028" t="s">
        <v>776</v>
      </c>
      <c r="J2028">
        <v>7.64</v>
      </c>
      <c r="K2028">
        <v>1</v>
      </c>
      <c r="L2028">
        <v>3.74</v>
      </c>
      <c r="M2028">
        <f>YEAR(Walmart_dataset[[#This Row],[Order Date]])</f>
        <v>2011</v>
      </c>
      <c r="N2028">
        <f>MONTH(Walmart_dataset[[#This Row],[Order Date]])</f>
        <v>10</v>
      </c>
      <c r="O2028">
        <f>DAY(Walmart_dataset[[#This Row],[Order Date]])</f>
        <v>11</v>
      </c>
    </row>
    <row r="2029" spans="1:15" x14ac:dyDescent="0.25">
      <c r="A2029" t="s">
        <v>2968</v>
      </c>
      <c r="B2029" s="1">
        <v>41897</v>
      </c>
      <c r="C2029" s="1">
        <v>41901</v>
      </c>
      <c r="D2029" t="s">
        <v>2748</v>
      </c>
      <c r="E2029" t="s">
        <v>14</v>
      </c>
      <c r="F2029" t="s">
        <v>15</v>
      </c>
      <c r="G2029" t="s">
        <v>16</v>
      </c>
      <c r="H2029" t="s">
        <v>17</v>
      </c>
      <c r="I2029" t="s">
        <v>2969</v>
      </c>
      <c r="J2029">
        <v>56.7</v>
      </c>
      <c r="K2029">
        <v>9</v>
      </c>
      <c r="L2029">
        <v>26.08</v>
      </c>
      <c r="M2029">
        <f>YEAR(Walmart_dataset[[#This Row],[Order Date]])</f>
        <v>2014</v>
      </c>
      <c r="N2029">
        <f>MONTH(Walmart_dataset[[#This Row],[Order Date]])</f>
        <v>9</v>
      </c>
      <c r="O2029">
        <f>DAY(Walmart_dataset[[#This Row],[Order Date]])</f>
        <v>15</v>
      </c>
    </row>
    <row r="2030" spans="1:15" hidden="1" x14ac:dyDescent="0.25">
      <c r="A2030" t="s">
        <v>2970</v>
      </c>
      <c r="B2030" s="1">
        <v>41187</v>
      </c>
      <c r="C2030" s="1">
        <v>41191</v>
      </c>
      <c r="D2030" t="s">
        <v>413</v>
      </c>
      <c r="E2030" t="s">
        <v>14</v>
      </c>
      <c r="F2030" t="s">
        <v>87</v>
      </c>
      <c r="G2030" t="s">
        <v>88</v>
      </c>
      <c r="H2030" t="s">
        <v>296</v>
      </c>
      <c r="I2030" t="s">
        <v>2971</v>
      </c>
      <c r="J2030">
        <v>66.290000000000006</v>
      </c>
      <c r="K2030">
        <v>1</v>
      </c>
      <c r="L2030">
        <v>-103.86</v>
      </c>
      <c r="M2030">
        <f>YEAR(Walmart_dataset[[#This Row],[Order Date]])</f>
        <v>2012</v>
      </c>
      <c r="N2030">
        <f>MONTH(Walmart_dataset[[#This Row],[Order Date]])</f>
        <v>10</v>
      </c>
      <c r="O2030">
        <f>DAY(Walmart_dataset[[#This Row],[Order Date]])</f>
        <v>5</v>
      </c>
    </row>
    <row r="2031" spans="1:15" hidden="1" x14ac:dyDescent="0.25">
      <c r="A2031" t="s">
        <v>2970</v>
      </c>
      <c r="B2031" s="1">
        <v>41187</v>
      </c>
      <c r="C2031" s="1">
        <v>41191</v>
      </c>
      <c r="D2031" t="s">
        <v>413</v>
      </c>
      <c r="E2031" t="s">
        <v>14</v>
      </c>
      <c r="F2031" t="s">
        <v>87</v>
      </c>
      <c r="G2031" t="s">
        <v>88</v>
      </c>
      <c r="H2031" t="s">
        <v>110</v>
      </c>
      <c r="I2031" t="s">
        <v>2972</v>
      </c>
      <c r="J2031">
        <v>291.17</v>
      </c>
      <c r="K2031">
        <v>4</v>
      </c>
      <c r="L2031">
        <v>-14.56</v>
      </c>
      <c r="M2031">
        <f>YEAR(Walmart_dataset[[#This Row],[Order Date]])</f>
        <v>2012</v>
      </c>
      <c r="N2031">
        <f>MONTH(Walmart_dataset[[#This Row],[Order Date]])</f>
        <v>10</v>
      </c>
      <c r="O2031">
        <f>DAY(Walmart_dataset[[#This Row],[Order Date]])</f>
        <v>5</v>
      </c>
    </row>
    <row r="2032" spans="1:15" x14ac:dyDescent="0.25">
      <c r="A2032" t="s">
        <v>2973</v>
      </c>
      <c r="B2032" s="1">
        <v>41894</v>
      </c>
      <c r="C2032" s="1">
        <v>41894</v>
      </c>
      <c r="D2032" t="s">
        <v>2974</v>
      </c>
      <c r="E2032" t="s">
        <v>14</v>
      </c>
      <c r="F2032" t="s">
        <v>36</v>
      </c>
      <c r="G2032" t="s">
        <v>37</v>
      </c>
      <c r="H2032" t="s">
        <v>110</v>
      </c>
      <c r="I2032" t="s">
        <v>2975</v>
      </c>
      <c r="J2032">
        <v>177.57</v>
      </c>
      <c r="K2032">
        <v>2</v>
      </c>
      <c r="L2032">
        <v>8.8800000000000008</v>
      </c>
      <c r="M2032">
        <f>YEAR(Walmart_dataset[[#This Row],[Order Date]])</f>
        <v>2014</v>
      </c>
      <c r="N2032">
        <f>MONTH(Walmart_dataset[[#This Row],[Order Date]])</f>
        <v>9</v>
      </c>
      <c r="O2032">
        <f>DAY(Walmart_dataset[[#This Row],[Order Date]])</f>
        <v>12</v>
      </c>
    </row>
    <row r="2033" spans="1:15" x14ac:dyDescent="0.25">
      <c r="A2033" t="s">
        <v>2973</v>
      </c>
      <c r="B2033" s="1">
        <v>41894</v>
      </c>
      <c r="C2033" s="1">
        <v>41894</v>
      </c>
      <c r="D2033" t="s">
        <v>2974</v>
      </c>
      <c r="E2033" t="s">
        <v>14</v>
      </c>
      <c r="F2033" t="s">
        <v>36</v>
      </c>
      <c r="G2033" t="s">
        <v>37</v>
      </c>
      <c r="H2033" t="s">
        <v>67</v>
      </c>
      <c r="I2033" t="s">
        <v>445</v>
      </c>
      <c r="J2033">
        <v>19.440000000000001</v>
      </c>
      <c r="K2033">
        <v>3</v>
      </c>
      <c r="L2033">
        <v>9.33</v>
      </c>
      <c r="M2033">
        <f>YEAR(Walmart_dataset[[#This Row],[Order Date]])</f>
        <v>2014</v>
      </c>
      <c r="N2033">
        <f>MONTH(Walmart_dataset[[#This Row],[Order Date]])</f>
        <v>9</v>
      </c>
      <c r="O2033">
        <f>DAY(Walmart_dataset[[#This Row],[Order Date]])</f>
        <v>12</v>
      </c>
    </row>
    <row r="2034" spans="1:15" x14ac:dyDescent="0.25">
      <c r="A2034" t="s">
        <v>2973</v>
      </c>
      <c r="B2034" s="1">
        <v>41894</v>
      </c>
      <c r="C2034" s="1">
        <v>41894</v>
      </c>
      <c r="D2034" t="s">
        <v>2974</v>
      </c>
      <c r="E2034" t="s">
        <v>14</v>
      </c>
      <c r="F2034" t="s">
        <v>36</v>
      </c>
      <c r="G2034" t="s">
        <v>37</v>
      </c>
      <c r="H2034" t="s">
        <v>67</v>
      </c>
      <c r="I2034" t="s">
        <v>446</v>
      </c>
      <c r="J2034">
        <v>71.28</v>
      </c>
      <c r="K2034">
        <v>11</v>
      </c>
      <c r="L2034">
        <v>34.21</v>
      </c>
      <c r="M2034">
        <f>YEAR(Walmart_dataset[[#This Row],[Order Date]])</f>
        <v>2014</v>
      </c>
      <c r="N2034">
        <f>MONTH(Walmart_dataset[[#This Row],[Order Date]])</f>
        <v>9</v>
      </c>
      <c r="O2034">
        <f>DAY(Walmart_dataset[[#This Row],[Order Date]])</f>
        <v>12</v>
      </c>
    </row>
    <row r="2035" spans="1:15" x14ac:dyDescent="0.25">
      <c r="A2035" t="s">
        <v>2973</v>
      </c>
      <c r="B2035" s="1">
        <v>41894</v>
      </c>
      <c r="C2035" s="1">
        <v>41894</v>
      </c>
      <c r="D2035" t="s">
        <v>2974</v>
      </c>
      <c r="E2035" t="s">
        <v>14</v>
      </c>
      <c r="F2035" t="s">
        <v>36</v>
      </c>
      <c r="G2035" t="s">
        <v>37</v>
      </c>
      <c r="H2035" t="s">
        <v>27</v>
      </c>
      <c r="I2035" t="s">
        <v>1966</v>
      </c>
      <c r="J2035">
        <v>1471.96</v>
      </c>
      <c r="K2035">
        <v>5</v>
      </c>
      <c r="L2035">
        <v>459.99</v>
      </c>
      <c r="M2035">
        <f>YEAR(Walmart_dataset[[#This Row],[Order Date]])</f>
        <v>2014</v>
      </c>
      <c r="N2035">
        <f>MONTH(Walmart_dataset[[#This Row],[Order Date]])</f>
        <v>9</v>
      </c>
      <c r="O2035">
        <f>DAY(Walmart_dataset[[#This Row],[Order Date]])</f>
        <v>12</v>
      </c>
    </row>
    <row r="2036" spans="1:15" x14ac:dyDescent="0.25">
      <c r="A2036" t="s">
        <v>2973</v>
      </c>
      <c r="B2036" s="1">
        <v>41894</v>
      </c>
      <c r="C2036" s="1">
        <v>41894</v>
      </c>
      <c r="D2036" t="s">
        <v>2974</v>
      </c>
      <c r="E2036" t="s">
        <v>14</v>
      </c>
      <c r="F2036" t="s">
        <v>36</v>
      </c>
      <c r="G2036" t="s">
        <v>37</v>
      </c>
      <c r="H2036" t="s">
        <v>25</v>
      </c>
      <c r="I2036" t="s">
        <v>2976</v>
      </c>
      <c r="J2036">
        <v>79.959999999999994</v>
      </c>
      <c r="K2036">
        <v>5</v>
      </c>
      <c r="L2036">
        <v>-17.989999999999998</v>
      </c>
      <c r="M2036">
        <f>YEAR(Walmart_dataset[[#This Row],[Order Date]])</f>
        <v>2014</v>
      </c>
      <c r="N2036">
        <f>MONTH(Walmart_dataset[[#This Row],[Order Date]])</f>
        <v>9</v>
      </c>
      <c r="O2036">
        <f>DAY(Walmart_dataset[[#This Row],[Order Date]])</f>
        <v>12</v>
      </c>
    </row>
    <row r="2037" spans="1:15" x14ac:dyDescent="0.25">
      <c r="A2037" t="s">
        <v>2977</v>
      </c>
      <c r="B2037" s="1">
        <v>41255</v>
      </c>
      <c r="C2037" s="1">
        <v>41259</v>
      </c>
      <c r="D2037" t="s">
        <v>2344</v>
      </c>
      <c r="E2037" t="s">
        <v>14</v>
      </c>
      <c r="F2037" t="s">
        <v>142</v>
      </c>
      <c r="G2037" t="s">
        <v>16</v>
      </c>
      <c r="H2037" t="s">
        <v>21</v>
      </c>
      <c r="I2037" t="s">
        <v>2978</v>
      </c>
      <c r="J2037">
        <v>166.5</v>
      </c>
      <c r="K2037">
        <v>3</v>
      </c>
      <c r="L2037">
        <v>21.65</v>
      </c>
      <c r="M2037">
        <f>YEAR(Walmart_dataset[[#This Row],[Order Date]])</f>
        <v>2012</v>
      </c>
      <c r="N2037">
        <f>MONTH(Walmart_dataset[[#This Row],[Order Date]])</f>
        <v>12</v>
      </c>
      <c r="O2037">
        <f>DAY(Walmart_dataset[[#This Row],[Order Date]])</f>
        <v>12</v>
      </c>
    </row>
    <row r="2038" spans="1:15" x14ac:dyDescent="0.25">
      <c r="A2038" t="s">
        <v>2977</v>
      </c>
      <c r="B2038" s="1">
        <v>41255</v>
      </c>
      <c r="C2038" s="1">
        <v>41259</v>
      </c>
      <c r="D2038" t="s">
        <v>2344</v>
      </c>
      <c r="E2038" t="s">
        <v>14</v>
      </c>
      <c r="F2038" t="s">
        <v>142</v>
      </c>
      <c r="G2038" t="s">
        <v>16</v>
      </c>
      <c r="H2038" t="s">
        <v>43</v>
      </c>
      <c r="I2038" t="s">
        <v>618</v>
      </c>
      <c r="J2038">
        <v>360.38</v>
      </c>
      <c r="K2038">
        <v>2</v>
      </c>
      <c r="L2038">
        <v>93.7</v>
      </c>
      <c r="M2038">
        <f>YEAR(Walmart_dataset[[#This Row],[Order Date]])</f>
        <v>2012</v>
      </c>
      <c r="N2038">
        <f>MONTH(Walmart_dataset[[#This Row],[Order Date]])</f>
        <v>12</v>
      </c>
      <c r="O2038">
        <f>DAY(Walmart_dataset[[#This Row],[Order Date]])</f>
        <v>12</v>
      </c>
    </row>
    <row r="2039" spans="1:15" x14ac:dyDescent="0.25">
      <c r="A2039" t="s">
        <v>2979</v>
      </c>
      <c r="B2039" s="1">
        <v>41577</v>
      </c>
      <c r="C2039" s="1">
        <v>41580</v>
      </c>
      <c r="D2039" t="s">
        <v>193</v>
      </c>
      <c r="E2039" t="s">
        <v>14</v>
      </c>
      <c r="F2039" t="s">
        <v>15</v>
      </c>
      <c r="G2039" t="s">
        <v>16</v>
      </c>
      <c r="H2039" t="s">
        <v>27</v>
      </c>
      <c r="I2039" t="s">
        <v>2980</v>
      </c>
      <c r="J2039">
        <v>11.74</v>
      </c>
      <c r="K2039">
        <v>1</v>
      </c>
      <c r="L2039">
        <v>3.82</v>
      </c>
      <c r="M2039">
        <f>YEAR(Walmart_dataset[[#This Row],[Order Date]])</f>
        <v>2013</v>
      </c>
      <c r="N2039">
        <f>MONTH(Walmart_dataset[[#This Row],[Order Date]])</f>
        <v>10</v>
      </c>
      <c r="O2039">
        <f>DAY(Walmart_dataset[[#This Row],[Order Date]])</f>
        <v>30</v>
      </c>
    </row>
    <row r="2040" spans="1:15" x14ac:dyDescent="0.25">
      <c r="A2040" t="s">
        <v>2981</v>
      </c>
      <c r="B2040" s="1">
        <v>41603</v>
      </c>
      <c r="C2040" s="1">
        <v>41607</v>
      </c>
      <c r="D2040" t="s">
        <v>2982</v>
      </c>
      <c r="E2040" t="s">
        <v>14</v>
      </c>
      <c r="F2040" t="s">
        <v>975</v>
      </c>
      <c r="G2040" t="s">
        <v>37</v>
      </c>
      <c r="H2040" t="s">
        <v>122</v>
      </c>
      <c r="I2040" t="s">
        <v>1981</v>
      </c>
      <c r="J2040">
        <v>25.35</v>
      </c>
      <c r="K2040">
        <v>3</v>
      </c>
      <c r="L2040">
        <v>7.61</v>
      </c>
      <c r="M2040">
        <f>YEAR(Walmart_dataset[[#This Row],[Order Date]])</f>
        <v>2013</v>
      </c>
      <c r="N2040">
        <f>MONTH(Walmart_dataset[[#This Row],[Order Date]])</f>
        <v>11</v>
      </c>
      <c r="O2040">
        <f>DAY(Walmart_dataset[[#This Row],[Order Date]])</f>
        <v>25</v>
      </c>
    </row>
    <row r="2041" spans="1:15" x14ac:dyDescent="0.25">
      <c r="A2041" t="s">
        <v>2983</v>
      </c>
      <c r="B2041" s="1">
        <v>41233</v>
      </c>
      <c r="C2041" s="1">
        <v>41238</v>
      </c>
      <c r="D2041" t="s">
        <v>1778</v>
      </c>
      <c r="E2041" t="s">
        <v>14</v>
      </c>
      <c r="F2041" t="s">
        <v>36</v>
      </c>
      <c r="G2041" t="s">
        <v>37</v>
      </c>
      <c r="H2041" t="s">
        <v>23</v>
      </c>
      <c r="I2041" t="s">
        <v>1139</v>
      </c>
      <c r="J2041">
        <v>119.04</v>
      </c>
      <c r="K2041">
        <v>6</v>
      </c>
      <c r="L2041">
        <v>30.95</v>
      </c>
      <c r="M2041">
        <f>YEAR(Walmart_dataset[[#This Row],[Order Date]])</f>
        <v>2012</v>
      </c>
      <c r="N2041">
        <f>MONTH(Walmart_dataset[[#This Row],[Order Date]])</f>
        <v>11</v>
      </c>
      <c r="O2041">
        <f>DAY(Walmart_dataset[[#This Row],[Order Date]])</f>
        <v>20</v>
      </c>
    </row>
    <row r="2042" spans="1:15" x14ac:dyDescent="0.25">
      <c r="A2042" t="s">
        <v>2983</v>
      </c>
      <c r="B2042" s="1">
        <v>41233</v>
      </c>
      <c r="C2042" s="1">
        <v>41238</v>
      </c>
      <c r="D2042" t="s">
        <v>1778</v>
      </c>
      <c r="E2042" t="s">
        <v>14</v>
      </c>
      <c r="F2042" t="s">
        <v>36</v>
      </c>
      <c r="G2042" t="s">
        <v>37</v>
      </c>
      <c r="H2042" t="s">
        <v>21</v>
      </c>
      <c r="I2042" t="s">
        <v>2079</v>
      </c>
      <c r="J2042">
        <v>22.14</v>
      </c>
      <c r="K2042">
        <v>3</v>
      </c>
      <c r="L2042">
        <v>6.42</v>
      </c>
      <c r="M2042">
        <f>YEAR(Walmart_dataset[[#This Row],[Order Date]])</f>
        <v>2012</v>
      </c>
      <c r="N2042">
        <f>MONTH(Walmart_dataset[[#This Row],[Order Date]])</f>
        <v>11</v>
      </c>
      <c r="O2042">
        <f>DAY(Walmart_dataset[[#This Row],[Order Date]])</f>
        <v>20</v>
      </c>
    </row>
    <row r="2043" spans="1:15" x14ac:dyDescent="0.25">
      <c r="A2043" t="s">
        <v>2983</v>
      </c>
      <c r="B2043" s="1">
        <v>41233</v>
      </c>
      <c r="C2043" s="1">
        <v>41238</v>
      </c>
      <c r="D2043" t="s">
        <v>1778</v>
      </c>
      <c r="E2043" t="s">
        <v>14</v>
      </c>
      <c r="F2043" t="s">
        <v>36</v>
      </c>
      <c r="G2043" t="s">
        <v>37</v>
      </c>
      <c r="H2043" t="s">
        <v>58</v>
      </c>
      <c r="I2043" t="s">
        <v>2984</v>
      </c>
      <c r="J2043">
        <v>13.98</v>
      </c>
      <c r="K2043">
        <v>2</v>
      </c>
      <c r="L2043">
        <v>6.01</v>
      </c>
      <c r="M2043">
        <f>YEAR(Walmart_dataset[[#This Row],[Order Date]])</f>
        <v>2012</v>
      </c>
      <c r="N2043">
        <f>MONTH(Walmart_dataset[[#This Row],[Order Date]])</f>
        <v>11</v>
      </c>
      <c r="O2043">
        <f>DAY(Walmart_dataset[[#This Row],[Order Date]])</f>
        <v>20</v>
      </c>
    </row>
    <row r="2044" spans="1:15" x14ac:dyDescent="0.25">
      <c r="A2044" t="s">
        <v>2985</v>
      </c>
      <c r="B2044" s="1">
        <v>41041</v>
      </c>
      <c r="C2044" s="1">
        <v>41047</v>
      </c>
      <c r="D2044" t="s">
        <v>2986</v>
      </c>
      <c r="E2044" t="s">
        <v>14</v>
      </c>
      <c r="F2044" t="s">
        <v>36</v>
      </c>
      <c r="G2044" t="s">
        <v>37</v>
      </c>
      <c r="H2044" t="s">
        <v>27</v>
      </c>
      <c r="I2044" t="s">
        <v>887</v>
      </c>
      <c r="J2044">
        <v>14.59</v>
      </c>
      <c r="K2044">
        <v>3</v>
      </c>
      <c r="L2044">
        <v>4.92</v>
      </c>
      <c r="M2044">
        <f>YEAR(Walmart_dataset[[#This Row],[Order Date]])</f>
        <v>2012</v>
      </c>
      <c r="N2044">
        <f>MONTH(Walmart_dataset[[#This Row],[Order Date]])</f>
        <v>5</v>
      </c>
      <c r="O2044">
        <f>DAY(Walmart_dataset[[#This Row],[Order Date]])</f>
        <v>12</v>
      </c>
    </row>
    <row r="2045" spans="1:15" x14ac:dyDescent="0.25">
      <c r="A2045" t="s">
        <v>2987</v>
      </c>
      <c r="B2045" s="1">
        <v>41976</v>
      </c>
      <c r="C2045" s="1">
        <v>41980</v>
      </c>
      <c r="D2045" t="s">
        <v>2988</v>
      </c>
      <c r="E2045" t="s">
        <v>14</v>
      </c>
      <c r="F2045" t="s">
        <v>705</v>
      </c>
      <c r="G2045" t="s">
        <v>16</v>
      </c>
      <c r="H2045" t="s">
        <v>25</v>
      </c>
      <c r="I2045" t="s">
        <v>2989</v>
      </c>
      <c r="J2045">
        <v>39.99</v>
      </c>
      <c r="K2045">
        <v>1</v>
      </c>
      <c r="L2045">
        <v>-8</v>
      </c>
      <c r="M2045">
        <f>YEAR(Walmart_dataset[[#This Row],[Order Date]])</f>
        <v>2014</v>
      </c>
      <c r="N2045">
        <f>MONTH(Walmart_dataset[[#This Row],[Order Date]])</f>
        <v>12</v>
      </c>
      <c r="O2045">
        <f>DAY(Walmart_dataset[[#This Row],[Order Date]])</f>
        <v>3</v>
      </c>
    </row>
    <row r="2046" spans="1:15" x14ac:dyDescent="0.25">
      <c r="A2046" t="s">
        <v>2987</v>
      </c>
      <c r="B2046" s="1">
        <v>41976</v>
      </c>
      <c r="C2046" s="1">
        <v>41980</v>
      </c>
      <c r="D2046" t="s">
        <v>2988</v>
      </c>
      <c r="E2046" t="s">
        <v>14</v>
      </c>
      <c r="F2046" t="s">
        <v>705</v>
      </c>
      <c r="G2046" t="s">
        <v>16</v>
      </c>
      <c r="H2046" t="s">
        <v>110</v>
      </c>
      <c r="I2046" t="s">
        <v>2990</v>
      </c>
      <c r="J2046">
        <v>1159.06</v>
      </c>
      <c r="K2046">
        <v>9</v>
      </c>
      <c r="L2046">
        <v>43.46</v>
      </c>
      <c r="M2046">
        <f>YEAR(Walmart_dataset[[#This Row],[Order Date]])</f>
        <v>2014</v>
      </c>
      <c r="N2046">
        <f>MONTH(Walmart_dataset[[#This Row],[Order Date]])</f>
        <v>12</v>
      </c>
      <c r="O2046">
        <f>DAY(Walmart_dataset[[#This Row],[Order Date]])</f>
        <v>3</v>
      </c>
    </row>
    <row r="2047" spans="1:15" x14ac:dyDescent="0.25">
      <c r="A2047" t="s">
        <v>2987</v>
      </c>
      <c r="B2047" s="1">
        <v>41976</v>
      </c>
      <c r="C2047" s="1">
        <v>41980</v>
      </c>
      <c r="D2047" t="s">
        <v>2988</v>
      </c>
      <c r="E2047" t="s">
        <v>14</v>
      </c>
      <c r="F2047" t="s">
        <v>705</v>
      </c>
      <c r="G2047" t="s">
        <v>16</v>
      </c>
      <c r="H2047" t="s">
        <v>23</v>
      </c>
      <c r="I2047" t="s">
        <v>2991</v>
      </c>
      <c r="J2047">
        <v>179.9</v>
      </c>
      <c r="K2047">
        <v>5</v>
      </c>
      <c r="L2047">
        <v>44.98</v>
      </c>
      <c r="M2047">
        <f>YEAR(Walmart_dataset[[#This Row],[Order Date]])</f>
        <v>2014</v>
      </c>
      <c r="N2047">
        <f>MONTH(Walmart_dataset[[#This Row],[Order Date]])</f>
        <v>12</v>
      </c>
      <c r="O2047">
        <f>DAY(Walmart_dataset[[#This Row],[Order Date]])</f>
        <v>3</v>
      </c>
    </row>
    <row r="2048" spans="1:15" x14ac:dyDescent="0.25">
      <c r="A2048" t="s">
        <v>2992</v>
      </c>
      <c r="B2048" s="1">
        <v>41473</v>
      </c>
      <c r="C2048" s="1">
        <v>41478</v>
      </c>
      <c r="D2048" t="s">
        <v>1434</v>
      </c>
      <c r="E2048" t="s">
        <v>14</v>
      </c>
      <c r="F2048" t="s">
        <v>36</v>
      </c>
      <c r="G2048" t="s">
        <v>37</v>
      </c>
      <c r="H2048" t="s">
        <v>21</v>
      </c>
      <c r="I2048" t="s">
        <v>2993</v>
      </c>
      <c r="J2048">
        <v>12.42</v>
      </c>
      <c r="K2048">
        <v>3</v>
      </c>
      <c r="L2048">
        <v>4.47</v>
      </c>
      <c r="M2048">
        <f>YEAR(Walmart_dataset[[#This Row],[Order Date]])</f>
        <v>2013</v>
      </c>
      <c r="N2048">
        <f>MONTH(Walmart_dataset[[#This Row],[Order Date]])</f>
        <v>7</v>
      </c>
      <c r="O2048">
        <f>DAY(Walmart_dataset[[#This Row],[Order Date]])</f>
        <v>18</v>
      </c>
    </row>
    <row r="2049" spans="1:15" x14ac:dyDescent="0.25">
      <c r="A2049" t="s">
        <v>2992</v>
      </c>
      <c r="B2049" s="1">
        <v>41473</v>
      </c>
      <c r="C2049" s="1">
        <v>41478</v>
      </c>
      <c r="D2049" t="s">
        <v>1434</v>
      </c>
      <c r="E2049" t="s">
        <v>14</v>
      </c>
      <c r="F2049" t="s">
        <v>36</v>
      </c>
      <c r="G2049" t="s">
        <v>37</v>
      </c>
      <c r="H2049" t="s">
        <v>58</v>
      </c>
      <c r="I2049" t="s">
        <v>2994</v>
      </c>
      <c r="J2049">
        <v>428.4</v>
      </c>
      <c r="K2049">
        <v>3</v>
      </c>
      <c r="L2049">
        <v>89.96</v>
      </c>
      <c r="M2049">
        <f>YEAR(Walmart_dataset[[#This Row],[Order Date]])</f>
        <v>2013</v>
      </c>
      <c r="N2049">
        <f>MONTH(Walmart_dataset[[#This Row],[Order Date]])</f>
        <v>7</v>
      </c>
      <c r="O2049">
        <f>DAY(Walmart_dataset[[#This Row],[Order Date]])</f>
        <v>18</v>
      </c>
    </row>
    <row r="2050" spans="1:15" x14ac:dyDescent="0.25">
      <c r="A2050" t="s">
        <v>2992</v>
      </c>
      <c r="B2050" s="1">
        <v>41473</v>
      </c>
      <c r="C2050" s="1">
        <v>41478</v>
      </c>
      <c r="D2050" t="s">
        <v>1434</v>
      </c>
      <c r="E2050" t="s">
        <v>14</v>
      </c>
      <c r="F2050" t="s">
        <v>36</v>
      </c>
      <c r="G2050" t="s">
        <v>37</v>
      </c>
      <c r="H2050" t="s">
        <v>21</v>
      </c>
      <c r="I2050" t="s">
        <v>2042</v>
      </c>
      <c r="J2050">
        <v>24.75</v>
      </c>
      <c r="K2050">
        <v>5</v>
      </c>
      <c r="L2050">
        <v>10.89</v>
      </c>
      <c r="M2050">
        <f>YEAR(Walmart_dataset[[#This Row],[Order Date]])</f>
        <v>2013</v>
      </c>
      <c r="N2050">
        <f>MONTH(Walmart_dataset[[#This Row],[Order Date]])</f>
        <v>7</v>
      </c>
      <c r="O2050">
        <f>DAY(Walmart_dataset[[#This Row],[Order Date]])</f>
        <v>18</v>
      </c>
    </row>
    <row r="2051" spans="1:15" x14ac:dyDescent="0.25">
      <c r="A2051" t="s">
        <v>2992</v>
      </c>
      <c r="B2051" s="1">
        <v>41473</v>
      </c>
      <c r="C2051" s="1">
        <v>41478</v>
      </c>
      <c r="D2051" t="s">
        <v>1434</v>
      </c>
      <c r="E2051" t="s">
        <v>14</v>
      </c>
      <c r="F2051" t="s">
        <v>36</v>
      </c>
      <c r="G2051" t="s">
        <v>37</v>
      </c>
      <c r="H2051" t="s">
        <v>17</v>
      </c>
      <c r="I2051" t="s">
        <v>2995</v>
      </c>
      <c r="J2051">
        <v>87.71</v>
      </c>
      <c r="K2051">
        <v>7</v>
      </c>
      <c r="L2051">
        <v>41.22</v>
      </c>
      <c r="M2051">
        <f>YEAR(Walmart_dataset[[#This Row],[Order Date]])</f>
        <v>2013</v>
      </c>
      <c r="N2051">
        <f>MONTH(Walmart_dataset[[#This Row],[Order Date]])</f>
        <v>7</v>
      </c>
      <c r="O2051">
        <f>DAY(Walmart_dataset[[#This Row],[Order Date]])</f>
        <v>18</v>
      </c>
    </row>
    <row r="2052" spans="1:15" x14ac:dyDescent="0.25">
      <c r="A2052" t="s">
        <v>2992</v>
      </c>
      <c r="B2052" s="1">
        <v>41473</v>
      </c>
      <c r="C2052" s="1">
        <v>41478</v>
      </c>
      <c r="D2052" t="s">
        <v>1434</v>
      </c>
      <c r="E2052" t="s">
        <v>14</v>
      </c>
      <c r="F2052" t="s">
        <v>36</v>
      </c>
      <c r="G2052" t="s">
        <v>37</v>
      </c>
      <c r="H2052" t="s">
        <v>43</v>
      </c>
      <c r="I2052" t="s">
        <v>1056</v>
      </c>
      <c r="J2052">
        <v>69.52</v>
      </c>
      <c r="K2052">
        <v>2</v>
      </c>
      <c r="L2052">
        <v>17.38</v>
      </c>
      <c r="M2052">
        <f>YEAR(Walmart_dataset[[#This Row],[Order Date]])</f>
        <v>2013</v>
      </c>
      <c r="N2052">
        <f>MONTH(Walmart_dataset[[#This Row],[Order Date]])</f>
        <v>7</v>
      </c>
      <c r="O2052">
        <f>DAY(Walmart_dataset[[#This Row],[Order Date]])</f>
        <v>18</v>
      </c>
    </row>
    <row r="2053" spans="1:15" x14ac:dyDescent="0.25">
      <c r="A2053" t="s">
        <v>2992</v>
      </c>
      <c r="B2053" s="1">
        <v>41473</v>
      </c>
      <c r="C2053" s="1">
        <v>41478</v>
      </c>
      <c r="D2053" t="s">
        <v>1434</v>
      </c>
      <c r="E2053" t="s">
        <v>14</v>
      </c>
      <c r="F2053" t="s">
        <v>36</v>
      </c>
      <c r="G2053" t="s">
        <v>37</v>
      </c>
      <c r="H2053" t="s">
        <v>25</v>
      </c>
      <c r="I2053" t="s">
        <v>2996</v>
      </c>
      <c r="J2053">
        <v>20.78</v>
      </c>
      <c r="K2053">
        <v>2</v>
      </c>
      <c r="L2053">
        <v>-4.68</v>
      </c>
      <c r="M2053">
        <f>YEAR(Walmart_dataset[[#This Row],[Order Date]])</f>
        <v>2013</v>
      </c>
      <c r="N2053">
        <f>MONTH(Walmart_dataset[[#This Row],[Order Date]])</f>
        <v>7</v>
      </c>
      <c r="O2053">
        <f>DAY(Walmart_dataset[[#This Row],[Order Date]])</f>
        <v>18</v>
      </c>
    </row>
    <row r="2054" spans="1:15" x14ac:dyDescent="0.25">
      <c r="A2054" t="s">
        <v>2992</v>
      </c>
      <c r="B2054" s="1">
        <v>41473</v>
      </c>
      <c r="C2054" s="1">
        <v>41478</v>
      </c>
      <c r="D2054" t="s">
        <v>1434</v>
      </c>
      <c r="E2054" t="s">
        <v>14</v>
      </c>
      <c r="F2054" t="s">
        <v>36</v>
      </c>
      <c r="G2054" t="s">
        <v>37</v>
      </c>
      <c r="H2054" t="s">
        <v>27</v>
      </c>
      <c r="I2054" t="s">
        <v>858</v>
      </c>
      <c r="J2054">
        <v>12.82</v>
      </c>
      <c r="K2054">
        <v>3</v>
      </c>
      <c r="L2054">
        <v>4.17</v>
      </c>
      <c r="M2054">
        <f>YEAR(Walmart_dataset[[#This Row],[Order Date]])</f>
        <v>2013</v>
      </c>
      <c r="N2054">
        <f>MONTH(Walmart_dataset[[#This Row],[Order Date]])</f>
        <v>7</v>
      </c>
      <c r="O2054">
        <f>DAY(Walmart_dataset[[#This Row],[Order Date]])</f>
        <v>18</v>
      </c>
    </row>
    <row r="2055" spans="1:15" x14ac:dyDescent="0.25">
      <c r="A2055" t="s">
        <v>2997</v>
      </c>
      <c r="B2055" s="1">
        <v>41542</v>
      </c>
      <c r="C2055" s="1">
        <v>41546</v>
      </c>
      <c r="D2055" t="s">
        <v>2443</v>
      </c>
      <c r="E2055" t="s">
        <v>14</v>
      </c>
      <c r="F2055" t="s">
        <v>15</v>
      </c>
      <c r="G2055" t="s">
        <v>16</v>
      </c>
      <c r="H2055" t="s">
        <v>128</v>
      </c>
      <c r="I2055" t="s">
        <v>2396</v>
      </c>
      <c r="J2055">
        <v>304.89999999999998</v>
      </c>
      <c r="K2055">
        <v>5</v>
      </c>
      <c r="L2055">
        <v>143.30000000000001</v>
      </c>
      <c r="M2055">
        <f>YEAR(Walmart_dataset[[#This Row],[Order Date]])</f>
        <v>2013</v>
      </c>
      <c r="N2055">
        <f>MONTH(Walmart_dataset[[#This Row],[Order Date]])</f>
        <v>9</v>
      </c>
      <c r="O2055">
        <f>DAY(Walmart_dataset[[#This Row],[Order Date]])</f>
        <v>25</v>
      </c>
    </row>
    <row r="2056" spans="1:15" x14ac:dyDescent="0.25">
      <c r="A2056" t="s">
        <v>2997</v>
      </c>
      <c r="B2056" s="1">
        <v>41542</v>
      </c>
      <c r="C2056" s="1">
        <v>41546</v>
      </c>
      <c r="D2056" t="s">
        <v>2443</v>
      </c>
      <c r="E2056" t="s">
        <v>14</v>
      </c>
      <c r="F2056" t="s">
        <v>15</v>
      </c>
      <c r="G2056" t="s">
        <v>16</v>
      </c>
      <c r="H2056" t="s">
        <v>110</v>
      </c>
      <c r="I2056" t="s">
        <v>1608</v>
      </c>
      <c r="J2056">
        <v>563.24</v>
      </c>
      <c r="K2056">
        <v>5</v>
      </c>
      <c r="L2056">
        <v>56.32</v>
      </c>
      <c r="M2056">
        <f>YEAR(Walmart_dataset[[#This Row],[Order Date]])</f>
        <v>2013</v>
      </c>
      <c r="N2056">
        <f>MONTH(Walmart_dataset[[#This Row],[Order Date]])</f>
        <v>9</v>
      </c>
      <c r="O2056">
        <f>DAY(Walmart_dataset[[#This Row],[Order Date]])</f>
        <v>25</v>
      </c>
    </row>
    <row r="2057" spans="1:15" x14ac:dyDescent="0.25">
      <c r="A2057" t="s">
        <v>2998</v>
      </c>
      <c r="B2057" s="1">
        <v>40732</v>
      </c>
      <c r="C2057" s="1">
        <v>40736</v>
      </c>
      <c r="D2057" t="s">
        <v>1231</v>
      </c>
      <c r="E2057" t="s">
        <v>14</v>
      </c>
      <c r="F2057" t="s">
        <v>47</v>
      </c>
      <c r="G2057" t="s">
        <v>16</v>
      </c>
      <c r="H2057" t="s">
        <v>31</v>
      </c>
      <c r="I2057" t="s">
        <v>938</v>
      </c>
      <c r="J2057">
        <v>502.49</v>
      </c>
      <c r="K2057">
        <v>3</v>
      </c>
      <c r="L2057">
        <v>-87.94</v>
      </c>
      <c r="M2057">
        <f>YEAR(Walmart_dataset[[#This Row],[Order Date]])</f>
        <v>2011</v>
      </c>
      <c r="N2057">
        <f>MONTH(Walmart_dataset[[#This Row],[Order Date]])</f>
        <v>7</v>
      </c>
      <c r="O2057">
        <f>DAY(Walmart_dataset[[#This Row],[Order Date]])</f>
        <v>8</v>
      </c>
    </row>
    <row r="2058" spans="1:15" x14ac:dyDescent="0.25">
      <c r="A2058" t="s">
        <v>2998</v>
      </c>
      <c r="B2058" s="1">
        <v>40732</v>
      </c>
      <c r="C2058" s="1">
        <v>40736</v>
      </c>
      <c r="D2058" t="s">
        <v>1231</v>
      </c>
      <c r="E2058" t="s">
        <v>14</v>
      </c>
      <c r="F2058" t="s">
        <v>47</v>
      </c>
      <c r="G2058" t="s">
        <v>16</v>
      </c>
      <c r="H2058" t="s">
        <v>27</v>
      </c>
      <c r="I2058" t="s">
        <v>684</v>
      </c>
      <c r="J2058">
        <v>196.7</v>
      </c>
      <c r="K2058">
        <v>6</v>
      </c>
      <c r="L2058">
        <v>68.849999999999994</v>
      </c>
      <c r="M2058">
        <f>YEAR(Walmart_dataset[[#This Row],[Order Date]])</f>
        <v>2011</v>
      </c>
      <c r="N2058">
        <f>MONTH(Walmart_dataset[[#This Row],[Order Date]])</f>
        <v>7</v>
      </c>
      <c r="O2058">
        <f>DAY(Walmart_dataset[[#This Row],[Order Date]])</f>
        <v>8</v>
      </c>
    </row>
    <row r="2059" spans="1:15" x14ac:dyDescent="0.25">
      <c r="A2059" t="s">
        <v>2999</v>
      </c>
      <c r="B2059" s="1">
        <v>40981</v>
      </c>
      <c r="C2059" s="1">
        <v>40986</v>
      </c>
      <c r="D2059" t="s">
        <v>2191</v>
      </c>
      <c r="E2059" t="s">
        <v>14</v>
      </c>
      <c r="F2059" t="s">
        <v>2807</v>
      </c>
      <c r="G2059" t="s">
        <v>16</v>
      </c>
      <c r="H2059" t="s">
        <v>110</v>
      </c>
      <c r="I2059" t="s">
        <v>151</v>
      </c>
      <c r="J2059">
        <v>915.14</v>
      </c>
      <c r="K2059">
        <v>4</v>
      </c>
      <c r="L2059">
        <v>102.95</v>
      </c>
      <c r="M2059">
        <f>YEAR(Walmart_dataset[[#This Row],[Order Date]])</f>
        <v>2012</v>
      </c>
      <c r="N2059">
        <f>MONTH(Walmart_dataset[[#This Row],[Order Date]])</f>
        <v>3</v>
      </c>
      <c r="O2059">
        <f>DAY(Walmart_dataset[[#This Row],[Order Date]])</f>
        <v>13</v>
      </c>
    </row>
    <row r="2060" spans="1:15" x14ac:dyDescent="0.25">
      <c r="A2060" t="s">
        <v>2999</v>
      </c>
      <c r="B2060" s="1">
        <v>40981</v>
      </c>
      <c r="C2060" s="1">
        <v>40986</v>
      </c>
      <c r="D2060" t="s">
        <v>2191</v>
      </c>
      <c r="E2060" t="s">
        <v>14</v>
      </c>
      <c r="F2060" t="s">
        <v>2807</v>
      </c>
      <c r="G2060" t="s">
        <v>16</v>
      </c>
      <c r="H2060" t="s">
        <v>21</v>
      </c>
      <c r="I2060" t="s">
        <v>451</v>
      </c>
      <c r="J2060">
        <v>327.76</v>
      </c>
      <c r="K2060">
        <v>8</v>
      </c>
      <c r="L2060">
        <v>91.77</v>
      </c>
      <c r="M2060">
        <f>YEAR(Walmart_dataset[[#This Row],[Order Date]])</f>
        <v>2012</v>
      </c>
      <c r="N2060">
        <f>MONTH(Walmart_dataset[[#This Row],[Order Date]])</f>
        <v>3</v>
      </c>
      <c r="O2060">
        <f>DAY(Walmart_dataset[[#This Row],[Order Date]])</f>
        <v>13</v>
      </c>
    </row>
    <row r="2061" spans="1:15" x14ac:dyDescent="0.25">
      <c r="A2061" t="s">
        <v>3000</v>
      </c>
      <c r="B2061" s="1">
        <v>41021</v>
      </c>
      <c r="C2061" s="1">
        <v>41025</v>
      </c>
      <c r="D2061" t="s">
        <v>3001</v>
      </c>
      <c r="E2061" t="s">
        <v>14</v>
      </c>
      <c r="F2061" t="s">
        <v>15</v>
      </c>
      <c r="G2061" t="s">
        <v>16</v>
      </c>
      <c r="H2061" t="s">
        <v>25</v>
      </c>
      <c r="I2061" t="s">
        <v>625</v>
      </c>
      <c r="J2061">
        <v>88.78</v>
      </c>
      <c r="K2061">
        <v>3</v>
      </c>
      <c r="L2061">
        <v>7.77</v>
      </c>
      <c r="M2061">
        <f>YEAR(Walmart_dataset[[#This Row],[Order Date]])</f>
        <v>2012</v>
      </c>
      <c r="N2061">
        <f>MONTH(Walmart_dataset[[#This Row],[Order Date]])</f>
        <v>4</v>
      </c>
      <c r="O2061">
        <f>DAY(Walmart_dataset[[#This Row],[Order Date]])</f>
        <v>22</v>
      </c>
    </row>
    <row r="2062" spans="1:15" x14ac:dyDescent="0.25">
      <c r="A2062" t="s">
        <v>3000</v>
      </c>
      <c r="B2062" s="1">
        <v>41021</v>
      </c>
      <c r="C2062" s="1">
        <v>41025</v>
      </c>
      <c r="D2062" t="s">
        <v>3001</v>
      </c>
      <c r="E2062" t="s">
        <v>14</v>
      </c>
      <c r="F2062" t="s">
        <v>15</v>
      </c>
      <c r="G2062" t="s">
        <v>16</v>
      </c>
      <c r="H2062" t="s">
        <v>23</v>
      </c>
      <c r="I2062" t="s">
        <v>3002</v>
      </c>
      <c r="J2062">
        <v>64.14</v>
      </c>
      <c r="K2062">
        <v>3</v>
      </c>
      <c r="L2062">
        <v>16.68</v>
      </c>
      <c r="M2062">
        <f>YEAR(Walmart_dataset[[#This Row],[Order Date]])</f>
        <v>2012</v>
      </c>
      <c r="N2062">
        <f>MONTH(Walmart_dataset[[#This Row],[Order Date]])</f>
        <v>4</v>
      </c>
      <c r="O2062">
        <f>DAY(Walmart_dataset[[#This Row],[Order Date]])</f>
        <v>22</v>
      </c>
    </row>
    <row r="2063" spans="1:15" x14ac:dyDescent="0.25">
      <c r="A2063" t="s">
        <v>3003</v>
      </c>
      <c r="B2063" s="1">
        <v>40837</v>
      </c>
      <c r="C2063" s="1">
        <v>40842</v>
      </c>
      <c r="D2063" t="s">
        <v>3004</v>
      </c>
      <c r="E2063" t="s">
        <v>14</v>
      </c>
      <c r="F2063" t="s">
        <v>197</v>
      </c>
      <c r="G2063" t="s">
        <v>16</v>
      </c>
      <c r="H2063" t="s">
        <v>27</v>
      </c>
      <c r="I2063" t="s">
        <v>3005</v>
      </c>
      <c r="J2063">
        <v>36.36</v>
      </c>
      <c r="K2063">
        <v>3</v>
      </c>
      <c r="L2063">
        <v>12.27</v>
      </c>
      <c r="M2063">
        <f>YEAR(Walmart_dataset[[#This Row],[Order Date]])</f>
        <v>2011</v>
      </c>
      <c r="N2063">
        <f>MONTH(Walmart_dataset[[#This Row],[Order Date]])</f>
        <v>10</v>
      </c>
      <c r="O2063">
        <f>DAY(Walmart_dataset[[#This Row],[Order Date]])</f>
        <v>21</v>
      </c>
    </row>
    <row r="2064" spans="1:15" x14ac:dyDescent="0.25">
      <c r="A2064" t="s">
        <v>3006</v>
      </c>
      <c r="B2064" s="1">
        <v>41974</v>
      </c>
      <c r="C2064" s="1">
        <v>41977</v>
      </c>
      <c r="D2064" t="s">
        <v>1373</v>
      </c>
      <c r="E2064" t="s">
        <v>14</v>
      </c>
      <c r="F2064" t="s">
        <v>47</v>
      </c>
      <c r="G2064" t="s">
        <v>16</v>
      </c>
      <c r="H2064" t="s">
        <v>21</v>
      </c>
      <c r="I2064" t="s">
        <v>3007</v>
      </c>
      <c r="J2064">
        <v>25.83</v>
      </c>
      <c r="K2064">
        <v>3</v>
      </c>
      <c r="L2064">
        <v>9.56</v>
      </c>
      <c r="M2064">
        <f>YEAR(Walmart_dataset[[#This Row],[Order Date]])</f>
        <v>2014</v>
      </c>
      <c r="N2064">
        <f>MONTH(Walmart_dataset[[#This Row],[Order Date]])</f>
        <v>12</v>
      </c>
      <c r="O2064">
        <f>DAY(Walmart_dataset[[#This Row],[Order Date]])</f>
        <v>1</v>
      </c>
    </row>
    <row r="2065" spans="1:15" hidden="1" x14ac:dyDescent="0.25">
      <c r="A2065" t="s">
        <v>3008</v>
      </c>
      <c r="B2065" s="1">
        <v>41583</v>
      </c>
      <c r="C2065" s="1">
        <v>41585</v>
      </c>
      <c r="D2065" t="s">
        <v>2144</v>
      </c>
      <c r="E2065" t="s">
        <v>14</v>
      </c>
      <c r="F2065" t="s">
        <v>3009</v>
      </c>
      <c r="G2065" t="s">
        <v>88</v>
      </c>
      <c r="H2065" t="s">
        <v>122</v>
      </c>
      <c r="I2065" t="s">
        <v>2039</v>
      </c>
      <c r="J2065">
        <v>17.579999999999998</v>
      </c>
      <c r="K2065">
        <v>7</v>
      </c>
      <c r="L2065">
        <v>-4.18</v>
      </c>
      <c r="M2065">
        <f>YEAR(Walmart_dataset[[#This Row],[Order Date]])</f>
        <v>2013</v>
      </c>
      <c r="N2065">
        <f>MONTH(Walmart_dataset[[#This Row],[Order Date]])</f>
        <v>11</v>
      </c>
      <c r="O2065">
        <f>DAY(Walmart_dataset[[#This Row],[Order Date]])</f>
        <v>5</v>
      </c>
    </row>
    <row r="2066" spans="1:15" hidden="1" x14ac:dyDescent="0.25">
      <c r="A2066" t="s">
        <v>3008</v>
      </c>
      <c r="B2066" s="1">
        <v>41583</v>
      </c>
      <c r="C2066" s="1">
        <v>41585</v>
      </c>
      <c r="D2066" t="s">
        <v>2144</v>
      </c>
      <c r="E2066" t="s">
        <v>14</v>
      </c>
      <c r="F2066" t="s">
        <v>3009</v>
      </c>
      <c r="G2066" t="s">
        <v>88</v>
      </c>
      <c r="H2066" t="s">
        <v>110</v>
      </c>
      <c r="I2066" t="s">
        <v>3010</v>
      </c>
      <c r="J2066">
        <v>104.78</v>
      </c>
      <c r="K2066">
        <v>1</v>
      </c>
      <c r="L2066">
        <v>-14.41</v>
      </c>
      <c r="M2066">
        <f>YEAR(Walmart_dataset[[#This Row],[Order Date]])</f>
        <v>2013</v>
      </c>
      <c r="N2066">
        <f>MONTH(Walmart_dataset[[#This Row],[Order Date]])</f>
        <v>11</v>
      </c>
      <c r="O2066">
        <f>DAY(Walmart_dataset[[#This Row],[Order Date]])</f>
        <v>5</v>
      </c>
    </row>
    <row r="2067" spans="1:15" hidden="1" x14ac:dyDescent="0.25">
      <c r="A2067" t="s">
        <v>3008</v>
      </c>
      <c r="B2067" s="1">
        <v>41583</v>
      </c>
      <c r="C2067" s="1">
        <v>41585</v>
      </c>
      <c r="D2067" t="s">
        <v>2144</v>
      </c>
      <c r="E2067" t="s">
        <v>14</v>
      </c>
      <c r="F2067" t="s">
        <v>3009</v>
      </c>
      <c r="G2067" t="s">
        <v>88</v>
      </c>
      <c r="H2067" t="s">
        <v>67</v>
      </c>
      <c r="I2067" t="s">
        <v>3011</v>
      </c>
      <c r="J2067">
        <v>47.95</v>
      </c>
      <c r="K2067">
        <v>3</v>
      </c>
      <c r="L2067">
        <v>16.78</v>
      </c>
      <c r="M2067">
        <f>YEAR(Walmart_dataset[[#This Row],[Order Date]])</f>
        <v>2013</v>
      </c>
      <c r="N2067">
        <f>MONTH(Walmart_dataset[[#This Row],[Order Date]])</f>
        <v>11</v>
      </c>
      <c r="O2067">
        <f>DAY(Walmart_dataset[[#This Row],[Order Date]])</f>
        <v>5</v>
      </c>
    </row>
    <row r="2068" spans="1:15" hidden="1" x14ac:dyDescent="0.25">
      <c r="A2068" t="s">
        <v>3008</v>
      </c>
      <c r="B2068" s="1">
        <v>41583</v>
      </c>
      <c r="C2068" s="1">
        <v>41585</v>
      </c>
      <c r="D2068" t="s">
        <v>2144</v>
      </c>
      <c r="E2068" t="s">
        <v>14</v>
      </c>
      <c r="F2068" t="s">
        <v>3009</v>
      </c>
      <c r="G2068" t="s">
        <v>88</v>
      </c>
      <c r="H2068" t="s">
        <v>110</v>
      </c>
      <c r="I2068" t="s">
        <v>2147</v>
      </c>
      <c r="J2068">
        <v>650.35</v>
      </c>
      <c r="K2068">
        <v>3</v>
      </c>
      <c r="L2068">
        <v>-97.55</v>
      </c>
      <c r="M2068">
        <f>YEAR(Walmart_dataset[[#This Row],[Order Date]])</f>
        <v>2013</v>
      </c>
      <c r="N2068">
        <f>MONTH(Walmart_dataset[[#This Row],[Order Date]])</f>
        <v>11</v>
      </c>
      <c r="O2068">
        <f>DAY(Walmart_dataset[[#This Row],[Order Date]])</f>
        <v>5</v>
      </c>
    </row>
    <row r="2069" spans="1:15" hidden="1" x14ac:dyDescent="0.25">
      <c r="A2069" t="s">
        <v>3008</v>
      </c>
      <c r="B2069" s="1">
        <v>41583</v>
      </c>
      <c r="C2069" s="1">
        <v>41585</v>
      </c>
      <c r="D2069" t="s">
        <v>2144</v>
      </c>
      <c r="E2069" t="s">
        <v>14</v>
      </c>
      <c r="F2069" t="s">
        <v>3009</v>
      </c>
      <c r="G2069" t="s">
        <v>88</v>
      </c>
      <c r="H2069" t="s">
        <v>17</v>
      </c>
      <c r="I2069" t="s">
        <v>1018</v>
      </c>
      <c r="J2069">
        <v>629.17999999999995</v>
      </c>
      <c r="K2069">
        <v>8</v>
      </c>
      <c r="L2069">
        <v>228.08</v>
      </c>
      <c r="M2069">
        <f>YEAR(Walmart_dataset[[#This Row],[Order Date]])</f>
        <v>2013</v>
      </c>
      <c r="N2069">
        <f>MONTH(Walmart_dataset[[#This Row],[Order Date]])</f>
        <v>11</v>
      </c>
      <c r="O2069">
        <f>DAY(Walmart_dataset[[#This Row],[Order Date]])</f>
        <v>5</v>
      </c>
    </row>
    <row r="2070" spans="1:15" hidden="1" x14ac:dyDescent="0.25">
      <c r="A2070" t="s">
        <v>3008</v>
      </c>
      <c r="B2070" s="1">
        <v>41583</v>
      </c>
      <c r="C2070" s="1">
        <v>41585</v>
      </c>
      <c r="D2070" t="s">
        <v>2144</v>
      </c>
      <c r="E2070" t="s">
        <v>14</v>
      </c>
      <c r="F2070" t="s">
        <v>3009</v>
      </c>
      <c r="G2070" t="s">
        <v>88</v>
      </c>
      <c r="H2070" t="s">
        <v>67</v>
      </c>
      <c r="I2070" t="s">
        <v>1060</v>
      </c>
      <c r="J2070">
        <v>15.18</v>
      </c>
      <c r="K2070">
        <v>1</v>
      </c>
      <c r="L2070">
        <v>5.31</v>
      </c>
      <c r="M2070">
        <f>YEAR(Walmart_dataset[[#This Row],[Order Date]])</f>
        <v>2013</v>
      </c>
      <c r="N2070">
        <f>MONTH(Walmart_dataset[[#This Row],[Order Date]])</f>
        <v>11</v>
      </c>
      <c r="O2070">
        <f>DAY(Walmart_dataset[[#This Row],[Order Date]])</f>
        <v>5</v>
      </c>
    </row>
    <row r="2071" spans="1:15" x14ac:dyDescent="0.25">
      <c r="A2071" t="s">
        <v>3012</v>
      </c>
      <c r="B2071" s="1">
        <v>40797</v>
      </c>
      <c r="C2071" s="1">
        <v>40802</v>
      </c>
      <c r="D2071" t="s">
        <v>3013</v>
      </c>
      <c r="E2071" t="s">
        <v>14</v>
      </c>
      <c r="F2071" t="s">
        <v>3014</v>
      </c>
      <c r="G2071" t="s">
        <v>16</v>
      </c>
      <c r="H2071" t="s">
        <v>21</v>
      </c>
      <c r="I2071" t="s">
        <v>98</v>
      </c>
      <c r="J2071">
        <v>127.95</v>
      </c>
      <c r="K2071">
        <v>3</v>
      </c>
      <c r="L2071">
        <v>21.75</v>
      </c>
      <c r="M2071">
        <f>YEAR(Walmart_dataset[[#This Row],[Order Date]])</f>
        <v>2011</v>
      </c>
      <c r="N2071">
        <f>MONTH(Walmart_dataset[[#This Row],[Order Date]])</f>
        <v>9</v>
      </c>
      <c r="O2071">
        <f>DAY(Walmart_dataset[[#This Row],[Order Date]])</f>
        <v>11</v>
      </c>
    </row>
    <row r="2072" spans="1:15" x14ac:dyDescent="0.25">
      <c r="A2072" t="s">
        <v>3015</v>
      </c>
      <c r="B2072" s="1">
        <v>41969</v>
      </c>
      <c r="C2072" s="1">
        <v>41973</v>
      </c>
      <c r="D2072" t="s">
        <v>981</v>
      </c>
      <c r="E2072" t="s">
        <v>14</v>
      </c>
      <c r="F2072" t="s">
        <v>967</v>
      </c>
      <c r="G2072" t="s">
        <v>16</v>
      </c>
      <c r="H2072" t="s">
        <v>25</v>
      </c>
      <c r="I2072" t="s">
        <v>2187</v>
      </c>
      <c r="J2072">
        <v>39.96</v>
      </c>
      <c r="K2072">
        <v>5</v>
      </c>
      <c r="L2072">
        <v>3.5</v>
      </c>
      <c r="M2072">
        <f>YEAR(Walmart_dataset[[#This Row],[Order Date]])</f>
        <v>2014</v>
      </c>
      <c r="N2072">
        <f>MONTH(Walmart_dataset[[#This Row],[Order Date]])</f>
        <v>11</v>
      </c>
      <c r="O2072">
        <f>DAY(Walmart_dataset[[#This Row],[Order Date]])</f>
        <v>26</v>
      </c>
    </row>
    <row r="2073" spans="1:15" x14ac:dyDescent="0.25">
      <c r="A2073" t="s">
        <v>3015</v>
      </c>
      <c r="B2073" s="1">
        <v>41969</v>
      </c>
      <c r="C2073" s="1">
        <v>41973</v>
      </c>
      <c r="D2073" t="s">
        <v>981</v>
      </c>
      <c r="E2073" t="s">
        <v>14</v>
      </c>
      <c r="F2073" t="s">
        <v>967</v>
      </c>
      <c r="G2073" t="s">
        <v>16</v>
      </c>
      <c r="H2073" t="s">
        <v>67</v>
      </c>
      <c r="I2073" t="s">
        <v>1006</v>
      </c>
      <c r="J2073">
        <v>34.08</v>
      </c>
      <c r="K2073">
        <v>6</v>
      </c>
      <c r="L2073">
        <v>15.34</v>
      </c>
      <c r="M2073">
        <f>YEAR(Walmart_dataset[[#This Row],[Order Date]])</f>
        <v>2014</v>
      </c>
      <c r="N2073">
        <f>MONTH(Walmart_dataset[[#This Row],[Order Date]])</f>
        <v>11</v>
      </c>
      <c r="O2073">
        <f>DAY(Walmart_dataset[[#This Row],[Order Date]])</f>
        <v>26</v>
      </c>
    </row>
    <row r="2074" spans="1:15" x14ac:dyDescent="0.25">
      <c r="A2074" t="s">
        <v>3016</v>
      </c>
      <c r="B2074" s="1">
        <v>41211</v>
      </c>
      <c r="C2074" s="1">
        <v>41215</v>
      </c>
      <c r="D2074" t="s">
        <v>3017</v>
      </c>
      <c r="E2074" t="s">
        <v>14</v>
      </c>
      <c r="F2074" t="s">
        <v>47</v>
      </c>
      <c r="G2074" t="s">
        <v>16</v>
      </c>
      <c r="H2074" t="s">
        <v>67</v>
      </c>
      <c r="I2074" t="s">
        <v>817</v>
      </c>
      <c r="J2074">
        <v>33.4</v>
      </c>
      <c r="K2074">
        <v>5</v>
      </c>
      <c r="L2074">
        <v>16.03</v>
      </c>
      <c r="M2074">
        <f>YEAR(Walmart_dataset[[#This Row],[Order Date]])</f>
        <v>2012</v>
      </c>
      <c r="N2074">
        <f>MONTH(Walmart_dataset[[#This Row],[Order Date]])</f>
        <v>10</v>
      </c>
      <c r="O2074">
        <f>DAY(Walmart_dataset[[#This Row],[Order Date]])</f>
        <v>29</v>
      </c>
    </row>
    <row r="2075" spans="1:15" x14ac:dyDescent="0.25">
      <c r="A2075" t="s">
        <v>3016</v>
      </c>
      <c r="B2075" s="1">
        <v>41211</v>
      </c>
      <c r="C2075" s="1">
        <v>41215</v>
      </c>
      <c r="D2075" t="s">
        <v>3017</v>
      </c>
      <c r="E2075" t="s">
        <v>14</v>
      </c>
      <c r="F2075" t="s">
        <v>47</v>
      </c>
      <c r="G2075" t="s">
        <v>16</v>
      </c>
      <c r="H2075" t="s">
        <v>128</v>
      </c>
      <c r="I2075" t="s">
        <v>2568</v>
      </c>
      <c r="J2075">
        <v>210.84</v>
      </c>
      <c r="K2075">
        <v>4</v>
      </c>
      <c r="L2075">
        <v>103.31</v>
      </c>
      <c r="M2075">
        <f>YEAR(Walmart_dataset[[#This Row],[Order Date]])</f>
        <v>2012</v>
      </c>
      <c r="N2075">
        <f>MONTH(Walmart_dataset[[#This Row],[Order Date]])</f>
        <v>10</v>
      </c>
      <c r="O2075">
        <f>DAY(Walmart_dataset[[#This Row],[Order Date]])</f>
        <v>29</v>
      </c>
    </row>
    <row r="2076" spans="1:15" x14ac:dyDescent="0.25">
      <c r="A2076" t="s">
        <v>3018</v>
      </c>
      <c r="B2076" s="1">
        <v>41517</v>
      </c>
      <c r="C2076" s="1">
        <v>41524</v>
      </c>
      <c r="D2076" t="s">
        <v>2161</v>
      </c>
      <c r="E2076" t="s">
        <v>14</v>
      </c>
      <c r="F2076" t="s">
        <v>15</v>
      </c>
      <c r="G2076" t="s">
        <v>16</v>
      </c>
      <c r="H2076" t="s">
        <v>21</v>
      </c>
      <c r="I2076" t="s">
        <v>2117</v>
      </c>
      <c r="J2076">
        <v>47.04</v>
      </c>
      <c r="K2076">
        <v>4</v>
      </c>
      <c r="L2076">
        <v>15.99</v>
      </c>
      <c r="M2076">
        <f>YEAR(Walmart_dataset[[#This Row],[Order Date]])</f>
        <v>2013</v>
      </c>
      <c r="N2076">
        <f>MONTH(Walmart_dataset[[#This Row],[Order Date]])</f>
        <v>8</v>
      </c>
      <c r="O2076">
        <f>DAY(Walmart_dataset[[#This Row],[Order Date]])</f>
        <v>31</v>
      </c>
    </row>
    <row r="2077" spans="1:15" x14ac:dyDescent="0.25">
      <c r="A2077" t="s">
        <v>3018</v>
      </c>
      <c r="B2077" s="1">
        <v>41517</v>
      </c>
      <c r="C2077" s="1">
        <v>41524</v>
      </c>
      <c r="D2077" t="s">
        <v>2161</v>
      </c>
      <c r="E2077" t="s">
        <v>14</v>
      </c>
      <c r="F2077" t="s">
        <v>15</v>
      </c>
      <c r="G2077" t="s">
        <v>16</v>
      </c>
      <c r="H2077" t="s">
        <v>25</v>
      </c>
      <c r="I2077" t="s">
        <v>3019</v>
      </c>
      <c r="J2077">
        <v>339.96</v>
      </c>
      <c r="K2077">
        <v>5</v>
      </c>
      <c r="L2077">
        <v>42.5</v>
      </c>
      <c r="M2077">
        <f>YEAR(Walmart_dataset[[#This Row],[Order Date]])</f>
        <v>2013</v>
      </c>
      <c r="N2077">
        <f>MONTH(Walmart_dataset[[#This Row],[Order Date]])</f>
        <v>8</v>
      </c>
      <c r="O2077">
        <f>DAY(Walmart_dataset[[#This Row],[Order Date]])</f>
        <v>31</v>
      </c>
    </row>
    <row r="2078" spans="1:15" x14ac:dyDescent="0.25">
      <c r="A2078" t="s">
        <v>3020</v>
      </c>
      <c r="B2078" s="1">
        <v>41030</v>
      </c>
      <c r="C2078" s="1">
        <v>41035</v>
      </c>
      <c r="D2078" t="s">
        <v>3021</v>
      </c>
      <c r="E2078" t="s">
        <v>14</v>
      </c>
      <c r="F2078" t="s">
        <v>47</v>
      </c>
      <c r="G2078" t="s">
        <v>16</v>
      </c>
      <c r="H2078" t="s">
        <v>27</v>
      </c>
      <c r="I2078" t="s">
        <v>3022</v>
      </c>
      <c r="J2078">
        <v>12.18</v>
      </c>
      <c r="K2078">
        <v>1</v>
      </c>
      <c r="L2078">
        <v>4.41</v>
      </c>
      <c r="M2078">
        <f>YEAR(Walmart_dataset[[#This Row],[Order Date]])</f>
        <v>2012</v>
      </c>
      <c r="N2078">
        <f>MONTH(Walmart_dataset[[#This Row],[Order Date]])</f>
        <v>5</v>
      </c>
      <c r="O2078">
        <f>DAY(Walmart_dataset[[#This Row],[Order Date]])</f>
        <v>1</v>
      </c>
    </row>
    <row r="2079" spans="1:15" x14ac:dyDescent="0.25">
      <c r="A2079" t="s">
        <v>3020</v>
      </c>
      <c r="B2079" s="1">
        <v>41030</v>
      </c>
      <c r="C2079" s="1">
        <v>41035</v>
      </c>
      <c r="D2079" t="s">
        <v>3021</v>
      </c>
      <c r="E2079" t="s">
        <v>14</v>
      </c>
      <c r="F2079" t="s">
        <v>47</v>
      </c>
      <c r="G2079" t="s">
        <v>16</v>
      </c>
      <c r="H2079" t="s">
        <v>43</v>
      </c>
      <c r="I2079" t="s">
        <v>1540</v>
      </c>
      <c r="J2079">
        <v>37.32</v>
      </c>
      <c r="K2079">
        <v>3</v>
      </c>
      <c r="L2079">
        <v>10.45</v>
      </c>
      <c r="M2079">
        <f>YEAR(Walmart_dataset[[#This Row],[Order Date]])</f>
        <v>2012</v>
      </c>
      <c r="N2079">
        <f>MONTH(Walmart_dataset[[#This Row],[Order Date]])</f>
        <v>5</v>
      </c>
      <c r="O2079">
        <f>DAY(Walmart_dataset[[#This Row],[Order Date]])</f>
        <v>1</v>
      </c>
    </row>
    <row r="2080" spans="1:15" x14ac:dyDescent="0.25">
      <c r="A2080" t="s">
        <v>3020</v>
      </c>
      <c r="B2080" s="1">
        <v>41030</v>
      </c>
      <c r="C2080" s="1">
        <v>41035</v>
      </c>
      <c r="D2080" t="s">
        <v>3021</v>
      </c>
      <c r="E2080" t="s">
        <v>14</v>
      </c>
      <c r="F2080" t="s">
        <v>47</v>
      </c>
      <c r="G2080" t="s">
        <v>16</v>
      </c>
      <c r="H2080" t="s">
        <v>122</v>
      </c>
      <c r="I2080" t="s">
        <v>3023</v>
      </c>
      <c r="J2080">
        <v>35.06</v>
      </c>
      <c r="K2080">
        <v>2</v>
      </c>
      <c r="L2080">
        <v>10.52</v>
      </c>
      <c r="M2080">
        <f>YEAR(Walmart_dataset[[#This Row],[Order Date]])</f>
        <v>2012</v>
      </c>
      <c r="N2080">
        <f>MONTH(Walmart_dataset[[#This Row],[Order Date]])</f>
        <v>5</v>
      </c>
      <c r="O2080">
        <f>DAY(Walmart_dataset[[#This Row],[Order Date]])</f>
        <v>1</v>
      </c>
    </row>
    <row r="2081" spans="1:15" x14ac:dyDescent="0.25">
      <c r="A2081" t="s">
        <v>3024</v>
      </c>
      <c r="B2081" s="1">
        <v>41663</v>
      </c>
      <c r="C2081" s="1">
        <v>41668</v>
      </c>
      <c r="D2081" t="s">
        <v>2205</v>
      </c>
      <c r="E2081" t="s">
        <v>14</v>
      </c>
      <c r="F2081" t="s">
        <v>36</v>
      </c>
      <c r="G2081" t="s">
        <v>37</v>
      </c>
      <c r="H2081" t="s">
        <v>27</v>
      </c>
      <c r="I2081" t="s">
        <v>3025</v>
      </c>
      <c r="J2081">
        <v>19.68</v>
      </c>
      <c r="K2081">
        <v>5</v>
      </c>
      <c r="L2081">
        <v>6.89</v>
      </c>
      <c r="M2081">
        <f>YEAR(Walmart_dataset[[#This Row],[Order Date]])</f>
        <v>2014</v>
      </c>
      <c r="N2081">
        <f>MONTH(Walmart_dataset[[#This Row],[Order Date]])</f>
        <v>1</v>
      </c>
      <c r="O2081">
        <f>DAY(Walmart_dataset[[#This Row],[Order Date]])</f>
        <v>24</v>
      </c>
    </row>
    <row r="2082" spans="1:15" x14ac:dyDescent="0.25">
      <c r="A2082" t="s">
        <v>3024</v>
      </c>
      <c r="B2082" s="1">
        <v>41663</v>
      </c>
      <c r="C2082" s="1">
        <v>41668</v>
      </c>
      <c r="D2082" t="s">
        <v>2205</v>
      </c>
      <c r="E2082" t="s">
        <v>14</v>
      </c>
      <c r="F2082" t="s">
        <v>36</v>
      </c>
      <c r="G2082" t="s">
        <v>37</v>
      </c>
      <c r="H2082" t="s">
        <v>67</v>
      </c>
      <c r="I2082" t="s">
        <v>3026</v>
      </c>
      <c r="J2082">
        <v>25.92</v>
      </c>
      <c r="K2082">
        <v>4</v>
      </c>
      <c r="L2082">
        <v>12.44</v>
      </c>
      <c r="M2082">
        <f>YEAR(Walmart_dataset[[#This Row],[Order Date]])</f>
        <v>2014</v>
      </c>
      <c r="N2082">
        <f>MONTH(Walmart_dataset[[#This Row],[Order Date]])</f>
        <v>1</v>
      </c>
      <c r="O2082">
        <f>DAY(Walmart_dataset[[#This Row],[Order Date]])</f>
        <v>24</v>
      </c>
    </row>
    <row r="2083" spans="1:15" x14ac:dyDescent="0.25">
      <c r="A2083" t="s">
        <v>3024</v>
      </c>
      <c r="B2083" s="1">
        <v>41663</v>
      </c>
      <c r="C2083" s="1">
        <v>41668</v>
      </c>
      <c r="D2083" t="s">
        <v>2205</v>
      </c>
      <c r="E2083" t="s">
        <v>14</v>
      </c>
      <c r="F2083" t="s">
        <v>36</v>
      </c>
      <c r="G2083" t="s">
        <v>37</v>
      </c>
      <c r="H2083" t="s">
        <v>67</v>
      </c>
      <c r="I2083" t="s">
        <v>917</v>
      </c>
      <c r="J2083">
        <v>6.48</v>
      </c>
      <c r="K2083">
        <v>1</v>
      </c>
      <c r="L2083">
        <v>3.11</v>
      </c>
      <c r="M2083">
        <f>YEAR(Walmart_dataset[[#This Row],[Order Date]])</f>
        <v>2014</v>
      </c>
      <c r="N2083">
        <f>MONTH(Walmart_dataset[[#This Row],[Order Date]])</f>
        <v>1</v>
      </c>
      <c r="O2083">
        <f>DAY(Walmart_dataset[[#This Row],[Order Date]])</f>
        <v>24</v>
      </c>
    </row>
    <row r="2084" spans="1:15" x14ac:dyDescent="0.25">
      <c r="A2084" t="s">
        <v>3024</v>
      </c>
      <c r="B2084" s="1">
        <v>41663</v>
      </c>
      <c r="C2084" s="1">
        <v>41668</v>
      </c>
      <c r="D2084" t="s">
        <v>2205</v>
      </c>
      <c r="E2084" t="s">
        <v>14</v>
      </c>
      <c r="F2084" t="s">
        <v>36</v>
      </c>
      <c r="G2084" t="s">
        <v>37</v>
      </c>
      <c r="H2084" t="s">
        <v>25</v>
      </c>
      <c r="I2084" t="s">
        <v>2825</v>
      </c>
      <c r="J2084">
        <v>86.35</v>
      </c>
      <c r="K2084">
        <v>6</v>
      </c>
      <c r="L2084">
        <v>8.64</v>
      </c>
      <c r="M2084">
        <f>YEAR(Walmart_dataset[[#This Row],[Order Date]])</f>
        <v>2014</v>
      </c>
      <c r="N2084">
        <f>MONTH(Walmart_dataset[[#This Row],[Order Date]])</f>
        <v>1</v>
      </c>
      <c r="O2084">
        <f>DAY(Walmart_dataset[[#This Row],[Order Date]])</f>
        <v>24</v>
      </c>
    </row>
    <row r="2085" spans="1:15" x14ac:dyDescent="0.25">
      <c r="A2085" t="s">
        <v>3027</v>
      </c>
      <c r="B2085" s="1">
        <v>41253</v>
      </c>
      <c r="C2085" s="1">
        <v>41258</v>
      </c>
      <c r="D2085" t="s">
        <v>3028</v>
      </c>
      <c r="E2085" t="s">
        <v>14</v>
      </c>
      <c r="F2085" t="s">
        <v>15</v>
      </c>
      <c r="G2085" t="s">
        <v>16</v>
      </c>
      <c r="H2085" t="s">
        <v>23</v>
      </c>
      <c r="I2085" t="s">
        <v>2154</v>
      </c>
      <c r="J2085">
        <v>56.3</v>
      </c>
      <c r="K2085">
        <v>2</v>
      </c>
      <c r="L2085">
        <v>15.76</v>
      </c>
      <c r="M2085">
        <f>YEAR(Walmart_dataset[[#This Row],[Order Date]])</f>
        <v>2012</v>
      </c>
      <c r="N2085">
        <f>MONTH(Walmart_dataset[[#This Row],[Order Date]])</f>
        <v>12</v>
      </c>
      <c r="O2085">
        <f>DAY(Walmart_dataset[[#This Row],[Order Date]])</f>
        <v>10</v>
      </c>
    </row>
    <row r="2086" spans="1:15" hidden="1" x14ac:dyDescent="0.25">
      <c r="A2086" t="s">
        <v>3029</v>
      </c>
      <c r="B2086" s="1">
        <v>40872</v>
      </c>
      <c r="C2086" s="1">
        <v>40877</v>
      </c>
      <c r="D2086" t="s">
        <v>1587</v>
      </c>
      <c r="E2086" t="s">
        <v>14</v>
      </c>
      <c r="F2086" t="s">
        <v>1161</v>
      </c>
      <c r="G2086" t="s">
        <v>88</v>
      </c>
      <c r="H2086" t="s">
        <v>23</v>
      </c>
      <c r="I2086" t="s">
        <v>2030</v>
      </c>
      <c r="J2086">
        <v>51.02</v>
      </c>
      <c r="K2086">
        <v>7</v>
      </c>
      <c r="L2086">
        <v>8.2899999999999991</v>
      </c>
      <c r="M2086">
        <f>YEAR(Walmart_dataset[[#This Row],[Order Date]])</f>
        <v>2011</v>
      </c>
      <c r="N2086">
        <f>MONTH(Walmart_dataset[[#This Row],[Order Date]])</f>
        <v>11</v>
      </c>
      <c r="O2086">
        <f>DAY(Walmart_dataset[[#This Row],[Order Date]])</f>
        <v>25</v>
      </c>
    </row>
    <row r="2087" spans="1:15" x14ac:dyDescent="0.25">
      <c r="A2087" t="s">
        <v>3030</v>
      </c>
      <c r="B2087" s="1">
        <v>41965</v>
      </c>
      <c r="C2087" s="1">
        <v>41969</v>
      </c>
      <c r="D2087" t="s">
        <v>2707</v>
      </c>
      <c r="E2087" t="s">
        <v>14</v>
      </c>
      <c r="F2087" t="s">
        <v>3031</v>
      </c>
      <c r="G2087" t="s">
        <v>37</v>
      </c>
      <c r="H2087" t="s">
        <v>27</v>
      </c>
      <c r="I2087" t="s">
        <v>363</v>
      </c>
      <c r="J2087">
        <v>150.80000000000001</v>
      </c>
      <c r="K2087">
        <v>5</v>
      </c>
      <c r="L2087">
        <v>56.55</v>
      </c>
      <c r="M2087">
        <f>YEAR(Walmart_dataset[[#This Row],[Order Date]])</f>
        <v>2014</v>
      </c>
      <c r="N2087">
        <f>MONTH(Walmart_dataset[[#This Row],[Order Date]])</f>
        <v>11</v>
      </c>
      <c r="O2087">
        <f>DAY(Walmart_dataset[[#This Row],[Order Date]])</f>
        <v>22</v>
      </c>
    </row>
    <row r="2088" spans="1:15" x14ac:dyDescent="0.25">
      <c r="A2088" t="s">
        <v>3030</v>
      </c>
      <c r="B2088" s="1">
        <v>41965</v>
      </c>
      <c r="C2088" s="1">
        <v>41969</v>
      </c>
      <c r="D2088" t="s">
        <v>2707</v>
      </c>
      <c r="E2088" t="s">
        <v>14</v>
      </c>
      <c r="F2088" t="s">
        <v>3031</v>
      </c>
      <c r="G2088" t="s">
        <v>37</v>
      </c>
      <c r="H2088" t="s">
        <v>736</v>
      </c>
      <c r="I2088" t="s">
        <v>3032</v>
      </c>
      <c r="J2088">
        <v>1039.99</v>
      </c>
      <c r="K2088">
        <v>1</v>
      </c>
      <c r="L2088">
        <v>104</v>
      </c>
      <c r="M2088">
        <f>YEAR(Walmart_dataset[[#This Row],[Order Date]])</f>
        <v>2014</v>
      </c>
      <c r="N2088">
        <f>MONTH(Walmart_dataset[[#This Row],[Order Date]])</f>
        <v>11</v>
      </c>
      <c r="O2088">
        <f>DAY(Walmart_dataset[[#This Row],[Order Date]])</f>
        <v>22</v>
      </c>
    </row>
    <row r="2089" spans="1:15" x14ac:dyDescent="0.25">
      <c r="A2089" t="s">
        <v>3030</v>
      </c>
      <c r="B2089" s="1">
        <v>41965</v>
      </c>
      <c r="C2089" s="1">
        <v>41969</v>
      </c>
      <c r="D2089" t="s">
        <v>2707</v>
      </c>
      <c r="E2089" t="s">
        <v>14</v>
      </c>
      <c r="F2089" t="s">
        <v>3031</v>
      </c>
      <c r="G2089" t="s">
        <v>37</v>
      </c>
      <c r="H2089" t="s">
        <v>67</v>
      </c>
      <c r="I2089" t="s">
        <v>3033</v>
      </c>
      <c r="J2089">
        <v>51.84</v>
      </c>
      <c r="K2089">
        <v>8</v>
      </c>
      <c r="L2089">
        <v>24.88</v>
      </c>
      <c r="M2089">
        <f>YEAR(Walmart_dataset[[#This Row],[Order Date]])</f>
        <v>2014</v>
      </c>
      <c r="N2089">
        <f>MONTH(Walmart_dataset[[#This Row],[Order Date]])</f>
        <v>11</v>
      </c>
      <c r="O2089">
        <f>DAY(Walmart_dataset[[#This Row],[Order Date]])</f>
        <v>22</v>
      </c>
    </row>
    <row r="2090" spans="1:15" x14ac:dyDescent="0.25">
      <c r="A2090" t="s">
        <v>3034</v>
      </c>
      <c r="B2090" s="1">
        <v>41779</v>
      </c>
      <c r="C2090" s="1">
        <v>41784</v>
      </c>
      <c r="D2090" t="s">
        <v>1119</v>
      </c>
      <c r="E2090" t="s">
        <v>14</v>
      </c>
      <c r="F2090" t="s">
        <v>142</v>
      </c>
      <c r="G2090" t="s">
        <v>16</v>
      </c>
      <c r="H2090" t="s">
        <v>27</v>
      </c>
      <c r="I2090" t="s">
        <v>1193</v>
      </c>
      <c r="J2090">
        <v>133.12</v>
      </c>
      <c r="K2090">
        <v>5</v>
      </c>
      <c r="L2090">
        <v>49.92</v>
      </c>
      <c r="M2090">
        <f>YEAR(Walmart_dataset[[#This Row],[Order Date]])</f>
        <v>2014</v>
      </c>
      <c r="N2090">
        <f>MONTH(Walmart_dataset[[#This Row],[Order Date]])</f>
        <v>5</v>
      </c>
      <c r="O2090">
        <f>DAY(Walmart_dataset[[#This Row],[Order Date]])</f>
        <v>20</v>
      </c>
    </row>
    <row r="2091" spans="1:15" x14ac:dyDescent="0.25">
      <c r="A2091" t="s">
        <v>3035</v>
      </c>
      <c r="B2091" s="1">
        <v>41624</v>
      </c>
      <c r="C2091" s="1">
        <v>41631</v>
      </c>
      <c r="D2091" t="s">
        <v>1142</v>
      </c>
      <c r="E2091" t="s">
        <v>14</v>
      </c>
      <c r="F2091" t="s">
        <v>15</v>
      </c>
      <c r="G2091" t="s">
        <v>16</v>
      </c>
      <c r="H2091" t="s">
        <v>21</v>
      </c>
      <c r="I2091" t="s">
        <v>2079</v>
      </c>
      <c r="J2091">
        <v>14.76</v>
      </c>
      <c r="K2091">
        <v>2</v>
      </c>
      <c r="L2091">
        <v>4.28</v>
      </c>
      <c r="M2091">
        <f>YEAR(Walmart_dataset[[#This Row],[Order Date]])</f>
        <v>2013</v>
      </c>
      <c r="N2091">
        <f>MONTH(Walmart_dataset[[#This Row],[Order Date]])</f>
        <v>12</v>
      </c>
      <c r="O2091">
        <f>DAY(Walmart_dataset[[#This Row],[Order Date]])</f>
        <v>16</v>
      </c>
    </row>
    <row r="2092" spans="1:15" hidden="1" x14ac:dyDescent="0.25">
      <c r="A2092" t="s">
        <v>3036</v>
      </c>
      <c r="B2092" s="1">
        <v>40641</v>
      </c>
      <c r="C2092" s="1">
        <v>40646</v>
      </c>
      <c r="D2092" t="s">
        <v>936</v>
      </c>
      <c r="E2092" t="s">
        <v>14</v>
      </c>
      <c r="F2092" t="s">
        <v>2547</v>
      </c>
      <c r="G2092" t="s">
        <v>73</v>
      </c>
      <c r="H2092" t="s">
        <v>119</v>
      </c>
      <c r="I2092" t="s">
        <v>3037</v>
      </c>
      <c r="J2092">
        <v>49.79</v>
      </c>
      <c r="K2092">
        <v>8</v>
      </c>
      <c r="L2092">
        <v>-11.83</v>
      </c>
      <c r="M2092">
        <f>YEAR(Walmart_dataset[[#This Row],[Order Date]])</f>
        <v>2011</v>
      </c>
      <c r="N2092">
        <f>MONTH(Walmart_dataset[[#This Row],[Order Date]])</f>
        <v>4</v>
      </c>
      <c r="O2092">
        <f>DAY(Walmart_dataset[[#This Row],[Order Date]])</f>
        <v>8</v>
      </c>
    </row>
    <row r="2093" spans="1:15" x14ac:dyDescent="0.25">
      <c r="A2093" t="s">
        <v>3038</v>
      </c>
      <c r="B2093" s="1">
        <v>41883</v>
      </c>
      <c r="C2093" s="1">
        <v>41885</v>
      </c>
      <c r="D2093" t="s">
        <v>3039</v>
      </c>
      <c r="E2093" t="s">
        <v>14</v>
      </c>
      <c r="F2093" t="s">
        <v>1143</v>
      </c>
      <c r="G2093" t="s">
        <v>37</v>
      </c>
      <c r="H2093" t="s">
        <v>110</v>
      </c>
      <c r="I2093" t="s">
        <v>769</v>
      </c>
      <c r="J2093">
        <v>569.57000000000005</v>
      </c>
      <c r="K2093">
        <v>2</v>
      </c>
      <c r="L2093">
        <v>7.12</v>
      </c>
      <c r="M2093">
        <f>YEAR(Walmart_dataset[[#This Row],[Order Date]])</f>
        <v>2014</v>
      </c>
      <c r="N2093">
        <f>MONTH(Walmart_dataset[[#This Row],[Order Date]])</f>
        <v>9</v>
      </c>
      <c r="O2093">
        <f>DAY(Walmart_dataset[[#This Row],[Order Date]])</f>
        <v>1</v>
      </c>
    </row>
    <row r="2094" spans="1:15" x14ac:dyDescent="0.25">
      <c r="A2094" t="s">
        <v>3038</v>
      </c>
      <c r="B2094" s="1">
        <v>41883</v>
      </c>
      <c r="C2094" s="1">
        <v>41885</v>
      </c>
      <c r="D2094" t="s">
        <v>3039</v>
      </c>
      <c r="E2094" t="s">
        <v>14</v>
      </c>
      <c r="F2094" t="s">
        <v>1143</v>
      </c>
      <c r="G2094" t="s">
        <v>37</v>
      </c>
      <c r="H2094" t="s">
        <v>43</v>
      </c>
      <c r="I2094" t="s">
        <v>79</v>
      </c>
      <c r="J2094">
        <v>149.72999999999999</v>
      </c>
      <c r="K2094">
        <v>7</v>
      </c>
      <c r="L2094">
        <v>43.42</v>
      </c>
      <c r="M2094">
        <f>YEAR(Walmart_dataset[[#This Row],[Order Date]])</f>
        <v>2014</v>
      </c>
      <c r="N2094">
        <f>MONTH(Walmart_dataset[[#This Row],[Order Date]])</f>
        <v>9</v>
      </c>
      <c r="O2094">
        <f>DAY(Walmart_dataset[[#This Row],[Order Date]])</f>
        <v>1</v>
      </c>
    </row>
    <row r="2095" spans="1:15" hidden="1" x14ac:dyDescent="0.25">
      <c r="A2095" t="s">
        <v>3040</v>
      </c>
      <c r="B2095" s="1">
        <v>41873</v>
      </c>
      <c r="C2095" s="1">
        <v>41873</v>
      </c>
      <c r="D2095" t="s">
        <v>728</v>
      </c>
      <c r="E2095" t="s">
        <v>14</v>
      </c>
      <c r="F2095" t="s">
        <v>2547</v>
      </c>
      <c r="G2095" t="s">
        <v>73</v>
      </c>
      <c r="H2095" t="s">
        <v>67</v>
      </c>
      <c r="I2095" t="s">
        <v>1842</v>
      </c>
      <c r="J2095">
        <v>83.88</v>
      </c>
      <c r="K2095">
        <v>1</v>
      </c>
      <c r="L2095">
        <v>29.36</v>
      </c>
      <c r="M2095">
        <f>YEAR(Walmart_dataset[[#This Row],[Order Date]])</f>
        <v>2014</v>
      </c>
      <c r="N2095">
        <f>MONTH(Walmart_dataset[[#This Row],[Order Date]])</f>
        <v>8</v>
      </c>
      <c r="O2095">
        <f>DAY(Walmart_dataset[[#This Row],[Order Date]])</f>
        <v>22</v>
      </c>
    </row>
    <row r="2096" spans="1:15" hidden="1" x14ac:dyDescent="0.25">
      <c r="A2096" t="s">
        <v>3041</v>
      </c>
      <c r="B2096" s="1">
        <v>40750</v>
      </c>
      <c r="C2096" s="1">
        <v>40756</v>
      </c>
      <c r="D2096" t="s">
        <v>2105</v>
      </c>
      <c r="E2096" t="s">
        <v>14</v>
      </c>
      <c r="F2096" t="s">
        <v>2719</v>
      </c>
      <c r="G2096" t="s">
        <v>42</v>
      </c>
      <c r="H2096" t="s">
        <v>58</v>
      </c>
      <c r="I2096" t="s">
        <v>3042</v>
      </c>
      <c r="J2096">
        <v>111.93</v>
      </c>
      <c r="K2096">
        <v>7</v>
      </c>
      <c r="L2096">
        <v>34.700000000000003</v>
      </c>
      <c r="M2096">
        <f>YEAR(Walmart_dataset[[#This Row],[Order Date]])</f>
        <v>2011</v>
      </c>
      <c r="N2096">
        <f>MONTH(Walmart_dataset[[#This Row],[Order Date]])</f>
        <v>7</v>
      </c>
      <c r="O2096">
        <f>DAY(Walmart_dataset[[#This Row],[Order Date]])</f>
        <v>26</v>
      </c>
    </row>
    <row r="2097" spans="1:15" x14ac:dyDescent="0.25">
      <c r="A2097" t="s">
        <v>3043</v>
      </c>
      <c r="B2097" s="1">
        <v>41206</v>
      </c>
      <c r="C2097" s="1">
        <v>41209</v>
      </c>
      <c r="D2097" t="s">
        <v>3044</v>
      </c>
      <c r="E2097" t="s">
        <v>14</v>
      </c>
      <c r="F2097" t="s">
        <v>705</v>
      </c>
      <c r="G2097" t="s">
        <v>16</v>
      </c>
      <c r="H2097" t="s">
        <v>110</v>
      </c>
      <c r="I2097" t="s">
        <v>298</v>
      </c>
      <c r="J2097">
        <v>454.27</v>
      </c>
      <c r="K2097">
        <v>8</v>
      </c>
      <c r="L2097">
        <v>-73.819999999999993</v>
      </c>
      <c r="M2097">
        <f>YEAR(Walmart_dataset[[#This Row],[Order Date]])</f>
        <v>2012</v>
      </c>
      <c r="N2097">
        <f>MONTH(Walmart_dataset[[#This Row],[Order Date]])</f>
        <v>10</v>
      </c>
      <c r="O2097">
        <f>DAY(Walmart_dataset[[#This Row],[Order Date]])</f>
        <v>24</v>
      </c>
    </row>
    <row r="2098" spans="1:15" hidden="1" x14ac:dyDescent="0.25">
      <c r="A2098" t="s">
        <v>3045</v>
      </c>
      <c r="B2098" s="1">
        <v>41787</v>
      </c>
      <c r="C2098" s="1">
        <v>41789</v>
      </c>
      <c r="D2098" t="s">
        <v>1021</v>
      </c>
      <c r="E2098" t="s">
        <v>14</v>
      </c>
      <c r="F2098" t="s">
        <v>2761</v>
      </c>
      <c r="G2098" t="s">
        <v>1760</v>
      </c>
      <c r="H2098" t="s">
        <v>21</v>
      </c>
      <c r="I2098" t="s">
        <v>1703</v>
      </c>
      <c r="J2098">
        <v>35</v>
      </c>
      <c r="K2098">
        <v>4</v>
      </c>
      <c r="L2098">
        <v>14.7</v>
      </c>
      <c r="M2098">
        <f>YEAR(Walmart_dataset[[#This Row],[Order Date]])</f>
        <v>2014</v>
      </c>
      <c r="N2098">
        <f>MONTH(Walmart_dataset[[#This Row],[Order Date]])</f>
        <v>5</v>
      </c>
      <c r="O2098">
        <f>DAY(Walmart_dataset[[#This Row],[Order Date]])</f>
        <v>28</v>
      </c>
    </row>
    <row r="2099" spans="1:15" hidden="1" x14ac:dyDescent="0.25">
      <c r="A2099" t="s">
        <v>3045</v>
      </c>
      <c r="B2099" s="1">
        <v>41787</v>
      </c>
      <c r="C2099" s="1">
        <v>41789</v>
      </c>
      <c r="D2099" t="s">
        <v>1021</v>
      </c>
      <c r="E2099" t="s">
        <v>14</v>
      </c>
      <c r="F2099" t="s">
        <v>2761</v>
      </c>
      <c r="G2099" t="s">
        <v>1760</v>
      </c>
      <c r="H2099" t="s">
        <v>43</v>
      </c>
      <c r="I2099" t="s">
        <v>1970</v>
      </c>
      <c r="J2099">
        <v>477.15</v>
      </c>
      <c r="K2099">
        <v>5</v>
      </c>
      <c r="L2099">
        <v>28.63</v>
      </c>
      <c r="M2099">
        <f>YEAR(Walmart_dataset[[#This Row],[Order Date]])</f>
        <v>2014</v>
      </c>
      <c r="N2099">
        <f>MONTH(Walmart_dataset[[#This Row],[Order Date]])</f>
        <v>5</v>
      </c>
      <c r="O2099">
        <f>DAY(Walmart_dataset[[#This Row],[Order Date]])</f>
        <v>28</v>
      </c>
    </row>
    <row r="2100" spans="1:15" hidden="1" x14ac:dyDescent="0.25">
      <c r="A2100" t="s">
        <v>3045</v>
      </c>
      <c r="B2100" s="1">
        <v>41787</v>
      </c>
      <c r="C2100" s="1">
        <v>41789</v>
      </c>
      <c r="D2100" t="s">
        <v>1021</v>
      </c>
      <c r="E2100" t="s">
        <v>14</v>
      </c>
      <c r="F2100" t="s">
        <v>2761</v>
      </c>
      <c r="G2100" t="s">
        <v>1760</v>
      </c>
      <c r="H2100" t="s">
        <v>25</v>
      </c>
      <c r="I2100" t="s">
        <v>3046</v>
      </c>
      <c r="J2100">
        <v>302.38</v>
      </c>
      <c r="K2100">
        <v>3</v>
      </c>
      <c r="L2100">
        <v>22.68</v>
      </c>
      <c r="M2100">
        <f>YEAR(Walmart_dataset[[#This Row],[Order Date]])</f>
        <v>2014</v>
      </c>
      <c r="N2100">
        <f>MONTH(Walmart_dataset[[#This Row],[Order Date]])</f>
        <v>5</v>
      </c>
      <c r="O2100">
        <f>DAY(Walmart_dataset[[#This Row],[Order Date]])</f>
        <v>28</v>
      </c>
    </row>
    <row r="2101" spans="1:15" x14ac:dyDescent="0.25">
      <c r="A2101" t="s">
        <v>3047</v>
      </c>
      <c r="B2101" s="1">
        <v>41852</v>
      </c>
      <c r="C2101" s="1">
        <v>41855</v>
      </c>
      <c r="D2101" t="s">
        <v>3048</v>
      </c>
      <c r="E2101" t="s">
        <v>14</v>
      </c>
      <c r="F2101" t="s">
        <v>47</v>
      </c>
      <c r="G2101" t="s">
        <v>16</v>
      </c>
      <c r="H2101" t="s">
        <v>43</v>
      </c>
      <c r="I2101" t="s">
        <v>1041</v>
      </c>
      <c r="J2101">
        <v>56.56</v>
      </c>
      <c r="K2101">
        <v>2</v>
      </c>
      <c r="L2101">
        <v>15.27</v>
      </c>
      <c r="M2101">
        <f>YEAR(Walmart_dataset[[#This Row],[Order Date]])</f>
        <v>2014</v>
      </c>
      <c r="N2101">
        <f>MONTH(Walmart_dataset[[#This Row],[Order Date]])</f>
        <v>8</v>
      </c>
      <c r="O2101">
        <f>DAY(Walmart_dataset[[#This Row],[Order Date]])</f>
        <v>1</v>
      </c>
    </row>
    <row r="2102" spans="1:15" x14ac:dyDescent="0.25">
      <c r="A2102" t="s">
        <v>3047</v>
      </c>
      <c r="B2102" s="1">
        <v>41852</v>
      </c>
      <c r="C2102" s="1">
        <v>41855</v>
      </c>
      <c r="D2102" t="s">
        <v>3048</v>
      </c>
      <c r="E2102" t="s">
        <v>14</v>
      </c>
      <c r="F2102" t="s">
        <v>47</v>
      </c>
      <c r="G2102" t="s">
        <v>16</v>
      </c>
      <c r="H2102" t="s">
        <v>21</v>
      </c>
      <c r="I2102" t="s">
        <v>2300</v>
      </c>
      <c r="J2102">
        <v>36.96</v>
      </c>
      <c r="K2102">
        <v>7</v>
      </c>
      <c r="L2102">
        <v>11.46</v>
      </c>
      <c r="M2102">
        <f>YEAR(Walmart_dataset[[#This Row],[Order Date]])</f>
        <v>2014</v>
      </c>
      <c r="N2102">
        <f>MONTH(Walmart_dataset[[#This Row],[Order Date]])</f>
        <v>8</v>
      </c>
      <c r="O2102">
        <f>DAY(Walmart_dataset[[#This Row],[Order Date]])</f>
        <v>1</v>
      </c>
    </row>
    <row r="2103" spans="1:15" x14ac:dyDescent="0.25">
      <c r="A2103" t="s">
        <v>3049</v>
      </c>
      <c r="B2103" s="1">
        <v>41782</v>
      </c>
      <c r="C2103" s="1">
        <v>41785</v>
      </c>
      <c r="D2103" t="s">
        <v>56</v>
      </c>
      <c r="E2103" t="s">
        <v>14</v>
      </c>
      <c r="F2103" t="s">
        <v>15</v>
      </c>
      <c r="G2103" t="s">
        <v>16</v>
      </c>
      <c r="H2103" t="s">
        <v>58</v>
      </c>
      <c r="I2103" t="s">
        <v>3050</v>
      </c>
      <c r="J2103">
        <v>68.459999999999994</v>
      </c>
      <c r="K2103">
        <v>7</v>
      </c>
      <c r="L2103">
        <v>25.33</v>
      </c>
      <c r="M2103">
        <f>YEAR(Walmart_dataset[[#This Row],[Order Date]])</f>
        <v>2014</v>
      </c>
      <c r="N2103">
        <f>MONTH(Walmart_dataset[[#This Row],[Order Date]])</f>
        <v>5</v>
      </c>
      <c r="O2103">
        <f>DAY(Walmart_dataset[[#This Row],[Order Date]])</f>
        <v>23</v>
      </c>
    </row>
    <row r="2104" spans="1:15" x14ac:dyDescent="0.25">
      <c r="A2104" t="s">
        <v>3051</v>
      </c>
      <c r="B2104" s="1">
        <v>41705</v>
      </c>
      <c r="C2104" s="1">
        <v>41709</v>
      </c>
      <c r="D2104" t="s">
        <v>3028</v>
      </c>
      <c r="E2104" t="s">
        <v>14</v>
      </c>
      <c r="F2104" t="s">
        <v>47</v>
      </c>
      <c r="G2104" t="s">
        <v>16</v>
      </c>
      <c r="H2104" t="s">
        <v>23</v>
      </c>
      <c r="I2104" t="s">
        <v>3052</v>
      </c>
      <c r="J2104">
        <v>23.88</v>
      </c>
      <c r="K2104">
        <v>6</v>
      </c>
      <c r="L2104">
        <v>8.1199999999999992</v>
      </c>
      <c r="M2104">
        <f>YEAR(Walmart_dataset[[#This Row],[Order Date]])</f>
        <v>2014</v>
      </c>
      <c r="N2104">
        <f>MONTH(Walmart_dataset[[#This Row],[Order Date]])</f>
        <v>3</v>
      </c>
      <c r="O2104">
        <f>DAY(Walmart_dataset[[#This Row],[Order Date]])</f>
        <v>7</v>
      </c>
    </row>
    <row r="2105" spans="1:15" x14ac:dyDescent="0.25">
      <c r="A2105" t="s">
        <v>3051</v>
      </c>
      <c r="B2105" s="1">
        <v>41705</v>
      </c>
      <c r="C2105" s="1">
        <v>41709</v>
      </c>
      <c r="D2105" t="s">
        <v>3028</v>
      </c>
      <c r="E2105" t="s">
        <v>14</v>
      </c>
      <c r="F2105" t="s">
        <v>47</v>
      </c>
      <c r="G2105" t="s">
        <v>16</v>
      </c>
      <c r="H2105" t="s">
        <v>17</v>
      </c>
      <c r="I2105" t="s">
        <v>3053</v>
      </c>
      <c r="J2105">
        <v>11.52</v>
      </c>
      <c r="K2105">
        <v>4</v>
      </c>
      <c r="L2105">
        <v>5.64</v>
      </c>
      <c r="M2105">
        <f>YEAR(Walmart_dataset[[#This Row],[Order Date]])</f>
        <v>2014</v>
      </c>
      <c r="N2105">
        <f>MONTH(Walmart_dataset[[#This Row],[Order Date]])</f>
        <v>3</v>
      </c>
      <c r="O2105">
        <f>DAY(Walmart_dataset[[#This Row],[Order Date]])</f>
        <v>7</v>
      </c>
    </row>
    <row r="2106" spans="1:15" x14ac:dyDescent="0.25">
      <c r="A2106" t="s">
        <v>3051</v>
      </c>
      <c r="B2106" s="1">
        <v>41705</v>
      </c>
      <c r="C2106" s="1">
        <v>41709</v>
      </c>
      <c r="D2106" t="s">
        <v>3028</v>
      </c>
      <c r="E2106" t="s">
        <v>14</v>
      </c>
      <c r="F2106" t="s">
        <v>47</v>
      </c>
      <c r="G2106" t="s">
        <v>16</v>
      </c>
      <c r="H2106" t="s">
        <v>67</v>
      </c>
      <c r="I2106" t="s">
        <v>2576</v>
      </c>
      <c r="J2106">
        <v>286.93</v>
      </c>
      <c r="K2106">
        <v>7</v>
      </c>
      <c r="L2106">
        <v>140.6</v>
      </c>
      <c r="M2106">
        <f>YEAR(Walmart_dataset[[#This Row],[Order Date]])</f>
        <v>2014</v>
      </c>
      <c r="N2106">
        <f>MONTH(Walmart_dataset[[#This Row],[Order Date]])</f>
        <v>3</v>
      </c>
      <c r="O2106">
        <f>DAY(Walmart_dataset[[#This Row],[Order Date]])</f>
        <v>7</v>
      </c>
    </row>
    <row r="2107" spans="1:15" x14ac:dyDescent="0.25">
      <c r="A2107" t="s">
        <v>3051</v>
      </c>
      <c r="B2107" s="1">
        <v>41705</v>
      </c>
      <c r="C2107" s="1">
        <v>41709</v>
      </c>
      <c r="D2107" t="s">
        <v>3028</v>
      </c>
      <c r="E2107" t="s">
        <v>14</v>
      </c>
      <c r="F2107" t="s">
        <v>47</v>
      </c>
      <c r="G2107" t="s">
        <v>16</v>
      </c>
      <c r="H2107" t="s">
        <v>25</v>
      </c>
      <c r="I2107" t="s">
        <v>2695</v>
      </c>
      <c r="J2107">
        <v>206.38</v>
      </c>
      <c r="K2107">
        <v>2</v>
      </c>
      <c r="L2107">
        <v>23.22</v>
      </c>
      <c r="M2107">
        <f>YEAR(Walmart_dataset[[#This Row],[Order Date]])</f>
        <v>2014</v>
      </c>
      <c r="N2107">
        <f>MONTH(Walmart_dataset[[#This Row],[Order Date]])</f>
        <v>3</v>
      </c>
      <c r="O2107">
        <f>DAY(Walmart_dataset[[#This Row],[Order Date]])</f>
        <v>7</v>
      </c>
    </row>
    <row r="2108" spans="1:15" x14ac:dyDescent="0.25">
      <c r="A2108" t="s">
        <v>3054</v>
      </c>
      <c r="B2108" s="1">
        <v>41898</v>
      </c>
      <c r="C2108" s="1">
        <v>41902</v>
      </c>
      <c r="D2108" t="s">
        <v>997</v>
      </c>
      <c r="E2108" t="s">
        <v>14</v>
      </c>
      <c r="F2108" t="s">
        <v>47</v>
      </c>
      <c r="G2108" t="s">
        <v>16</v>
      </c>
      <c r="H2108" t="s">
        <v>110</v>
      </c>
      <c r="I2108" t="s">
        <v>841</v>
      </c>
      <c r="J2108">
        <v>218.35</v>
      </c>
      <c r="K2108">
        <v>3</v>
      </c>
      <c r="L2108">
        <v>0</v>
      </c>
      <c r="M2108">
        <f>YEAR(Walmart_dataset[[#This Row],[Order Date]])</f>
        <v>2014</v>
      </c>
      <c r="N2108">
        <f>MONTH(Walmart_dataset[[#This Row],[Order Date]])</f>
        <v>9</v>
      </c>
      <c r="O2108">
        <f>DAY(Walmart_dataset[[#This Row],[Order Date]])</f>
        <v>16</v>
      </c>
    </row>
    <row r="2109" spans="1:15" x14ac:dyDescent="0.25">
      <c r="A2109" t="s">
        <v>3054</v>
      </c>
      <c r="B2109" s="1">
        <v>41898</v>
      </c>
      <c r="C2109" s="1">
        <v>41902</v>
      </c>
      <c r="D2109" t="s">
        <v>997</v>
      </c>
      <c r="E2109" t="s">
        <v>14</v>
      </c>
      <c r="F2109" t="s">
        <v>47</v>
      </c>
      <c r="G2109" t="s">
        <v>16</v>
      </c>
      <c r="H2109" t="s">
        <v>21</v>
      </c>
      <c r="I2109" t="s">
        <v>3055</v>
      </c>
      <c r="J2109">
        <v>529.9</v>
      </c>
      <c r="K2109">
        <v>5</v>
      </c>
      <c r="L2109">
        <v>105.98</v>
      </c>
      <c r="M2109">
        <f>YEAR(Walmart_dataset[[#This Row],[Order Date]])</f>
        <v>2014</v>
      </c>
      <c r="N2109">
        <f>MONTH(Walmart_dataset[[#This Row],[Order Date]])</f>
        <v>9</v>
      </c>
      <c r="O2109">
        <f>DAY(Walmart_dataset[[#This Row],[Order Date]])</f>
        <v>16</v>
      </c>
    </row>
    <row r="2110" spans="1:15" x14ac:dyDescent="0.25">
      <c r="A2110" t="s">
        <v>3054</v>
      </c>
      <c r="B2110" s="1">
        <v>41898</v>
      </c>
      <c r="C2110" s="1">
        <v>41902</v>
      </c>
      <c r="D2110" t="s">
        <v>997</v>
      </c>
      <c r="E2110" t="s">
        <v>14</v>
      </c>
      <c r="F2110" t="s">
        <v>47</v>
      </c>
      <c r="G2110" t="s">
        <v>16</v>
      </c>
      <c r="H2110" t="s">
        <v>23</v>
      </c>
      <c r="I2110" t="s">
        <v>2933</v>
      </c>
      <c r="J2110">
        <v>99.3</v>
      </c>
      <c r="K2110">
        <v>10</v>
      </c>
      <c r="L2110">
        <v>41.71</v>
      </c>
      <c r="M2110">
        <f>YEAR(Walmart_dataset[[#This Row],[Order Date]])</f>
        <v>2014</v>
      </c>
      <c r="N2110">
        <f>MONTH(Walmart_dataset[[#This Row],[Order Date]])</f>
        <v>9</v>
      </c>
      <c r="O2110">
        <f>DAY(Walmart_dataset[[#This Row],[Order Date]])</f>
        <v>16</v>
      </c>
    </row>
    <row r="2111" spans="1:15" x14ac:dyDescent="0.25">
      <c r="A2111" t="s">
        <v>3054</v>
      </c>
      <c r="B2111" s="1">
        <v>41898</v>
      </c>
      <c r="C2111" s="1">
        <v>41902</v>
      </c>
      <c r="D2111" t="s">
        <v>997</v>
      </c>
      <c r="E2111" t="s">
        <v>14</v>
      </c>
      <c r="F2111" t="s">
        <v>47</v>
      </c>
      <c r="G2111" t="s">
        <v>16</v>
      </c>
      <c r="H2111" t="s">
        <v>29</v>
      </c>
      <c r="I2111" t="s">
        <v>3056</v>
      </c>
      <c r="J2111">
        <v>108.96</v>
      </c>
      <c r="K2111">
        <v>2</v>
      </c>
      <c r="L2111">
        <v>30.51</v>
      </c>
      <c r="M2111">
        <f>YEAR(Walmart_dataset[[#This Row],[Order Date]])</f>
        <v>2014</v>
      </c>
      <c r="N2111">
        <f>MONTH(Walmart_dataset[[#This Row],[Order Date]])</f>
        <v>9</v>
      </c>
      <c r="O2111">
        <f>DAY(Walmart_dataset[[#This Row],[Order Date]])</f>
        <v>16</v>
      </c>
    </row>
    <row r="2112" spans="1:15" x14ac:dyDescent="0.25">
      <c r="A2112" t="s">
        <v>3054</v>
      </c>
      <c r="B2112" s="1">
        <v>41898</v>
      </c>
      <c r="C2112" s="1">
        <v>41902</v>
      </c>
      <c r="D2112" t="s">
        <v>997</v>
      </c>
      <c r="E2112" t="s">
        <v>14</v>
      </c>
      <c r="F2112" t="s">
        <v>47</v>
      </c>
      <c r="G2112" t="s">
        <v>16</v>
      </c>
      <c r="H2112" t="s">
        <v>27</v>
      </c>
      <c r="I2112" t="s">
        <v>2854</v>
      </c>
      <c r="J2112">
        <v>2.69</v>
      </c>
      <c r="K2112">
        <v>1</v>
      </c>
      <c r="L2112">
        <v>0.84</v>
      </c>
      <c r="M2112">
        <f>YEAR(Walmart_dataset[[#This Row],[Order Date]])</f>
        <v>2014</v>
      </c>
      <c r="N2112">
        <f>MONTH(Walmart_dataset[[#This Row],[Order Date]])</f>
        <v>9</v>
      </c>
      <c r="O2112">
        <f>DAY(Walmart_dataset[[#This Row],[Order Date]])</f>
        <v>16</v>
      </c>
    </row>
    <row r="2113" spans="1:15" x14ac:dyDescent="0.25">
      <c r="A2113" t="s">
        <v>3057</v>
      </c>
      <c r="B2113" s="1">
        <v>41960</v>
      </c>
      <c r="C2113" s="1">
        <v>41963</v>
      </c>
      <c r="D2113" t="s">
        <v>1839</v>
      </c>
      <c r="E2113" t="s">
        <v>14</v>
      </c>
      <c r="F2113" t="s">
        <v>36</v>
      </c>
      <c r="G2113" t="s">
        <v>37</v>
      </c>
      <c r="H2113" t="s">
        <v>67</v>
      </c>
      <c r="I2113" t="s">
        <v>2514</v>
      </c>
      <c r="J2113">
        <v>73.680000000000007</v>
      </c>
      <c r="K2113">
        <v>6</v>
      </c>
      <c r="L2113">
        <v>34.630000000000003</v>
      </c>
      <c r="M2113">
        <f>YEAR(Walmart_dataset[[#This Row],[Order Date]])</f>
        <v>2014</v>
      </c>
      <c r="N2113">
        <f>MONTH(Walmart_dataset[[#This Row],[Order Date]])</f>
        <v>11</v>
      </c>
      <c r="O2113">
        <f>DAY(Walmart_dataset[[#This Row],[Order Date]])</f>
        <v>17</v>
      </c>
    </row>
    <row r="2114" spans="1:15" x14ac:dyDescent="0.25">
      <c r="A2114" t="s">
        <v>3057</v>
      </c>
      <c r="B2114" s="1">
        <v>41960</v>
      </c>
      <c r="C2114" s="1">
        <v>41963</v>
      </c>
      <c r="D2114" t="s">
        <v>1839</v>
      </c>
      <c r="E2114" t="s">
        <v>14</v>
      </c>
      <c r="F2114" t="s">
        <v>36</v>
      </c>
      <c r="G2114" t="s">
        <v>37</v>
      </c>
      <c r="H2114" t="s">
        <v>21</v>
      </c>
      <c r="I2114" t="s">
        <v>491</v>
      </c>
      <c r="J2114">
        <v>139.91999999999999</v>
      </c>
      <c r="K2114">
        <v>2</v>
      </c>
      <c r="L2114">
        <v>23.79</v>
      </c>
      <c r="M2114">
        <f>YEAR(Walmart_dataset[[#This Row],[Order Date]])</f>
        <v>2014</v>
      </c>
      <c r="N2114">
        <f>MONTH(Walmart_dataset[[#This Row],[Order Date]])</f>
        <v>11</v>
      </c>
      <c r="O2114">
        <f>DAY(Walmart_dataset[[#This Row],[Order Date]])</f>
        <v>17</v>
      </c>
    </row>
    <row r="2115" spans="1:15" x14ac:dyDescent="0.25">
      <c r="A2115" t="s">
        <v>3057</v>
      </c>
      <c r="B2115" s="1">
        <v>41960</v>
      </c>
      <c r="C2115" s="1">
        <v>41963</v>
      </c>
      <c r="D2115" t="s">
        <v>1839</v>
      </c>
      <c r="E2115" t="s">
        <v>14</v>
      </c>
      <c r="F2115" t="s">
        <v>36</v>
      </c>
      <c r="G2115" t="s">
        <v>37</v>
      </c>
      <c r="H2115" t="s">
        <v>25</v>
      </c>
      <c r="I2115" t="s">
        <v>2886</v>
      </c>
      <c r="J2115">
        <v>107.88</v>
      </c>
      <c r="K2115">
        <v>3</v>
      </c>
      <c r="L2115">
        <v>10.79</v>
      </c>
      <c r="M2115">
        <f>YEAR(Walmart_dataset[[#This Row],[Order Date]])</f>
        <v>2014</v>
      </c>
      <c r="N2115">
        <f>MONTH(Walmart_dataset[[#This Row],[Order Date]])</f>
        <v>11</v>
      </c>
      <c r="O2115">
        <f>DAY(Walmart_dataset[[#This Row],[Order Date]])</f>
        <v>17</v>
      </c>
    </row>
    <row r="2116" spans="1:15" x14ac:dyDescent="0.25">
      <c r="A2116" t="s">
        <v>3057</v>
      </c>
      <c r="B2116" s="1">
        <v>41960</v>
      </c>
      <c r="C2116" s="1">
        <v>41963</v>
      </c>
      <c r="D2116" t="s">
        <v>1839</v>
      </c>
      <c r="E2116" t="s">
        <v>14</v>
      </c>
      <c r="F2116" t="s">
        <v>36</v>
      </c>
      <c r="G2116" t="s">
        <v>37</v>
      </c>
      <c r="H2116" t="s">
        <v>43</v>
      </c>
      <c r="I2116" t="s">
        <v>1380</v>
      </c>
      <c r="J2116">
        <v>33.29</v>
      </c>
      <c r="K2116">
        <v>1</v>
      </c>
      <c r="L2116">
        <v>7.99</v>
      </c>
      <c r="M2116">
        <f>YEAR(Walmart_dataset[[#This Row],[Order Date]])</f>
        <v>2014</v>
      </c>
      <c r="N2116">
        <f>MONTH(Walmart_dataset[[#This Row],[Order Date]])</f>
        <v>11</v>
      </c>
      <c r="O2116">
        <f>DAY(Walmart_dataset[[#This Row],[Order Date]])</f>
        <v>17</v>
      </c>
    </row>
    <row r="2117" spans="1:15" x14ac:dyDescent="0.25">
      <c r="A2117" t="s">
        <v>3058</v>
      </c>
      <c r="B2117" s="1">
        <v>41990</v>
      </c>
      <c r="C2117" s="1">
        <v>41995</v>
      </c>
      <c r="D2117" t="s">
        <v>468</v>
      </c>
      <c r="E2117" t="s">
        <v>14</v>
      </c>
      <c r="F2117" t="s">
        <v>15</v>
      </c>
      <c r="G2117" t="s">
        <v>16</v>
      </c>
      <c r="H2117" t="s">
        <v>67</v>
      </c>
      <c r="I2117" t="s">
        <v>817</v>
      </c>
      <c r="J2117">
        <v>13.36</v>
      </c>
      <c r="K2117">
        <v>2</v>
      </c>
      <c r="L2117">
        <v>6.41</v>
      </c>
      <c r="M2117">
        <f>YEAR(Walmart_dataset[[#This Row],[Order Date]])</f>
        <v>2014</v>
      </c>
      <c r="N2117">
        <f>MONTH(Walmart_dataset[[#This Row],[Order Date]])</f>
        <v>12</v>
      </c>
      <c r="O2117">
        <f>DAY(Walmart_dataset[[#This Row],[Order Date]])</f>
        <v>17</v>
      </c>
    </row>
    <row r="2118" spans="1:15" x14ac:dyDescent="0.25">
      <c r="A2118" t="s">
        <v>3058</v>
      </c>
      <c r="B2118" s="1">
        <v>41990</v>
      </c>
      <c r="C2118" s="1">
        <v>41995</v>
      </c>
      <c r="D2118" t="s">
        <v>468</v>
      </c>
      <c r="E2118" t="s">
        <v>14</v>
      </c>
      <c r="F2118" t="s">
        <v>15</v>
      </c>
      <c r="G2118" t="s">
        <v>16</v>
      </c>
      <c r="H2118" t="s">
        <v>43</v>
      </c>
      <c r="I2118" t="s">
        <v>870</v>
      </c>
      <c r="J2118">
        <v>158.9</v>
      </c>
      <c r="K2118">
        <v>5</v>
      </c>
      <c r="L2118">
        <v>7.95</v>
      </c>
      <c r="M2118">
        <f>YEAR(Walmart_dataset[[#This Row],[Order Date]])</f>
        <v>2014</v>
      </c>
      <c r="N2118">
        <f>MONTH(Walmart_dataset[[#This Row],[Order Date]])</f>
        <v>12</v>
      </c>
      <c r="O2118">
        <f>DAY(Walmart_dataset[[#This Row],[Order Date]])</f>
        <v>17</v>
      </c>
    </row>
    <row r="2119" spans="1:15" x14ac:dyDescent="0.25">
      <c r="A2119" t="s">
        <v>3059</v>
      </c>
      <c r="B2119" s="1">
        <v>41477</v>
      </c>
      <c r="C2119" s="1">
        <v>41482</v>
      </c>
      <c r="D2119" t="s">
        <v>886</v>
      </c>
      <c r="E2119" t="s">
        <v>14</v>
      </c>
      <c r="F2119" t="s">
        <v>115</v>
      </c>
      <c r="G2119" t="s">
        <v>16</v>
      </c>
      <c r="H2119" t="s">
        <v>128</v>
      </c>
      <c r="I2119" t="s">
        <v>3060</v>
      </c>
      <c r="J2119">
        <v>419.9</v>
      </c>
      <c r="K2119">
        <v>5</v>
      </c>
      <c r="L2119">
        <v>197.35</v>
      </c>
      <c r="M2119">
        <f>YEAR(Walmart_dataset[[#This Row],[Order Date]])</f>
        <v>2013</v>
      </c>
      <c r="N2119">
        <f>MONTH(Walmart_dataset[[#This Row],[Order Date]])</f>
        <v>7</v>
      </c>
      <c r="O2119">
        <f>DAY(Walmart_dataset[[#This Row],[Order Date]])</f>
        <v>22</v>
      </c>
    </row>
    <row r="2120" spans="1:15" x14ac:dyDescent="0.25">
      <c r="A2120" t="s">
        <v>3059</v>
      </c>
      <c r="B2120" s="1">
        <v>41477</v>
      </c>
      <c r="C2120" s="1">
        <v>41482</v>
      </c>
      <c r="D2120" t="s">
        <v>886</v>
      </c>
      <c r="E2120" t="s">
        <v>14</v>
      </c>
      <c r="F2120" t="s">
        <v>115</v>
      </c>
      <c r="G2120" t="s">
        <v>16</v>
      </c>
      <c r="H2120" t="s">
        <v>17</v>
      </c>
      <c r="I2120" t="s">
        <v>294</v>
      </c>
      <c r="J2120">
        <v>3.15</v>
      </c>
      <c r="K2120">
        <v>1</v>
      </c>
      <c r="L2120">
        <v>1.51</v>
      </c>
      <c r="M2120">
        <f>YEAR(Walmart_dataset[[#This Row],[Order Date]])</f>
        <v>2013</v>
      </c>
      <c r="N2120">
        <f>MONTH(Walmart_dataset[[#This Row],[Order Date]])</f>
        <v>7</v>
      </c>
      <c r="O2120">
        <f>DAY(Walmart_dataset[[#This Row],[Order Date]])</f>
        <v>22</v>
      </c>
    </row>
    <row r="2121" spans="1:15" x14ac:dyDescent="0.25">
      <c r="A2121" t="s">
        <v>3061</v>
      </c>
      <c r="B2121" s="1">
        <v>41405</v>
      </c>
      <c r="C2121" s="1">
        <v>41411</v>
      </c>
      <c r="D2121" t="s">
        <v>3062</v>
      </c>
      <c r="E2121" t="s">
        <v>14</v>
      </c>
      <c r="F2121" t="s">
        <v>36</v>
      </c>
      <c r="G2121" t="s">
        <v>37</v>
      </c>
      <c r="H2121" t="s">
        <v>67</v>
      </c>
      <c r="I2121" t="s">
        <v>3063</v>
      </c>
      <c r="J2121">
        <v>11.96</v>
      </c>
      <c r="K2121">
        <v>2</v>
      </c>
      <c r="L2121">
        <v>5.86</v>
      </c>
      <c r="M2121">
        <f>YEAR(Walmart_dataset[[#This Row],[Order Date]])</f>
        <v>2013</v>
      </c>
      <c r="N2121">
        <f>MONTH(Walmart_dataset[[#This Row],[Order Date]])</f>
        <v>5</v>
      </c>
      <c r="O2121">
        <f>DAY(Walmart_dataset[[#This Row],[Order Date]])</f>
        <v>11</v>
      </c>
    </row>
    <row r="2122" spans="1:15" x14ac:dyDescent="0.25">
      <c r="A2122" t="s">
        <v>3064</v>
      </c>
      <c r="B2122" s="1">
        <v>41702</v>
      </c>
      <c r="C2122" s="1">
        <v>41707</v>
      </c>
      <c r="D2122" t="s">
        <v>2028</v>
      </c>
      <c r="E2122" t="s">
        <v>14</v>
      </c>
      <c r="F2122" t="s">
        <v>15</v>
      </c>
      <c r="G2122" t="s">
        <v>16</v>
      </c>
      <c r="H2122" t="s">
        <v>58</v>
      </c>
      <c r="I2122" t="s">
        <v>3065</v>
      </c>
      <c r="J2122">
        <v>1049.44</v>
      </c>
      <c r="K2122">
        <v>8</v>
      </c>
      <c r="L2122">
        <v>440.76</v>
      </c>
      <c r="M2122">
        <f>YEAR(Walmart_dataset[[#This Row],[Order Date]])</f>
        <v>2014</v>
      </c>
      <c r="N2122">
        <f>MONTH(Walmart_dataset[[#This Row],[Order Date]])</f>
        <v>3</v>
      </c>
      <c r="O2122">
        <f>DAY(Walmart_dataset[[#This Row],[Order Date]])</f>
        <v>4</v>
      </c>
    </row>
    <row r="2123" spans="1:15" x14ac:dyDescent="0.25">
      <c r="A2123" t="s">
        <v>3064</v>
      </c>
      <c r="B2123" s="1">
        <v>41702</v>
      </c>
      <c r="C2123" s="1">
        <v>41707</v>
      </c>
      <c r="D2123" t="s">
        <v>2028</v>
      </c>
      <c r="E2123" t="s">
        <v>14</v>
      </c>
      <c r="F2123" t="s">
        <v>15</v>
      </c>
      <c r="G2123" t="s">
        <v>16</v>
      </c>
      <c r="H2123" t="s">
        <v>110</v>
      </c>
      <c r="I2123" t="s">
        <v>2558</v>
      </c>
      <c r="J2123">
        <v>170.35</v>
      </c>
      <c r="K2123">
        <v>3</v>
      </c>
      <c r="L2123">
        <v>-17.04</v>
      </c>
      <c r="M2123">
        <f>YEAR(Walmart_dataset[[#This Row],[Order Date]])</f>
        <v>2014</v>
      </c>
      <c r="N2123">
        <f>MONTH(Walmart_dataset[[#This Row],[Order Date]])</f>
        <v>3</v>
      </c>
      <c r="O2123">
        <f>DAY(Walmart_dataset[[#This Row],[Order Date]])</f>
        <v>4</v>
      </c>
    </row>
    <row r="2124" spans="1:15" x14ac:dyDescent="0.25">
      <c r="A2124" t="s">
        <v>3066</v>
      </c>
      <c r="B2124" s="1">
        <v>40780</v>
      </c>
      <c r="C2124" s="1">
        <v>40785</v>
      </c>
      <c r="D2124" t="s">
        <v>2961</v>
      </c>
      <c r="E2124" t="s">
        <v>14</v>
      </c>
      <c r="F2124" t="s">
        <v>36</v>
      </c>
      <c r="G2124" t="s">
        <v>37</v>
      </c>
      <c r="H2124" t="s">
        <v>25</v>
      </c>
      <c r="I2124" t="s">
        <v>3067</v>
      </c>
      <c r="J2124">
        <v>1007.94</v>
      </c>
      <c r="K2124">
        <v>7</v>
      </c>
      <c r="L2124">
        <v>75.599999999999994</v>
      </c>
      <c r="M2124">
        <f>YEAR(Walmart_dataset[[#This Row],[Order Date]])</f>
        <v>2011</v>
      </c>
      <c r="N2124">
        <f>MONTH(Walmart_dataset[[#This Row],[Order Date]])</f>
        <v>8</v>
      </c>
      <c r="O2124">
        <f>DAY(Walmart_dataset[[#This Row],[Order Date]])</f>
        <v>25</v>
      </c>
    </row>
    <row r="2125" spans="1:15" x14ac:dyDescent="0.25">
      <c r="A2125" t="s">
        <v>3068</v>
      </c>
      <c r="B2125" s="1">
        <v>41570</v>
      </c>
      <c r="C2125" s="1">
        <v>41570</v>
      </c>
      <c r="D2125" t="s">
        <v>1597</v>
      </c>
      <c r="E2125" t="s">
        <v>14</v>
      </c>
      <c r="F2125" t="s">
        <v>36</v>
      </c>
      <c r="G2125" t="s">
        <v>37</v>
      </c>
      <c r="H2125" t="s">
        <v>67</v>
      </c>
      <c r="I2125" t="s">
        <v>1038</v>
      </c>
      <c r="J2125">
        <v>6.68</v>
      </c>
      <c r="K2125">
        <v>1</v>
      </c>
      <c r="L2125">
        <v>3.21</v>
      </c>
      <c r="M2125">
        <f>YEAR(Walmart_dataset[[#This Row],[Order Date]])</f>
        <v>2013</v>
      </c>
      <c r="N2125">
        <f>MONTH(Walmart_dataset[[#This Row],[Order Date]])</f>
        <v>10</v>
      </c>
      <c r="O2125">
        <f>DAY(Walmart_dataset[[#This Row],[Order Date]])</f>
        <v>23</v>
      </c>
    </row>
    <row r="2126" spans="1:15" x14ac:dyDescent="0.25">
      <c r="A2126" t="s">
        <v>3068</v>
      </c>
      <c r="B2126" s="1">
        <v>41570</v>
      </c>
      <c r="C2126" s="1">
        <v>41570</v>
      </c>
      <c r="D2126" t="s">
        <v>1597</v>
      </c>
      <c r="E2126" t="s">
        <v>14</v>
      </c>
      <c r="F2126" t="s">
        <v>36</v>
      </c>
      <c r="G2126" t="s">
        <v>37</v>
      </c>
      <c r="H2126" t="s">
        <v>23</v>
      </c>
      <c r="I2126" t="s">
        <v>1585</v>
      </c>
      <c r="J2126">
        <v>8.34</v>
      </c>
      <c r="K2126">
        <v>3</v>
      </c>
      <c r="L2126">
        <v>2.25</v>
      </c>
      <c r="M2126">
        <f>YEAR(Walmart_dataset[[#This Row],[Order Date]])</f>
        <v>2013</v>
      </c>
      <c r="N2126">
        <f>MONTH(Walmart_dataset[[#This Row],[Order Date]])</f>
        <v>10</v>
      </c>
      <c r="O2126">
        <f>DAY(Walmart_dataset[[#This Row],[Order Date]])</f>
        <v>23</v>
      </c>
    </row>
    <row r="2127" spans="1:15" x14ac:dyDescent="0.25">
      <c r="A2127" t="s">
        <v>3068</v>
      </c>
      <c r="B2127" s="1">
        <v>41570</v>
      </c>
      <c r="C2127" s="1">
        <v>41570</v>
      </c>
      <c r="D2127" t="s">
        <v>1597</v>
      </c>
      <c r="E2127" t="s">
        <v>14</v>
      </c>
      <c r="F2127" t="s">
        <v>36</v>
      </c>
      <c r="G2127" t="s">
        <v>37</v>
      </c>
      <c r="H2127" t="s">
        <v>21</v>
      </c>
      <c r="I2127" t="s">
        <v>3069</v>
      </c>
      <c r="J2127">
        <v>101.94</v>
      </c>
      <c r="K2127">
        <v>3</v>
      </c>
      <c r="L2127">
        <v>30.58</v>
      </c>
      <c r="M2127">
        <f>YEAR(Walmart_dataset[[#This Row],[Order Date]])</f>
        <v>2013</v>
      </c>
      <c r="N2127">
        <f>MONTH(Walmart_dataset[[#This Row],[Order Date]])</f>
        <v>10</v>
      </c>
      <c r="O2127">
        <f>DAY(Walmart_dataset[[#This Row],[Order Date]])</f>
        <v>23</v>
      </c>
    </row>
    <row r="2128" spans="1:15" x14ac:dyDescent="0.25">
      <c r="A2128" t="s">
        <v>3070</v>
      </c>
      <c r="B2128" s="1">
        <v>41494</v>
      </c>
      <c r="C2128" s="1">
        <v>41498</v>
      </c>
      <c r="D2128" t="s">
        <v>2774</v>
      </c>
      <c r="E2128" t="s">
        <v>14</v>
      </c>
      <c r="F2128" t="s">
        <v>558</v>
      </c>
      <c r="G2128" t="s">
        <v>37</v>
      </c>
      <c r="H2128" t="s">
        <v>58</v>
      </c>
      <c r="I2128" t="s">
        <v>507</v>
      </c>
      <c r="J2128">
        <v>179.97</v>
      </c>
      <c r="K2128">
        <v>3</v>
      </c>
      <c r="L2128">
        <v>86.39</v>
      </c>
      <c r="M2128">
        <f>YEAR(Walmart_dataset[[#This Row],[Order Date]])</f>
        <v>2013</v>
      </c>
      <c r="N2128">
        <f>MONTH(Walmart_dataset[[#This Row],[Order Date]])</f>
        <v>8</v>
      </c>
      <c r="O2128">
        <f>DAY(Walmart_dataset[[#This Row],[Order Date]])</f>
        <v>8</v>
      </c>
    </row>
    <row r="2129" spans="1:15" x14ac:dyDescent="0.25">
      <c r="A2129" t="s">
        <v>3071</v>
      </c>
      <c r="B2129" s="1">
        <v>41029</v>
      </c>
      <c r="C2129" s="1">
        <v>41035</v>
      </c>
      <c r="D2129" t="s">
        <v>2181</v>
      </c>
      <c r="E2129" t="s">
        <v>14</v>
      </c>
      <c r="F2129" t="s">
        <v>47</v>
      </c>
      <c r="G2129" t="s">
        <v>16</v>
      </c>
      <c r="H2129" t="s">
        <v>23</v>
      </c>
      <c r="I2129" t="s">
        <v>271</v>
      </c>
      <c r="J2129">
        <v>34.65</v>
      </c>
      <c r="K2129">
        <v>3</v>
      </c>
      <c r="L2129">
        <v>9.6999999999999993</v>
      </c>
      <c r="M2129">
        <f>YEAR(Walmart_dataset[[#This Row],[Order Date]])</f>
        <v>2012</v>
      </c>
      <c r="N2129">
        <f>MONTH(Walmart_dataset[[#This Row],[Order Date]])</f>
        <v>4</v>
      </c>
      <c r="O2129">
        <f>DAY(Walmart_dataset[[#This Row],[Order Date]])</f>
        <v>30</v>
      </c>
    </row>
    <row r="2130" spans="1:15" x14ac:dyDescent="0.25">
      <c r="A2130" t="s">
        <v>3071</v>
      </c>
      <c r="B2130" s="1">
        <v>41029</v>
      </c>
      <c r="C2130" s="1">
        <v>41035</v>
      </c>
      <c r="D2130" t="s">
        <v>2181</v>
      </c>
      <c r="E2130" t="s">
        <v>14</v>
      </c>
      <c r="F2130" t="s">
        <v>47</v>
      </c>
      <c r="G2130" t="s">
        <v>16</v>
      </c>
      <c r="H2130" t="s">
        <v>25</v>
      </c>
      <c r="I2130" t="s">
        <v>1711</v>
      </c>
      <c r="J2130">
        <v>19.8</v>
      </c>
      <c r="K2130">
        <v>5</v>
      </c>
      <c r="L2130">
        <v>1.73</v>
      </c>
      <c r="M2130">
        <f>YEAR(Walmart_dataset[[#This Row],[Order Date]])</f>
        <v>2012</v>
      </c>
      <c r="N2130">
        <f>MONTH(Walmart_dataset[[#This Row],[Order Date]])</f>
        <v>4</v>
      </c>
      <c r="O2130">
        <f>DAY(Walmart_dataset[[#This Row],[Order Date]])</f>
        <v>30</v>
      </c>
    </row>
    <row r="2131" spans="1:15" hidden="1" x14ac:dyDescent="0.25">
      <c r="A2131" t="s">
        <v>3072</v>
      </c>
      <c r="B2131" s="1">
        <v>41808</v>
      </c>
      <c r="C2131" s="1">
        <v>41811</v>
      </c>
      <c r="D2131" t="s">
        <v>652</v>
      </c>
      <c r="E2131" t="s">
        <v>14</v>
      </c>
      <c r="F2131" t="s">
        <v>3073</v>
      </c>
      <c r="G2131" t="s">
        <v>96</v>
      </c>
      <c r="H2131" t="s">
        <v>43</v>
      </c>
      <c r="I2131" t="s">
        <v>2831</v>
      </c>
      <c r="J2131">
        <v>146.35</v>
      </c>
      <c r="K2131">
        <v>3</v>
      </c>
      <c r="L2131">
        <v>-32.93</v>
      </c>
      <c r="M2131">
        <f>YEAR(Walmart_dataset[[#This Row],[Order Date]])</f>
        <v>2014</v>
      </c>
      <c r="N2131">
        <f>MONTH(Walmart_dataset[[#This Row],[Order Date]])</f>
        <v>6</v>
      </c>
      <c r="O2131">
        <f>DAY(Walmart_dataset[[#This Row],[Order Date]])</f>
        <v>18</v>
      </c>
    </row>
    <row r="2132" spans="1:15" x14ac:dyDescent="0.25">
      <c r="A2132" t="s">
        <v>3074</v>
      </c>
      <c r="B2132" s="1">
        <v>41421</v>
      </c>
      <c r="C2132" s="1">
        <v>41426</v>
      </c>
      <c r="D2132" t="s">
        <v>1565</v>
      </c>
      <c r="E2132" t="s">
        <v>14</v>
      </c>
      <c r="F2132" t="s">
        <v>564</v>
      </c>
      <c r="G2132" t="s">
        <v>16</v>
      </c>
      <c r="H2132" t="s">
        <v>119</v>
      </c>
      <c r="I2132" t="s">
        <v>414</v>
      </c>
      <c r="J2132">
        <v>5.94</v>
      </c>
      <c r="K2132">
        <v>3</v>
      </c>
      <c r="L2132">
        <v>0</v>
      </c>
      <c r="M2132">
        <f>YEAR(Walmart_dataset[[#This Row],[Order Date]])</f>
        <v>2013</v>
      </c>
      <c r="N2132">
        <f>MONTH(Walmart_dataset[[#This Row],[Order Date]])</f>
        <v>5</v>
      </c>
      <c r="O2132">
        <f>DAY(Walmart_dataset[[#This Row],[Order Date]])</f>
        <v>27</v>
      </c>
    </row>
    <row r="2133" spans="1:15" x14ac:dyDescent="0.25">
      <c r="A2133" t="s">
        <v>3074</v>
      </c>
      <c r="B2133" s="1">
        <v>41421</v>
      </c>
      <c r="C2133" s="1">
        <v>41426</v>
      </c>
      <c r="D2133" t="s">
        <v>1565</v>
      </c>
      <c r="E2133" t="s">
        <v>14</v>
      </c>
      <c r="F2133" t="s">
        <v>564</v>
      </c>
      <c r="G2133" t="s">
        <v>16</v>
      </c>
      <c r="H2133" t="s">
        <v>67</v>
      </c>
      <c r="I2133" t="s">
        <v>3075</v>
      </c>
      <c r="J2133">
        <v>45.36</v>
      </c>
      <c r="K2133">
        <v>7</v>
      </c>
      <c r="L2133">
        <v>21.77</v>
      </c>
      <c r="M2133">
        <f>YEAR(Walmart_dataset[[#This Row],[Order Date]])</f>
        <v>2013</v>
      </c>
      <c r="N2133">
        <f>MONTH(Walmart_dataset[[#This Row],[Order Date]])</f>
        <v>5</v>
      </c>
      <c r="O2133">
        <f>DAY(Walmart_dataset[[#This Row],[Order Date]])</f>
        <v>27</v>
      </c>
    </row>
    <row r="2134" spans="1:15" x14ac:dyDescent="0.25">
      <c r="A2134" t="s">
        <v>3074</v>
      </c>
      <c r="B2134" s="1">
        <v>41421</v>
      </c>
      <c r="C2134" s="1">
        <v>41426</v>
      </c>
      <c r="D2134" t="s">
        <v>1565</v>
      </c>
      <c r="E2134" t="s">
        <v>14</v>
      </c>
      <c r="F2134" t="s">
        <v>564</v>
      </c>
      <c r="G2134" t="s">
        <v>16</v>
      </c>
      <c r="H2134" t="s">
        <v>25</v>
      </c>
      <c r="I2134" t="s">
        <v>3076</v>
      </c>
      <c r="J2134">
        <v>211.17</v>
      </c>
      <c r="K2134">
        <v>4</v>
      </c>
      <c r="L2134">
        <v>23.76</v>
      </c>
      <c r="M2134">
        <f>YEAR(Walmart_dataset[[#This Row],[Order Date]])</f>
        <v>2013</v>
      </c>
      <c r="N2134">
        <f>MONTH(Walmart_dataset[[#This Row],[Order Date]])</f>
        <v>5</v>
      </c>
      <c r="O2134">
        <f>DAY(Walmart_dataset[[#This Row],[Order Date]])</f>
        <v>27</v>
      </c>
    </row>
    <row r="2135" spans="1:15" x14ac:dyDescent="0.25">
      <c r="A2135" t="s">
        <v>3074</v>
      </c>
      <c r="B2135" s="1">
        <v>41421</v>
      </c>
      <c r="C2135" s="1">
        <v>41426</v>
      </c>
      <c r="D2135" t="s">
        <v>1565</v>
      </c>
      <c r="E2135" t="s">
        <v>14</v>
      </c>
      <c r="F2135" t="s">
        <v>564</v>
      </c>
      <c r="G2135" t="s">
        <v>16</v>
      </c>
      <c r="H2135" t="s">
        <v>110</v>
      </c>
      <c r="I2135" t="s">
        <v>2360</v>
      </c>
      <c r="J2135">
        <v>484.7</v>
      </c>
      <c r="K2135">
        <v>6</v>
      </c>
      <c r="L2135">
        <v>-84.82</v>
      </c>
      <c r="M2135">
        <f>YEAR(Walmart_dataset[[#This Row],[Order Date]])</f>
        <v>2013</v>
      </c>
      <c r="N2135">
        <f>MONTH(Walmart_dataset[[#This Row],[Order Date]])</f>
        <v>5</v>
      </c>
      <c r="O2135">
        <f>DAY(Walmart_dataset[[#This Row],[Order Date]])</f>
        <v>27</v>
      </c>
    </row>
    <row r="2136" spans="1:15" x14ac:dyDescent="0.25">
      <c r="A2136" t="s">
        <v>3074</v>
      </c>
      <c r="B2136" s="1">
        <v>41421</v>
      </c>
      <c r="C2136" s="1">
        <v>41426</v>
      </c>
      <c r="D2136" t="s">
        <v>1565</v>
      </c>
      <c r="E2136" t="s">
        <v>14</v>
      </c>
      <c r="F2136" t="s">
        <v>564</v>
      </c>
      <c r="G2136" t="s">
        <v>16</v>
      </c>
      <c r="H2136" t="s">
        <v>736</v>
      </c>
      <c r="I2136" t="s">
        <v>3077</v>
      </c>
      <c r="J2136">
        <v>371.98</v>
      </c>
      <c r="K2136">
        <v>3</v>
      </c>
      <c r="L2136">
        <v>116.24</v>
      </c>
      <c r="M2136">
        <f>YEAR(Walmart_dataset[[#This Row],[Order Date]])</f>
        <v>2013</v>
      </c>
      <c r="N2136">
        <f>MONTH(Walmart_dataset[[#This Row],[Order Date]])</f>
        <v>5</v>
      </c>
      <c r="O2136">
        <f>DAY(Walmart_dataset[[#This Row],[Order Date]])</f>
        <v>27</v>
      </c>
    </row>
    <row r="2137" spans="1:15" x14ac:dyDescent="0.25">
      <c r="A2137" t="s">
        <v>3078</v>
      </c>
      <c r="B2137" s="1">
        <v>41568</v>
      </c>
      <c r="C2137" s="1">
        <v>41570</v>
      </c>
      <c r="D2137" t="s">
        <v>2189</v>
      </c>
      <c r="E2137" t="s">
        <v>14</v>
      </c>
      <c r="F2137" t="s">
        <v>15</v>
      </c>
      <c r="G2137" t="s">
        <v>16</v>
      </c>
      <c r="H2137" t="s">
        <v>27</v>
      </c>
      <c r="I2137" t="s">
        <v>1237</v>
      </c>
      <c r="J2137">
        <v>19.3</v>
      </c>
      <c r="K2137">
        <v>3</v>
      </c>
      <c r="L2137">
        <v>6.03</v>
      </c>
      <c r="M2137">
        <f>YEAR(Walmart_dataset[[#This Row],[Order Date]])</f>
        <v>2013</v>
      </c>
      <c r="N2137">
        <f>MONTH(Walmart_dataset[[#This Row],[Order Date]])</f>
        <v>10</v>
      </c>
      <c r="O2137">
        <f>DAY(Walmart_dataset[[#This Row],[Order Date]])</f>
        <v>21</v>
      </c>
    </row>
    <row r="2138" spans="1:15" x14ac:dyDescent="0.25">
      <c r="A2138" t="s">
        <v>3079</v>
      </c>
      <c r="B2138" s="1">
        <v>41443</v>
      </c>
      <c r="C2138" s="1">
        <v>41445</v>
      </c>
      <c r="D2138" t="s">
        <v>3080</v>
      </c>
      <c r="E2138" t="s">
        <v>14</v>
      </c>
      <c r="F2138" t="s">
        <v>15</v>
      </c>
      <c r="G2138" t="s">
        <v>16</v>
      </c>
      <c r="H2138" t="s">
        <v>296</v>
      </c>
      <c r="I2138" t="s">
        <v>2667</v>
      </c>
      <c r="J2138">
        <v>239.67</v>
      </c>
      <c r="K2138">
        <v>2</v>
      </c>
      <c r="L2138">
        <v>14.1</v>
      </c>
      <c r="M2138">
        <f>YEAR(Walmart_dataset[[#This Row],[Order Date]])</f>
        <v>2013</v>
      </c>
      <c r="N2138">
        <f>MONTH(Walmart_dataset[[#This Row],[Order Date]])</f>
        <v>6</v>
      </c>
      <c r="O2138">
        <f>DAY(Walmart_dataset[[#This Row],[Order Date]])</f>
        <v>18</v>
      </c>
    </row>
    <row r="2139" spans="1:15" x14ac:dyDescent="0.25">
      <c r="A2139" t="s">
        <v>3079</v>
      </c>
      <c r="B2139" s="1">
        <v>41443</v>
      </c>
      <c r="C2139" s="1">
        <v>41445</v>
      </c>
      <c r="D2139" t="s">
        <v>3080</v>
      </c>
      <c r="E2139" t="s">
        <v>14</v>
      </c>
      <c r="F2139" t="s">
        <v>15</v>
      </c>
      <c r="G2139" t="s">
        <v>16</v>
      </c>
      <c r="H2139" t="s">
        <v>17</v>
      </c>
      <c r="I2139" t="s">
        <v>3081</v>
      </c>
      <c r="J2139">
        <v>22.5</v>
      </c>
      <c r="K2139">
        <v>6</v>
      </c>
      <c r="L2139">
        <v>10.8</v>
      </c>
      <c r="M2139">
        <f>YEAR(Walmart_dataset[[#This Row],[Order Date]])</f>
        <v>2013</v>
      </c>
      <c r="N2139">
        <f>MONTH(Walmart_dataset[[#This Row],[Order Date]])</f>
        <v>6</v>
      </c>
      <c r="O2139">
        <f>DAY(Walmart_dataset[[#This Row],[Order Date]])</f>
        <v>18</v>
      </c>
    </row>
    <row r="2140" spans="1:15" x14ac:dyDescent="0.25">
      <c r="A2140" t="s">
        <v>3079</v>
      </c>
      <c r="B2140" s="1">
        <v>41443</v>
      </c>
      <c r="C2140" s="1">
        <v>41445</v>
      </c>
      <c r="D2140" t="s">
        <v>3080</v>
      </c>
      <c r="E2140" t="s">
        <v>14</v>
      </c>
      <c r="F2140" t="s">
        <v>15</v>
      </c>
      <c r="G2140" t="s">
        <v>16</v>
      </c>
      <c r="H2140" t="s">
        <v>67</v>
      </c>
      <c r="I2140" t="s">
        <v>3082</v>
      </c>
      <c r="J2140">
        <v>219.84</v>
      </c>
      <c r="K2140">
        <v>4</v>
      </c>
      <c r="L2140">
        <v>107.72</v>
      </c>
      <c r="M2140">
        <f>YEAR(Walmart_dataset[[#This Row],[Order Date]])</f>
        <v>2013</v>
      </c>
      <c r="N2140">
        <f>MONTH(Walmart_dataset[[#This Row],[Order Date]])</f>
        <v>6</v>
      </c>
      <c r="O2140">
        <f>DAY(Walmart_dataset[[#This Row],[Order Date]])</f>
        <v>18</v>
      </c>
    </row>
    <row r="2141" spans="1:15" x14ac:dyDescent="0.25">
      <c r="A2141" t="s">
        <v>3083</v>
      </c>
      <c r="B2141" s="1">
        <v>40792</v>
      </c>
      <c r="C2141" s="1">
        <v>40795</v>
      </c>
      <c r="D2141" t="s">
        <v>3084</v>
      </c>
      <c r="E2141" t="s">
        <v>14</v>
      </c>
      <c r="F2141" t="s">
        <v>47</v>
      </c>
      <c r="G2141" t="s">
        <v>16</v>
      </c>
      <c r="H2141" t="s">
        <v>21</v>
      </c>
      <c r="I2141" t="s">
        <v>22</v>
      </c>
      <c r="J2141">
        <v>41.88</v>
      </c>
      <c r="K2141">
        <v>6</v>
      </c>
      <c r="L2141">
        <v>12.15</v>
      </c>
      <c r="M2141">
        <f>YEAR(Walmart_dataset[[#This Row],[Order Date]])</f>
        <v>2011</v>
      </c>
      <c r="N2141">
        <f>MONTH(Walmart_dataset[[#This Row],[Order Date]])</f>
        <v>9</v>
      </c>
      <c r="O2141">
        <f>DAY(Walmart_dataset[[#This Row],[Order Date]])</f>
        <v>6</v>
      </c>
    </row>
    <row r="2142" spans="1:15" x14ac:dyDescent="0.25">
      <c r="A2142" t="s">
        <v>3083</v>
      </c>
      <c r="B2142" s="1">
        <v>40792</v>
      </c>
      <c r="C2142" s="1">
        <v>40795</v>
      </c>
      <c r="D2142" t="s">
        <v>3084</v>
      </c>
      <c r="E2142" t="s">
        <v>14</v>
      </c>
      <c r="F2142" t="s">
        <v>47</v>
      </c>
      <c r="G2142" t="s">
        <v>16</v>
      </c>
      <c r="H2142" t="s">
        <v>17</v>
      </c>
      <c r="I2142" t="s">
        <v>3085</v>
      </c>
      <c r="J2142">
        <v>58.48</v>
      </c>
      <c r="K2142">
        <v>8</v>
      </c>
      <c r="L2142">
        <v>27.49</v>
      </c>
      <c r="M2142">
        <f>YEAR(Walmart_dataset[[#This Row],[Order Date]])</f>
        <v>2011</v>
      </c>
      <c r="N2142">
        <f>MONTH(Walmart_dataset[[#This Row],[Order Date]])</f>
        <v>9</v>
      </c>
      <c r="O2142">
        <f>DAY(Walmart_dataset[[#This Row],[Order Date]])</f>
        <v>6</v>
      </c>
    </row>
    <row r="2143" spans="1:15" x14ac:dyDescent="0.25">
      <c r="A2143" t="s">
        <v>3086</v>
      </c>
      <c r="B2143" s="1">
        <v>40686</v>
      </c>
      <c r="C2143" s="1">
        <v>40690</v>
      </c>
      <c r="D2143" t="s">
        <v>1420</v>
      </c>
      <c r="E2143" t="s">
        <v>14</v>
      </c>
      <c r="F2143" t="s">
        <v>975</v>
      </c>
      <c r="G2143" t="s">
        <v>37</v>
      </c>
      <c r="H2143" t="s">
        <v>67</v>
      </c>
      <c r="I2143" t="s">
        <v>3087</v>
      </c>
      <c r="J2143">
        <v>12.96</v>
      </c>
      <c r="K2143">
        <v>2</v>
      </c>
      <c r="L2143">
        <v>6.22</v>
      </c>
      <c r="M2143">
        <f>YEAR(Walmart_dataset[[#This Row],[Order Date]])</f>
        <v>2011</v>
      </c>
      <c r="N2143">
        <f>MONTH(Walmart_dataset[[#This Row],[Order Date]])</f>
        <v>5</v>
      </c>
      <c r="O2143">
        <f>DAY(Walmart_dataset[[#This Row],[Order Date]])</f>
        <v>23</v>
      </c>
    </row>
    <row r="2144" spans="1:15" x14ac:dyDescent="0.25">
      <c r="A2144" t="s">
        <v>3088</v>
      </c>
      <c r="B2144" s="1">
        <v>41634</v>
      </c>
      <c r="C2144" s="1">
        <v>41639</v>
      </c>
      <c r="D2144" t="s">
        <v>1191</v>
      </c>
      <c r="E2144" t="s">
        <v>14</v>
      </c>
      <c r="F2144" t="s">
        <v>36</v>
      </c>
      <c r="G2144" t="s">
        <v>37</v>
      </c>
      <c r="H2144" t="s">
        <v>110</v>
      </c>
      <c r="I2144" t="s">
        <v>3089</v>
      </c>
      <c r="J2144">
        <v>698.35</v>
      </c>
      <c r="K2144">
        <v>3</v>
      </c>
      <c r="L2144">
        <v>52.38</v>
      </c>
      <c r="M2144">
        <f>YEAR(Walmart_dataset[[#This Row],[Order Date]])</f>
        <v>2013</v>
      </c>
      <c r="N2144">
        <f>MONTH(Walmart_dataset[[#This Row],[Order Date]])</f>
        <v>12</v>
      </c>
      <c r="O2144">
        <f>DAY(Walmart_dataset[[#This Row],[Order Date]])</f>
        <v>26</v>
      </c>
    </row>
    <row r="2145" spans="1:15" x14ac:dyDescent="0.25">
      <c r="A2145" t="s">
        <v>3088</v>
      </c>
      <c r="B2145" s="1">
        <v>41634</v>
      </c>
      <c r="C2145" s="1">
        <v>41639</v>
      </c>
      <c r="D2145" t="s">
        <v>1191</v>
      </c>
      <c r="E2145" t="s">
        <v>14</v>
      </c>
      <c r="F2145" t="s">
        <v>36</v>
      </c>
      <c r="G2145" t="s">
        <v>37</v>
      </c>
      <c r="H2145" t="s">
        <v>31</v>
      </c>
      <c r="I2145" t="s">
        <v>3090</v>
      </c>
      <c r="J2145">
        <v>1747.25</v>
      </c>
      <c r="K2145">
        <v>5</v>
      </c>
      <c r="L2145">
        <v>629.01</v>
      </c>
      <c r="M2145">
        <f>YEAR(Walmart_dataset[[#This Row],[Order Date]])</f>
        <v>2013</v>
      </c>
      <c r="N2145">
        <f>MONTH(Walmart_dataset[[#This Row],[Order Date]])</f>
        <v>12</v>
      </c>
      <c r="O2145">
        <f>DAY(Walmart_dataset[[#This Row],[Order Date]])</f>
        <v>26</v>
      </c>
    </row>
    <row r="2146" spans="1:15" x14ac:dyDescent="0.25">
      <c r="A2146" t="s">
        <v>3091</v>
      </c>
      <c r="B2146" s="1">
        <v>41572</v>
      </c>
      <c r="C2146" s="1">
        <v>41572</v>
      </c>
      <c r="D2146" t="s">
        <v>352</v>
      </c>
      <c r="E2146" t="s">
        <v>14</v>
      </c>
      <c r="F2146" t="s">
        <v>47</v>
      </c>
      <c r="G2146" t="s">
        <v>16</v>
      </c>
      <c r="H2146" t="s">
        <v>58</v>
      </c>
      <c r="I2146" t="s">
        <v>565</v>
      </c>
      <c r="J2146">
        <v>199.99</v>
      </c>
      <c r="K2146">
        <v>1</v>
      </c>
      <c r="L2146">
        <v>86</v>
      </c>
      <c r="M2146">
        <f>YEAR(Walmart_dataset[[#This Row],[Order Date]])</f>
        <v>2013</v>
      </c>
      <c r="N2146">
        <f>MONTH(Walmart_dataset[[#This Row],[Order Date]])</f>
        <v>10</v>
      </c>
      <c r="O2146">
        <f>DAY(Walmart_dataset[[#This Row],[Order Date]])</f>
        <v>25</v>
      </c>
    </row>
    <row r="2147" spans="1:15" hidden="1" x14ac:dyDescent="0.25">
      <c r="A2147" t="s">
        <v>3092</v>
      </c>
      <c r="B2147" s="1">
        <v>41131</v>
      </c>
      <c r="C2147" s="1">
        <v>41137</v>
      </c>
      <c r="D2147" t="s">
        <v>1296</v>
      </c>
      <c r="E2147" t="s">
        <v>14</v>
      </c>
      <c r="F2147" t="s">
        <v>1120</v>
      </c>
      <c r="G2147" t="s">
        <v>88</v>
      </c>
      <c r="H2147" t="s">
        <v>25</v>
      </c>
      <c r="I2147" t="s">
        <v>711</v>
      </c>
      <c r="J2147">
        <v>438.37</v>
      </c>
      <c r="K2147">
        <v>4</v>
      </c>
      <c r="L2147">
        <v>38.36</v>
      </c>
      <c r="M2147">
        <f>YEAR(Walmart_dataset[[#This Row],[Order Date]])</f>
        <v>2012</v>
      </c>
      <c r="N2147">
        <f>MONTH(Walmart_dataset[[#This Row],[Order Date]])</f>
        <v>8</v>
      </c>
      <c r="O2147">
        <f>DAY(Walmart_dataset[[#This Row],[Order Date]])</f>
        <v>10</v>
      </c>
    </row>
    <row r="2148" spans="1:15" hidden="1" x14ac:dyDescent="0.25">
      <c r="A2148" t="s">
        <v>3092</v>
      </c>
      <c r="B2148" s="1">
        <v>41131</v>
      </c>
      <c r="C2148" s="1">
        <v>41137</v>
      </c>
      <c r="D2148" t="s">
        <v>1296</v>
      </c>
      <c r="E2148" t="s">
        <v>14</v>
      </c>
      <c r="F2148" t="s">
        <v>1120</v>
      </c>
      <c r="G2148" t="s">
        <v>88</v>
      </c>
      <c r="H2148" t="s">
        <v>25</v>
      </c>
      <c r="I2148" t="s">
        <v>3093</v>
      </c>
      <c r="J2148">
        <v>139.94</v>
      </c>
      <c r="K2148">
        <v>7</v>
      </c>
      <c r="L2148">
        <v>-31.49</v>
      </c>
      <c r="M2148">
        <f>YEAR(Walmart_dataset[[#This Row],[Order Date]])</f>
        <v>2012</v>
      </c>
      <c r="N2148">
        <f>MONTH(Walmart_dataset[[#This Row],[Order Date]])</f>
        <v>8</v>
      </c>
      <c r="O2148">
        <f>DAY(Walmart_dataset[[#This Row],[Order Date]])</f>
        <v>10</v>
      </c>
    </row>
    <row r="2149" spans="1:15" hidden="1" x14ac:dyDescent="0.25">
      <c r="A2149" t="s">
        <v>3092</v>
      </c>
      <c r="B2149" s="1">
        <v>41131</v>
      </c>
      <c r="C2149" s="1">
        <v>41137</v>
      </c>
      <c r="D2149" t="s">
        <v>1296</v>
      </c>
      <c r="E2149" t="s">
        <v>14</v>
      </c>
      <c r="F2149" t="s">
        <v>1120</v>
      </c>
      <c r="G2149" t="s">
        <v>88</v>
      </c>
      <c r="H2149" t="s">
        <v>29</v>
      </c>
      <c r="I2149" t="s">
        <v>3094</v>
      </c>
      <c r="J2149">
        <v>133.47</v>
      </c>
      <c r="K2149">
        <v>4</v>
      </c>
      <c r="L2149">
        <v>15.02</v>
      </c>
      <c r="M2149">
        <f>YEAR(Walmart_dataset[[#This Row],[Order Date]])</f>
        <v>2012</v>
      </c>
      <c r="N2149">
        <f>MONTH(Walmart_dataset[[#This Row],[Order Date]])</f>
        <v>8</v>
      </c>
      <c r="O2149">
        <f>DAY(Walmart_dataset[[#This Row],[Order Date]])</f>
        <v>10</v>
      </c>
    </row>
    <row r="2150" spans="1:15" hidden="1" x14ac:dyDescent="0.25">
      <c r="A2150" t="s">
        <v>3095</v>
      </c>
      <c r="B2150" s="1">
        <v>41624</v>
      </c>
      <c r="C2150" s="1">
        <v>41630</v>
      </c>
      <c r="D2150" t="s">
        <v>966</v>
      </c>
      <c r="E2150" t="s">
        <v>14</v>
      </c>
      <c r="F2150" t="s">
        <v>1161</v>
      </c>
      <c r="G2150" t="s">
        <v>88</v>
      </c>
      <c r="H2150" t="s">
        <v>31</v>
      </c>
      <c r="I2150" t="s">
        <v>787</v>
      </c>
      <c r="J2150">
        <v>564.20000000000005</v>
      </c>
      <c r="K2150">
        <v>3</v>
      </c>
      <c r="L2150">
        <v>-304.67</v>
      </c>
      <c r="M2150">
        <f>YEAR(Walmart_dataset[[#This Row],[Order Date]])</f>
        <v>2013</v>
      </c>
      <c r="N2150">
        <f>MONTH(Walmart_dataset[[#This Row],[Order Date]])</f>
        <v>12</v>
      </c>
      <c r="O2150">
        <f>DAY(Walmart_dataset[[#This Row],[Order Date]])</f>
        <v>16</v>
      </c>
    </row>
    <row r="2151" spans="1:15" hidden="1" x14ac:dyDescent="0.25">
      <c r="A2151" t="s">
        <v>3095</v>
      </c>
      <c r="B2151" s="1">
        <v>41624</v>
      </c>
      <c r="C2151" s="1">
        <v>41630</v>
      </c>
      <c r="D2151" t="s">
        <v>966</v>
      </c>
      <c r="E2151" t="s">
        <v>14</v>
      </c>
      <c r="F2151" t="s">
        <v>1161</v>
      </c>
      <c r="G2151" t="s">
        <v>88</v>
      </c>
      <c r="H2151" t="s">
        <v>29</v>
      </c>
      <c r="I2151" t="s">
        <v>3056</v>
      </c>
      <c r="J2151">
        <v>87.17</v>
      </c>
      <c r="K2151">
        <v>2</v>
      </c>
      <c r="L2151">
        <v>8.7200000000000006</v>
      </c>
      <c r="M2151">
        <f>YEAR(Walmart_dataset[[#This Row],[Order Date]])</f>
        <v>2013</v>
      </c>
      <c r="N2151">
        <f>MONTH(Walmart_dataset[[#This Row],[Order Date]])</f>
        <v>12</v>
      </c>
      <c r="O2151">
        <f>DAY(Walmart_dataset[[#This Row],[Order Date]])</f>
        <v>16</v>
      </c>
    </row>
    <row r="2152" spans="1:15" hidden="1" x14ac:dyDescent="0.25">
      <c r="A2152" t="s">
        <v>3096</v>
      </c>
      <c r="B2152" s="1">
        <v>41691</v>
      </c>
      <c r="C2152" s="1">
        <v>41698</v>
      </c>
      <c r="D2152" t="s">
        <v>1424</v>
      </c>
      <c r="E2152" t="s">
        <v>14</v>
      </c>
      <c r="F2152" t="s">
        <v>72</v>
      </c>
      <c r="G2152" t="s">
        <v>73</v>
      </c>
      <c r="H2152" t="s">
        <v>25</v>
      </c>
      <c r="I2152" t="s">
        <v>764</v>
      </c>
      <c r="J2152">
        <v>333.58</v>
      </c>
      <c r="K2152">
        <v>3</v>
      </c>
      <c r="L2152">
        <v>25.02</v>
      </c>
      <c r="M2152">
        <f>YEAR(Walmart_dataset[[#This Row],[Order Date]])</f>
        <v>2014</v>
      </c>
      <c r="N2152">
        <f>MONTH(Walmart_dataset[[#This Row],[Order Date]])</f>
        <v>2</v>
      </c>
      <c r="O2152">
        <f>DAY(Walmart_dataset[[#This Row],[Order Date]])</f>
        <v>21</v>
      </c>
    </row>
    <row r="2153" spans="1:15" hidden="1" x14ac:dyDescent="0.25">
      <c r="A2153" t="s">
        <v>3096</v>
      </c>
      <c r="B2153" s="1">
        <v>41691</v>
      </c>
      <c r="C2153" s="1">
        <v>41698</v>
      </c>
      <c r="D2153" t="s">
        <v>1424</v>
      </c>
      <c r="E2153" t="s">
        <v>14</v>
      </c>
      <c r="F2153" t="s">
        <v>72</v>
      </c>
      <c r="G2153" t="s">
        <v>73</v>
      </c>
      <c r="H2153" t="s">
        <v>58</v>
      </c>
      <c r="I2153" t="s">
        <v>3097</v>
      </c>
      <c r="J2153">
        <v>31.99</v>
      </c>
      <c r="K2153">
        <v>1</v>
      </c>
      <c r="L2153">
        <v>4.8</v>
      </c>
      <c r="M2153">
        <f>YEAR(Walmart_dataset[[#This Row],[Order Date]])</f>
        <v>2014</v>
      </c>
      <c r="N2153">
        <f>MONTH(Walmart_dataset[[#This Row],[Order Date]])</f>
        <v>2</v>
      </c>
      <c r="O2153">
        <f>DAY(Walmart_dataset[[#This Row],[Order Date]])</f>
        <v>21</v>
      </c>
    </row>
    <row r="2154" spans="1:15" hidden="1" x14ac:dyDescent="0.25">
      <c r="A2154" t="s">
        <v>3096</v>
      </c>
      <c r="B2154" s="1">
        <v>41691</v>
      </c>
      <c r="C2154" s="1">
        <v>41698</v>
      </c>
      <c r="D2154" t="s">
        <v>1424</v>
      </c>
      <c r="E2154" t="s">
        <v>14</v>
      </c>
      <c r="F2154" t="s">
        <v>72</v>
      </c>
      <c r="G2154" t="s">
        <v>73</v>
      </c>
      <c r="H2154" t="s">
        <v>43</v>
      </c>
      <c r="I2154" t="s">
        <v>1044</v>
      </c>
      <c r="J2154">
        <v>51.17</v>
      </c>
      <c r="K2154">
        <v>2</v>
      </c>
      <c r="L2154">
        <v>-6.4</v>
      </c>
      <c r="M2154">
        <f>YEAR(Walmart_dataset[[#This Row],[Order Date]])</f>
        <v>2014</v>
      </c>
      <c r="N2154">
        <f>MONTH(Walmart_dataset[[#This Row],[Order Date]])</f>
        <v>2</v>
      </c>
      <c r="O2154">
        <f>DAY(Walmart_dataset[[#This Row],[Order Date]])</f>
        <v>21</v>
      </c>
    </row>
    <row r="2155" spans="1:15" hidden="1" x14ac:dyDescent="0.25">
      <c r="A2155" t="s">
        <v>3096</v>
      </c>
      <c r="B2155" s="1">
        <v>41691</v>
      </c>
      <c r="C2155" s="1">
        <v>41698</v>
      </c>
      <c r="D2155" t="s">
        <v>1424</v>
      </c>
      <c r="E2155" t="s">
        <v>14</v>
      </c>
      <c r="F2155" t="s">
        <v>72</v>
      </c>
      <c r="G2155" t="s">
        <v>73</v>
      </c>
      <c r="H2155" t="s">
        <v>128</v>
      </c>
      <c r="I2155" t="s">
        <v>1827</v>
      </c>
      <c r="J2155">
        <v>10.64</v>
      </c>
      <c r="K2155">
        <v>5</v>
      </c>
      <c r="L2155">
        <v>3.86</v>
      </c>
      <c r="M2155">
        <f>YEAR(Walmart_dataset[[#This Row],[Order Date]])</f>
        <v>2014</v>
      </c>
      <c r="N2155">
        <f>MONTH(Walmart_dataset[[#This Row],[Order Date]])</f>
        <v>2</v>
      </c>
      <c r="O2155">
        <f>DAY(Walmart_dataset[[#This Row],[Order Date]])</f>
        <v>21</v>
      </c>
    </row>
    <row r="2156" spans="1:15" hidden="1" x14ac:dyDescent="0.25">
      <c r="A2156" t="s">
        <v>3096</v>
      </c>
      <c r="B2156" s="1">
        <v>41691</v>
      </c>
      <c r="C2156" s="1">
        <v>41698</v>
      </c>
      <c r="D2156" t="s">
        <v>1424</v>
      </c>
      <c r="E2156" t="s">
        <v>14</v>
      </c>
      <c r="F2156" t="s">
        <v>72</v>
      </c>
      <c r="G2156" t="s">
        <v>73</v>
      </c>
      <c r="H2156" t="s">
        <v>21</v>
      </c>
      <c r="I2156" t="s">
        <v>957</v>
      </c>
      <c r="J2156">
        <v>68.7</v>
      </c>
      <c r="K2156">
        <v>2</v>
      </c>
      <c r="L2156">
        <v>16.32</v>
      </c>
      <c r="M2156">
        <f>YEAR(Walmart_dataset[[#This Row],[Order Date]])</f>
        <v>2014</v>
      </c>
      <c r="N2156">
        <f>MONTH(Walmart_dataset[[#This Row],[Order Date]])</f>
        <v>2</v>
      </c>
      <c r="O2156">
        <f>DAY(Walmart_dataset[[#This Row],[Order Date]])</f>
        <v>21</v>
      </c>
    </row>
    <row r="2157" spans="1:15" hidden="1" x14ac:dyDescent="0.25">
      <c r="A2157" t="s">
        <v>3096</v>
      </c>
      <c r="B2157" s="1">
        <v>41691</v>
      </c>
      <c r="C2157" s="1">
        <v>41698</v>
      </c>
      <c r="D2157" t="s">
        <v>1424</v>
      </c>
      <c r="E2157" t="s">
        <v>14</v>
      </c>
      <c r="F2157" t="s">
        <v>72</v>
      </c>
      <c r="G2157" t="s">
        <v>73</v>
      </c>
      <c r="H2157" t="s">
        <v>31</v>
      </c>
      <c r="I2157" t="s">
        <v>979</v>
      </c>
      <c r="J2157">
        <v>386.91</v>
      </c>
      <c r="K2157">
        <v>9</v>
      </c>
      <c r="L2157">
        <v>-185.72</v>
      </c>
      <c r="M2157">
        <f>YEAR(Walmart_dataset[[#This Row],[Order Date]])</f>
        <v>2014</v>
      </c>
      <c r="N2157">
        <f>MONTH(Walmart_dataset[[#This Row],[Order Date]])</f>
        <v>2</v>
      </c>
      <c r="O2157">
        <f>DAY(Walmart_dataset[[#This Row],[Order Date]])</f>
        <v>21</v>
      </c>
    </row>
    <row r="2158" spans="1:15" x14ac:dyDescent="0.25">
      <c r="A2158" t="s">
        <v>3098</v>
      </c>
      <c r="B2158" s="1">
        <v>40778</v>
      </c>
      <c r="C2158" s="1">
        <v>40782</v>
      </c>
      <c r="D2158" t="s">
        <v>1053</v>
      </c>
      <c r="E2158" t="s">
        <v>14</v>
      </c>
      <c r="F2158" t="s">
        <v>15</v>
      </c>
      <c r="G2158" t="s">
        <v>16</v>
      </c>
      <c r="H2158" t="s">
        <v>27</v>
      </c>
      <c r="I2158" t="s">
        <v>3099</v>
      </c>
      <c r="J2158">
        <v>49.57</v>
      </c>
      <c r="K2158">
        <v>2</v>
      </c>
      <c r="L2158">
        <v>17.350000000000001</v>
      </c>
      <c r="M2158">
        <f>YEAR(Walmart_dataset[[#This Row],[Order Date]])</f>
        <v>2011</v>
      </c>
      <c r="N2158">
        <f>MONTH(Walmart_dataset[[#This Row],[Order Date]])</f>
        <v>8</v>
      </c>
      <c r="O2158">
        <f>DAY(Walmart_dataset[[#This Row],[Order Date]])</f>
        <v>23</v>
      </c>
    </row>
    <row r="2159" spans="1:15" x14ac:dyDescent="0.25">
      <c r="A2159" t="s">
        <v>3100</v>
      </c>
      <c r="B2159" s="1">
        <v>41163</v>
      </c>
      <c r="C2159" s="1">
        <v>41168</v>
      </c>
      <c r="D2159" t="s">
        <v>3101</v>
      </c>
      <c r="E2159" t="s">
        <v>14</v>
      </c>
      <c r="F2159" t="s">
        <v>197</v>
      </c>
      <c r="G2159" t="s">
        <v>16</v>
      </c>
      <c r="H2159" t="s">
        <v>23</v>
      </c>
      <c r="I2159" t="s">
        <v>2432</v>
      </c>
      <c r="J2159">
        <v>265.86</v>
      </c>
      <c r="K2159">
        <v>7</v>
      </c>
      <c r="L2159">
        <v>79.760000000000005</v>
      </c>
      <c r="M2159">
        <f>YEAR(Walmart_dataset[[#This Row],[Order Date]])</f>
        <v>2012</v>
      </c>
      <c r="N2159">
        <f>MONTH(Walmart_dataset[[#This Row],[Order Date]])</f>
        <v>9</v>
      </c>
      <c r="O2159">
        <f>DAY(Walmart_dataset[[#This Row],[Order Date]])</f>
        <v>11</v>
      </c>
    </row>
    <row r="2160" spans="1:15" hidden="1" x14ac:dyDescent="0.25">
      <c r="A2160" t="s">
        <v>3102</v>
      </c>
      <c r="B2160" s="1">
        <v>40826</v>
      </c>
      <c r="C2160" s="1">
        <v>40830</v>
      </c>
      <c r="D2160" t="s">
        <v>3103</v>
      </c>
      <c r="E2160" t="s">
        <v>14</v>
      </c>
      <c r="F2160" t="s">
        <v>105</v>
      </c>
      <c r="G2160" t="s">
        <v>73</v>
      </c>
      <c r="H2160" t="s">
        <v>21</v>
      </c>
      <c r="I2160" t="s">
        <v>835</v>
      </c>
      <c r="J2160">
        <v>46.87</v>
      </c>
      <c r="K2160">
        <v>7</v>
      </c>
      <c r="L2160">
        <v>3.52</v>
      </c>
      <c r="M2160">
        <f>YEAR(Walmart_dataset[[#This Row],[Order Date]])</f>
        <v>2011</v>
      </c>
      <c r="N2160">
        <f>MONTH(Walmart_dataset[[#This Row],[Order Date]])</f>
        <v>10</v>
      </c>
      <c r="O2160">
        <f>DAY(Walmart_dataset[[#This Row],[Order Date]])</f>
        <v>10</v>
      </c>
    </row>
    <row r="2161" spans="1:15" x14ac:dyDescent="0.25">
      <c r="A2161" t="s">
        <v>3104</v>
      </c>
      <c r="B2161" s="1">
        <v>40852</v>
      </c>
      <c r="C2161" s="1">
        <v>40857</v>
      </c>
      <c r="D2161" t="s">
        <v>2372</v>
      </c>
      <c r="E2161" t="s">
        <v>14</v>
      </c>
      <c r="F2161" t="s">
        <v>15</v>
      </c>
      <c r="G2161" t="s">
        <v>16</v>
      </c>
      <c r="H2161" t="s">
        <v>21</v>
      </c>
      <c r="I2161" t="s">
        <v>2691</v>
      </c>
      <c r="J2161">
        <v>20.04</v>
      </c>
      <c r="K2161">
        <v>6</v>
      </c>
      <c r="L2161">
        <v>8.82</v>
      </c>
      <c r="M2161">
        <f>YEAR(Walmart_dataset[[#This Row],[Order Date]])</f>
        <v>2011</v>
      </c>
      <c r="N2161">
        <f>MONTH(Walmart_dataset[[#This Row],[Order Date]])</f>
        <v>11</v>
      </c>
      <c r="O2161">
        <f>DAY(Walmart_dataset[[#This Row],[Order Date]])</f>
        <v>5</v>
      </c>
    </row>
    <row r="2162" spans="1:15" x14ac:dyDescent="0.25">
      <c r="A2162" t="s">
        <v>3105</v>
      </c>
      <c r="B2162" s="1">
        <v>41043</v>
      </c>
      <c r="C2162" s="1">
        <v>41050</v>
      </c>
      <c r="D2162" t="s">
        <v>3106</v>
      </c>
      <c r="E2162" t="s">
        <v>14</v>
      </c>
      <c r="F2162" t="s">
        <v>15</v>
      </c>
      <c r="G2162" t="s">
        <v>16</v>
      </c>
      <c r="H2162" t="s">
        <v>43</v>
      </c>
      <c r="I2162" t="s">
        <v>2445</v>
      </c>
      <c r="J2162">
        <v>1117.92</v>
      </c>
      <c r="K2162">
        <v>4</v>
      </c>
      <c r="L2162">
        <v>55.9</v>
      </c>
      <c r="M2162">
        <f>YEAR(Walmart_dataset[[#This Row],[Order Date]])</f>
        <v>2012</v>
      </c>
      <c r="N2162">
        <f>MONTH(Walmart_dataset[[#This Row],[Order Date]])</f>
        <v>5</v>
      </c>
      <c r="O2162">
        <f>DAY(Walmart_dataset[[#This Row],[Order Date]])</f>
        <v>14</v>
      </c>
    </row>
    <row r="2163" spans="1:15" x14ac:dyDescent="0.25">
      <c r="A2163" t="s">
        <v>3107</v>
      </c>
      <c r="B2163" s="1">
        <v>41709</v>
      </c>
      <c r="C2163" s="1">
        <v>41714</v>
      </c>
      <c r="D2163" t="s">
        <v>2586</v>
      </c>
      <c r="E2163" t="s">
        <v>14</v>
      </c>
      <c r="F2163" t="s">
        <v>47</v>
      </c>
      <c r="G2163" t="s">
        <v>16</v>
      </c>
      <c r="H2163" t="s">
        <v>58</v>
      </c>
      <c r="I2163" t="s">
        <v>1239</v>
      </c>
      <c r="J2163">
        <v>111.96</v>
      </c>
      <c r="K2163">
        <v>4</v>
      </c>
      <c r="L2163">
        <v>21.27</v>
      </c>
      <c r="M2163">
        <f>YEAR(Walmart_dataset[[#This Row],[Order Date]])</f>
        <v>2014</v>
      </c>
      <c r="N2163">
        <f>MONTH(Walmart_dataset[[#This Row],[Order Date]])</f>
        <v>3</v>
      </c>
      <c r="O2163">
        <f>DAY(Walmart_dataset[[#This Row],[Order Date]])</f>
        <v>11</v>
      </c>
    </row>
    <row r="2164" spans="1:15" x14ac:dyDescent="0.25">
      <c r="A2164" t="s">
        <v>3108</v>
      </c>
      <c r="B2164" s="1">
        <v>41842</v>
      </c>
      <c r="C2164" s="1">
        <v>41846</v>
      </c>
      <c r="D2164" t="s">
        <v>2543</v>
      </c>
      <c r="E2164" t="s">
        <v>14</v>
      </c>
      <c r="F2164" t="s">
        <v>197</v>
      </c>
      <c r="G2164" t="s">
        <v>16</v>
      </c>
      <c r="H2164" t="s">
        <v>67</v>
      </c>
      <c r="I2164" t="s">
        <v>3109</v>
      </c>
      <c r="J2164">
        <v>16.34</v>
      </c>
      <c r="K2164">
        <v>2</v>
      </c>
      <c r="L2164">
        <v>7.68</v>
      </c>
      <c r="M2164">
        <f>YEAR(Walmart_dataset[[#This Row],[Order Date]])</f>
        <v>2014</v>
      </c>
      <c r="N2164">
        <f>MONTH(Walmart_dataset[[#This Row],[Order Date]])</f>
        <v>7</v>
      </c>
      <c r="O2164">
        <f>DAY(Walmart_dataset[[#This Row],[Order Date]])</f>
        <v>22</v>
      </c>
    </row>
    <row r="2165" spans="1:15" x14ac:dyDescent="0.25">
      <c r="A2165" t="s">
        <v>3108</v>
      </c>
      <c r="B2165" s="1">
        <v>41842</v>
      </c>
      <c r="C2165" s="1">
        <v>41846</v>
      </c>
      <c r="D2165" t="s">
        <v>2543</v>
      </c>
      <c r="E2165" t="s">
        <v>14</v>
      </c>
      <c r="F2165" t="s">
        <v>197</v>
      </c>
      <c r="G2165" t="s">
        <v>16</v>
      </c>
      <c r="H2165" t="s">
        <v>110</v>
      </c>
      <c r="I2165" t="s">
        <v>1608</v>
      </c>
      <c r="J2165">
        <v>225.3</v>
      </c>
      <c r="K2165">
        <v>2</v>
      </c>
      <c r="L2165">
        <v>22.53</v>
      </c>
      <c r="M2165">
        <f>YEAR(Walmart_dataset[[#This Row],[Order Date]])</f>
        <v>2014</v>
      </c>
      <c r="N2165">
        <f>MONTH(Walmart_dataset[[#This Row],[Order Date]])</f>
        <v>7</v>
      </c>
      <c r="O2165">
        <f>DAY(Walmart_dataset[[#This Row],[Order Date]])</f>
        <v>22</v>
      </c>
    </row>
    <row r="2166" spans="1:15" x14ac:dyDescent="0.25">
      <c r="A2166" t="s">
        <v>3108</v>
      </c>
      <c r="B2166" s="1">
        <v>41842</v>
      </c>
      <c r="C2166" s="1">
        <v>41846</v>
      </c>
      <c r="D2166" t="s">
        <v>2543</v>
      </c>
      <c r="E2166" t="s">
        <v>14</v>
      </c>
      <c r="F2166" t="s">
        <v>197</v>
      </c>
      <c r="G2166" t="s">
        <v>16</v>
      </c>
      <c r="H2166" t="s">
        <v>27</v>
      </c>
      <c r="I2166" t="s">
        <v>2206</v>
      </c>
      <c r="J2166">
        <v>50.35</v>
      </c>
      <c r="K2166">
        <v>3</v>
      </c>
      <c r="L2166">
        <v>17.62</v>
      </c>
      <c r="M2166">
        <f>YEAR(Walmart_dataset[[#This Row],[Order Date]])</f>
        <v>2014</v>
      </c>
      <c r="N2166">
        <f>MONTH(Walmart_dataset[[#This Row],[Order Date]])</f>
        <v>7</v>
      </c>
      <c r="O2166">
        <f>DAY(Walmart_dataset[[#This Row],[Order Date]])</f>
        <v>22</v>
      </c>
    </row>
    <row r="2167" spans="1:15" x14ac:dyDescent="0.25">
      <c r="A2167" t="s">
        <v>3110</v>
      </c>
      <c r="B2167" s="1">
        <v>41083</v>
      </c>
      <c r="C2167" s="1">
        <v>41088</v>
      </c>
      <c r="D2167" t="s">
        <v>2385</v>
      </c>
      <c r="E2167" t="s">
        <v>14</v>
      </c>
      <c r="F2167" t="s">
        <v>240</v>
      </c>
      <c r="G2167" t="s">
        <v>16</v>
      </c>
      <c r="H2167" t="s">
        <v>25</v>
      </c>
      <c r="I2167" t="s">
        <v>1252</v>
      </c>
      <c r="J2167">
        <v>217.58</v>
      </c>
      <c r="K2167">
        <v>2</v>
      </c>
      <c r="L2167">
        <v>19.04</v>
      </c>
      <c r="M2167">
        <f>YEAR(Walmart_dataset[[#This Row],[Order Date]])</f>
        <v>2012</v>
      </c>
      <c r="N2167">
        <f>MONTH(Walmart_dataset[[#This Row],[Order Date]])</f>
        <v>6</v>
      </c>
      <c r="O2167">
        <f>DAY(Walmart_dataset[[#This Row],[Order Date]])</f>
        <v>23</v>
      </c>
    </row>
    <row r="2168" spans="1:15" x14ac:dyDescent="0.25">
      <c r="A2168" t="s">
        <v>3110</v>
      </c>
      <c r="B2168" s="1">
        <v>41083</v>
      </c>
      <c r="C2168" s="1">
        <v>41088</v>
      </c>
      <c r="D2168" t="s">
        <v>2385</v>
      </c>
      <c r="E2168" t="s">
        <v>14</v>
      </c>
      <c r="F2168" t="s">
        <v>240</v>
      </c>
      <c r="G2168" t="s">
        <v>16</v>
      </c>
      <c r="H2168" t="s">
        <v>119</v>
      </c>
      <c r="I2168" t="s">
        <v>3111</v>
      </c>
      <c r="J2168">
        <v>5.43</v>
      </c>
      <c r="K2168">
        <v>3</v>
      </c>
      <c r="L2168">
        <v>1.79</v>
      </c>
      <c r="M2168">
        <f>YEAR(Walmart_dataset[[#This Row],[Order Date]])</f>
        <v>2012</v>
      </c>
      <c r="N2168">
        <f>MONTH(Walmart_dataset[[#This Row],[Order Date]])</f>
        <v>6</v>
      </c>
      <c r="O2168">
        <f>DAY(Walmart_dataset[[#This Row],[Order Date]])</f>
        <v>23</v>
      </c>
    </row>
    <row r="2169" spans="1:15" x14ac:dyDescent="0.25">
      <c r="A2169" t="s">
        <v>3110</v>
      </c>
      <c r="B2169" s="1">
        <v>41083</v>
      </c>
      <c r="C2169" s="1">
        <v>41088</v>
      </c>
      <c r="D2169" t="s">
        <v>2385</v>
      </c>
      <c r="E2169" t="s">
        <v>14</v>
      </c>
      <c r="F2169" t="s">
        <v>240</v>
      </c>
      <c r="G2169" t="s">
        <v>16</v>
      </c>
      <c r="H2169" t="s">
        <v>25</v>
      </c>
      <c r="I2169" t="s">
        <v>3112</v>
      </c>
      <c r="J2169">
        <v>143.97999999999999</v>
      </c>
      <c r="K2169">
        <v>3</v>
      </c>
      <c r="L2169">
        <v>9</v>
      </c>
      <c r="M2169">
        <f>YEAR(Walmart_dataset[[#This Row],[Order Date]])</f>
        <v>2012</v>
      </c>
      <c r="N2169">
        <f>MONTH(Walmart_dataset[[#This Row],[Order Date]])</f>
        <v>6</v>
      </c>
      <c r="O2169">
        <f>DAY(Walmart_dataset[[#This Row],[Order Date]])</f>
        <v>23</v>
      </c>
    </row>
    <row r="2170" spans="1:15" hidden="1" x14ac:dyDescent="0.25">
      <c r="A2170" t="s">
        <v>3113</v>
      </c>
      <c r="B2170" s="1">
        <v>41227</v>
      </c>
      <c r="C2170" s="1">
        <v>41232</v>
      </c>
      <c r="D2170" t="s">
        <v>513</v>
      </c>
      <c r="E2170" t="s">
        <v>14</v>
      </c>
      <c r="F2170" t="s">
        <v>3114</v>
      </c>
      <c r="G2170" t="s">
        <v>158</v>
      </c>
      <c r="H2170" t="s">
        <v>110</v>
      </c>
      <c r="I2170" t="s">
        <v>1195</v>
      </c>
      <c r="J2170">
        <v>883.84</v>
      </c>
      <c r="K2170">
        <v>4</v>
      </c>
      <c r="L2170">
        <v>99.43</v>
      </c>
      <c r="M2170">
        <f>YEAR(Walmart_dataset[[#This Row],[Order Date]])</f>
        <v>2012</v>
      </c>
      <c r="N2170">
        <f>MONTH(Walmart_dataset[[#This Row],[Order Date]])</f>
        <v>11</v>
      </c>
      <c r="O2170">
        <f>DAY(Walmart_dataset[[#This Row],[Order Date]])</f>
        <v>14</v>
      </c>
    </row>
    <row r="2171" spans="1:15" hidden="1" x14ac:dyDescent="0.25">
      <c r="A2171" t="s">
        <v>3113</v>
      </c>
      <c r="B2171" s="1">
        <v>41227</v>
      </c>
      <c r="C2171" s="1">
        <v>41232</v>
      </c>
      <c r="D2171" t="s">
        <v>513</v>
      </c>
      <c r="E2171" t="s">
        <v>14</v>
      </c>
      <c r="F2171" t="s">
        <v>3114</v>
      </c>
      <c r="G2171" t="s">
        <v>158</v>
      </c>
      <c r="H2171" t="s">
        <v>110</v>
      </c>
      <c r="I2171" t="s">
        <v>227</v>
      </c>
      <c r="J2171">
        <v>230.35</v>
      </c>
      <c r="K2171">
        <v>3</v>
      </c>
      <c r="L2171">
        <v>20.16</v>
      </c>
      <c r="M2171">
        <f>YEAR(Walmart_dataset[[#This Row],[Order Date]])</f>
        <v>2012</v>
      </c>
      <c r="N2171">
        <f>MONTH(Walmart_dataset[[#This Row],[Order Date]])</f>
        <v>11</v>
      </c>
      <c r="O2171">
        <f>DAY(Walmart_dataset[[#This Row],[Order Date]])</f>
        <v>14</v>
      </c>
    </row>
    <row r="2172" spans="1:15" x14ac:dyDescent="0.25">
      <c r="A2172" t="s">
        <v>3115</v>
      </c>
      <c r="B2172" s="1">
        <v>41618</v>
      </c>
      <c r="C2172" s="1">
        <v>41621</v>
      </c>
      <c r="D2172" t="s">
        <v>141</v>
      </c>
      <c r="E2172" t="s">
        <v>14</v>
      </c>
      <c r="F2172" t="s">
        <v>1289</v>
      </c>
      <c r="G2172" t="s">
        <v>16</v>
      </c>
      <c r="H2172" t="s">
        <v>27</v>
      </c>
      <c r="I2172" t="s">
        <v>3116</v>
      </c>
      <c r="J2172">
        <v>273.92</v>
      </c>
      <c r="K2172">
        <v>8</v>
      </c>
      <c r="L2172">
        <v>99.3</v>
      </c>
      <c r="M2172">
        <f>YEAR(Walmart_dataset[[#This Row],[Order Date]])</f>
        <v>2013</v>
      </c>
      <c r="N2172">
        <f>MONTH(Walmart_dataset[[#This Row],[Order Date]])</f>
        <v>12</v>
      </c>
      <c r="O2172">
        <f>DAY(Walmart_dataset[[#This Row],[Order Date]])</f>
        <v>10</v>
      </c>
    </row>
    <row r="2173" spans="1:15" x14ac:dyDescent="0.25">
      <c r="A2173" t="s">
        <v>3117</v>
      </c>
      <c r="B2173" s="1">
        <v>41902</v>
      </c>
      <c r="C2173" s="1">
        <v>41907</v>
      </c>
      <c r="D2173" t="s">
        <v>577</v>
      </c>
      <c r="E2173" t="s">
        <v>14</v>
      </c>
      <c r="F2173" t="s">
        <v>15</v>
      </c>
      <c r="G2173" t="s">
        <v>16</v>
      </c>
      <c r="H2173" t="s">
        <v>58</v>
      </c>
      <c r="I2173" t="s">
        <v>3118</v>
      </c>
      <c r="J2173">
        <v>149.94999999999999</v>
      </c>
      <c r="K2173">
        <v>5</v>
      </c>
      <c r="L2173">
        <v>31.49</v>
      </c>
      <c r="M2173">
        <f>YEAR(Walmart_dataset[[#This Row],[Order Date]])</f>
        <v>2014</v>
      </c>
      <c r="N2173">
        <f>MONTH(Walmart_dataset[[#This Row],[Order Date]])</f>
        <v>9</v>
      </c>
      <c r="O2173">
        <f>DAY(Walmart_dataset[[#This Row],[Order Date]])</f>
        <v>20</v>
      </c>
    </row>
    <row r="2174" spans="1:15" x14ac:dyDescent="0.25">
      <c r="A2174" t="s">
        <v>3117</v>
      </c>
      <c r="B2174" s="1">
        <v>41902</v>
      </c>
      <c r="C2174" s="1">
        <v>41907</v>
      </c>
      <c r="D2174" t="s">
        <v>577</v>
      </c>
      <c r="E2174" t="s">
        <v>14</v>
      </c>
      <c r="F2174" t="s">
        <v>15</v>
      </c>
      <c r="G2174" t="s">
        <v>16</v>
      </c>
      <c r="H2174" t="s">
        <v>23</v>
      </c>
      <c r="I2174" t="s">
        <v>3119</v>
      </c>
      <c r="J2174">
        <v>23.32</v>
      </c>
      <c r="K2174">
        <v>2</v>
      </c>
      <c r="L2174">
        <v>6.06</v>
      </c>
      <c r="M2174">
        <f>YEAR(Walmart_dataset[[#This Row],[Order Date]])</f>
        <v>2014</v>
      </c>
      <c r="N2174">
        <f>MONTH(Walmart_dataset[[#This Row],[Order Date]])</f>
        <v>9</v>
      </c>
      <c r="O2174">
        <f>DAY(Walmart_dataset[[#This Row],[Order Date]])</f>
        <v>20</v>
      </c>
    </row>
    <row r="2175" spans="1:15" x14ac:dyDescent="0.25">
      <c r="A2175" t="s">
        <v>3117</v>
      </c>
      <c r="B2175" s="1">
        <v>41902</v>
      </c>
      <c r="C2175" s="1">
        <v>41907</v>
      </c>
      <c r="D2175" t="s">
        <v>577</v>
      </c>
      <c r="E2175" t="s">
        <v>14</v>
      </c>
      <c r="F2175" t="s">
        <v>15</v>
      </c>
      <c r="G2175" t="s">
        <v>16</v>
      </c>
      <c r="H2175" t="s">
        <v>23</v>
      </c>
      <c r="I2175" t="s">
        <v>3120</v>
      </c>
      <c r="J2175">
        <v>16.739999999999998</v>
      </c>
      <c r="K2175">
        <v>3</v>
      </c>
      <c r="L2175">
        <v>4.8499999999999996</v>
      </c>
      <c r="M2175">
        <f>YEAR(Walmart_dataset[[#This Row],[Order Date]])</f>
        <v>2014</v>
      </c>
      <c r="N2175">
        <f>MONTH(Walmart_dataset[[#This Row],[Order Date]])</f>
        <v>9</v>
      </c>
      <c r="O2175">
        <f>DAY(Walmart_dataset[[#This Row],[Order Date]])</f>
        <v>20</v>
      </c>
    </row>
    <row r="2176" spans="1:15" x14ac:dyDescent="0.25">
      <c r="A2176" t="s">
        <v>3121</v>
      </c>
      <c r="B2176" s="1">
        <v>41530</v>
      </c>
      <c r="C2176" s="1">
        <v>41534</v>
      </c>
      <c r="D2176" t="s">
        <v>425</v>
      </c>
      <c r="E2176" t="s">
        <v>14</v>
      </c>
      <c r="F2176" t="s">
        <v>36</v>
      </c>
      <c r="G2176" t="s">
        <v>37</v>
      </c>
      <c r="H2176" t="s">
        <v>119</v>
      </c>
      <c r="I2176" t="s">
        <v>964</v>
      </c>
      <c r="J2176">
        <v>10.47</v>
      </c>
      <c r="K2176">
        <v>3</v>
      </c>
      <c r="L2176">
        <v>4.82</v>
      </c>
      <c r="M2176">
        <f>YEAR(Walmart_dataset[[#This Row],[Order Date]])</f>
        <v>2013</v>
      </c>
      <c r="N2176">
        <f>MONTH(Walmart_dataset[[#This Row],[Order Date]])</f>
        <v>9</v>
      </c>
      <c r="O2176">
        <f>DAY(Walmart_dataset[[#This Row],[Order Date]])</f>
        <v>13</v>
      </c>
    </row>
    <row r="2177" spans="1:15" x14ac:dyDescent="0.25">
      <c r="A2177" t="s">
        <v>3121</v>
      </c>
      <c r="B2177" s="1">
        <v>41530</v>
      </c>
      <c r="C2177" s="1">
        <v>41534</v>
      </c>
      <c r="D2177" t="s">
        <v>425</v>
      </c>
      <c r="E2177" t="s">
        <v>14</v>
      </c>
      <c r="F2177" t="s">
        <v>36</v>
      </c>
      <c r="G2177" t="s">
        <v>37</v>
      </c>
      <c r="H2177" t="s">
        <v>17</v>
      </c>
      <c r="I2177" t="s">
        <v>3122</v>
      </c>
      <c r="J2177">
        <v>11.07</v>
      </c>
      <c r="K2177">
        <v>3</v>
      </c>
      <c r="L2177">
        <v>5.2</v>
      </c>
      <c r="M2177">
        <f>YEAR(Walmart_dataset[[#This Row],[Order Date]])</f>
        <v>2013</v>
      </c>
      <c r="N2177">
        <f>MONTH(Walmart_dataset[[#This Row],[Order Date]])</f>
        <v>9</v>
      </c>
      <c r="O2177">
        <f>DAY(Walmart_dataset[[#This Row],[Order Date]])</f>
        <v>13</v>
      </c>
    </row>
    <row r="2178" spans="1:15" x14ac:dyDescent="0.25">
      <c r="A2178" t="s">
        <v>3121</v>
      </c>
      <c r="B2178" s="1">
        <v>41530</v>
      </c>
      <c r="C2178" s="1">
        <v>41534</v>
      </c>
      <c r="D2178" t="s">
        <v>425</v>
      </c>
      <c r="E2178" t="s">
        <v>14</v>
      </c>
      <c r="F2178" t="s">
        <v>36</v>
      </c>
      <c r="G2178" t="s">
        <v>37</v>
      </c>
      <c r="H2178" t="s">
        <v>27</v>
      </c>
      <c r="I2178" t="s">
        <v>3123</v>
      </c>
      <c r="J2178">
        <v>20.7</v>
      </c>
      <c r="K2178">
        <v>4</v>
      </c>
      <c r="L2178">
        <v>7.76</v>
      </c>
      <c r="M2178">
        <f>YEAR(Walmart_dataset[[#This Row],[Order Date]])</f>
        <v>2013</v>
      </c>
      <c r="N2178">
        <f>MONTH(Walmart_dataset[[#This Row],[Order Date]])</f>
        <v>9</v>
      </c>
      <c r="O2178">
        <f>DAY(Walmart_dataset[[#This Row],[Order Date]])</f>
        <v>13</v>
      </c>
    </row>
    <row r="2179" spans="1:15" hidden="1" x14ac:dyDescent="0.25">
      <c r="A2179" t="s">
        <v>3124</v>
      </c>
      <c r="B2179" s="1">
        <v>40728</v>
      </c>
      <c r="C2179" s="1">
        <v>40731</v>
      </c>
      <c r="D2179" t="s">
        <v>2124</v>
      </c>
      <c r="E2179" t="s">
        <v>14</v>
      </c>
      <c r="F2179" t="s">
        <v>95</v>
      </c>
      <c r="G2179" t="s">
        <v>96</v>
      </c>
      <c r="H2179" t="s">
        <v>67</v>
      </c>
      <c r="I2179" t="s">
        <v>2910</v>
      </c>
      <c r="J2179">
        <v>177.54</v>
      </c>
      <c r="K2179">
        <v>4</v>
      </c>
      <c r="L2179">
        <v>62.14</v>
      </c>
      <c r="M2179">
        <f>YEAR(Walmart_dataset[[#This Row],[Order Date]])</f>
        <v>2011</v>
      </c>
      <c r="N2179">
        <f>MONTH(Walmart_dataset[[#This Row],[Order Date]])</f>
        <v>7</v>
      </c>
      <c r="O2179">
        <f>DAY(Walmart_dataset[[#This Row],[Order Date]])</f>
        <v>4</v>
      </c>
    </row>
    <row r="2180" spans="1:15" hidden="1" x14ac:dyDescent="0.25">
      <c r="A2180" t="s">
        <v>3124</v>
      </c>
      <c r="B2180" s="1">
        <v>40728</v>
      </c>
      <c r="C2180" s="1">
        <v>40731</v>
      </c>
      <c r="D2180" t="s">
        <v>2124</v>
      </c>
      <c r="E2180" t="s">
        <v>14</v>
      </c>
      <c r="F2180" t="s">
        <v>95</v>
      </c>
      <c r="G2180" t="s">
        <v>96</v>
      </c>
      <c r="H2180" t="s">
        <v>29</v>
      </c>
      <c r="I2180" t="s">
        <v>1319</v>
      </c>
      <c r="J2180">
        <v>32.43</v>
      </c>
      <c r="K2180">
        <v>2</v>
      </c>
      <c r="L2180">
        <v>3.24</v>
      </c>
      <c r="M2180">
        <f>YEAR(Walmart_dataset[[#This Row],[Order Date]])</f>
        <v>2011</v>
      </c>
      <c r="N2180">
        <f>MONTH(Walmart_dataset[[#This Row],[Order Date]])</f>
        <v>7</v>
      </c>
      <c r="O2180">
        <f>DAY(Walmart_dataset[[#This Row],[Order Date]])</f>
        <v>4</v>
      </c>
    </row>
    <row r="2181" spans="1:15" x14ac:dyDescent="0.25">
      <c r="A2181" t="s">
        <v>3125</v>
      </c>
      <c r="B2181" s="1">
        <v>41375</v>
      </c>
      <c r="C2181" s="1">
        <v>41382</v>
      </c>
      <c r="D2181" t="s">
        <v>3126</v>
      </c>
      <c r="E2181" t="s">
        <v>14</v>
      </c>
      <c r="F2181" t="s">
        <v>47</v>
      </c>
      <c r="G2181" t="s">
        <v>16</v>
      </c>
      <c r="H2181" t="s">
        <v>29</v>
      </c>
      <c r="I2181" t="s">
        <v>882</v>
      </c>
      <c r="J2181">
        <v>113.76</v>
      </c>
      <c r="K2181">
        <v>3</v>
      </c>
      <c r="L2181">
        <v>44.37</v>
      </c>
      <c r="M2181">
        <f>YEAR(Walmart_dataset[[#This Row],[Order Date]])</f>
        <v>2013</v>
      </c>
      <c r="N2181">
        <f>MONTH(Walmart_dataset[[#This Row],[Order Date]])</f>
        <v>4</v>
      </c>
      <c r="O2181">
        <f>DAY(Walmart_dataset[[#This Row],[Order Date]])</f>
        <v>11</v>
      </c>
    </row>
    <row r="2182" spans="1:15" x14ac:dyDescent="0.25">
      <c r="A2182" t="s">
        <v>3125</v>
      </c>
      <c r="B2182" s="1">
        <v>41375</v>
      </c>
      <c r="C2182" s="1">
        <v>41382</v>
      </c>
      <c r="D2182" t="s">
        <v>3126</v>
      </c>
      <c r="E2182" t="s">
        <v>14</v>
      </c>
      <c r="F2182" t="s">
        <v>47</v>
      </c>
      <c r="G2182" t="s">
        <v>16</v>
      </c>
      <c r="H2182" t="s">
        <v>43</v>
      </c>
      <c r="I2182" t="s">
        <v>2957</v>
      </c>
      <c r="J2182">
        <v>579.51</v>
      </c>
      <c r="K2182">
        <v>3</v>
      </c>
      <c r="L2182">
        <v>81.13</v>
      </c>
      <c r="M2182">
        <f>YEAR(Walmart_dataset[[#This Row],[Order Date]])</f>
        <v>2013</v>
      </c>
      <c r="N2182">
        <f>MONTH(Walmart_dataset[[#This Row],[Order Date]])</f>
        <v>4</v>
      </c>
      <c r="O2182">
        <f>DAY(Walmart_dataset[[#This Row],[Order Date]])</f>
        <v>11</v>
      </c>
    </row>
    <row r="2183" spans="1:15" x14ac:dyDescent="0.25">
      <c r="A2183" t="s">
        <v>3125</v>
      </c>
      <c r="B2183" s="1">
        <v>41375</v>
      </c>
      <c r="C2183" s="1">
        <v>41382</v>
      </c>
      <c r="D2183" t="s">
        <v>3126</v>
      </c>
      <c r="E2183" t="s">
        <v>14</v>
      </c>
      <c r="F2183" t="s">
        <v>47</v>
      </c>
      <c r="G2183" t="s">
        <v>16</v>
      </c>
      <c r="H2183" t="s">
        <v>43</v>
      </c>
      <c r="I2183" t="s">
        <v>2827</v>
      </c>
      <c r="J2183">
        <v>150.66</v>
      </c>
      <c r="K2183">
        <v>9</v>
      </c>
      <c r="L2183">
        <v>6.03</v>
      </c>
      <c r="M2183">
        <f>YEAR(Walmart_dataset[[#This Row],[Order Date]])</f>
        <v>2013</v>
      </c>
      <c r="N2183">
        <f>MONTH(Walmart_dataset[[#This Row],[Order Date]])</f>
        <v>4</v>
      </c>
      <c r="O2183">
        <f>DAY(Walmart_dataset[[#This Row],[Order Date]])</f>
        <v>11</v>
      </c>
    </row>
    <row r="2184" spans="1:15" x14ac:dyDescent="0.25">
      <c r="A2184" t="s">
        <v>3125</v>
      </c>
      <c r="B2184" s="1">
        <v>41375</v>
      </c>
      <c r="C2184" s="1">
        <v>41382</v>
      </c>
      <c r="D2184" t="s">
        <v>3126</v>
      </c>
      <c r="E2184" t="s">
        <v>14</v>
      </c>
      <c r="F2184" t="s">
        <v>47</v>
      </c>
      <c r="G2184" t="s">
        <v>16</v>
      </c>
      <c r="H2184" t="s">
        <v>27</v>
      </c>
      <c r="I2184" t="s">
        <v>411</v>
      </c>
      <c r="J2184">
        <v>48.03</v>
      </c>
      <c r="K2184">
        <v>4</v>
      </c>
      <c r="L2184">
        <v>15.61</v>
      </c>
      <c r="M2184">
        <f>YEAR(Walmart_dataset[[#This Row],[Order Date]])</f>
        <v>2013</v>
      </c>
      <c r="N2184">
        <f>MONTH(Walmart_dataset[[#This Row],[Order Date]])</f>
        <v>4</v>
      </c>
      <c r="O2184">
        <f>DAY(Walmart_dataset[[#This Row],[Order Date]])</f>
        <v>11</v>
      </c>
    </row>
    <row r="2185" spans="1:15" x14ac:dyDescent="0.25">
      <c r="A2185" t="s">
        <v>3127</v>
      </c>
      <c r="B2185" s="1">
        <v>41827</v>
      </c>
      <c r="C2185" s="1">
        <v>41832</v>
      </c>
      <c r="D2185" t="s">
        <v>3021</v>
      </c>
      <c r="E2185" t="s">
        <v>14</v>
      </c>
      <c r="F2185" t="s">
        <v>15</v>
      </c>
      <c r="G2185" t="s">
        <v>16</v>
      </c>
      <c r="H2185" t="s">
        <v>110</v>
      </c>
      <c r="I2185" t="s">
        <v>111</v>
      </c>
      <c r="J2185">
        <v>122.14</v>
      </c>
      <c r="K2185">
        <v>3</v>
      </c>
      <c r="L2185">
        <v>-13.74</v>
      </c>
      <c r="M2185">
        <f>YEAR(Walmart_dataset[[#This Row],[Order Date]])</f>
        <v>2014</v>
      </c>
      <c r="N2185">
        <f>MONTH(Walmart_dataset[[#This Row],[Order Date]])</f>
        <v>7</v>
      </c>
      <c r="O2185">
        <f>DAY(Walmart_dataset[[#This Row],[Order Date]])</f>
        <v>7</v>
      </c>
    </row>
    <row r="2186" spans="1:15" hidden="1" x14ac:dyDescent="0.25">
      <c r="A2186" t="s">
        <v>3128</v>
      </c>
      <c r="B2186" s="1">
        <v>41983</v>
      </c>
      <c r="C2186" s="1">
        <v>41987</v>
      </c>
      <c r="D2186" t="s">
        <v>2166</v>
      </c>
      <c r="E2186" t="s">
        <v>14</v>
      </c>
      <c r="F2186" t="s">
        <v>105</v>
      </c>
      <c r="G2186" t="s">
        <v>73</v>
      </c>
      <c r="H2186" t="s">
        <v>67</v>
      </c>
      <c r="I2186" t="s">
        <v>1034</v>
      </c>
      <c r="J2186">
        <v>419.4</v>
      </c>
      <c r="K2186">
        <v>5</v>
      </c>
      <c r="L2186">
        <v>146.79</v>
      </c>
      <c r="M2186">
        <f>YEAR(Walmart_dataset[[#This Row],[Order Date]])</f>
        <v>2014</v>
      </c>
      <c r="N2186">
        <f>MONTH(Walmart_dataset[[#This Row],[Order Date]])</f>
        <v>12</v>
      </c>
      <c r="O2186">
        <f>DAY(Walmart_dataset[[#This Row],[Order Date]])</f>
        <v>10</v>
      </c>
    </row>
    <row r="2187" spans="1:15" hidden="1" x14ac:dyDescent="0.25">
      <c r="A2187" t="s">
        <v>3128</v>
      </c>
      <c r="B2187" s="1">
        <v>41983</v>
      </c>
      <c r="C2187" s="1">
        <v>41987</v>
      </c>
      <c r="D2187" t="s">
        <v>2166</v>
      </c>
      <c r="E2187" t="s">
        <v>14</v>
      </c>
      <c r="F2187" t="s">
        <v>105</v>
      </c>
      <c r="G2187" t="s">
        <v>73</v>
      </c>
      <c r="H2187" t="s">
        <v>27</v>
      </c>
      <c r="I2187" t="s">
        <v>3129</v>
      </c>
      <c r="J2187">
        <v>13.01</v>
      </c>
      <c r="K2187">
        <v>3</v>
      </c>
      <c r="L2187">
        <v>-9.9700000000000006</v>
      </c>
      <c r="M2187">
        <f>YEAR(Walmart_dataset[[#This Row],[Order Date]])</f>
        <v>2014</v>
      </c>
      <c r="N2187">
        <f>MONTH(Walmart_dataset[[#This Row],[Order Date]])</f>
        <v>12</v>
      </c>
      <c r="O2187">
        <f>DAY(Walmart_dataset[[#This Row],[Order Date]])</f>
        <v>10</v>
      </c>
    </row>
    <row r="2188" spans="1:15" x14ac:dyDescent="0.25">
      <c r="A2188" t="s">
        <v>3130</v>
      </c>
      <c r="B2188" s="1">
        <v>41583</v>
      </c>
      <c r="C2188" s="1">
        <v>41587</v>
      </c>
      <c r="D2188" t="s">
        <v>1224</v>
      </c>
      <c r="E2188" t="s">
        <v>14</v>
      </c>
      <c r="F2188" t="s">
        <v>15</v>
      </c>
      <c r="G2188" t="s">
        <v>16</v>
      </c>
      <c r="H2188" t="s">
        <v>27</v>
      </c>
      <c r="I2188" t="s">
        <v>254</v>
      </c>
      <c r="J2188">
        <v>7.71</v>
      </c>
      <c r="K2188">
        <v>2</v>
      </c>
      <c r="L2188">
        <v>2.8</v>
      </c>
      <c r="M2188">
        <f>YEAR(Walmart_dataset[[#This Row],[Order Date]])</f>
        <v>2013</v>
      </c>
      <c r="N2188">
        <f>MONTH(Walmart_dataset[[#This Row],[Order Date]])</f>
        <v>11</v>
      </c>
      <c r="O2188">
        <f>DAY(Walmart_dataset[[#This Row],[Order Date]])</f>
        <v>5</v>
      </c>
    </row>
    <row r="2189" spans="1:15" x14ac:dyDescent="0.25">
      <c r="A2189" t="s">
        <v>3130</v>
      </c>
      <c r="B2189" s="1">
        <v>41583</v>
      </c>
      <c r="C2189" s="1">
        <v>41587</v>
      </c>
      <c r="D2189" t="s">
        <v>1224</v>
      </c>
      <c r="E2189" t="s">
        <v>14</v>
      </c>
      <c r="F2189" t="s">
        <v>15</v>
      </c>
      <c r="G2189" t="s">
        <v>16</v>
      </c>
      <c r="H2189" t="s">
        <v>27</v>
      </c>
      <c r="I2189" t="s">
        <v>3131</v>
      </c>
      <c r="J2189">
        <v>4.18</v>
      </c>
      <c r="K2189">
        <v>1</v>
      </c>
      <c r="L2189">
        <v>1.31</v>
      </c>
      <c r="M2189">
        <f>YEAR(Walmart_dataset[[#This Row],[Order Date]])</f>
        <v>2013</v>
      </c>
      <c r="N2189">
        <f>MONTH(Walmart_dataset[[#This Row],[Order Date]])</f>
        <v>11</v>
      </c>
      <c r="O2189">
        <f>DAY(Walmart_dataset[[#This Row],[Order Date]])</f>
        <v>5</v>
      </c>
    </row>
    <row r="2190" spans="1:15" x14ac:dyDescent="0.25">
      <c r="A2190" t="s">
        <v>3130</v>
      </c>
      <c r="B2190" s="1">
        <v>41583</v>
      </c>
      <c r="C2190" s="1">
        <v>41587</v>
      </c>
      <c r="D2190" t="s">
        <v>1224</v>
      </c>
      <c r="E2190" t="s">
        <v>14</v>
      </c>
      <c r="F2190" t="s">
        <v>15</v>
      </c>
      <c r="G2190" t="s">
        <v>16</v>
      </c>
      <c r="H2190" t="s">
        <v>67</v>
      </c>
      <c r="I2190" t="s">
        <v>3132</v>
      </c>
      <c r="J2190">
        <v>38.880000000000003</v>
      </c>
      <c r="K2190">
        <v>6</v>
      </c>
      <c r="L2190">
        <v>18.66</v>
      </c>
      <c r="M2190">
        <f>YEAR(Walmart_dataset[[#This Row],[Order Date]])</f>
        <v>2013</v>
      </c>
      <c r="N2190">
        <f>MONTH(Walmart_dataset[[#This Row],[Order Date]])</f>
        <v>11</v>
      </c>
      <c r="O2190">
        <f>DAY(Walmart_dataset[[#This Row],[Order Date]])</f>
        <v>5</v>
      </c>
    </row>
    <row r="2191" spans="1:15" x14ac:dyDescent="0.25">
      <c r="A2191" t="s">
        <v>3133</v>
      </c>
      <c r="B2191" s="1">
        <v>41595</v>
      </c>
      <c r="C2191" s="1">
        <v>41596</v>
      </c>
      <c r="D2191" t="s">
        <v>3134</v>
      </c>
      <c r="E2191" t="s">
        <v>14</v>
      </c>
      <c r="F2191" t="s">
        <v>115</v>
      </c>
      <c r="G2191" t="s">
        <v>16</v>
      </c>
      <c r="H2191" t="s">
        <v>27</v>
      </c>
      <c r="I2191" t="s">
        <v>697</v>
      </c>
      <c r="J2191">
        <v>8.32</v>
      </c>
      <c r="K2191">
        <v>5</v>
      </c>
      <c r="L2191">
        <v>2.81</v>
      </c>
      <c r="M2191">
        <f>YEAR(Walmart_dataset[[#This Row],[Order Date]])</f>
        <v>2013</v>
      </c>
      <c r="N2191">
        <f>MONTH(Walmart_dataset[[#This Row],[Order Date]])</f>
        <v>11</v>
      </c>
      <c r="O2191">
        <f>DAY(Walmart_dataset[[#This Row],[Order Date]])</f>
        <v>17</v>
      </c>
    </row>
    <row r="2192" spans="1:15" x14ac:dyDescent="0.25">
      <c r="A2192" t="s">
        <v>3135</v>
      </c>
      <c r="B2192" s="1">
        <v>41589</v>
      </c>
      <c r="C2192" s="1">
        <v>41594</v>
      </c>
      <c r="D2192" t="s">
        <v>773</v>
      </c>
      <c r="E2192" t="s">
        <v>14</v>
      </c>
      <c r="F2192" t="s">
        <v>1421</v>
      </c>
      <c r="G2192" t="s">
        <v>16</v>
      </c>
      <c r="H2192" t="s">
        <v>21</v>
      </c>
      <c r="I2192" t="s">
        <v>2504</v>
      </c>
      <c r="J2192">
        <v>9.98</v>
      </c>
      <c r="K2192">
        <v>1</v>
      </c>
      <c r="L2192">
        <v>2.79</v>
      </c>
      <c r="M2192">
        <f>YEAR(Walmart_dataset[[#This Row],[Order Date]])</f>
        <v>2013</v>
      </c>
      <c r="N2192">
        <f>MONTH(Walmart_dataset[[#This Row],[Order Date]])</f>
        <v>11</v>
      </c>
      <c r="O2192">
        <f>DAY(Walmart_dataset[[#This Row],[Order Date]])</f>
        <v>11</v>
      </c>
    </row>
    <row r="2193" spans="1:15" hidden="1" x14ac:dyDescent="0.25">
      <c r="A2193" t="s">
        <v>3136</v>
      </c>
      <c r="B2193" s="1">
        <v>41634</v>
      </c>
      <c r="C2193" s="1">
        <v>41641</v>
      </c>
      <c r="D2193" t="s">
        <v>1201</v>
      </c>
      <c r="E2193" t="s">
        <v>14</v>
      </c>
      <c r="F2193" t="s">
        <v>105</v>
      </c>
      <c r="G2193" t="s">
        <v>73</v>
      </c>
      <c r="H2193" t="s">
        <v>31</v>
      </c>
      <c r="I2193" t="s">
        <v>517</v>
      </c>
      <c r="J2193">
        <v>35.450000000000003</v>
      </c>
      <c r="K2193">
        <v>1</v>
      </c>
      <c r="L2193">
        <v>-24.1</v>
      </c>
      <c r="M2193">
        <f>YEAR(Walmart_dataset[[#This Row],[Order Date]])</f>
        <v>2013</v>
      </c>
      <c r="N2193">
        <f>MONTH(Walmart_dataset[[#This Row],[Order Date]])</f>
        <v>12</v>
      </c>
      <c r="O2193">
        <f>DAY(Walmart_dataset[[#This Row],[Order Date]])</f>
        <v>26</v>
      </c>
    </row>
    <row r="2194" spans="1:15" hidden="1" x14ac:dyDescent="0.25">
      <c r="A2194" t="s">
        <v>3136</v>
      </c>
      <c r="B2194" s="1">
        <v>41634</v>
      </c>
      <c r="C2194" s="1">
        <v>41641</v>
      </c>
      <c r="D2194" t="s">
        <v>1201</v>
      </c>
      <c r="E2194" t="s">
        <v>14</v>
      </c>
      <c r="F2194" t="s">
        <v>105</v>
      </c>
      <c r="G2194" t="s">
        <v>73</v>
      </c>
      <c r="H2194" t="s">
        <v>736</v>
      </c>
      <c r="I2194" t="s">
        <v>3137</v>
      </c>
      <c r="J2194">
        <v>269.97000000000003</v>
      </c>
      <c r="K2194">
        <v>2</v>
      </c>
      <c r="L2194">
        <v>-386.96</v>
      </c>
      <c r="M2194">
        <f>YEAR(Walmart_dataset[[#This Row],[Order Date]])</f>
        <v>2013</v>
      </c>
      <c r="N2194">
        <f>MONTH(Walmart_dataset[[#This Row],[Order Date]])</f>
        <v>12</v>
      </c>
      <c r="O2194">
        <f>DAY(Walmart_dataset[[#This Row],[Order Date]])</f>
        <v>26</v>
      </c>
    </row>
    <row r="2195" spans="1:15" hidden="1" x14ac:dyDescent="0.25">
      <c r="A2195" t="s">
        <v>3136</v>
      </c>
      <c r="B2195" s="1">
        <v>41634</v>
      </c>
      <c r="C2195" s="1">
        <v>41641</v>
      </c>
      <c r="D2195" t="s">
        <v>1201</v>
      </c>
      <c r="E2195" t="s">
        <v>14</v>
      </c>
      <c r="F2195" t="s">
        <v>105</v>
      </c>
      <c r="G2195" t="s">
        <v>73</v>
      </c>
      <c r="H2195" t="s">
        <v>58</v>
      </c>
      <c r="I2195" t="s">
        <v>1900</v>
      </c>
      <c r="J2195">
        <v>45.12</v>
      </c>
      <c r="K2195">
        <v>3</v>
      </c>
      <c r="L2195">
        <v>-7.9</v>
      </c>
      <c r="M2195">
        <f>YEAR(Walmart_dataset[[#This Row],[Order Date]])</f>
        <v>2013</v>
      </c>
      <c r="N2195">
        <f>MONTH(Walmart_dataset[[#This Row],[Order Date]])</f>
        <v>12</v>
      </c>
      <c r="O2195">
        <f>DAY(Walmart_dataset[[#This Row],[Order Date]])</f>
        <v>26</v>
      </c>
    </row>
    <row r="2196" spans="1:15" hidden="1" x14ac:dyDescent="0.25">
      <c r="A2196" t="s">
        <v>3136</v>
      </c>
      <c r="B2196" s="1">
        <v>41634</v>
      </c>
      <c r="C2196" s="1">
        <v>41641</v>
      </c>
      <c r="D2196" t="s">
        <v>1201</v>
      </c>
      <c r="E2196" t="s">
        <v>14</v>
      </c>
      <c r="F2196" t="s">
        <v>105</v>
      </c>
      <c r="G2196" t="s">
        <v>73</v>
      </c>
      <c r="H2196" t="s">
        <v>58</v>
      </c>
      <c r="I2196" t="s">
        <v>3138</v>
      </c>
      <c r="J2196">
        <v>100.8</v>
      </c>
      <c r="K2196">
        <v>2</v>
      </c>
      <c r="L2196">
        <v>21.42</v>
      </c>
      <c r="M2196">
        <f>YEAR(Walmart_dataset[[#This Row],[Order Date]])</f>
        <v>2013</v>
      </c>
      <c r="N2196">
        <f>MONTH(Walmart_dataset[[#This Row],[Order Date]])</f>
        <v>12</v>
      </c>
      <c r="O2196">
        <f>DAY(Walmart_dataset[[#This Row],[Order Date]])</f>
        <v>26</v>
      </c>
    </row>
    <row r="2197" spans="1:15" hidden="1" x14ac:dyDescent="0.25">
      <c r="A2197" t="s">
        <v>3136</v>
      </c>
      <c r="B2197" s="1">
        <v>41634</v>
      </c>
      <c r="C2197" s="1">
        <v>41641</v>
      </c>
      <c r="D2197" t="s">
        <v>1201</v>
      </c>
      <c r="E2197" t="s">
        <v>14</v>
      </c>
      <c r="F2197" t="s">
        <v>105</v>
      </c>
      <c r="G2197" t="s">
        <v>73</v>
      </c>
      <c r="H2197" t="s">
        <v>110</v>
      </c>
      <c r="I2197" t="s">
        <v>3139</v>
      </c>
      <c r="J2197">
        <v>47.97</v>
      </c>
      <c r="K2197">
        <v>2</v>
      </c>
      <c r="L2197">
        <v>4.2</v>
      </c>
      <c r="M2197">
        <f>YEAR(Walmart_dataset[[#This Row],[Order Date]])</f>
        <v>2013</v>
      </c>
      <c r="N2197">
        <f>MONTH(Walmart_dataset[[#This Row],[Order Date]])</f>
        <v>12</v>
      </c>
      <c r="O2197">
        <f>DAY(Walmart_dataset[[#This Row],[Order Date]])</f>
        <v>26</v>
      </c>
    </row>
    <row r="2198" spans="1:15" x14ac:dyDescent="0.25">
      <c r="A2198" t="s">
        <v>3140</v>
      </c>
      <c r="B2198" s="1">
        <v>40821</v>
      </c>
      <c r="C2198" s="1">
        <v>40822</v>
      </c>
      <c r="D2198" t="s">
        <v>288</v>
      </c>
      <c r="E2198" t="s">
        <v>14</v>
      </c>
      <c r="F2198" t="s">
        <v>944</v>
      </c>
      <c r="G2198" t="s">
        <v>16</v>
      </c>
      <c r="H2198" t="s">
        <v>58</v>
      </c>
      <c r="I2198" t="s">
        <v>1242</v>
      </c>
      <c r="J2198">
        <v>99.98</v>
      </c>
      <c r="K2198">
        <v>2</v>
      </c>
      <c r="L2198">
        <v>34.99</v>
      </c>
      <c r="M2198">
        <f>YEAR(Walmart_dataset[[#This Row],[Order Date]])</f>
        <v>2011</v>
      </c>
      <c r="N2198">
        <f>MONTH(Walmart_dataset[[#This Row],[Order Date]])</f>
        <v>10</v>
      </c>
      <c r="O2198">
        <f>DAY(Walmart_dataset[[#This Row],[Order Date]])</f>
        <v>5</v>
      </c>
    </row>
    <row r="2199" spans="1:15" x14ac:dyDescent="0.25">
      <c r="A2199" t="s">
        <v>3141</v>
      </c>
      <c r="B2199" s="1">
        <v>41999</v>
      </c>
      <c r="C2199" s="1">
        <v>42003</v>
      </c>
      <c r="D2199" t="s">
        <v>2863</v>
      </c>
      <c r="E2199" t="s">
        <v>14</v>
      </c>
      <c r="F2199" t="s">
        <v>3142</v>
      </c>
      <c r="G2199" t="s">
        <v>37</v>
      </c>
      <c r="H2199" t="s">
        <v>27</v>
      </c>
      <c r="I2199" t="s">
        <v>254</v>
      </c>
      <c r="J2199">
        <v>3.86</v>
      </c>
      <c r="K2199">
        <v>1</v>
      </c>
      <c r="L2199">
        <v>1.4</v>
      </c>
      <c r="M2199">
        <f>YEAR(Walmart_dataset[[#This Row],[Order Date]])</f>
        <v>2014</v>
      </c>
      <c r="N2199">
        <f>MONTH(Walmart_dataset[[#This Row],[Order Date]])</f>
        <v>12</v>
      </c>
      <c r="O2199">
        <f>DAY(Walmart_dataset[[#This Row],[Order Date]])</f>
        <v>26</v>
      </c>
    </row>
    <row r="2200" spans="1:15" x14ac:dyDescent="0.25">
      <c r="A2200" t="s">
        <v>3143</v>
      </c>
      <c r="B2200" s="1">
        <v>40711</v>
      </c>
      <c r="C2200" s="1">
        <v>40715</v>
      </c>
      <c r="D2200" t="s">
        <v>956</v>
      </c>
      <c r="E2200" t="s">
        <v>14</v>
      </c>
      <c r="F2200" t="s">
        <v>36</v>
      </c>
      <c r="G2200" t="s">
        <v>37</v>
      </c>
      <c r="H2200" t="s">
        <v>21</v>
      </c>
      <c r="I2200" t="s">
        <v>328</v>
      </c>
      <c r="J2200">
        <v>6.24</v>
      </c>
      <c r="K2200">
        <v>3</v>
      </c>
      <c r="L2200">
        <v>2.62</v>
      </c>
      <c r="M2200">
        <f>YEAR(Walmart_dataset[[#This Row],[Order Date]])</f>
        <v>2011</v>
      </c>
      <c r="N2200">
        <f>MONTH(Walmart_dataset[[#This Row],[Order Date]])</f>
        <v>6</v>
      </c>
      <c r="O2200">
        <f>DAY(Walmart_dataset[[#This Row],[Order Date]])</f>
        <v>17</v>
      </c>
    </row>
    <row r="2201" spans="1:15" x14ac:dyDescent="0.25">
      <c r="A2201" t="s">
        <v>3143</v>
      </c>
      <c r="B2201" s="1">
        <v>40711</v>
      </c>
      <c r="C2201" s="1">
        <v>40715</v>
      </c>
      <c r="D2201" t="s">
        <v>956</v>
      </c>
      <c r="E2201" t="s">
        <v>14</v>
      </c>
      <c r="F2201" t="s">
        <v>36</v>
      </c>
      <c r="G2201" t="s">
        <v>37</v>
      </c>
      <c r="H2201" t="s">
        <v>119</v>
      </c>
      <c r="I2201" t="s">
        <v>241</v>
      </c>
      <c r="J2201">
        <v>17.899999999999999</v>
      </c>
      <c r="K2201">
        <v>5</v>
      </c>
      <c r="L2201">
        <v>8.9499999999999993</v>
      </c>
      <c r="M2201">
        <f>YEAR(Walmart_dataset[[#This Row],[Order Date]])</f>
        <v>2011</v>
      </c>
      <c r="N2201">
        <f>MONTH(Walmart_dataset[[#This Row],[Order Date]])</f>
        <v>6</v>
      </c>
      <c r="O2201">
        <f>DAY(Walmart_dataset[[#This Row],[Order Date]])</f>
        <v>17</v>
      </c>
    </row>
    <row r="2202" spans="1:15" x14ac:dyDescent="0.25">
      <c r="A2202" t="s">
        <v>3143</v>
      </c>
      <c r="B2202" s="1">
        <v>40711</v>
      </c>
      <c r="C2202" s="1">
        <v>40715</v>
      </c>
      <c r="D2202" t="s">
        <v>956</v>
      </c>
      <c r="E2202" t="s">
        <v>14</v>
      </c>
      <c r="F2202" t="s">
        <v>36</v>
      </c>
      <c r="G2202" t="s">
        <v>37</v>
      </c>
      <c r="H2202" t="s">
        <v>27</v>
      </c>
      <c r="I2202" t="s">
        <v>3144</v>
      </c>
      <c r="J2202">
        <v>3266.38</v>
      </c>
      <c r="K2202">
        <v>3</v>
      </c>
      <c r="L2202">
        <v>1061.57</v>
      </c>
      <c r="M2202">
        <f>YEAR(Walmart_dataset[[#This Row],[Order Date]])</f>
        <v>2011</v>
      </c>
      <c r="N2202">
        <f>MONTH(Walmart_dataset[[#This Row],[Order Date]])</f>
        <v>6</v>
      </c>
      <c r="O2202">
        <f>DAY(Walmart_dataset[[#This Row],[Order Date]])</f>
        <v>17</v>
      </c>
    </row>
    <row r="2203" spans="1:15" x14ac:dyDescent="0.25">
      <c r="A2203" t="s">
        <v>3145</v>
      </c>
      <c r="B2203" s="1">
        <v>41946</v>
      </c>
      <c r="C2203" s="1">
        <v>41951</v>
      </c>
      <c r="D2203" t="s">
        <v>1639</v>
      </c>
      <c r="E2203" t="s">
        <v>14</v>
      </c>
      <c r="F2203" t="s">
        <v>15</v>
      </c>
      <c r="G2203" t="s">
        <v>16</v>
      </c>
      <c r="H2203" t="s">
        <v>29</v>
      </c>
      <c r="I2203" t="s">
        <v>608</v>
      </c>
      <c r="J2203">
        <v>168.1</v>
      </c>
      <c r="K2203">
        <v>5</v>
      </c>
      <c r="L2203">
        <v>43.71</v>
      </c>
      <c r="M2203">
        <f>YEAR(Walmart_dataset[[#This Row],[Order Date]])</f>
        <v>2014</v>
      </c>
      <c r="N2203">
        <f>MONTH(Walmart_dataset[[#This Row],[Order Date]])</f>
        <v>11</v>
      </c>
      <c r="O2203">
        <f>DAY(Walmart_dataset[[#This Row],[Order Date]])</f>
        <v>3</v>
      </c>
    </row>
    <row r="2204" spans="1:15" x14ac:dyDescent="0.25">
      <c r="A2204" t="s">
        <v>3146</v>
      </c>
      <c r="B2204" s="1">
        <v>41526</v>
      </c>
      <c r="C2204" s="1">
        <v>41526</v>
      </c>
      <c r="D2204" t="s">
        <v>563</v>
      </c>
      <c r="E2204" t="s">
        <v>14</v>
      </c>
      <c r="F2204" t="s">
        <v>564</v>
      </c>
      <c r="G2204" t="s">
        <v>16</v>
      </c>
      <c r="H2204" t="s">
        <v>31</v>
      </c>
      <c r="I2204" t="s">
        <v>862</v>
      </c>
      <c r="J2204">
        <v>146.04</v>
      </c>
      <c r="K2204">
        <v>1</v>
      </c>
      <c r="L2204">
        <v>-12.78</v>
      </c>
      <c r="M2204">
        <f>YEAR(Walmart_dataset[[#This Row],[Order Date]])</f>
        <v>2013</v>
      </c>
      <c r="N2204">
        <f>MONTH(Walmart_dataset[[#This Row],[Order Date]])</f>
        <v>9</v>
      </c>
      <c r="O2204">
        <f>DAY(Walmart_dataset[[#This Row],[Order Date]])</f>
        <v>9</v>
      </c>
    </row>
    <row r="2205" spans="1:15" x14ac:dyDescent="0.25">
      <c r="A2205" t="s">
        <v>3147</v>
      </c>
      <c r="B2205" s="1">
        <v>41599</v>
      </c>
      <c r="C2205" s="1">
        <v>41603</v>
      </c>
      <c r="D2205" t="s">
        <v>3148</v>
      </c>
      <c r="E2205" t="s">
        <v>14</v>
      </c>
      <c r="F2205" t="s">
        <v>3149</v>
      </c>
      <c r="G2205" t="s">
        <v>16</v>
      </c>
      <c r="H2205" t="s">
        <v>58</v>
      </c>
      <c r="I2205" t="s">
        <v>3150</v>
      </c>
      <c r="J2205">
        <v>27.88</v>
      </c>
      <c r="K2205">
        <v>2</v>
      </c>
      <c r="L2205">
        <v>3.9</v>
      </c>
      <c r="M2205">
        <f>YEAR(Walmart_dataset[[#This Row],[Order Date]])</f>
        <v>2013</v>
      </c>
      <c r="N2205">
        <f>MONTH(Walmart_dataset[[#This Row],[Order Date]])</f>
        <v>11</v>
      </c>
      <c r="O2205">
        <f>DAY(Walmart_dataset[[#This Row],[Order Date]])</f>
        <v>21</v>
      </c>
    </row>
    <row r="2206" spans="1:15" x14ac:dyDescent="0.25">
      <c r="A2206" t="s">
        <v>3151</v>
      </c>
      <c r="B2206" s="1">
        <v>41928</v>
      </c>
      <c r="C2206" s="1">
        <v>41933</v>
      </c>
      <c r="D2206" t="s">
        <v>728</v>
      </c>
      <c r="E2206" t="s">
        <v>14</v>
      </c>
      <c r="F2206" t="s">
        <v>1425</v>
      </c>
      <c r="G2206" t="s">
        <v>16</v>
      </c>
      <c r="H2206" t="s">
        <v>17</v>
      </c>
      <c r="I2206" t="s">
        <v>889</v>
      </c>
      <c r="J2206">
        <v>152.65</v>
      </c>
      <c r="K2206">
        <v>5</v>
      </c>
      <c r="L2206">
        <v>70.22</v>
      </c>
      <c r="M2206">
        <f>YEAR(Walmart_dataset[[#This Row],[Order Date]])</f>
        <v>2014</v>
      </c>
      <c r="N2206">
        <f>MONTH(Walmart_dataset[[#This Row],[Order Date]])</f>
        <v>10</v>
      </c>
      <c r="O2206">
        <f>DAY(Walmart_dataset[[#This Row],[Order Date]])</f>
        <v>16</v>
      </c>
    </row>
    <row r="2207" spans="1:15" x14ac:dyDescent="0.25">
      <c r="A2207" t="s">
        <v>3151</v>
      </c>
      <c r="B2207" s="1">
        <v>41928</v>
      </c>
      <c r="C2207" s="1">
        <v>41933</v>
      </c>
      <c r="D2207" t="s">
        <v>728</v>
      </c>
      <c r="E2207" t="s">
        <v>14</v>
      </c>
      <c r="F2207" t="s">
        <v>1425</v>
      </c>
      <c r="G2207" t="s">
        <v>16</v>
      </c>
      <c r="H2207" t="s">
        <v>21</v>
      </c>
      <c r="I2207" t="s">
        <v>3152</v>
      </c>
      <c r="J2207">
        <v>22.72</v>
      </c>
      <c r="K2207">
        <v>1</v>
      </c>
      <c r="L2207">
        <v>9.32</v>
      </c>
      <c r="M2207">
        <f>YEAR(Walmart_dataset[[#This Row],[Order Date]])</f>
        <v>2014</v>
      </c>
      <c r="N2207">
        <f>MONTH(Walmart_dataset[[#This Row],[Order Date]])</f>
        <v>10</v>
      </c>
      <c r="O2207">
        <f>DAY(Walmart_dataset[[#This Row],[Order Date]])</f>
        <v>16</v>
      </c>
    </row>
    <row r="2208" spans="1:15" x14ac:dyDescent="0.25">
      <c r="A2208" t="s">
        <v>3153</v>
      </c>
      <c r="B2208" s="1">
        <v>41676</v>
      </c>
      <c r="C2208" s="1">
        <v>41680</v>
      </c>
      <c r="D2208" t="s">
        <v>2560</v>
      </c>
      <c r="E2208" t="s">
        <v>14</v>
      </c>
      <c r="F2208" t="s">
        <v>614</v>
      </c>
      <c r="G2208" t="s">
        <v>16</v>
      </c>
      <c r="H2208" t="s">
        <v>29</v>
      </c>
      <c r="I2208" t="s">
        <v>2673</v>
      </c>
      <c r="J2208">
        <v>1640.7</v>
      </c>
      <c r="K2208">
        <v>5</v>
      </c>
      <c r="L2208">
        <v>459.4</v>
      </c>
      <c r="M2208">
        <f>YEAR(Walmart_dataset[[#This Row],[Order Date]])</f>
        <v>2014</v>
      </c>
      <c r="N2208">
        <f>MONTH(Walmart_dataset[[#This Row],[Order Date]])</f>
        <v>2</v>
      </c>
      <c r="O2208">
        <f>DAY(Walmart_dataset[[#This Row],[Order Date]])</f>
        <v>6</v>
      </c>
    </row>
    <row r="2209" spans="1:15" x14ac:dyDescent="0.25">
      <c r="A2209" t="s">
        <v>3153</v>
      </c>
      <c r="B2209" s="1">
        <v>41676</v>
      </c>
      <c r="C2209" s="1">
        <v>41680</v>
      </c>
      <c r="D2209" t="s">
        <v>2560</v>
      </c>
      <c r="E2209" t="s">
        <v>14</v>
      </c>
      <c r="F2209" t="s">
        <v>614</v>
      </c>
      <c r="G2209" t="s">
        <v>16</v>
      </c>
      <c r="H2209" t="s">
        <v>25</v>
      </c>
      <c r="I2209" t="s">
        <v>1075</v>
      </c>
      <c r="J2209">
        <v>371.2</v>
      </c>
      <c r="K2209">
        <v>5</v>
      </c>
      <c r="L2209">
        <v>41.76</v>
      </c>
      <c r="M2209">
        <f>YEAR(Walmart_dataset[[#This Row],[Order Date]])</f>
        <v>2014</v>
      </c>
      <c r="N2209">
        <f>MONTH(Walmart_dataset[[#This Row],[Order Date]])</f>
        <v>2</v>
      </c>
      <c r="O2209">
        <f>DAY(Walmart_dataset[[#This Row],[Order Date]])</f>
        <v>6</v>
      </c>
    </row>
    <row r="2210" spans="1:15" x14ac:dyDescent="0.25">
      <c r="A2210" t="s">
        <v>3154</v>
      </c>
      <c r="B2210" s="1">
        <v>40730</v>
      </c>
      <c r="C2210" s="1">
        <v>40736</v>
      </c>
      <c r="D2210" t="s">
        <v>1398</v>
      </c>
      <c r="E2210" t="s">
        <v>14</v>
      </c>
      <c r="F2210" t="s">
        <v>3155</v>
      </c>
      <c r="G2210" t="s">
        <v>16</v>
      </c>
      <c r="H2210" t="s">
        <v>110</v>
      </c>
      <c r="I2210" t="s">
        <v>1163</v>
      </c>
      <c r="J2210">
        <v>478.48</v>
      </c>
      <c r="K2210">
        <v>2</v>
      </c>
      <c r="L2210">
        <v>47.85</v>
      </c>
      <c r="M2210">
        <f>YEAR(Walmart_dataset[[#This Row],[Order Date]])</f>
        <v>2011</v>
      </c>
      <c r="N2210">
        <f>MONTH(Walmart_dataset[[#This Row],[Order Date]])</f>
        <v>7</v>
      </c>
      <c r="O2210">
        <f>DAY(Walmart_dataset[[#This Row],[Order Date]])</f>
        <v>6</v>
      </c>
    </row>
    <row r="2211" spans="1:15" x14ac:dyDescent="0.25">
      <c r="A2211" t="s">
        <v>3156</v>
      </c>
      <c r="B2211" s="1">
        <v>41404</v>
      </c>
      <c r="C2211" s="1">
        <v>41409</v>
      </c>
      <c r="D2211" t="s">
        <v>1395</v>
      </c>
      <c r="E2211" t="s">
        <v>14</v>
      </c>
      <c r="F2211" t="s">
        <v>15</v>
      </c>
      <c r="G2211" t="s">
        <v>16</v>
      </c>
      <c r="H2211" t="s">
        <v>67</v>
      </c>
      <c r="I2211" t="s">
        <v>3157</v>
      </c>
      <c r="J2211">
        <v>32.04</v>
      </c>
      <c r="K2211">
        <v>4</v>
      </c>
      <c r="L2211">
        <v>14.42</v>
      </c>
      <c r="M2211">
        <f>YEAR(Walmart_dataset[[#This Row],[Order Date]])</f>
        <v>2013</v>
      </c>
      <c r="N2211">
        <f>MONTH(Walmart_dataset[[#This Row],[Order Date]])</f>
        <v>5</v>
      </c>
      <c r="O2211">
        <f>DAY(Walmart_dataset[[#This Row],[Order Date]])</f>
        <v>10</v>
      </c>
    </row>
    <row r="2212" spans="1:15" hidden="1" x14ac:dyDescent="0.25">
      <c r="A2212" t="s">
        <v>3158</v>
      </c>
      <c r="B2212" s="1">
        <v>41474</v>
      </c>
      <c r="C2212" s="1">
        <v>41478</v>
      </c>
      <c r="D2212" t="s">
        <v>3159</v>
      </c>
      <c r="E2212" t="s">
        <v>14</v>
      </c>
      <c r="F2212" t="s">
        <v>105</v>
      </c>
      <c r="G2212" t="s">
        <v>73</v>
      </c>
      <c r="H2212" t="s">
        <v>25</v>
      </c>
      <c r="I2212" t="s">
        <v>350</v>
      </c>
      <c r="J2212">
        <v>55.99</v>
      </c>
      <c r="K2212">
        <v>1</v>
      </c>
      <c r="L2212">
        <v>3.5</v>
      </c>
      <c r="M2212">
        <f>YEAR(Walmart_dataset[[#This Row],[Order Date]])</f>
        <v>2013</v>
      </c>
      <c r="N2212">
        <f>MONTH(Walmart_dataset[[#This Row],[Order Date]])</f>
        <v>7</v>
      </c>
      <c r="O2212">
        <f>DAY(Walmart_dataset[[#This Row],[Order Date]])</f>
        <v>19</v>
      </c>
    </row>
    <row r="2213" spans="1:15" x14ac:dyDescent="0.25">
      <c r="A2213" t="s">
        <v>3160</v>
      </c>
      <c r="B2213" s="1">
        <v>40653</v>
      </c>
      <c r="C2213" s="1">
        <v>40658</v>
      </c>
      <c r="D2213" t="s">
        <v>1142</v>
      </c>
      <c r="E2213" t="s">
        <v>14</v>
      </c>
      <c r="F2213" t="s">
        <v>15</v>
      </c>
      <c r="G2213" t="s">
        <v>16</v>
      </c>
      <c r="H2213" t="s">
        <v>21</v>
      </c>
      <c r="I2213" t="s">
        <v>3161</v>
      </c>
      <c r="J2213">
        <v>59.92</v>
      </c>
      <c r="K2213">
        <v>4</v>
      </c>
      <c r="L2213">
        <v>27.56</v>
      </c>
      <c r="M2213">
        <f>YEAR(Walmart_dataset[[#This Row],[Order Date]])</f>
        <v>2011</v>
      </c>
      <c r="N2213">
        <f>MONTH(Walmart_dataset[[#This Row],[Order Date]])</f>
        <v>4</v>
      </c>
      <c r="O2213">
        <f>DAY(Walmart_dataset[[#This Row],[Order Date]])</f>
        <v>20</v>
      </c>
    </row>
    <row r="2214" spans="1:15" x14ac:dyDescent="0.25">
      <c r="A2214" t="s">
        <v>3162</v>
      </c>
      <c r="B2214" s="1">
        <v>41747</v>
      </c>
      <c r="C2214" s="1">
        <v>41752</v>
      </c>
      <c r="D2214" t="s">
        <v>1059</v>
      </c>
      <c r="E2214" t="s">
        <v>14</v>
      </c>
      <c r="F2214" t="s">
        <v>15</v>
      </c>
      <c r="G2214" t="s">
        <v>16</v>
      </c>
      <c r="H2214" t="s">
        <v>67</v>
      </c>
      <c r="I2214" t="s">
        <v>3163</v>
      </c>
      <c r="J2214">
        <v>28.14</v>
      </c>
      <c r="K2214">
        <v>3</v>
      </c>
      <c r="L2214">
        <v>13.51</v>
      </c>
      <c r="M2214">
        <f>YEAR(Walmart_dataset[[#This Row],[Order Date]])</f>
        <v>2014</v>
      </c>
      <c r="N2214">
        <f>MONTH(Walmart_dataset[[#This Row],[Order Date]])</f>
        <v>4</v>
      </c>
      <c r="O2214">
        <f>DAY(Walmart_dataset[[#This Row],[Order Date]])</f>
        <v>18</v>
      </c>
    </row>
    <row r="2215" spans="1:15" x14ac:dyDescent="0.25">
      <c r="A2215" t="s">
        <v>3162</v>
      </c>
      <c r="B2215" s="1">
        <v>41747</v>
      </c>
      <c r="C2215" s="1">
        <v>41752</v>
      </c>
      <c r="D2215" t="s">
        <v>1059</v>
      </c>
      <c r="E2215" t="s">
        <v>14</v>
      </c>
      <c r="F2215" t="s">
        <v>15</v>
      </c>
      <c r="G2215" t="s">
        <v>16</v>
      </c>
      <c r="H2215" t="s">
        <v>17</v>
      </c>
      <c r="I2215" t="s">
        <v>1541</v>
      </c>
      <c r="J2215">
        <v>7.38</v>
      </c>
      <c r="K2215">
        <v>2</v>
      </c>
      <c r="L2215">
        <v>3.47</v>
      </c>
      <c r="M2215">
        <f>YEAR(Walmart_dataset[[#This Row],[Order Date]])</f>
        <v>2014</v>
      </c>
      <c r="N2215">
        <f>MONTH(Walmart_dataset[[#This Row],[Order Date]])</f>
        <v>4</v>
      </c>
      <c r="O2215">
        <f>DAY(Walmart_dataset[[#This Row],[Order Date]])</f>
        <v>18</v>
      </c>
    </row>
    <row r="2216" spans="1:15" x14ac:dyDescent="0.25">
      <c r="A2216" t="s">
        <v>3162</v>
      </c>
      <c r="B2216" s="1">
        <v>41747</v>
      </c>
      <c r="C2216" s="1">
        <v>41752</v>
      </c>
      <c r="D2216" t="s">
        <v>1059</v>
      </c>
      <c r="E2216" t="s">
        <v>14</v>
      </c>
      <c r="F2216" t="s">
        <v>15</v>
      </c>
      <c r="G2216" t="s">
        <v>16</v>
      </c>
      <c r="H2216" t="s">
        <v>119</v>
      </c>
      <c r="I2216" t="s">
        <v>734</v>
      </c>
      <c r="J2216">
        <v>10.9</v>
      </c>
      <c r="K2216">
        <v>5</v>
      </c>
      <c r="L2216">
        <v>3.6</v>
      </c>
      <c r="M2216">
        <f>YEAR(Walmart_dataset[[#This Row],[Order Date]])</f>
        <v>2014</v>
      </c>
      <c r="N2216">
        <f>MONTH(Walmart_dataset[[#This Row],[Order Date]])</f>
        <v>4</v>
      </c>
      <c r="O2216">
        <f>DAY(Walmart_dataset[[#This Row],[Order Date]])</f>
        <v>18</v>
      </c>
    </row>
    <row r="2217" spans="1:15" x14ac:dyDescent="0.25">
      <c r="A2217" t="s">
        <v>3162</v>
      </c>
      <c r="B2217" s="1">
        <v>41747</v>
      </c>
      <c r="C2217" s="1">
        <v>41752</v>
      </c>
      <c r="D2217" t="s">
        <v>1059</v>
      </c>
      <c r="E2217" t="s">
        <v>14</v>
      </c>
      <c r="F2217" t="s">
        <v>15</v>
      </c>
      <c r="G2217" t="s">
        <v>16</v>
      </c>
      <c r="H2217" t="s">
        <v>58</v>
      </c>
      <c r="I2217" t="s">
        <v>514</v>
      </c>
      <c r="J2217">
        <v>274.89</v>
      </c>
      <c r="K2217">
        <v>11</v>
      </c>
      <c r="L2217">
        <v>46.73</v>
      </c>
      <c r="M2217">
        <f>YEAR(Walmart_dataset[[#This Row],[Order Date]])</f>
        <v>2014</v>
      </c>
      <c r="N2217">
        <f>MONTH(Walmart_dataset[[#This Row],[Order Date]])</f>
        <v>4</v>
      </c>
      <c r="O2217">
        <f>DAY(Walmart_dataset[[#This Row],[Order Date]])</f>
        <v>18</v>
      </c>
    </row>
    <row r="2218" spans="1:15" x14ac:dyDescent="0.25">
      <c r="A2218" t="s">
        <v>3162</v>
      </c>
      <c r="B2218" s="1">
        <v>41747</v>
      </c>
      <c r="C2218" s="1">
        <v>41752</v>
      </c>
      <c r="D2218" t="s">
        <v>1059</v>
      </c>
      <c r="E2218" t="s">
        <v>14</v>
      </c>
      <c r="F2218" t="s">
        <v>15</v>
      </c>
      <c r="G2218" t="s">
        <v>16</v>
      </c>
      <c r="H2218" t="s">
        <v>17</v>
      </c>
      <c r="I2218" t="s">
        <v>1863</v>
      </c>
      <c r="J2218">
        <v>23.04</v>
      </c>
      <c r="K2218">
        <v>8</v>
      </c>
      <c r="L2218">
        <v>11.29</v>
      </c>
      <c r="M2218">
        <f>YEAR(Walmart_dataset[[#This Row],[Order Date]])</f>
        <v>2014</v>
      </c>
      <c r="N2218">
        <f>MONTH(Walmart_dataset[[#This Row],[Order Date]])</f>
        <v>4</v>
      </c>
      <c r="O2218">
        <f>DAY(Walmart_dataset[[#This Row],[Order Date]])</f>
        <v>18</v>
      </c>
    </row>
    <row r="2219" spans="1:15" x14ac:dyDescent="0.25">
      <c r="A2219" t="s">
        <v>3162</v>
      </c>
      <c r="B2219" s="1">
        <v>41747</v>
      </c>
      <c r="C2219" s="1">
        <v>41752</v>
      </c>
      <c r="D2219" t="s">
        <v>1059</v>
      </c>
      <c r="E2219" t="s">
        <v>14</v>
      </c>
      <c r="F2219" t="s">
        <v>15</v>
      </c>
      <c r="G2219" t="s">
        <v>16</v>
      </c>
      <c r="H2219" t="s">
        <v>110</v>
      </c>
      <c r="I2219" t="s">
        <v>3164</v>
      </c>
      <c r="J2219">
        <v>218.35</v>
      </c>
      <c r="K2219">
        <v>3</v>
      </c>
      <c r="L2219">
        <v>-19.11</v>
      </c>
      <c r="M2219">
        <f>YEAR(Walmart_dataset[[#This Row],[Order Date]])</f>
        <v>2014</v>
      </c>
      <c r="N2219">
        <f>MONTH(Walmart_dataset[[#This Row],[Order Date]])</f>
        <v>4</v>
      </c>
      <c r="O2219">
        <f>DAY(Walmart_dataset[[#This Row],[Order Date]])</f>
        <v>18</v>
      </c>
    </row>
    <row r="2220" spans="1:15" x14ac:dyDescent="0.25">
      <c r="A2220" t="s">
        <v>3165</v>
      </c>
      <c r="B2220" s="1">
        <v>41508</v>
      </c>
      <c r="C2220" s="1">
        <v>41515</v>
      </c>
      <c r="D2220" t="s">
        <v>3166</v>
      </c>
      <c r="E2220" t="s">
        <v>14</v>
      </c>
      <c r="F2220" t="s">
        <v>15</v>
      </c>
      <c r="G2220" t="s">
        <v>16</v>
      </c>
      <c r="H2220" t="s">
        <v>27</v>
      </c>
      <c r="I2220" t="s">
        <v>626</v>
      </c>
      <c r="J2220">
        <v>12.67</v>
      </c>
      <c r="K2220">
        <v>2</v>
      </c>
      <c r="L2220">
        <v>4.75</v>
      </c>
      <c r="M2220">
        <f>YEAR(Walmart_dataset[[#This Row],[Order Date]])</f>
        <v>2013</v>
      </c>
      <c r="N2220">
        <f>MONTH(Walmart_dataset[[#This Row],[Order Date]])</f>
        <v>8</v>
      </c>
      <c r="O2220">
        <f>DAY(Walmart_dataset[[#This Row],[Order Date]])</f>
        <v>22</v>
      </c>
    </row>
    <row r="2221" spans="1:15" x14ac:dyDescent="0.25">
      <c r="A2221" t="s">
        <v>3165</v>
      </c>
      <c r="B2221" s="1">
        <v>41508</v>
      </c>
      <c r="C2221" s="1">
        <v>41515</v>
      </c>
      <c r="D2221" t="s">
        <v>3166</v>
      </c>
      <c r="E2221" t="s">
        <v>14</v>
      </c>
      <c r="F2221" t="s">
        <v>15</v>
      </c>
      <c r="G2221" t="s">
        <v>16</v>
      </c>
      <c r="H2221" t="s">
        <v>25</v>
      </c>
      <c r="I2221" t="s">
        <v>381</v>
      </c>
      <c r="J2221">
        <v>91.96</v>
      </c>
      <c r="K2221">
        <v>5</v>
      </c>
      <c r="L2221">
        <v>-20.69</v>
      </c>
      <c r="M2221">
        <f>YEAR(Walmart_dataset[[#This Row],[Order Date]])</f>
        <v>2013</v>
      </c>
      <c r="N2221">
        <f>MONTH(Walmart_dataset[[#This Row],[Order Date]])</f>
        <v>8</v>
      </c>
      <c r="O2221">
        <f>DAY(Walmart_dataset[[#This Row],[Order Date]])</f>
        <v>22</v>
      </c>
    </row>
    <row r="2222" spans="1:15" x14ac:dyDescent="0.25">
      <c r="A2222" t="s">
        <v>3165</v>
      </c>
      <c r="B2222" s="1">
        <v>41508</v>
      </c>
      <c r="C2222" s="1">
        <v>41515</v>
      </c>
      <c r="D2222" t="s">
        <v>3166</v>
      </c>
      <c r="E2222" t="s">
        <v>14</v>
      </c>
      <c r="F2222" t="s">
        <v>15</v>
      </c>
      <c r="G2222" t="s">
        <v>16</v>
      </c>
      <c r="H2222" t="s">
        <v>58</v>
      </c>
      <c r="I2222" t="s">
        <v>3167</v>
      </c>
      <c r="J2222">
        <v>254.97</v>
      </c>
      <c r="K2222">
        <v>3</v>
      </c>
      <c r="L2222">
        <v>91.79</v>
      </c>
      <c r="M2222">
        <f>YEAR(Walmart_dataset[[#This Row],[Order Date]])</f>
        <v>2013</v>
      </c>
      <c r="N2222">
        <f>MONTH(Walmart_dataset[[#This Row],[Order Date]])</f>
        <v>8</v>
      </c>
      <c r="O2222">
        <f>DAY(Walmart_dataset[[#This Row],[Order Date]])</f>
        <v>22</v>
      </c>
    </row>
    <row r="2223" spans="1:15" x14ac:dyDescent="0.25">
      <c r="A2223" t="s">
        <v>3165</v>
      </c>
      <c r="B2223" s="1">
        <v>41508</v>
      </c>
      <c r="C2223" s="1">
        <v>41515</v>
      </c>
      <c r="D2223" t="s">
        <v>3166</v>
      </c>
      <c r="E2223" t="s">
        <v>14</v>
      </c>
      <c r="F2223" t="s">
        <v>15</v>
      </c>
      <c r="G2223" t="s">
        <v>16</v>
      </c>
      <c r="H2223" t="s">
        <v>25</v>
      </c>
      <c r="I2223" t="s">
        <v>3168</v>
      </c>
      <c r="J2223">
        <v>31.98</v>
      </c>
      <c r="K2223">
        <v>2</v>
      </c>
      <c r="L2223">
        <v>-8</v>
      </c>
      <c r="M2223">
        <f>YEAR(Walmart_dataset[[#This Row],[Order Date]])</f>
        <v>2013</v>
      </c>
      <c r="N2223">
        <f>MONTH(Walmart_dataset[[#This Row],[Order Date]])</f>
        <v>8</v>
      </c>
      <c r="O2223">
        <f>DAY(Walmart_dataset[[#This Row],[Order Date]])</f>
        <v>22</v>
      </c>
    </row>
    <row r="2224" spans="1:15" x14ac:dyDescent="0.25">
      <c r="A2224" t="s">
        <v>3165</v>
      </c>
      <c r="B2224" s="1">
        <v>41508</v>
      </c>
      <c r="C2224" s="1">
        <v>41515</v>
      </c>
      <c r="D2224" t="s">
        <v>3166</v>
      </c>
      <c r="E2224" t="s">
        <v>14</v>
      </c>
      <c r="F2224" t="s">
        <v>15</v>
      </c>
      <c r="G2224" t="s">
        <v>16</v>
      </c>
      <c r="H2224" t="s">
        <v>31</v>
      </c>
      <c r="I2224" t="s">
        <v>3169</v>
      </c>
      <c r="J2224">
        <v>2887.06</v>
      </c>
      <c r="K2224">
        <v>9</v>
      </c>
      <c r="L2224">
        <v>180.44</v>
      </c>
      <c r="M2224">
        <f>YEAR(Walmart_dataset[[#This Row],[Order Date]])</f>
        <v>2013</v>
      </c>
      <c r="N2224">
        <f>MONTH(Walmart_dataset[[#This Row],[Order Date]])</f>
        <v>8</v>
      </c>
      <c r="O2224">
        <f>DAY(Walmart_dataset[[#This Row],[Order Date]])</f>
        <v>22</v>
      </c>
    </row>
    <row r="2225" spans="1:15" x14ac:dyDescent="0.25">
      <c r="A2225" t="s">
        <v>3165</v>
      </c>
      <c r="B2225" s="1">
        <v>41508</v>
      </c>
      <c r="C2225" s="1">
        <v>41515</v>
      </c>
      <c r="D2225" t="s">
        <v>3166</v>
      </c>
      <c r="E2225" t="s">
        <v>14</v>
      </c>
      <c r="F2225" t="s">
        <v>15</v>
      </c>
      <c r="G2225" t="s">
        <v>16</v>
      </c>
      <c r="H2225" t="s">
        <v>67</v>
      </c>
      <c r="I2225" t="s">
        <v>3170</v>
      </c>
      <c r="J2225">
        <v>12.96</v>
      </c>
      <c r="K2225">
        <v>2</v>
      </c>
      <c r="L2225">
        <v>6.22</v>
      </c>
      <c r="M2225">
        <f>YEAR(Walmart_dataset[[#This Row],[Order Date]])</f>
        <v>2013</v>
      </c>
      <c r="N2225">
        <f>MONTH(Walmart_dataset[[#This Row],[Order Date]])</f>
        <v>8</v>
      </c>
      <c r="O2225">
        <f>DAY(Walmart_dataset[[#This Row],[Order Date]])</f>
        <v>22</v>
      </c>
    </row>
    <row r="2226" spans="1:15" x14ac:dyDescent="0.25">
      <c r="A2226" t="s">
        <v>3165</v>
      </c>
      <c r="B2226" s="1">
        <v>41508</v>
      </c>
      <c r="C2226" s="1">
        <v>41515</v>
      </c>
      <c r="D2226" t="s">
        <v>3166</v>
      </c>
      <c r="E2226" t="s">
        <v>14</v>
      </c>
      <c r="F2226" t="s">
        <v>15</v>
      </c>
      <c r="G2226" t="s">
        <v>16</v>
      </c>
      <c r="H2226" t="s">
        <v>67</v>
      </c>
      <c r="I2226" t="s">
        <v>2518</v>
      </c>
      <c r="J2226">
        <v>47.52</v>
      </c>
      <c r="K2226">
        <v>9</v>
      </c>
      <c r="L2226">
        <v>21.38</v>
      </c>
      <c r="M2226">
        <f>YEAR(Walmart_dataset[[#This Row],[Order Date]])</f>
        <v>2013</v>
      </c>
      <c r="N2226">
        <f>MONTH(Walmart_dataset[[#This Row],[Order Date]])</f>
        <v>8</v>
      </c>
      <c r="O2226">
        <f>DAY(Walmart_dataset[[#This Row],[Order Date]])</f>
        <v>22</v>
      </c>
    </row>
    <row r="2227" spans="1:15" x14ac:dyDescent="0.25">
      <c r="A2227" t="s">
        <v>3171</v>
      </c>
      <c r="B2227" s="1">
        <v>41259</v>
      </c>
      <c r="C2227" s="1">
        <v>41262</v>
      </c>
      <c r="D2227" t="s">
        <v>1279</v>
      </c>
      <c r="E2227" t="s">
        <v>14</v>
      </c>
      <c r="F2227" t="s">
        <v>36</v>
      </c>
      <c r="G2227" t="s">
        <v>37</v>
      </c>
      <c r="H2227" t="s">
        <v>67</v>
      </c>
      <c r="I2227" t="s">
        <v>3172</v>
      </c>
      <c r="J2227">
        <v>4.9800000000000004</v>
      </c>
      <c r="K2227">
        <v>1</v>
      </c>
      <c r="L2227">
        <v>2.34</v>
      </c>
      <c r="M2227">
        <f>YEAR(Walmart_dataset[[#This Row],[Order Date]])</f>
        <v>2012</v>
      </c>
      <c r="N2227">
        <f>MONTH(Walmart_dataset[[#This Row],[Order Date]])</f>
        <v>12</v>
      </c>
      <c r="O2227">
        <f>DAY(Walmart_dataset[[#This Row],[Order Date]])</f>
        <v>16</v>
      </c>
    </row>
    <row r="2228" spans="1:15" x14ac:dyDescent="0.25">
      <c r="A2228" t="s">
        <v>3173</v>
      </c>
      <c r="B2228" s="1">
        <v>41244</v>
      </c>
      <c r="C2228" s="1">
        <v>41248</v>
      </c>
      <c r="D2228" t="s">
        <v>136</v>
      </c>
      <c r="E2228" t="s">
        <v>14</v>
      </c>
      <c r="F2228" t="s">
        <v>36</v>
      </c>
      <c r="G2228" t="s">
        <v>37</v>
      </c>
      <c r="H2228" t="s">
        <v>110</v>
      </c>
      <c r="I2228" t="s">
        <v>365</v>
      </c>
      <c r="J2228">
        <v>2003.92</v>
      </c>
      <c r="K2228">
        <v>5</v>
      </c>
      <c r="L2228">
        <v>125.25</v>
      </c>
      <c r="M2228">
        <f>YEAR(Walmart_dataset[[#This Row],[Order Date]])</f>
        <v>2012</v>
      </c>
      <c r="N2228">
        <f>MONTH(Walmart_dataset[[#This Row],[Order Date]])</f>
        <v>12</v>
      </c>
      <c r="O2228">
        <f>DAY(Walmart_dataset[[#This Row],[Order Date]])</f>
        <v>1</v>
      </c>
    </row>
    <row r="2229" spans="1:15" x14ac:dyDescent="0.25">
      <c r="A2229" t="s">
        <v>3173</v>
      </c>
      <c r="B2229" s="1">
        <v>41244</v>
      </c>
      <c r="C2229" s="1">
        <v>41248</v>
      </c>
      <c r="D2229" t="s">
        <v>136</v>
      </c>
      <c r="E2229" t="s">
        <v>14</v>
      </c>
      <c r="F2229" t="s">
        <v>36</v>
      </c>
      <c r="G2229" t="s">
        <v>37</v>
      </c>
      <c r="H2229" t="s">
        <v>67</v>
      </c>
      <c r="I2229" t="s">
        <v>3174</v>
      </c>
      <c r="J2229">
        <v>32.4</v>
      </c>
      <c r="K2229">
        <v>5</v>
      </c>
      <c r="L2229">
        <v>15.55</v>
      </c>
      <c r="M2229">
        <f>YEAR(Walmart_dataset[[#This Row],[Order Date]])</f>
        <v>2012</v>
      </c>
      <c r="N2229">
        <f>MONTH(Walmart_dataset[[#This Row],[Order Date]])</f>
        <v>12</v>
      </c>
      <c r="O2229">
        <f>DAY(Walmart_dataset[[#This Row],[Order Date]])</f>
        <v>1</v>
      </c>
    </row>
    <row r="2230" spans="1:15" x14ac:dyDescent="0.25">
      <c r="A2230" t="s">
        <v>3173</v>
      </c>
      <c r="B2230" s="1">
        <v>41244</v>
      </c>
      <c r="C2230" s="1">
        <v>41248</v>
      </c>
      <c r="D2230" t="s">
        <v>136</v>
      </c>
      <c r="E2230" t="s">
        <v>14</v>
      </c>
      <c r="F2230" t="s">
        <v>36</v>
      </c>
      <c r="G2230" t="s">
        <v>37</v>
      </c>
      <c r="H2230" t="s">
        <v>31</v>
      </c>
      <c r="I2230" t="s">
        <v>2003</v>
      </c>
      <c r="J2230">
        <v>1913.4</v>
      </c>
      <c r="K2230">
        <v>9</v>
      </c>
      <c r="L2230">
        <v>401.81</v>
      </c>
      <c r="M2230">
        <f>YEAR(Walmart_dataset[[#This Row],[Order Date]])</f>
        <v>2012</v>
      </c>
      <c r="N2230">
        <f>MONTH(Walmart_dataset[[#This Row],[Order Date]])</f>
        <v>12</v>
      </c>
      <c r="O2230">
        <f>DAY(Walmart_dataset[[#This Row],[Order Date]])</f>
        <v>1</v>
      </c>
    </row>
    <row r="2231" spans="1:15" x14ac:dyDescent="0.25">
      <c r="A2231" t="s">
        <v>3173</v>
      </c>
      <c r="B2231" s="1">
        <v>41244</v>
      </c>
      <c r="C2231" s="1">
        <v>41248</v>
      </c>
      <c r="D2231" t="s">
        <v>136</v>
      </c>
      <c r="E2231" t="s">
        <v>14</v>
      </c>
      <c r="F2231" t="s">
        <v>36</v>
      </c>
      <c r="G2231" t="s">
        <v>37</v>
      </c>
      <c r="H2231" t="s">
        <v>43</v>
      </c>
      <c r="I2231" t="s">
        <v>2692</v>
      </c>
      <c r="J2231">
        <v>146.72999999999999</v>
      </c>
      <c r="K2231">
        <v>3</v>
      </c>
      <c r="L2231">
        <v>2.93</v>
      </c>
      <c r="M2231">
        <f>YEAR(Walmart_dataset[[#This Row],[Order Date]])</f>
        <v>2012</v>
      </c>
      <c r="N2231">
        <f>MONTH(Walmart_dataset[[#This Row],[Order Date]])</f>
        <v>12</v>
      </c>
      <c r="O2231">
        <f>DAY(Walmart_dataset[[#This Row],[Order Date]])</f>
        <v>1</v>
      </c>
    </row>
    <row r="2232" spans="1:15" x14ac:dyDescent="0.25">
      <c r="A2232" t="s">
        <v>3173</v>
      </c>
      <c r="B2232" s="1">
        <v>41244</v>
      </c>
      <c r="C2232" s="1">
        <v>41248</v>
      </c>
      <c r="D2232" t="s">
        <v>136</v>
      </c>
      <c r="E2232" t="s">
        <v>14</v>
      </c>
      <c r="F2232" t="s">
        <v>36</v>
      </c>
      <c r="G2232" t="s">
        <v>37</v>
      </c>
      <c r="H2232" t="s">
        <v>67</v>
      </c>
      <c r="I2232" t="s">
        <v>1290</v>
      </c>
      <c r="J2232">
        <v>114.2</v>
      </c>
      <c r="K2232">
        <v>5</v>
      </c>
      <c r="L2232">
        <v>52.53</v>
      </c>
      <c r="M2232">
        <f>YEAR(Walmart_dataset[[#This Row],[Order Date]])</f>
        <v>2012</v>
      </c>
      <c r="N2232">
        <f>MONTH(Walmart_dataset[[#This Row],[Order Date]])</f>
        <v>12</v>
      </c>
      <c r="O2232">
        <f>DAY(Walmart_dataset[[#This Row],[Order Date]])</f>
        <v>1</v>
      </c>
    </row>
    <row r="2233" spans="1:15" x14ac:dyDescent="0.25">
      <c r="A2233" t="s">
        <v>3175</v>
      </c>
      <c r="B2233" s="1">
        <v>41755</v>
      </c>
      <c r="C2233" s="1">
        <v>41762</v>
      </c>
      <c r="D2233" t="s">
        <v>1112</v>
      </c>
      <c r="E2233" t="s">
        <v>14</v>
      </c>
      <c r="F2233" t="s">
        <v>15</v>
      </c>
      <c r="G2233" t="s">
        <v>16</v>
      </c>
      <c r="H2233" t="s">
        <v>67</v>
      </c>
      <c r="I2233" t="s">
        <v>3176</v>
      </c>
      <c r="J2233">
        <v>19.05</v>
      </c>
      <c r="K2233">
        <v>3</v>
      </c>
      <c r="L2233">
        <v>8.76</v>
      </c>
      <c r="M2233">
        <f>YEAR(Walmart_dataset[[#This Row],[Order Date]])</f>
        <v>2014</v>
      </c>
      <c r="N2233">
        <f>MONTH(Walmart_dataset[[#This Row],[Order Date]])</f>
        <v>4</v>
      </c>
      <c r="O2233">
        <f>DAY(Walmart_dataset[[#This Row],[Order Date]])</f>
        <v>26</v>
      </c>
    </row>
    <row r="2234" spans="1:15" x14ac:dyDescent="0.25">
      <c r="A2234" t="s">
        <v>3175</v>
      </c>
      <c r="B2234" s="1">
        <v>41755</v>
      </c>
      <c r="C2234" s="1">
        <v>41762</v>
      </c>
      <c r="D2234" t="s">
        <v>1112</v>
      </c>
      <c r="E2234" t="s">
        <v>14</v>
      </c>
      <c r="F2234" t="s">
        <v>15</v>
      </c>
      <c r="G2234" t="s">
        <v>16</v>
      </c>
      <c r="H2234" t="s">
        <v>27</v>
      </c>
      <c r="I2234" t="s">
        <v>3177</v>
      </c>
      <c r="J2234">
        <v>73.34</v>
      </c>
      <c r="K2234">
        <v>3</v>
      </c>
      <c r="L2234">
        <v>27.5</v>
      </c>
      <c r="M2234">
        <f>YEAR(Walmart_dataset[[#This Row],[Order Date]])</f>
        <v>2014</v>
      </c>
      <c r="N2234">
        <f>MONTH(Walmart_dataset[[#This Row],[Order Date]])</f>
        <v>4</v>
      </c>
      <c r="O2234">
        <f>DAY(Walmart_dataset[[#This Row],[Order Date]])</f>
        <v>26</v>
      </c>
    </row>
    <row r="2235" spans="1:15" x14ac:dyDescent="0.25">
      <c r="A2235" t="s">
        <v>3178</v>
      </c>
      <c r="B2235" s="1">
        <v>41845</v>
      </c>
      <c r="C2235" s="1">
        <v>41845</v>
      </c>
      <c r="D2235" t="s">
        <v>756</v>
      </c>
      <c r="E2235" t="s">
        <v>14</v>
      </c>
      <c r="F2235" t="s">
        <v>304</v>
      </c>
      <c r="G2235" t="s">
        <v>16</v>
      </c>
      <c r="H2235" t="s">
        <v>249</v>
      </c>
      <c r="I2235" t="s">
        <v>250</v>
      </c>
      <c r="J2235">
        <v>2399.96</v>
      </c>
      <c r="K2235">
        <v>5</v>
      </c>
      <c r="L2235">
        <v>839.99</v>
      </c>
      <c r="M2235">
        <f>YEAR(Walmart_dataset[[#This Row],[Order Date]])</f>
        <v>2014</v>
      </c>
      <c r="N2235">
        <f>MONTH(Walmart_dataset[[#This Row],[Order Date]])</f>
        <v>7</v>
      </c>
      <c r="O2235">
        <f>DAY(Walmart_dataset[[#This Row],[Order Date]])</f>
        <v>25</v>
      </c>
    </row>
    <row r="2236" spans="1:15" x14ac:dyDescent="0.25">
      <c r="A2236" t="s">
        <v>3179</v>
      </c>
      <c r="B2236" s="1">
        <v>41980</v>
      </c>
      <c r="C2236" s="1">
        <v>41982</v>
      </c>
      <c r="D2236" t="s">
        <v>3180</v>
      </c>
      <c r="E2236" t="s">
        <v>14</v>
      </c>
      <c r="F2236" t="s">
        <v>202</v>
      </c>
      <c r="G2236" t="s">
        <v>16</v>
      </c>
      <c r="H2236" t="s">
        <v>43</v>
      </c>
      <c r="I2236" t="s">
        <v>159</v>
      </c>
      <c r="J2236">
        <v>10.68</v>
      </c>
      <c r="K2236">
        <v>1</v>
      </c>
      <c r="L2236">
        <v>2.88</v>
      </c>
      <c r="M2236">
        <f>YEAR(Walmart_dataset[[#This Row],[Order Date]])</f>
        <v>2014</v>
      </c>
      <c r="N2236">
        <f>MONTH(Walmart_dataset[[#This Row],[Order Date]])</f>
        <v>12</v>
      </c>
      <c r="O2236">
        <f>DAY(Walmart_dataset[[#This Row],[Order Date]])</f>
        <v>7</v>
      </c>
    </row>
    <row r="2237" spans="1:15" x14ac:dyDescent="0.25">
      <c r="A2237" t="s">
        <v>3181</v>
      </c>
      <c r="B2237" s="1">
        <v>41545</v>
      </c>
      <c r="C2237" s="1">
        <v>41551</v>
      </c>
      <c r="D2237" t="s">
        <v>2543</v>
      </c>
      <c r="E2237" t="s">
        <v>14</v>
      </c>
      <c r="F2237" t="s">
        <v>36</v>
      </c>
      <c r="G2237" t="s">
        <v>37</v>
      </c>
      <c r="H2237" t="s">
        <v>25</v>
      </c>
      <c r="I2237" t="s">
        <v>3182</v>
      </c>
      <c r="J2237">
        <v>1001.58</v>
      </c>
      <c r="K2237">
        <v>2</v>
      </c>
      <c r="L2237">
        <v>125.2</v>
      </c>
      <c r="M2237">
        <f>YEAR(Walmart_dataset[[#This Row],[Order Date]])</f>
        <v>2013</v>
      </c>
      <c r="N2237">
        <f>MONTH(Walmart_dataset[[#This Row],[Order Date]])</f>
        <v>9</v>
      </c>
      <c r="O2237">
        <f>DAY(Walmart_dataset[[#This Row],[Order Date]])</f>
        <v>28</v>
      </c>
    </row>
    <row r="2238" spans="1:15" x14ac:dyDescent="0.25">
      <c r="A2238" t="s">
        <v>3183</v>
      </c>
      <c r="B2238" s="1">
        <v>41850</v>
      </c>
      <c r="C2238" s="1">
        <v>41854</v>
      </c>
      <c r="D2238" t="s">
        <v>660</v>
      </c>
      <c r="E2238" t="s">
        <v>14</v>
      </c>
      <c r="F2238" t="s">
        <v>36</v>
      </c>
      <c r="G2238" t="s">
        <v>37</v>
      </c>
      <c r="H2238" t="s">
        <v>296</v>
      </c>
      <c r="I2238" t="s">
        <v>3184</v>
      </c>
      <c r="J2238">
        <v>115.96</v>
      </c>
      <c r="K2238">
        <v>2</v>
      </c>
      <c r="L2238">
        <v>25.51</v>
      </c>
      <c r="M2238">
        <f>YEAR(Walmart_dataset[[#This Row],[Order Date]])</f>
        <v>2014</v>
      </c>
      <c r="N2238">
        <f>MONTH(Walmart_dataset[[#This Row],[Order Date]])</f>
        <v>7</v>
      </c>
      <c r="O2238">
        <f>DAY(Walmart_dataset[[#This Row],[Order Date]])</f>
        <v>30</v>
      </c>
    </row>
    <row r="2239" spans="1:15" x14ac:dyDescent="0.25">
      <c r="A2239" t="s">
        <v>3185</v>
      </c>
      <c r="B2239" s="1">
        <v>41853</v>
      </c>
      <c r="C2239" s="1">
        <v>41857</v>
      </c>
      <c r="D2239" t="s">
        <v>3186</v>
      </c>
      <c r="E2239" t="s">
        <v>14</v>
      </c>
      <c r="F2239" t="s">
        <v>47</v>
      </c>
      <c r="G2239" t="s">
        <v>16</v>
      </c>
      <c r="H2239" t="s">
        <v>43</v>
      </c>
      <c r="I2239" t="s">
        <v>738</v>
      </c>
      <c r="J2239">
        <v>186.54</v>
      </c>
      <c r="K2239">
        <v>3</v>
      </c>
      <c r="L2239">
        <v>50.37</v>
      </c>
      <c r="M2239">
        <f>YEAR(Walmart_dataset[[#This Row],[Order Date]])</f>
        <v>2014</v>
      </c>
      <c r="N2239">
        <f>MONTH(Walmart_dataset[[#This Row],[Order Date]])</f>
        <v>8</v>
      </c>
      <c r="O2239">
        <f>DAY(Walmart_dataset[[#This Row],[Order Date]])</f>
        <v>2</v>
      </c>
    </row>
    <row r="2240" spans="1:15" x14ac:dyDescent="0.25">
      <c r="A2240" t="s">
        <v>3187</v>
      </c>
      <c r="B2240" s="1">
        <v>41762</v>
      </c>
      <c r="C2240" s="1">
        <v>41765</v>
      </c>
      <c r="D2240" t="s">
        <v>3188</v>
      </c>
      <c r="E2240" t="s">
        <v>14</v>
      </c>
      <c r="F2240" t="s">
        <v>15</v>
      </c>
      <c r="G2240" t="s">
        <v>16</v>
      </c>
      <c r="H2240" t="s">
        <v>58</v>
      </c>
      <c r="I2240" t="s">
        <v>3189</v>
      </c>
      <c r="J2240">
        <v>159.56</v>
      </c>
      <c r="K2240">
        <v>4</v>
      </c>
      <c r="L2240">
        <v>59.04</v>
      </c>
      <c r="M2240">
        <f>YEAR(Walmart_dataset[[#This Row],[Order Date]])</f>
        <v>2014</v>
      </c>
      <c r="N2240">
        <f>MONTH(Walmart_dataset[[#This Row],[Order Date]])</f>
        <v>5</v>
      </c>
      <c r="O2240">
        <f>DAY(Walmart_dataset[[#This Row],[Order Date]])</f>
        <v>3</v>
      </c>
    </row>
    <row r="2241" spans="1:15" x14ac:dyDescent="0.25">
      <c r="A2241" t="s">
        <v>3190</v>
      </c>
      <c r="B2241" s="1">
        <v>40893</v>
      </c>
      <c r="C2241" s="1">
        <v>40898</v>
      </c>
      <c r="D2241" t="s">
        <v>3191</v>
      </c>
      <c r="E2241" t="s">
        <v>14</v>
      </c>
      <c r="F2241" t="s">
        <v>1421</v>
      </c>
      <c r="G2241" t="s">
        <v>16</v>
      </c>
      <c r="H2241" t="s">
        <v>110</v>
      </c>
      <c r="I2241" t="s">
        <v>1645</v>
      </c>
      <c r="J2241">
        <v>1403.92</v>
      </c>
      <c r="K2241">
        <v>5</v>
      </c>
      <c r="L2241">
        <v>70.2</v>
      </c>
      <c r="M2241">
        <f>YEAR(Walmart_dataset[[#This Row],[Order Date]])</f>
        <v>2011</v>
      </c>
      <c r="N2241">
        <f>MONTH(Walmart_dataset[[#This Row],[Order Date]])</f>
        <v>12</v>
      </c>
      <c r="O2241">
        <f>DAY(Walmart_dataset[[#This Row],[Order Date]])</f>
        <v>16</v>
      </c>
    </row>
    <row r="2242" spans="1:15" x14ac:dyDescent="0.25">
      <c r="A2242" t="s">
        <v>3192</v>
      </c>
      <c r="B2242" s="1">
        <v>41381</v>
      </c>
      <c r="C2242" s="1">
        <v>41383</v>
      </c>
      <c r="D2242" t="s">
        <v>3193</v>
      </c>
      <c r="E2242" t="s">
        <v>14</v>
      </c>
      <c r="F2242" t="s">
        <v>36</v>
      </c>
      <c r="G2242" t="s">
        <v>37</v>
      </c>
      <c r="H2242" t="s">
        <v>122</v>
      </c>
      <c r="I2242" t="s">
        <v>1828</v>
      </c>
      <c r="J2242">
        <v>28.8</v>
      </c>
      <c r="K2242">
        <v>3</v>
      </c>
      <c r="L2242">
        <v>0.86</v>
      </c>
      <c r="M2242">
        <f>YEAR(Walmart_dataset[[#This Row],[Order Date]])</f>
        <v>2013</v>
      </c>
      <c r="N2242">
        <f>MONTH(Walmart_dataset[[#This Row],[Order Date]])</f>
        <v>4</v>
      </c>
      <c r="O2242">
        <f>DAY(Walmart_dataset[[#This Row],[Order Date]])</f>
        <v>17</v>
      </c>
    </row>
    <row r="2243" spans="1:15" x14ac:dyDescent="0.25">
      <c r="A2243" t="s">
        <v>3194</v>
      </c>
      <c r="B2243" s="1">
        <v>41697</v>
      </c>
      <c r="C2243" s="1">
        <v>41701</v>
      </c>
      <c r="D2243" t="s">
        <v>3195</v>
      </c>
      <c r="E2243" t="s">
        <v>14</v>
      </c>
      <c r="F2243" t="s">
        <v>2714</v>
      </c>
      <c r="G2243" t="s">
        <v>16</v>
      </c>
      <c r="H2243" t="s">
        <v>29</v>
      </c>
      <c r="I2243" t="s">
        <v>466</v>
      </c>
      <c r="J2243">
        <v>356.79</v>
      </c>
      <c r="K2243">
        <v>7</v>
      </c>
      <c r="L2243">
        <v>99.9</v>
      </c>
      <c r="M2243">
        <f>YEAR(Walmart_dataset[[#This Row],[Order Date]])</f>
        <v>2014</v>
      </c>
      <c r="N2243">
        <f>MONTH(Walmart_dataset[[#This Row],[Order Date]])</f>
        <v>2</v>
      </c>
      <c r="O2243">
        <f>DAY(Walmart_dataset[[#This Row],[Order Date]])</f>
        <v>27</v>
      </c>
    </row>
    <row r="2244" spans="1:15" x14ac:dyDescent="0.25">
      <c r="A2244" t="s">
        <v>3196</v>
      </c>
      <c r="B2244" s="1">
        <v>41484</v>
      </c>
      <c r="C2244" s="1">
        <v>41490</v>
      </c>
      <c r="D2244" t="s">
        <v>2947</v>
      </c>
      <c r="E2244" t="s">
        <v>14</v>
      </c>
      <c r="F2244" t="s">
        <v>15</v>
      </c>
      <c r="G2244" t="s">
        <v>16</v>
      </c>
      <c r="H2244" t="s">
        <v>17</v>
      </c>
      <c r="I2244" t="s">
        <v>3197</v>
      </c>
      <c r="J2244">
        <v>18.899999999999999</v>
      </c>
      <c r="K2244">
        <v>3</v>
      </c>
      <c r="L2244">
        <v>8.69</v>
      </c>
      <c r="M2244">
        <f>YEAR(Walmart_dataset[[#This Row],[Order Date]])</f>
        <v>2013</v>
      </c>
      <c r="N2244">
        <f>MONTH(Walmart_dataset[[#This Row],[Order Date]])</f>
        <v>7</v>
      </c>
      <c r="O2244">
        <f>DAY(Walmart_dataset[[#This Row],[Order Date]])</f>
        <v>29</v>
      </c>
    </row>
    <row r="2245" spans="1:15" x14ac:dyDescent="0.25">
      <c r="A2245" t="s">
        <v>3198</v>
      </c>
      <c r="B2245" s="1">
        <v>41449</v>
      </c>
      <c r="C2245" s="1">
        <v>41451</v>
      </c>
      <c r="D2245" t="s">
        <v>156</v>
      </c>
      <c r="E2245" t="s">
        <v>14</v>
      </c>
      <c r="F2245" t="s">
        <v>47</v>
      </c>
      <c r="G2245" t="s">
        <v>16</v>
      </c>
      <c r="H2245" t="s">
        <v>43</v>
      </c>
      <c r="I2245" t="s">
        <v>1285</v>
      </c>
      <c r="J2245">
        <v>93.68</v>
      </c>
      <c r="K2245">
        <v>4</v>
      </c>
      <c r="L2245">
        <v>25.29</v>
      </c>
      <c r="M2245">
        <f>YEAR(Walmart_dataset[[#This Row],[Order Date]])</f>
        <v>2013</v>
      </c>
      <c r="N2245">
        <f>MONTH(Walmart_dataset[[#This Row],[Order Date]])</f>
        <v>6</v>
      </c>
      <c r="O2245">
        <f>DAY(Walmart_dataset[[#This Row],[Order Date]])</f>
        <v>24</v>
      </c>
    </row>
    <row r="2246" spans="1:15" x14ac:dyDescent="0.25">
      <c r="A2246" t="s">
        <v>3198</v>
      </c>
      <c r="B2246" s="1">
        <v>41449</v>
      </c>
      <c r="C2246" s="1">
        <v>41451</v>
      </c>
      <c r="D2246" t="s">
        <v>156</v>
      </c>
      <c r="E2246" t="s">
        <v>14</v>
      </c>
      <c r="F2246" t="s">
        <v>47</v>
      </c>
      <c r="G2246" t="s">
        <v>16</v>
      </c>
      <c r="H2246" t="s">
        <v>17</v>
      </c>
      <c r="I2246" t="s">
        <v>3085</v>
      </c>
      <c r="J2246">
        <v>21.93</v>
      </c>
      <c r="K2246">
        <v>3</v>
      </c>
      <c r="L2246">
        <v>10.31</v>
      </c>
      <c r="M2246">
        <f>YEAR(Walmart_dataset[[#This Row],[Order Date]])</f>
        <v>2013</v>
      </c>
      <c r="N2246">
        <f>MONTH(Walmart_dataset[[#This Row],[Order Date]])</f>
        <v>6</v>
      </c>
      <c r="O2246">
        <f>DAY(Walmart_dataset[[#This Row],[Order Date]])</f>
        <v>24</v>
      </c>
    </row>
    <row r="2247" spans="1:15" x14ac:dyDescent="0.25">
      <c r="A2247" t="s">
        <v>3198</v>
      </c>
      <c r="B2247" s="1">
        <v>41449</v>
      </c>
      <c r="C2247" s="1">
        <v>41451</v>
      </c>
      <c r="D2247" t="s">
        <v>156</v>
      </c>
      <c r="E2247" t="s">
        <v>14</v>
      </c>
      <c r="F2247" t="s">
        <v>47</v>
      </c>
      <c r="G2247" t="s">
        <v>16</v>
      </c>
      <c r="H2247" t="s">
        <v>25</v>
      </c>
      <c r="I2247" t="s">
        <v>280</v>
      </c>
      <c r="J2247">
        <v>862.34</v>
      </c>
      <c r="K2247">
        <v>7</v>
      </c>
      <c r="L2247">
        <v>97.01</v>
      </c>
      <c r="M2247">
        <f>YEAR(Walmart_dataset[[#This Row],[Order Date]])</f>
        <v>2013</v>
      </c>
      <c r="N2247">
        <f>MONTH(Walmart_dataset[[#This Row],[Order Date]])</f>
        <v>6</v>
      </c>
      <c r="O2247">
        <f>DAY(Walmart_dataset[[#This Row],[Order Date]])</f>
        <v>24</v>
      </c>
    </row>
    <row r="2248" spans="1:15" x14ac:dyDescent="0.25">
      <c r="A2248" t="s">
        <v>3198</v>
      </c>
      <c r="B2248" s="1">
        <v>41449</v>
      </c>
      <c r="C2248" s="1">
        <v>41451</v>
      </c>
      <c r="D2248" t="s">
        <v>156</v>
      </c>
      <c r="E2248" t="s">
        <v>14</v>
      </c>
      <c r="F2248" t="s">
        <v>47</v>
      </c>
      <c r="G2248" t="s">
        <v>16</v>
      </c>
      <c r="H2248" t="s">
        <v>67</v>
      </c>
      <c r="I2248" t="s">
        <v>3199</v>
      </c>
      <c r="J2248">
        <v>19.98</v>
      </c>
      <c r="K2248">
        <v>1</v>
      </c>
      <c r="L2248">
        <v>9.39</v>
      </c>
      <c r="M2248">
        <f>YEAR(Walmart_dataset[[#This Row],[Order Date]])</f>
        <v>2013</v>
      </c>
      <c r="N2248">
        <f>MONTH(Walmart_dataset[[#This Row],[Order Date]])</f>
        <v>6</v>
      </c>
      <c r="O2248">
        <f>DAY(Walmart_dataset[[#This Row],[Order Date]])</f>
        <v>24</v>
      </c>
    </row>
    <row r="2249" spans="1:15" x14ac:dyDescent="0.25">
      <c r="A2249" t="s">
        <v>3200</v>
      </c>
      <c r="B2249" s="1">
        <v>41584</v>
      </c>
      <c r="C2249" s="1">
        <v>41588</v>
      </c>
      <c r="D2249" t="s">
        <v>784</v>
      </c>
      <c r="E2249" t="s">
        <v>14</v>
      </c>
      <c r="F2249" t="s">
        <v>36</v>
      </c>
      <c r="G2249" t="s">
        <v>37</v>
      </c>
      <c r="H2249" t="s">
        <v>58</v>
      </c>
      <c r="I2249" t="s">
        <v>3201</v>
      </c>
      <c r="J2249">
        <v>479.72</v>
      </c>
      <c r="K2249">
        <v>4</v>
      </c>
      <c r="L2249">
        <v>52.77</v>
      </c>
      <c r="M2249">
        <f>YEAR(Walmart_dataset[[#This Row],[Order Date]])</f>
        <v>2013</v>
      </c>
      <c r="N2249">
        <f>MONTH(Walmart_dataset[[#This Row],[Order Date]])</f>
        <v>11</v>
      </c>
      <c r="O2249">
        <f>DAY(Walmart_dataset[[#This Row],[Order Date]])</f>
        <v>6</v>
      </c>
    </row>
    <row r="2250" spans="1:15" x14ac:dyDescent="0.25">
      <c r="A2250" t="s">
        <v>3202</v>
      </c>
      <c r="B2250" s="1">
        <v>41115</v>
      </c>
      <c r="C2250" s="1">
        <v>41120</v>
      </c>
      <c r="D2250" t="s">
        <v>3203</v>
      </c>
      <c r="E2250" t="s">
        <v>14</v>
      </c>
      <c r="F2250" t="s">
        <v>15</v>
      </c>
      <c r="G2250" t="s">
        <v>16</v>
      </c>
      <c r="H2250" t="s">
        <v>25</v>
      </c>
      <c r="I2250" t="s">
        <v>3204</v>
      </c>
      <c r="J2250">
        <v>623.96</v>
      </c>
      <c r="K2250">
        <v>5</v>
      </c>
      <c r="L2250">
        <v>39</v>
      </c>
      <c r="M2250">
        <f>YEAR(Walmart_dataset[[#This Row],[Order Date]])</f>
        <v>2012</v>
      </c>
      <c r="N2250">
        <f>MONTH(Walmart_dataset[[#This Row],[Order Date]])</f>
        <v>7</v>
      </c>
      <c r="O2250">
        <f>DAY(Walmart_dataset[[#This Row],[Order Date]])</f>
        <v>25</v>
      </c>
    </row>
    <row r="2251" spans="1:15" x14ac:dyDescent="0.25">
      <c r="A2251" t="s">
        <v>3205</v>
      </c>
      <c r="B2251" s="1">
        <v>41222</v>
      </c>
      <c r="C2251" s="1">
        <v>41226</v>
      </c>
      <c r="D2251" t="s">
        <v>989</v>
      </c>
      <c r="E2251" t="s">
        <v>14</v>
      </c>
      <c r="F2251" t="s">
        <v>115</v>
      </c>
      <c r="G2251" t="s">
        <v>16</v>
      </c>
      <c r="H2251" t="s">
        <v>119</v>
      </c>
      <c r="I2251" t="s">
        <v>259</v>
      </c>
      <c r="J2251">
        <v>2.48</v>
      </c>
      <c r="K2251">
        <v>2</v>
      </c>
      <c r="L2251">
        <v>1.17</v>
      </c>
      <c r="M2251">
        <f>YEAR(Walmart_dataset[[#This Row],[Order Date]])</f>
        <v>2012</v>
      </c>
      <c r="N2251">
        <f>MONTH(Walmart_dataset[[#This Row],[Order Date]])</f>
        <v>11</v>
      </c>
      <c r="O2251">
        <f>DAY(Walmart_dataset[[#This Row],[Order Date]])</f>
        <v>9</v>
      </c>
    </row>
    <row r="2252" spans="1:15" x14ac:dyDescent="0.25">
      <c r="A2252" t="s">
        <v>3206</v>
      </c>
      <c r="B2252" s="1">
        <v>41184</v>
      </c>
      <c r="C2252" s="1">
        <v>41185</v>
      </c>
      <c r="D2252" t="s">
        <v>3207</v>
      </c>
      <c r="E2252" t="s">
        <v>14</v>
      </c>
      <c r="F2252" t="s">
        <v>15</v>
      </c>
      <c r="G2252" t="s">
        <v>16</v>
      </c>
      <c r="H2252" t="s">
        <v>27</v>
      </c>
      <c r="I2252" t="s">
        <v>3025</v>
      </c>
      <c r="J2252">
        <v>11.81</v>
      </c>
      <c r="K2252">
        <v>3</v>
      </c>
      <c r="L2252">
        <v>4.13</v>
      </c>
      <c r="M2252">
        <f>YEAR(Walmart_dataset[[#This Row],[Order Date]])</f>
        <v>2012</v>
      </c>
      <c r="N2252">
        <f>MONTH(Walmart_dataset[[#This Row],[Order Date]])</f>
        <v>10</v>
      </c>
      <c r="O2252">
        <f>DAY(Walmart_dataset[[#This Row],[Order Date]])</f>
        <v>2</v>
      </c>
    </row>
    <row r="2253" spans="1:15" x14ac:dyDescent="0.25">
      <c r="A2253" t="s">
        <v>3206</v>
      </c>
      <c r="B2253" s="1">
        <v>41184</v>
      </c>
      <c r="C2253" s="1">
        <v>41185</v>
      </c>
      <c r="D2253" t="s">
        <v>3207</v>
      </c>
      <c r="E2253" t="s">
        <v>14</v>
      </c>
      <c r="F2253" t="s">
        <v>15</v>
      </c>
      <c r="G2253" t="s">
        <v>16</v>
      </c>
      <c r="H2253" t="s">
        <v>27</v>
      </c>
      <c r="I2253" t="s">
        <v>2125</v>
      </c>
      <c r="J2253">
        <v>53.57</v>
      </c>
      <c r="K2253">
        <v>4</v>
      </c>
      <c r="L2253">
        <v>19.420000000000002</v>
      </c>
      <c r="M2253">
        <f>YEAR(Walmart_dataset[[#This Row],[Order Date]])</f>
        <v>2012</v>
      </c>
      <c r="N2253">
        <f>MONTH(Walmart_dataset[[#This Row],[Order Date]])</f>
        <v>10</v>
      </c>
      <c r="O2253">
        <f>DAY(Walmart_dataset[[#This Row],[Order Date]])</f>
        <v>2</v>
      </c>
    </row>
    <row r="2254" spans="1:15" x14ac:dyDescent="0.25">
      <c r="A2254" t="s">
        <v>3206</v>
      </c>
      <c r="B2254" s="1">
        <v>41184</v>
      </c>
      <c r="C2254" s="1">
        <v>41185</v>
      </c>
      <c r="D2254" t="s">
        <v>3207</v>
      </c>
      <c r="E2254" t="s">
        <v>14</v>
      </c>
      <c r="F2254" t="s">
        <v>15</v>
      </c>
      <c r="G2254" t="s">
        <v>16</v>
      </c>
      <c r="H2254" t="s">
        <v>25</v>
      </c>
      <c r="I2254" t="s">
        <v>3208</v>
      </c>
      <c r="J2254">
        <v>503.96</v>
      </c>
      <c r="K2254">
        <v>5</v>
      </c>
      <c r="L2254">
        <v>50.4</v>
      </c>
      <c r="M2254">
        <f>YEAR(Walmart_dataset[[#This Row],[Order Date]])</f>
        <v>2012</v>
      </c>
      <c r="N2254">
        <f>MONTH(Walmart_dataset[[#This Row],[Order Date]])</f>
        <v>10</v>
      </c>
      <c r="O2254">
        <f>DAY(Walmart_dataset[[#This Row],[Order Date]])</f>
        <v>2</v>
      </c>
    </row>
    <row r="2255" spans="1:15" x14ac:dyDescent="0.25">
      <c r="A2255" t="s">
        <v>3209</v>
      </c>
      <c r="B2255" s="1">
        <v>41024</v>
      </c>
      <c r="C2255" s="1">
        <v>41031</v>
      </c>
      <c r="D2255" t="s">
        <v>768</v>
      </c>
      <c r="E2255" t="s">
        <v>14</v>
      </c>
      <c r="F2255" t="s">
        <v>15</v>
      </c>
      <c r="G2255" t="s">
        <v>16</v>
      </c>
      <c r="H2255" t="s">
        <v>128</v>
      </c>
      <c r="I2255" t="s">
        <v>3210</v>
      </c>
      <c r="J2255">
        <v>21.34</v>
      </c>
      <c r="K2255">
        <v>2</v>
      </c>
      <c r="L2255">
        <v>9.82</v>
      </c>
      <c r="M2255">
        <f>YEAR(Walmart_dataset[[#This Row],[Order Date]])</f>
        <v>2012</v>
      </c>
      <c r="N2255">
        <f>MONTH(Walmart_dataset[[#This Row],[Order Date]])</f>
        <v>4</v>
      </c>
      <c r="O2255">
        <f>DAY(Walmart_dataset[[#This Row],[Order Date]])</f>
        <v>25</v>
      </c>
    </row>
    <row r="2256" spans="1:15" x14ac:dyDescent="0.25">
      <c r="A2256" t="s">
        <v>3211</v>
      </c>
      <c r="B2256" s="1">
        <v>41179</v>
      </c>
      <c r="C2256" s="1">
        <v>41181</v>
      </c>
      <c r="D2256" t="s">
        <v>1348</v>
      </c>
      <c r="E2256" t="s">
        <v>14</v>
      </c>
      <c r="F2256" t="s">
        <v>47</v>
      </c>
      <c r="G2256" t="s">
        <v>16</v>
      </c>
      <c r="H2256" t="s">
        <v>43</v>
      </c>
      <c r="I2256" t="s">
        <v>186</v>
      </c>
      <c r="J2256">
        <v>15.51</v>
      </c>
      <c r="K2256">
        <v>1</v>
      </c>
      <c r="L2256">
        <v>4.34</v>
      </c>
      <c r="M2256">
        <f>YEAR(Walmart_dataset[[#This Row],[Order Date]])</f>
        <v>2012</v>
      </c>
      <c r="N2256">
        <f>MONTH(Walmart_dataset[[#This Row],[Order Date]])</f>
        <v>9</v>
      </c>
      <c r="O2256">
        <f>DAY(Walmart_dataset[[#This Row],[Order Date]])</f>
        <v>27</v>
      </c>
    </row>
    <row r="2257" spans="1:15" x14ac:dyDescent="0.25">
      <c r="A2257" t="s">
        <v>3211</v>
      </c>
      <c r="B2257" s="1">
        <v>41179</v>
      </c>
      <c r="C2257" s="1">
        <v>41181</v>
      </c>
      <c r="D2257" t="s">
        <v>1348</v>
      </c>
      <c r="E2257" t="s">
        <v>14</v>
      </c>
      <c r="F2257" t="s">
        <v>47</v>
      </c>
      <c r="G2257" t="s">
        <v>16</v>
      </c>
      <c r="H2257" t="s">
        <v>67</v>
      </c>
      <c r="I2257" t="s">
        <v>3212</v>
      </c>
      <c r="J2257">
        <v>146.82</v>
      </c>
      <c r="K2257">
        <v>3</v>
      </c>
      <c r="L2257">
        <v>73.41</v>
      </c>
      <c r="M2257">
        <f>YEAR(Walmart_dataset[[#This Row],[Order Date]])</f>
        <v>2012</v>
      </c>
      <c r="N2257">
        <f>MONTH(Walmart_dataset[[#This Row],[Order Date]])</f>
        <v>9</v>
      </c>
      <c r="O2257">
        <f>DAY(Walmart_dataset[[#This Row],[Order Date]])</f>
        <v>27</v>
      </c>
    </row>
    <row r="2258" spans="1:15" x14ac:dyDescent="0.25">
      <c r="A2258" t="s">
        <v>3211</v>
      </c>
      <c r="B2258" s="1">
        <v>41179</v>
      </c>
      <c r="C2258" s="1">
        <v>41181</v>
      </c>
      <c r="D2258" t="s">
        <v>1348</v>
      </c>
      <c r="E2258" t="s">
        <v>14</v>
      </c>
      <c r="F2258" t="s">
        <v>47</v>
      </c>
      <c r="G2258" t="s">
        <v>16</v>
      </c>
      <c r="H2258" t="s">
        <v>67</v>
      </c>
      <c r="I2258" t="s">
        <v>407</v>
      </c>
      <c r="J2258">
        <v>12.96</v>
      </c>
      <c r="K2258">
        <v>2</v>
      </c>
      <c r="L2258">
        <v>6.22</v>
      </c>
      <c r="M2258">
        <f>YEAR(Walmart_dataset[[#This Row],[Order Date]])</f>
        <v>2012</v>
      </c>
      <c r="N2258">
        <f>MONTH(Walmart_dataset[[#This Row],[Order Date]])</f>
        <v>9</v>
      </c>
      <c r="O2258">
        <f>DAY(Walmart_dataset[[#This Row],[Order Date]])</f>
        <v>27</v>
      </c>
    </row>
    <row r="2259" spans="1:15" x14ac:dyDescent="0.25">
      <c r="A2259" t="s">
        <v>3213</v>
      </c>
      <c r="B2259" s="1">
        <v>41954</v>
      </c>
      <c r="C2259" s="1">
        <v>41954</v>
      </c>
      <c r="D2259" t="s">
        <v>3214</v>
      </c>
      <c r="E2259" t="s">
        <v>14</v>
      </c>
      <c r="F2259" t="s">
        <v>606</v>
      </c>
      <c r="G2259" t="s">
        <v>16</v>
      </c>
      <c r="H2259" t="s">
        <v>23</v>
      </c>
      <c r="I2259" t="s">
        <v>3215</v>
      </c>
      <c r="J2259">
        <v>7.8</v>
      </c>
      <c r="K2259">
        <v>3</v>
      </c>
      <c r="L2259">
        <v>2.11</v>
      </c>
      <c r="M2259">
        <f>YEAR(Walmart_dataset[[#This Row],[Order Date]])</f>
        <v>2014</v>
      </c>
      <c r="N2259">
        <f>MONTH(Walmart_dataset[[#This Row],[Order Date]])</f>
        <v>11</v>
      </c>
      <c r="O2259">
        <f>DAY(Walmart_dataset[[#This Row],[Order Date]])</f>
        <v>11</v>
      </c>
    </row>
    <row r="2260" spans="1:15" x14ac:dyDescent="0.25">
      <c r="A2260" t="s">
        <v>3216</v>
      </c>
      <c r="B2260" s="1">
        <v>41284</v>
      </c>
      <c r="C2260" s="1">
        <v>41287</v>
      </c>
      <c r="D2260" t="s">
        <v>2748</v>
      </c>
      <c r="E2260" t="s">
        <v>14</v>
      </c>
      <c r="F2260" t="s">
        <v>2966</v>
      </c>
      <c r="G2260" t="s">
        <v>37</v>
      </c>
      <c r="H2260" t="s">
        <v>21</v>
      </c>
      <c r="I2260" t="s">
        <v>934</v>
      </c>
      <c r="J2260">
        <v>24.85</v>
      </c>
      <c r="K2260">
        <v>5</v>
      </c>
      <c r="L2260">
        <v>7.7</v>
      </c>
      <c r="M2260">
        <f>YEAR(Walmart_dataset[[#This Row],[Order Date]])</f>
        <v>2013</v>
      </c>
      <c r="N2260">
        <f>MONTH(Walmart_dataset[[#This Row],[Order Date]])</f>
        <v>1</v>
      </c>
      <c r="O2260">
        <f>DAY(Walmart_dataset[[#This Row],[Order Date]])</f>
        <v>10</v>
      </c>
    </row>
    <row r="2261" spans="1:15" hidden="1" x14ac:dyDescent="0.25">
      <c r="A2261" t="s">
        <v>3217</v>
      </c>
      <c r="B2261" s="1">
        <v>41902</v>
      </c>
      <c r="C2261" s="1">
        <v>41908</v>
      </c>
      <c r="D2261" t="s">
        <v>873</v>
      </c>
      <c r="E2261" t="s">
        <v>14</v>
      </c>
      <c r="F2261" t="s">
        <v>105</v>
      </c>
      <c r="G2261" t="s">
        <v>73</v>
      </c>
      <c r="H2261" t="s">
        <v>43</v>
      </c>
      <c r="I2261" t="s">
        <v>2629</v>
      </c>
      <c r="J2261">
        <v>12.62</v>
      </c>
      <c r="K2261">
        <v>2</v>
      </c>
      <c r="L2261">
        <v>-2.52</v>
      </c>
      <c r="M2261">
        <f>YEAR(Walmart_dataset[[#This Row],[Order Date]])</f>
        <v>2014</v>
      </c>
      <c r="N2261">
        <f>MONTH(Walmart_dataset[[#This Row],[Order Date]])</f>
        <v>9</v>
      </c>
      <c r="O2261">
        <f>DAY(Walmart_dataset[[#This Row],[Order Date]])</f>
        <v>20</v>
      </c>
    </row>
    <row r="2262" spans="1:15" hidden="1" x14ac:dyDescent="0.25">
      <c r="A2262" t="s">
        <v>3217</v>
      </c>
      <c r="B2262" s="1">
        <v>41902</v>
      </c>
      <c r="C2262" s="1">
        <v>41908</v>
      </c>
      <c r="D2262" t="s">
        <v>873</v>
      </c>
      <c r="E2262" t="s">
        <v>14</v>
      </c>
      <c r="F2262" t="s">
        <v>105</v>
      </c>
      <c r="G2262" t="s">
        <v>73</v>
      </c>
      <c r="H2262" t="s">
        <v>58</v>
      </c>
      <c r="I2262" t="s">
        <v>569</v>
      </c>
      <c r="J2262">
        <v>89.58</v>
      </c>
      <c r="K2262">
        <v>2</v>
      </c>
      <c r="L2262">
        <v>4.4800000000000004</v>
      </c>
      <c r="M2262">
        <f>YEAR(Walmart_dataset[[#This Row],[Order Date]])</f>
        <v>2014</v>
      </c>
      <c r="N2262">
        <f>MONTH(Walmart_dataset[[#This Row],[Order Date]])</f>
        <v>9</v>
      </c>
      <c r="O2262">
        <f>DAY(Walmart_dataset[[#This Row],[Order Date]])</f>
        <v>20</v>
      </c>
    </row>
    <row r="2263" spans="1:15" hidden="1" x14ac:dyDescent="0.25">
      <c r="A2263" t="s">
        <v>3217</v>
      </c>
      <c r="B2263" s="1">
        <v>41902</v>
      </c>
      <c r="C2263" s="1">
        <v>41908</v>
      </c>
      <c r="D2263" t="s">
        <v>873</v>
      </c>
      <c r="E2263" t="s">
        <v>14</v>
      </c>
      <c r="F2263" t="s">
        <v>105</v>
      </c>
      <c r="G2263" t="s">
        <v>73</v>
      </c>
      <c r="H2263" t="s">
        <v>25</v>
      </c>
      <c r="I2263" t="s">
        <v>3218</v>
      </c>
      <c r="J2263">
        <v>471.92</v>
      </c>
      <c r="K2263">
        <v>2</v>
      </c>
      <c r="L2263">
        <v>29.5</v>
      </c>
      <c r="M2263">
        <f>YEAR(Walmart_dataset[[#This Row],[Order Date]])</f>
        <v>2014</v>
      </c>
      <c r="N2263">
        <f>MONTH(Walmart_dataset[[#This Row],[Order Date]])</f>
        <v>9</v>
      </c>
      <c r="O2263">
        <f>DAY(Walmart_dataset[[#This Row],[Order Date]])</f>
        <v>20</v>
      </c>
    </row>
    <row r="2264" spans="1:15" hidden="1" x14ac:dyDescent="0.25">
      <c r="A2264" t="s">
        <v>3217</v>
      </c>
      <c r="B2264" s="1">
        <v>41902</v>
      </c>
      <c r="C2264" s="1">
        <v>41908</v>
      </c>
      <c r="D2264" t="s">
        <v>873</v>
      </c>
      <c r="E2264" t="s">
        <v>14</v>
      </c>
      <c r="F2264" t="s">
        <v>105</v>
      </c>
      <c r="G2264" t="s">
        <v>73</v>
      </c>
      <c r="H2264" t="s">
        <v>27</v>
      </c>
      <c r="I2264" t="s">
        <v>3005</v>
      </c>
      <c r="J2264">
        <v>18.18</v>
      </c>
      <c r="K2264">
        <v>4</v>
      </c>
      <c r="L2264">
        <v>-13.94</v>
      </c>
      <c r="M2264">
        <f>YEAR(Walmart_dataset[[#This Row],[Order Date]])</f>
        <v>2014</v>
      </c>
      <c r="N2264">
        <f>MONTH(Walmart_dataset[[#This Row],[Order Date]])</f>
        <v>9</v>
      </c>
      <c r="O2264">
        <f>DAY(Walmart_dataset[[#This Row],[Order Date]])</f>
        <v>20</v>
      </c>
    </row>
    <row r="2265" spans="1:15" hidden="1" x14ac:dyDescent="0.25">
      <c r="A2265" t="s">
        <v>3219</v>
      </c>
      <c r="B2265" s="1">
        <v>41088</v>
      </c>
      <c r="C2265" s="1">
        <v>41092</v>
      </c>
      <c r="D2265" t="s">
        <v>704</v>
      </c>
      <c r="E2265" t="s">
        <v>14</v>
      </c>
      <c r="F2265" t="s">
        <v>72</v>
      </c>
      <c r="G2265" t="s">
        <v>73</v>
      </c>
      <c r="H2265" t="s">
        <v>17</v>
      </c>
      <c r="I2265" t="s">
        <v>1113</v>
      </c>
      <c r="J2265">
        <v>5.9</v>
      </c>
      <c r="K2265">
        <v>2</v>
      </c>
      <c r="L2265">
        <v>1.99</v>
      </c>
      <c r="M2265">
        <f>YEAR(Walmart_dataset[[#This Row],[Order Date]])</f>
        <v>2012</v>
      </c>
      <c r="N2265">
        <f>MONTH(Walmart_dataset[[#This Row],[Order Date]])</f>
        <v>6</v>
      </c>
      <c r="O2265">
        <f>DAY(Walmart_dataset[[#This Row],[Order Date]])</f>
        <v>28</v>
      </c>
    </row>
    <row r="2266" spans="1:15" hidden="1" x14ac:dyDescent="0.25">
      <c r="A2266" t="s">
        <v>3219</v>
      </c>
      <c r="B2266" s="1">
        <v>41088</v>
      </c>
      <c r="C2266" s="1">
        <v>41092</v>
      </c>
      <c r="D2266" t="s">
        <v>704</v>
      </c>
      <c r="E2266" t="s">
        <v>14</v>
      </c>
      <c r="F2266" t="s">
        <v>72</v>
      </c>
      <c r="G2266" t="s">
        <v>73</v>
      </c>
      <c r="H2266" t="s">
        <v>21</v>
      </c>
      <c r="I2266" t="s">
        <v>3220</v>
      </c>
      <c r="J2266">
        <v>621.76</v>
      </c>
      <c r="K2266">
        <v>4</v>
      </c>
      <c r="L2266">
        <v>46.63</v>
      </c>
      <c r="M2266">
        <f>YEAR(Walmart_dataset[[#This Row],[Order Date]])</f>
        <v>2012</v>
      </c>
      <c r="N2266">
        <f>MONTH(Walmart_dataset[[#This Row],[Order Date]])</f>
        <v>6</v>
      </c>
      <c r="O2266">
        <f>DAY(Walmart_dataset[[#This Row],[Order Date]])</f>
        <v>28</v>
      </c>
    </row>
    <row r="2267" spans="1:15" x14ac:dyDescent="0.25">
      <c r="A2267" t="s">
        <v>3221</v>
      </c>
      <c r="B2267" s="1">
        <v>41654</v>
      </c>
      <c r="C2267" s="1">
        <v>41659</v>
      </c>
      <c r="D2267" t="s">
        <v>3222</v>
      </c>
      <c r="E2267" t="s">
        <v>14</v>
      </c>
      <c r="F2267" t="s">
        <v>15</v>
      </c>
      <c r="G2267" t="s">
        <v>16</v>
      </c>
      <c r="H2267" t="s">
        <v>67</v>
      </c>
      <c r="I2267" t="s">
        <v>2374</v>
      </c>
      <c r="J2267">
        <v>154.9</v>
      </c>
      <c r="K2267">
        <v>5</v>
      </c>
      <c r="L2267">
        <v>69.709999999999994</v>
      </c>
      <c r="M2267">
        <f>YEAR(Walmart_dataset[[#This Row],[Order Date]])</f>
        <v>2014</v>
      </c>
      <c r="N2267">
        <f>MONTH(Walmart_dataset[[#This Row],[Order Date]])</f>
        <v>1</v>
      </c>
      <c r="O2267">
        <f>DAY(Walmart_dataset[[#This Row],[Order Date]])</f>
        <v>15</v>
      </c>
    </row>
    <row r="2268" spans="1:15" hidden="1" x14ac:dyDescent="0.25">
      <c r="A2268" t="s">
        <v>3223</v>
      </c>
      <c r="B2268" s="1">
        <v>41232</v>
      </c>
      <c r="C2268" s="1">
        <v>41239</v>
      </c>
      <c r="D2268" t="s">
        <v>1533</v>
      </c>
      <c r="E2268" t="s">
        <v>14</v>
      </c>
      <c r="F2268" t="s">
        <v>284</v>
      </c>
      <c r="G2268" t="s">
        <v>285</v>
      </c>
      <c r="H2268" t="s">
        <v>29</v>
      </c>
      <c r="I2268" t="s">
        <v>2821</v>
      </c>
      <c r="J2268">
        <v>31.08</v>
      </c>
      <c r="K2268">
        <v>4</v>
      </c>
      <c r="L2268">
        <v>8.39</v>
      </c>
      <c r="M2268">
        <f>YEAR(Walmart_dataset[[#This Row],[Order Date]])</f>
        <v>2012</v>
      </c>
      <c r="N2268">
        <f>MONTH(Walmart_dataset[[#This Row],[Order Date]])</f>
        <v>11</v>
      </c>
      <c r="O2268">
        <f>DAY(Walmart_dataset[[#This Row],[Order Date]])</f>
        <v>19</v>
      </c>
    </row>
    <row r="2269" spans="1:15" x14ac:dyDescent="0.25">
      <c r="A2269" t="s">
        <v>3224</v>
      </c>
      <c r="B2269" s="1">
        <v>41534</v>
      </c>
      <c r="C2269" s="1">
        <v>41540</v>
      </c>
      <c r="D2269" t="s">
        <v>1398</v>
      </c>
      <c r="E2269" t="s">
        <v>14</v>
      </c>
      <c r="F2269" t="s">
        <v>967</v>
      </c>
      <c r="G2269" t="s">
        <v>16</v>
      </c>
      <c r="H2269" t="s">
        <v>67</v>
      </c>
      <c r="I2269" t="s">
        <v>1977</v>
      </c>
      <c r="J2269">
        <v>12.96</v>
      </c>
      <c r="K2269">
        <v>2</v>
      </c>
      <c r="L2269">
        <v>6.35</v>
      </c>
      <c r="M2269">
        <f>YEAR(Walmart_dataset[[#This Row],[Order Date]])</f>
        <v>2013</v>
      </c>
      <c r="N2269">
        <f>MONTH(Walmart_dataset[[#This Row],[Order Date]])</f>
        <v>9</v>
      </c>
      <c r="O2269">
        <f>DAY(Walmart_dataset[[#This Row],[Order Date]])</f>
        <v>17</v>
      </c>
    </row>
    <row r="2270" spans="1:15" x14ac:dyDescent="0.25">
      <c r="A2270" t="s">
        <v>3225</v>
      </c>
      <c r="B2270" s="1">
        <v>40774</v>
      </c>
      <c r="C2270" s="1">
        <v>40776</v>
      </c>
      <c r="D2270" t="s">
        <v>2195</v>
      </c>
      <c r="E2270" t="s">
        <v>14</v>
      </c>
      <c r="F2270" t="s">
        <v>15</v>
      </c>
      <c r="G2270" t="s">
        <v>16</v>
      </c>
      <c r="H2270" t="s">
        <v>21</v>
      </c>
      <c r="I2270" t="s">
        <v>2335</v>
      </c>
      <c r="J2270">
        <v>289.24</v>
      </c>
      <c r="K2270">
        <v>7</v>
      </c>
      <c r="L2270">
        <v>26.03</v>
      </c>
      <c r="M2270">
        <f>YEAR(Walmart_dataset[[#This Row],[Order Date]])</f>
        <v>2011</v>
      </c>
      <c r="N2270">
        <f>MONTH(Walmart_dataset[[#This Row],[Order Date]])</f>
        <v>8</v>
      </c>
      <c r="O2270">
        <f>DAY(Walmart_dataset[[#This Row],[Order Date]])</f>
        <v>19</v>
      </c>
    </row>
    <row r="2271" spans="1:15" x14ac:dyDescent="0.25">
      <c r="A2271" t="s">
        <v>3225</v>
      </c>
      <c r="B2271" s="1">
        <v>40774</v>
      </c>
      <c r="C2271" s="1">
        <v>40776</v>
      </c>
      <c r="D2271" t="s">
        <v>2195</v>
      </c>
      <c r="E2271" t="s">
        <v>14</v>
      </c>
      <c r="F2271" t="s">
        <v>15</v>
      </c>
      <c r="G2271" t="s">
        <v>16</v>
      </c>
      <c r="H2271" t="s">
        <v>27</v>
      </c>
      <c r="I2271" t="s">
        <v>1413</v>
      </c>
      <c r="J2271">
        <v>69.459999999999994</v>
      </c>
      <c r="K2271">
        <v>2</v>
      </c>
      <c r="L2271">
        <v>22.57</v>
      </c>
      <c r="M2271">
        <f>YEAR(Walmart_dataset[[#This Row],[Order Date]])</f>
        <v>2011</v>
      </c>
      <c r="N2271">
        <f>MONTH(Walmart_dataset[[#This Row],[Order Date]])</f>
        <v>8</v>
      </c>
      <c r="O2271">
        <f>DAY(Walmart_dataset[[#This Row],[Order Date]])</f>
        <v>19</v>
      </c>
    </row>
    <row r="2272" spans="1:15" x14ac:dyDescent="0.25">
      <c r="A2272" t="s">
        <v>3226</v>
      </c>
      <c r="B2272" s="1">
        <v>41983</v>
      </c>
      <c r="C2272" s="1">
        <v>41985</v>
      </c>
      <c r="D2272" t="s">
        <v>3227</v>
      </c>
      <c r="E2272" t="s">
        <v>14</v>
      </c>
      <c r="F2272" t="s">
        <v>578</v>
      </c>
      <c r="G2272" t="s">
        <v>16</v>
      </c>
      <c r="H2272" t="s">
        <v>296</v>
      </c>
      <c r="I2272" t="s">
        <v>2172</v>
      </c>
      <c r="J2272">
        <v>148.26</v>
      </c>
      <c r="K2272">
        <v>3</v>
      </c>
      <c r="L2272">
        <v>15.7</v>
      </c>
      <c r="M2272">
        <f>YEAR(Walmart_dataset[[#This Row],[Order Date]])</f>
        <v>2014</v>
      </c>
      <c r="N2272">
        <f>MONTH(Walmart_dataset[[#This Row],[Order Date]])</f>
        <v>12</v>
      </c>
      <c r="O2272">
        <f>DAY(Walmart_dataset[[#This Row],[Order Date]])</f>
        <v>10</v>
      </c>
    </row>
    <row r="2273" spans="1:15" hidden="1" x14ac:dyDescent="0.25">
      <c r="A2273" t="s">
        <v>3228</v>
      </c>
      <c r="B2273" s="1">
        <v>40778</v>
      </c>
      <c r="C2273" s="1">
        <v>40782</v>
      </c>
      <c r="D2273" t="s">
        <v>733</v>
      </c>
      <c r="E2273" t="s">
        <v>14</v>
      </c>
      <c r="F2273" t="s">
        <v>177</v>
      </c>
      <c r="G2273" t="s">
        <v>96</v>
      </c>
      <c r="H2273" t="s">
        <v>67</v>
      </c>
      <c r="I2273" t="s">
        <v>3229</v>
      </c>
      <c r="J2273">
        <v>15.55</v>
      </c>
      <c r="K2273">
        <v>3</v>
      </c>
      <c r="L2273">
        <v>5.44</v>
      </c>
      <c r="M2273">
        <f>YEAR(Walmart_dataset[[#This Row],[Order Date]])</f>
        <v>2011</v>
      </c>
      <c r="N2273">
        <f>MONTH(Walmart_dataset[[#This Row],[Order Date]])</f>
        <v>8</v>
      </c>
      <c r="O2273">
        <f>DAY(Walmart_dataset[[#This Row],[Order Date]])</f>
        <v>23</v>
      </c>
    </row>
    <row r="2274" spans="1:15" hidden="1" x14ac:dyDescent="0.25">
      <c r="A2274" t="s">
        <v>3228</v>
      </c>
      <c r="B2274" s="1">
        <v>40778</v>
      </c>
      <c r="C2274" s="1">
        <v>40782</v>
      </c>
      <c r="D2274" t="s">
        <v>733</v>
      </c>
      <c r="E2274" t="s">
        <v>14</v>
      </c>
      <c r="F2274" t="s">
        <v>177</v>
      </c>
      <c r="G2274" t="s">
        <v>96</v>
      </c>
      <c r="H2274" t="s">
        <v>122</v>
      </c>
      <c r="I2274" t="s">
        <v>3230</v>
      </c>
      <c r="J2274">
        <v>6.8</v>
      </c>
      <c r="K2274">
        <v>1</v>
      </c>
      <c r="L2274">
        <v>0.51</v>
      </c>
      <c r="M2274">
        <f>YEAR(Walmart_dataset[[#This Row],[Order Date]])</f>
        <v>2011</v>
      </c>
      <c r="N2274">
        <f>MONTH(Walmart_dataset[[#This Row],[Order Date]])</f>
        <v>8</v>
      </c>
      <c r="O2274">
        <f>DAY(Walmart_dataset[[#This Row],[Order Date]])</f>
        <v>23</v>
      </c>
    </row>
    <row r="2275" spans="1:15" hidden="1" x14ac:dyDescent="0.25">
      <c r="A2275" t="s">
        <v>3228</v>
      </c>
      <c r="B2275" s="1">
        <v>40778</v>
      </c>
      <c r="C2275" s="1">
        <v>40782</v>
      </c>
      <c r="D2275" t="s">
        <v>733</v>
      </c>
      <c r="E2275" t="s">
        <v>14</v>
      </c>
      <c r="F2275" t="s">
        <v>177</v>
      </c>
      <c r="G2275" t="s">
        <v>96</v>
      </c>
      <c r="H2275" t="s">
        <v>21</v>
      </c>
      <c r="I2275" t="s">
        <v>209</v>
      </c>
      <c r="J2275">
        <v>4.22</v>
      </c>
      <c r="K2275">
        <v>3</v>
      </c>
      <c r="L2275">
        <v>1.27</v>
      </c>
      <c r="M2275">
        <f>YEAR(Walmart_dataset[[#This Row],[Order Date]])</f>
        <v>2011</v>
      </c>
      <c r="N2275">
        <f>MONTH(Walmart_dataset[[#This Row],[Order Date]])</f>
        <v>8</v>
      </c>
      <c r="O2275">
        <f>DAY(Walmart_dataset[[#This Row],[Order Date]])</f>
        <v>23</v>
      </c>
    </row>
    <row r="2276" spans="1:15" hidden="1" x14ac:dyDescent="0.25">
      <c r="A2276" t="s">
        <v>3228</v>
      </c>
      <c r="B2276" s="1">
        <v>40778</v>
      </c>
      <c r="C2276" s="1">
        <v>40782</v>
      </c>
      <c r="D2276" t="s">
        <v>733</v>
      </c>
      <c r="E2276" t="s">
        <v>14</v>
      </c>
      <c r="F2276" t="s">
        <v>177</v>
      </c>
      <c r="G2276" t="s">
        <v>96</v>
      </c>
      <c r="H2276" t="s">
        <v>25</v>
      </c>
      <c r="I2276" t="s">
        <v>342</v>
      </c>
      <c r="J2276">
        <v>143.63999999999999</v>
      </c>
      <c r="K2276">
        <v>9</v>
      </c>
      <c r="L2276">
        <v>10.77</v>
      </c>
      <c r="M2276">
        <f>YEAR(Walmart_dataset[[#This Row],[Order Date]])</f>
        <v>2011</v>
      </c>
      <c r="N2276">
        <f>MONTH(Walmart_dataset[[#This Row],[Order Date]])</f>
        <v>8</v>
      </c>
      <c r="O2276">
        <f>DAY(Walmart_dataset[[#This Row],[Order Date]])</f>
        <v>23</v>
      </c>
    </row>
    <row r="2277" spans="1:15" hidden="1" x14ac:dyDescent="0.25">
      <c r="A2277" t="s">
        <v>3228</v>
      </c>
      <c r="B2277" s="1">
        <v>40778</v>
      </c>
      <c r="C2277" s="1">
        <v>40782</v>
      </c>
      <c r="D2277" t="s">
        <v>733</v>
      </c>
      <c r="E2277" t="s">
        <v>14</v>
      </c>
      <c r="F2277" t="s">
        <v>177</v>
      </c>
      <c r="G2277" t="s">
        <v>96</v>
      </c>
      <c r="H2277" t="s">
        <v>67</v>
      </c>
      <c r="I2277" t="s">
        <v>601</v>
      </c>
      <c r="J2277">
        <v>31.1</v>
      </c>
      <c r="K2277">
        <v>6</v>
      </c>
      <c r="L2277">
        <v>10.89</v>
      </c>
      <c r="M2277">
        <f>YEAR(Walmart_dataset[[#This Row],[Order Date]])</f>
        <v>2011</v>
      </c>
      <c r="N2277">
        <f>MONTH(Walmart_dataset[[#This Row],[Order Date]])</f>
        <v>8</v>
      </c>
      <c r="O2277">
        <f>DAY(Walmart_dataset[[#This Row],[Order Date]])</f>
        <v>23</v>
      </c>
    </row>
    <row r="2278" spans="1:15" hidden="1" x14ac:dyDescent="0.25">
      <c r="A2278" t="s">
        <v>3228</v>
      </c>
      <c r="B2278" s="1">
        <v>40778</v>
      </c>
      <c r="C2278" s="1">
        <v>40782</v>
      </c>
      <c r="D2278" t="s">
        <v>733</v>
      </c>
      <c r="E2278" t="s">
        <v>14</v>
      </c>
      <c r="F2278" t="s">
        <v>177</v>
      </c>
      <c r="G2278" t="s">
        <v>96</v>
      </c>
      <c r="H2278" t="s">
        <v>67</v>
      </c>
      <c r="I2278" t="s">
        <v>1323</v>
      </c>
      <c r="J2278">
        <v>223.06</v>
      </c>
      <c r="K2278">
        <v>9</v>
      </c>
      <c r="L2278">
        <v>69.709999999999994</v>
      </c>
      <c r="M2278">
        <f>YEAR(Walmart_dataset[[#This Row],[Order Date]])</f>
        <v>2011</v>
      </c>
      <c r="N2278">
        <f>MONTH(Walmart_dataset[[#This Row],[Order Date]])</f>
        <v>8</v>
      </c>
      <c r="O2278">
        <f>DAY(Walmart_dataset[[#This Row],[Order Date]])</f>
        <v>23</v>
      </c>
    </row>
    <row r="2279" spans="1:15" x14ac:dyDescent="0.25">
      <c r="A2279" t="s">
        <v>3231</v>
      </c>
      <c r="B2279" s="1">
        <v>41953</v>
      </c>
      <c r="C2279" s="1">
        <v>41957</v>
      </c>
      <c r="D2279" t="s">
        <v>2421</v>
      </c>
      <c r="E2279" t="s">
        <v>14</v>
      </c>
      <c r="F2279" t="s">
        <v>197</v>
      </c>
      <c r="G2279" t="s">
        <v>16</v>
      </c>
      <c r="H2279" t="s">
        <v>110</v>
      </c>
      <c r="I2279" t="s">
        <v>538</v>
      </c>
      <c r="J2279">
        <v>523.39</v>
      </c>
      <c r="K2279">
        <v>3</v>
      </c>
      <c r="L2279">
        <v>52.34</v>
      </c>
      <c r="M2279">
        <f>YEAR(Walmart_dataset[[#This Row],[Order Date]])</f>
        <v>2014</v>
      </c>
      <c r="N2279">
        <f>MONTH(Walmart_dataset[[#This Row],[Order Date]])</f>
        <v>11</v>
      </c>
      <c r="O2279">
        <f>DAY(Walmart_dataset[[#This Row],[Order Date]])</f>
        <v>10</v>
      </c>
    </row>
    <row r="2280" spans="1:15" x14ac:dyDescent="0.25">
      <c r="A2280" t="s">
        <v>3232</v>
      </c>
      <c r="B2280" s="1">
        <v>40641</v>
      </c>
      <c r="C2280" s="1">
        <v>40645</v>
      </c>
      <c r="D2280" t="s">
        <v>3233</v>
      </c>
      <c r="E2280" t="s">
        <v>14</v>
      </c>
      <c r="F2280" t="s">
        <v>319</v>
      </c>
      <c r="G2280" t="s">
        <v>16</v>
      </c>
      <c r="H2280" t="s">
        <v>31</v>
      </c>
      <c r="I2280" t="s">
        <v>669</v>
      </c>
      <c r="J2280">
        <v>99.59</v>
      </c>
      <c r="K2280">
        <v>1</v>
      </c>
      <c r="L2280">
        <v>2.4900000000000002</v>
      </c>
      <c r="M2280">
        <f>YEAR(Walmart_dataset[[#This Row],[Order Date]])</f>
        <v>2011</v>
      </c>
      <c r="N2280">
        <f>MONTH(Walmart_dataset[[#This Row],[Order Date]])</f>
        <v>4</v>
      </c>
      <c r="O2280">
        <f>DAY(Walmart_dataset[[#This Row],[Order Date]])</f>
        <v>8</v>
      </c>
    </row>
    <row r="2281" spans="1:15" x14ac:dyDescent="0.25">
      <c r="A2281" t="s">
        <v>3232</v>
      </c>
      <c r="B2281" s="1">
        <v>40641</v>
      </c>
      <c r="C2281" s="1">
        <v>40645</v>
      </c>
      <c r="D2281" t="s">
        <v>3233</v>
      </c>
      <c r="E2281" t="s">
        <v>14</v>
      </c>
      <c r="F2281" t="s">
        <v>319</v>
      </c>
      <c r="G2281" t="s">
        <v>16</v>
      </c>
      <c r="H2281" t="s">
        <v>58</v>
      </c>
      <c r="I2281" t="s">
        <v>245</v>
      </c>
      <c r="J2281">
        <v>399.96</v>
      </c>
      <c r="K2281">
        <v>4</v>
      </c>
      <c r="L2281">
        <v>139.99</v>
      </c>
      <c r="M2281">
        <f>YEAR(Walmart_dataset[[#This Row],[Order Date]])</f>
        <v>2011</v>
      </c>
      <c r="N2281">
        <f>MONTH(Walmart_dataset[[#This Row],[Order Date]])</f>
        <v>4</v>
      </c>
      <c r="O2281">
        <f>DAY(Walmart_dataset[[#This Row],[Order Date]])</f>
        <v>8</v>
      </c>
    </row>
    <row r="2282" spans="1:15" hidden="1" x14ac:dyDescent="0.25">
      <c r="A2282" t="s">
        <v>3234</v>
      </c>
      <c r="B2282" s="1">
        <v>40811</v>
      </c>
      <c r="C2282" s="1">
        <v>40816</v>
      </c>
      <c r="D2282" t="s">
        <v>1355</v>
      </c>
      <c r="E2282" t="s">
        <v>14</v>
      </c>
      <c r="F2282" t="s">
        <v>95</v>
      </c>
      <c r="G2282" t="s">
        <v>96</v>
      </c>
      <c r="H2282" t="s">
        <v>23</v>
      </c>
      <c r="I2282" t="s">
        <v>2030</v>
      </c>
      <c r="J2282">
        <v>14.58</v>
      </c>
      <c r="K2282">
        <v>2</v>
      </c>
      <c r="L2282">
        <v>2.37</v>
      </c>
      <c r="M2282">
        <f>YEAR(Walmart_dataset[[#This Row],[Order Date]])</f>
        <v>2011</v>
      </c>
      <c r="N2282">
        <f>MONTH(Walmart_dataset[[#This Row],[Order Date]])</f>
        <v>9</v>
      </c>
      <c r="O2282">
        <f>DAY(Walmart_dataset[[#This Row],[Order Date]])</f>
        <v>25</v>
      </c>
    </row>
    <row r="2283" spans="1:15" x14ac:dyDescent="0.25">
      <c r="A2283" t="s">
        <v>3235</v>
      </c>
      <c r="B2283" s="1">
        <v>41620</v>
      </c>
      <c r="C2283" s="1">
        <v>41620</v>
      </c>
      <c r="D2283" t="s">
        <v>1296</v>
      </c>
      <c r="E2283" t="s">
        <v>14</v>
      </c>
      <c r="F2283" t="s">
        <v>401</v>
      </c>
      <c r="G2283" t="s">
        <v>16</v>
      </c>
      <c r="H2283" t="s">
        <v>27</v>
      </c>
      <c r="I2283" t="s">
        <v>229</v>
      </c>
      <c r="J2283">
        <v>209.6</v>
      </c>
      <c r="K2283">
        <v>5</v>
      </c>
      <c r="L2283">
        <v>68.12</v>
      </c>
      <c r="M2283">
        <f>YEAR(Walmart_dataset[[#This Row],[Order Date]])</f>
        <v>2013</v>
      </c>
      <c r="N2283">
        <f>MONTH(Walmart_dataset[[#This Row],[Order Date]])</f>
        <v>12</v>
      </c>
      <c r="O2283">
        <f>DAY(Walmart_dataset[[#This Row],[Order Date]])</f>
        <v>12</v>
      </c>
    </row>
    <row r="2284" spans="1:15" x14ac:dyDescent="0.25">
      <c r="A2284" t="s">
        <v>3235</v>
      </c>
      <c r="B2284" s="1">
        <v>41620</v>
      </c>
      <c r="C2284" s="1">
        <v>41620</v>
      </c>
      <c r="D2284" t="s">
        <v>1296</v>
      </c>
      <c r="E2284" t="s">
        <v>14</v>
      </c>
      <c r="F2284" t="s">
        <v>401</v>
      </c>
      <c r="G2284" t="s">
        <v>16</v>
      </c>
      <c r="H2284" t="s">
        <v>23</v>
      </c>
      <c r="I2284" t="s">
        <v>3119</v>
      </c>
      <c r="J2284">
        <v>23.32</v>
      </c>
      <c r="K2284">
        <v>2</v>
      </c>
      <c r="L2284">
        <v>6.06</v>
      </c>
      <c r="M2284">
        <f>YEAR(Walmart_dataset[[#This Row],[Order Date]])</f>
        <v>2013</v>
      </c>
      <c r="N2284">
        <f>MONTH(Walmart_dataset[[#This Row],[Order Date]])</f>
        <v>12</v>
      </c>
      <c r="O2284">
        <f>DAY(Walmart_dataset[[#This Row],[Order Date]])</f>
        <v>12</v>
      </c>
    </row>
    <row r="2285" spans="1:15" x14ac:dyDescent="0.25">
      <c r="A2285" t="s">
        <v>3235</v>
      </c>
      <c r="B2285" s="1">
        <v>41620</v>
      </c>
      <c r="C2285" s="1">
        <v>41620</v>
      </c>
      <c r="D2285" t="s">
        <v>1296</v>
      </c>
      <c r="E2285" t="s">
        <v>14</v>
      </c>
      <c r="F2285" t="s">
        <v>401</v>
      </c>
      <c r="G2285" t="s">
        <v>16</v>
      </c>
      <c r="H2285" t="s">
        <v>67</v>
      </c>
      <c r="I2285" t="s">
        <v>1156</v>
      </c>
      <c r="J2285">
        <v>30.98</v>
      </c>
      <c r="K2285">
        <v>1</v>
      </c>
      <c r="L2285">
        <v>13.94</v>
      </c>
      <c r="M2285">
        <f>YEAR(Walmart_dataset[[#This Row],[Order Date]])</f>
        <v>2013</v>
      </c>
      <c r="N2285">
        <f>MONTH(Walmart_dataset[[#This Row],[Order Date]])</f>
        <v>12</v>
      </c>
      <c r="O2285">
        <f>DAY(Walmart_dataset[[#This Row],[Order Date]])</f>
        <v>12</v>
      </c>
    </row>
    <row r="2286" spans="1:15" x14ac:dyDescent="0.25">
      <c r="A2286" t="s">
        <v>3235</v>
      </c>
      <c r="B2286" s="1">
        <v>41620</v>
      </c>
      <c r="C2286" s="1">
        <v>41620</v>
      </c>
      <c r="D2286" t="s">
        <v>1296</v>
      </c>
      <c r="E2286" t="s">
        <v>14</v>
      </c>
      <c r="F2286" t="s">
        <v>401</v>
      </c>
      <c r="G2286" t="s">
        <v>16</v>
      </c>
      <c r="H2286" t="s">
        <v>58</v>
      </c>
      <c r="I2286" t="s">
        <v>3118</v>
      </c>
      <c r="J2286">
        <v>119.96</v>
      </c>
      <c r="K2286">
        <v>4</v>
      </c>
      <c r="L2286">
        <v>25.19</v>
      </c>
      <c r="M2286">
        <f>YEAR(Walmart_dataset[[#This Row],[Order Date]])</f>
        <v>2013</v>
      </c>
      <c r="N2286">
        <f>MONTH(Walmart_dataset[[#This Row],[Order Date]])</f>
        <v>12</v>
      </c>
      <c r="O2286">
        <f>DAY(Walmart_dataset[[#This Row],[Order Date]])</f>
        <v>12</v>
      </c>
    </row>
    <row r="2287" spans="1:15" x14ac:dyDescent="0.25">
      <c r="A2287" t="s">
        <v>3235</v>
      </c>
      <c r="B2287" s="1">
        <v>41620</v>
      </c>
      <c r="C2287" s="1">
        <v>41620</v>
      </c>
      <c r="D2287" t="s">
        <v>1296</v>
      </c>
      <c r="E2287" t="s">
        <v>14</v>
      </c>
      <c r="F2287" t="s">
        <v>401</v>
      </c>
      <c r="G2287" t="s">
        <v>16</v>
      </c>
      <c r="H2287" t="s">
        <v>110</v>
      </c>
      <c r="I2287" t="s">
        <v>3164</v>
      </c>
      <c r="J2287">
        <v>363.92</v>
      </c>
      <c r="K2287">
        <v>5</v>
      </c>
      <c r="L2287">
        <v>-31.84</v>
      </c>
      <c r="M2287">
        <f>YEAR(Walmart_dataset[[#This Row],[Order Date]])</f>
        <v>2013</v>
      </c>
      <c r="N2287">
        <f>MONTH(Walmart_dataset[[#This Row],[Order Date]])</f>
        <v>12</v>
      </c>
      <c r="O2287">
        <f>DAY(Walmart_dataset[[#This Row],[Order Date]])</f>
        <v>12</v>
      </c>
    </row>
    <row r="2288" spans="1:15" x14ac:dyDescent="0.25">
      <c r="A2288" t="s">
        <v>3235</v>
      </c>
      <c r="B2288" s="1">
        <v>41620</v>
      </c>
      <c r="C2288" s="1">
        <v>41620</v>
      </c>
      <c r="D2288" t="s">
        <v>1296</v>
      </c>
      <c r="E2288" t="s">
        <v>14</v>
      </c>
      <c r="F2288" t="s">
        <v>401</v>
      </c>
      <c r="G2288" t="s">
        <v>16</v>
      </c>
      <c r="H2288" t="s">
        <v>27</v>
      </c>
      <c r="I2288" t="s">
        <v>3236</v>
      </c>
      <c r="J2288">
        <v>35.81</v>
      </c>
      <c r="K2288">
        <v>3</v>
      </c>
      <c r="L2288">
        <v>11.19</v>
      </c>
      <c r="M2288">
        <f>YEAR(Walmart_dataset[[#This Row],[Order Date]])</f>
        <v>2013</v>
      </c>
      <c r="N2288">
        <f>MONTH(Walmart_dataset[[#This Row],[Order Date]])</f>
        <v>12</v>
      </c>
      <c r="O2288">
        <f>DAY(Walmart_dataset[[#This Row],[Order Date]])</f>
        <v>12</v>
      </c>
    </row>
    <row r="2289" spans="1:15" x14ac:dyDescent="0.25">
      <c r="A2289" t="s">
        <v>3235</v>
      </c>
      <c r="B2289" s="1">
        <v>41620</v>
      </c>
      <c r="C2289" s="1">
        <v>41620</v>
      </c>
      <c r="D2289" t="s">
        <v>1296</v>
      </c>
      <c r="E2289" t="s">
        <v>14</v>
      </c>
      <c r="F2289" t="s">
        <v>401</v>
      </c>
      <c r="G2289" t="s">
        <v>16</v>
      </c>
      <c r="H2289" t="s">
        <v>27</v>
      </c>
      <c r="I2289" t="s">
        <v>1912</v>
      </c>
      <c r="J2289">
        <v>122.69</v>
      </c>
      <c r="K2289">
        <v>9</v>
      </c>
      <c r="L2289">
        <v>39.869999999999997</v>
      </c>
      <c r="M2289">
        <f>YEAR(Walmart_dataset[[#This Row],[Order Date]])</f>
        <v>2013</v>
      </c>
      <c r="N2289">
        <f>MONTH(Walmart_dataset[[#This Row],[Order Date]])</f>
        <v>12</v>
      </c>
      <c r="O2289">
        <f>DAY(Walmart_dataset[[#This Row],[Order Date]])</f>
        <v>12</v>
      </c>
    </row>
    <row r="2290" spans="1:15" x14ac:dyDescent="0.25">
      <c r="A2290" t="s">
        <v>3235</v>
      </c>
      <c r="B2290" s="1">
        <v>41620</v>
      </c>
      <c r="C2290" s="1">
        <v>41620</v>
      </c>
      <c r="D2290" t="s">
        <v>1296</v>
      </c>
      <c r="E2290" t="s">
        <v>14</v>
      </c>
      <c r="F2290" t="s">
        <v>401</v>
      </c>
      <c r="G2290" t="s">
        <v>16</v>
      </c>
      <c r="H2290" t="s">
        <v>31</v>
      </c>
      <c r="I2290" t="s">
        <v>786</v>
      </c>
      <c r="J2290">
        <v>892.14</v>
      </c>
      <c r="K2290">
        <v>7</v>
      </c>
      <c r="L2290">
        <v>111.52</v>
      </c>
      <c r="M2290">
        <f>YEAR(Walmart_dataset[[#This Row],[Order Date]])</f>
        <v>2013</v>
      </c>
      <c r="N2290">
        <f>MONTH(Walmart_dataset[[#This Row],[Order Date]])</f>
        <v>12</v>
      </c>
      <c r="O2290">
        <f>DAY(Walmart_dataset[[#This Row],[Order Date]])</f>
        <v>12</v>
      </c>
    </row>
    <row r="2291" spans="1:15" x14ac:dyDescent="0.25">
      <c r="A2291" t="s">
        <v>3235</v>
      </c>
      <c r="B2291" s="1">
        <v>41620</v>
      </c>
      <c r="C2291" s="1">
        <v>41620</v>
      </c>
      <c r="D2291" t="s">
        <v>1296</v>
      </c>
      <c r="E2291" t="s">
        <v>14</v>
      </c>
      <c r="F2291" t="s">
        <v>401</v>
      </c>
      <c r="G2291" t="s">
        <v>16</v>
      </c>
      <c r="H2291" t="s">
        <v>43</v>
      </c>
      <c r="I2291" t="s">
        <v>2827</v>
      </c>
      <c r="J2291">
        <v>50.22</v>
      </c>
      <c r="K2291">
        <v>3</v>
      </c>
      <c r="L2291">
        <v>2.0099999999999998</v>
      </c>
      <c r="M2291">
        <f>YEAR(Walmart_dataset[[#This Row],[Order Date]])</f>
        <v>2013</v>
      </c>
      <c r="N2291">
        <f>MONTH(Walmart_dataset[[#This Row],[Order Date]])</f>
        <v>12</v>
      </c>
      <c r="O2291">
        <f>DAY(Walmart_dataset[[#This Row],[Order Date]])</f>
        <v>12</v>
      </c>
    </row>
    <row r="2292" spans="1:15" x14ac:dyDescent="0.25">
      <c r="A2292" t="s">
        <v>3235</v>
      </c>
      <c r="B2292" s="1">
        <v>41620</v>
      </c>
      <c r="C2292" s="1">
        <v>41620</v>
      </c>
      <c r="D2292" t="s">
        <v>1296</v>
      </c>
      <c r="E2292" t="s">
        <v>14</v>
      </c>
      <c r="F2292" t="s">
        <v>401</v>
      </c>
      <c r="G2292" t="s">
        <v>16</v>
      </c>
      <c r="H2292" t="s">
        <v>29</v>
      </c>
      <c r="I2292" t="s">
        <v>3094</v>
      </c>
      <c r="J2292">
        <v>83.42</v>
      </c>
      <c r="K2292">
        <v>2</v>
      </c>
      <c r="L2292">
        <v>24.19</v>
      </c>
      <c r="M2292">
        <f>YEAR(Walmart_dataset[[#This Row],[Order Date]])</f>
        <v>2013</v>
      </c>
      <c r="N2292">
        <f>MONTH(Walmart_dataset[[#This Row],[Order Date]])</f>
        <v>12</v>
      </c>
      <c r="O2292">
        <f>DAY(Walmart_dataset[[#This Row],[Order Date]])</f>
        <v>12</v>
      </c>
    </row>
    <row r="2293" spans="1:15" x14ac:dyDescent="0.25">
      <c r="A2293" t="s">
        <v>3235</v>
      </c>
      <c r="B2293" s="1">
        <v>41620</v>
      </c>
      <c r="C2293" s="1">
        <v>41620</v>
      </c>
      <c r="D2293" t="s">
        <v>1296</v>
      </c>
      <c r="E2293" t="s">
        <v>14</v>
      </c>
      <c r="F2293" t="s">
        <v>401</v>
      </c>
      <c r="G2293" t="s">
        <v>16</v>
      </c>
      <c r="H2293" t="s">
        <v>27</v>
      </c>
      <c r="I2293" t="s">
        <v>3237</v>
      </c>
      <c r="J2293">
        <v>5.87</v>
      </c>
      <c r="K2293">
        <v>2</v>
      </c>
      <c r="L2293">
        <v>2.13</v>
      </c>
      <c r="M2293">
        <f>YEAR(Walmart_dataset[[#This Row],[Order Date]])</f>
        <v>2013</v>
      </c>
      <c r="N2293">
        <f>MONTH(Walmart_dataset[[#This Row],[Order Date]])</f>
        <v>12</v>
      </c>
      <c r="O2293">
        <f>DAY(Walmart_dataset[[#This Row],[Order Date]])</f>
        <v>12</v>
      </c>
    </row>
    <row r="2294" spans="1:15" hidden="1" x14ac:dyDescent="0.25">
      <c r="A2294" t="s">
        <v>3238</v>
      </c>
      <c r="B2294" s="1">
        <v>40942</v>
      </c>
      <c r="C2294" s="1">
        <v>40944</v>
      </c>
      <c r="D2294" t="s">
        <v>1680</v>
      </c>
      <c r="E2294" t="s">
        <v>14</v>
      </c>
      <c r="F2294" t="s">
        <v>865</v>
      </c>
      <c r="G2294" t="s">
        <v>42</v>
      </c>
      <c r="H2294" t="s">
        <v>27</v>
      </c>
      <c r="I2294" t="s">
        <v>2541</v>
      </c>
      <c r="J2294">
        <v>12.14</v>
      </c>
      <c r="K2294">
        <v>3</v>
      </c>
      <c r="L2294">
        <v>4.0999999999999996</v>
      </c>
      <c r="M2294">
        <f>YEAR(Walmart_dataset[[#This Row],[Order Date]])</f>
        <v>2012</v>
      </c>
      <c r="N2294">
        <f>MONTH(Walmart_dataset[[#This Row],[Order Date]])</f>
        <v>2</v>
      </c>
      <c r="O2294">
        <f>DAY(Walmart_dataset[[#This Row],[Order Date]])</f>
        <v>3</v>
      </c>
    </row>
    <row r="2295" spans="1:15" hidden="1" x14ac:dyDescent="0.25">
      <c r="A2295" t="s">
        <v>3239</v>
      </c>
      <c r="B2295" s="1">
        <v>41638</v>
      </c>
      <c r="C2295" s="1">
        <v>41640</v>
      </c>
      <c r="D2295" t="s">
        <v>257</v>
      </c>
      <c r="E2295" t="s">
        <v>14</v>
      </c>
      <c r="F2295" t="s">
        <v>1161</v>
      </c>
      <c r="G2295" t="s">
        <v>88</v>
      </c>
      <c r="H2295" t="s">
        <v>128</v>
      </c>
      <c r="I2295" t="s">
        <v>2566</v>
      </c>
      <c r="J2295">
        <v>27.79</v>
      </c>
      <c r="K2295">
        <v>3</v>
      </c>
      <c r="L2295">
        <v>10.42</v>
      </c>
      <c r="M2295">
        <f>YEAR(Walmart_dataset[[#This Row],[Order Date]])</f>
        <v>2013</v>
      </c>
      <c r="N2295">
        <f>MONTH(Walmart_dataset[[#This Row],[Order Date]])</f>
        <v>12</v>
      </c>
      <c r="O2295">
        <f>DAY(Walmart_dataset[[#This Row],[Order Date]])</f>
        <v>30</v>
      </c>
    </row>
    <row r="2296" spans="1:15" hidden="1" x14ac:dyDescent="0.25">
      <c r="A2296" t="s">
        <v>3240</v>
      </c>
      <c r="B2296" s="1">
        <v>41883</v>
      </c>
      <c r="C2296" s="1">
        <v>41888</v>
      </c>
      <c r="D2296" t="s">
        <v>1527</v>
      </c>
      <c r="E2296" t="s">
        <v>14</v>
      </c>
      <c r="F2296" t="s">
        <v>443</v>
      </c>
      <c r="G2296" t="s">
        <v>88</v>
      </c>
      <c r="H2296" t="s">
        <v>122</v>
      </c>
      <c r="I2296" t="s">
        <v>1978</v>
      </c>
      <c r="J2296">
        <v>6.21</v>
      </c>
      <c r="K2296">
        <v>2</v>
      </c>
      <c r="L2296">
        <v>0.7</v>
      </c>
      <c r="M2296">
        <f>YEAR(Walmart_dataset[[#This Row],[Order Date]])</f>
        <v>2014</v>
      </c>
      <c r="N2296">
        <f>MONTH(Walmart_dataset[[#This Row],[Order Date]])</f>
        <v>9</v>
      </c>
      <c r="O2296">
        <f>DAY(Walmart_dataset[[#This Row],[Order Date]])</f>
        <v>1</v>
      </c>
    </row>
    <row r="2297" spans="1:15" x14ac:dyDescent="0.25">
      <c r="A2297" t="s">
        <v>3241</v>
      </c>
      <c r="B2297" s="1">
        <v>40883</v>
      </c>
      <c r="C2297" s="1">
        <v>40885</v>
      </c>
      <c r="D2297" t="s">
        <v>2002</v>
      </c>
      <c r="E2297" t="s">
        <v>14</v>
      </c>
      <c r="F2297" t="s">
        <v>15</v>
      </c>
      <c r="G2297" t="s">
        <v>16</v>
      </c>
      <c r="H2297" t="s">
        <v>43</v>
      </c>
      <c r="I2297" t="s">
        <v>618</v>
      </c>
      <c r="J2297">
        <v>1261.33</v>
      </c>
      <c r="K2297">
        <v>7</v>
      </c>
      <c r="L2297">
        <v>327.95</v>
      </c>
      <c r="M2297">
        <f>YEAR(Walmart_dataset[[#This Row],[Order Date]])</f>
        <v>2011</v>
      </c>
      <c r="N2297">
        <f>MONTH(Walmart_dataset[[#This Row],[Order Date]])</f>
        <v>12</v>
      </c>
      <c r="O2297">
        <f>DAY(Walmart_dataset[[#This Row],[Order Date]])</f>
        <v>6</v>
      </c>
    </row>
    <row r="2298" spans="1:15" x14ac:dyDescent="0.25">
      <c r="A2298" t="s">
        <v>3242</v>
      </c>
      <c r="B2298" s="1">
        <v>41425</v>
      </c>
      <c r="C2298" s="1">
        <v>41429</v>
      </c>
      <c r="D2298" t="s">
        <v>1560</v>
      </c>
      <c r="E2298" t="s">
        <v>14</v>
      </c>
      <c r="F2298" t="s">
        <v>15</v>
      </c>
      <c r="G2298" t="s">
        <v>16</v>
      </c>
      <c r="H2298" t="s">
        <v>67</v>
      </c>
      <c r="I2298" t="s">
        <v>1643</v>
      </c>
      <c r="J2298">
        <v>38.880000000000003</v>
      </c>
      <c r="K2298">
        <v>6</v>
      </c>
      <c r="L2298">
        <v>18.66</v>
      </c>
      <c r="M2298">
        <f>YEAR(Walmart_dataset[[#This Row],[Order Date]])</f>
        <v>2013</v>
      </c>
      <c r="N2298">
        <f>MONTH(Walmart_dataset[[#This Row],[Order Date]])</f>
        <v>5</v>
      </c>
      <c r="O2298">
        <f>DAY(Walmart_dataset[[#This Row],[Order Date]])</f>
        <v>31</v>
      </c>
    </row>
    <row r="2299" spans="1:15" x14ac:dyDescent="0.25">
      <c r="A2299" t="s">
        <v>3243</v>
      </c>
      <c r="B2299" s="1">
        <v>40764</v>
      </c>
      <c r="C2299" s="1">
        <v>40769</v>
      </c>
      <c r="D2299" t="s">
        <v>1217</v>
      </c>
      <c r="E2299" t="s">
        <v>14</v>
      </c>
      <c r="F2299" t="s">
        <v>785</v>
      </c>
      <c r="G2299" t="s">
        <v>16</v>
      </c>
      <c r="H2299" t="s">
        <v>67</v>
      </c>
      <c r="I2299" t="s">
        <v>378</v>
      </c>
      <c r="J2299">
        <v>5.98</v>
      </c>
      <c r="K2299">
        <v>1</v>
      </c>
      <c r="L2299">
        <v>2.69</v>
      </c>
      <c r="M2299">
        <f>YEAR(Walmart_dataset[[#This Row],[Order Date]])</f>
        <v>2011</v>
      </c>
      <c r="N2299">
        <f>MONTH(Walmart_dataset[[#This Row],[Order Date]])</f>
        <v>8</v>
      </c>
      <c r="O2299">
        <f>DAY(Walmart_dataset[[#This Row],[Order Date]])</f>
        <v>9</v>
      </c>
    </row>
    <row r="2300" spans="1:15" x14ac:dyDescent="0.25">
      <c r="A2300" t="s">
        <v>3244</v>
      </c>
      <c r="B2300" s="1">
        <v>41407</v>
      </c>
      <c r="C2300" s="1">
        <v>41412</v>
      </c>
      <c r="D2300" t="s">
        <v>2531</v>
      </c>
      <c r="E2300" t="s">
        <v>14</v>
      </c>
      <c r="F2300" t="s">
        <v>36</v>
      </c>
      <c r="G2300" t="s">
        <v>37</v>
      </c>
      <c r="H2300" t="s">
        <v>128</v>
      </c>
      <c r="I2300" t="s">
        <v>1994</v>
      </c>
      <c r="J2300">
        <v>54.9</v>
      </c>
      <c r="K2300">
        <v>5</v>
      </c>
      <c r="L2300">
        <v>26.9</v>
      </c>
      <c r="M2300">
        <f>YEAR(Walmart_dataset[[#This Row],[Order Date]])</f>
        <v>2013</v>
      </c>
      <c r="N2300">
        <f>MONTH(Walmart_dataset[[#This Row],[Order Date]])</f>
        <v>5</v>
      </c>
      <c r="O2300">
        <f>DAY(Walmart_dataset[[#This Row],[Order Date]])</f>
        <v>13</v>
      </c>
    </row>
    <row r="2301" spans="1:15" x14ac:dyDescent="0.25">
      <c r="A2301" t="s">
        <v>3245</v>
      </c>
      <c r="B2301" s="1">
        <v>41842</v>
      </c>
      <c r="C2301" s="1">
        <v>41846</v>
      </c>
      <c r="D2301" t="s">
        <v>481</v>
      </c>
      <c r="E2301" t="s">
        <v>14</v>
      </c>
      <c r="F2301" t="s">
        <v>319</v>
      </c>
      <c r="G2301" t="s">
        <v>16</v>
      </c>
      <c r="H2301" t="s">
        <v>23</v>
      </c>
      <c r="I2301" t="s">
        <v>2323</v>
      </c>
      <c r="J2301">
        <v>3.52</v>
      </c>
      <c r="K2301">
        <v>2</v>
      </c>
      <c r="L2301">
        <v>1.69</v>
      </c>
      <c r="M2301">
        <f>YEAR(Walmart_dataset[[#This Row],[Order Date]])</f>
        <v>2014</v>
      </c>
      <c r="N2301">
        <f>MONTH(Walmart_dataset[[#This Row],[Order Date]])</f>
        <v>7</v>
      </c>
      <c r="O2301">
        <f>DAY(Walmart_dataset[[#This Row],[Order Date]])</f>
        <v>22</v>
      </c>
    </row>
    <row r="2302" spans="1:15" x14ac:dyDescent="0.25">
      <c r="A2302" t="s">
        <v>3245</v>
      </c>
      <c r="B2302" s="1">
        <v>41842</v>
      </c>
      <c r="C2302" s="1">
        <v>41846</v>
      </c>
      <c r="D2302" t="s">
        <v>481</v>
      </c>
      <c r="E2302" t="s">
        <v>14</v>
      </c>
      <c r="F2302" t="s">
        <v>319</v>
      </c>
      <c r="G2302" t="s">
        <v>16</v>
      </c>
      <c r="H2302" t="s">
        <v>25</v>
      </c>
      <c r="I2302" t="s">
        <v>2240</v>
      </c>
      <c r="J2302">
        <v>1626.19</v>
      </c>
      <c r="K2302">
        <v>9</v>
      </c>
      <c r="L2302">
        <v>121.96</v>
      </c>
      <c r="M2302">
        <f>YEAR(Walmart_dataset[[#This Row],[Order Date]])</f>
        <v>2014</v>
      </c>
      <c r="N2302">
        <f>MONTH(Walmart_dataset[[#This Row],[Order Date]])</f>
        <v>7</v>
      </c>
      <c r="O2302">
        <f>DAY(Walmart_dataset[[#This Row],[Order Date]])</f>
        <v>22</v>
      </c>
    </row>
    <row r="2303" spans="1:15" x14ac:dyDescent="0.25">
      <c r="A2303" t="s">
        <v>3246</v>
      </c>
      <c r="B2303" s="1">
        <v>41855</v>
      </c>
      <c r="C2303" s="1">
        <v>41858</v>
      </c>
      <c r="D2303" t="s">
        <v>1610</v>
      </c>
      <c r="E2303" t="s">
        <v>14</v>
      </c>
      <c r="F2303" t="s">
        <v>15</v>
      </c>
      <c r="G2303" t="s">
        <v>16</v>
      </c>
      <c r="H2303" t="s">
        <v>43</v>
      </c>
      <c r="I2303" t="s">
        <v>1380</v>
      </c>
      <c r="J2303">
        <v>99.87</v>
      </c>
      <c r="K2303">
        <v>3</v>
      </c>
      <c r="L2303">
        <v>23.97</v>
      </c>
      <c r="M2303">
        <f>YEAR(Walmart_dataset[[#This Row],[Order Date]])</f>
        <v>2014</v>
      </c>
      <c r="N2303">
        <f>MONTH(Walmart_dataset[[#This Row],[Order Date]])</f>
        <v>8</v>
      </c>
      <c r="O2303">
        <f>DAY(Walmart_dataset[[#This Row],[Order Date]])</f>
        <v>4</v>
      </c>
    </row>
    <row r="2304" spans="1:15" hidden="1" x14ac:dyDescent="0.25">
      <c r="A2304" t="s">
        <v>3247</v>
      </c>
      <c r="B2304" s="1">
        <v>41207</v>
      </c>
      <c r="C2304" s="1">
        <v>41209</v>
      </c>
      <c r="D2304" t="s">
        <v>2974</v>
      </c>
      <c r="E2304" t="s">
        <v>14</v>
      </c>
      <c r="F2304" t="s">
        <v>1457</v>
      </c>
      <c r="G2304" t="s">
        <v>285</v>
      </c>
      <c r="H2304" t="s">
        <v>23</v>
      </c>
      <c r="I2304" t="s">
        <v>1400</v>
      </c>
      <c r="J2304">
        <v>79.36</v>
      </c>
      <c r="K2304">
        <v>4</v>
      </c>
      <c r="L2304">
        <v>23.81</v>
      </c>
      <c r="M2304">
        <f>YEAR(Walmart_dataset[[#This Row],[Order Date]])</f>
        <v>2012</v>
      </c>
      <c r="N2304">
        <f>MONTH(Walmart_dataset[[#This Row],[Order Date]])</f>
        <v>10</v>
      </c>
      <c r="O2304">
        <f>DAY(Walmart_dataset[[#This Row],[Order Date]])</f>
        <v>25</v>
      </c>
    </row>
    <row r="2305" spans="1:15" x14ac:dyDescent="0.25">
      <c r="A2305" t="s">
        <v>3248</v>
      </c>
      <c r="B2305" s="1">
        <v>41806</v>
      </c>
      <c r="C2305" s="1">
        <v>41810</v>
      </c>
      <c r="D2305" t="s">
        <v>205</v>
      </c>
      <c r="E2305" t="s">
        <v>14</v>
      </c>
      <c r="F2305" t="s">
        <v>15</v>
      </c>
      <c r="G2305" t="s">
        <v>16</v>
      </c>
      <c r="H2305" t="s">
        <v>25</v>
      </c>
      <c r="I2305" t="s">
        <v>3249</v>
      </c>
      <c r="J2305">
        <v>119.96</v>
      </c>
      <c r="K2305">
        <v>1</v>
      </c>
      <c r="L2305">
        <v>7.5</v>
      </c>
      <c r="M2305">
        <f>YEAR(Walmart_dataset[[#This Row],[Order Date]])</f>
        <v>2014</v>
      </c>
      <c r="N2305">
        <f>MONTH(Walmart_dataset[[#This Row],[Order Date]])</f>
        <v>6</v>
      </c>
      <c r="O2305">
        <f>DAY(Walmart_dataset[[#This Row],[Order Date]])</f>
        <v>16</v>
      </c>
    </row>
    <row r="2306" spans="1:15" hidden="1" x14ac:dyDescent="0.25">
      <c r="A2306" t="s">
        <v>3250</v>
      </c>
      <c r="B2306" s="1">
        <v>40870</v>
      </c>
      <c r="C2306" s="1">
        <v>40875</v>
      </c>
      <c r="D2306" t="s">
        <v>3251</v>
      </c>
      <c r="E2306" t="s">
        <v>14</v>
      </c>
      <c r="F2306" t="s">
        <v>137</v>
      </c>
      <c r="G2306" t="s">
        <v>73</v>
      </c>
      <c r="H2306" t="s">
        <v>128</v>
      </c>
      <c r="I2306" t="s">
        <v>159</v>
      </c>
      <c r="J2306">
        <v>23.47</v>
      </c>
      <c r="K2306">
        <v>3</v>
      </c>
      <c r="L2306">
        <v>8.8000000000000007</v>
      </c>
      <c r="M2306">
        <f>YEAR(Walmart_dataset[[#This Row],[Order Date]])</f>
        <v>2011</v>
      </c>
      <c r="N2306">
        <f>MONTH(Walmart_dataset[[#This Row],[Order Date]])</f>
        <v>11</v>
      </c>
      <c r="O2306">
        <f>DAY(Walmart_dataset[[#This Row],[Order Date]])</f>
        <v>23</v>
      </c>
    </row>
    <row r="2307" spans="1:15" x14ac:dyDescent="0.25">
      <c r="A2307" t="s">
        <v>3252</v>
      </c>
      <c r="B2307" s="1">
        <v>41887</v>
      </c>
      <c r="C2307" s="1">
        <v>41891</v>
      </c>
      <c r="D2307" t="s">
        <v>2593</v>
      </c>
      <c r="E2307" t="s">
        <v>14</v>
      </c>
      <c r="F2307" t="s">
        <v>564</v>
      </c>
      <c r="G2307" t="s">
        <v>16</v>
      </c>
      <c r="H2307" t="s">
        <v>43</v>
      </c>
      <c r="I2307" t="s">
        <v>3253</v>
      </c>
      <c r="J2307">
        <v>421.1</v>
      </c>
      <c r="K2307">
        <v>2</v>
      </c>
      <c r="L2307">
        <v>105.28</v>
      </c>
      <c r="M2307">
        <f>YEAR(Walmart_dataset[[#This Row],[Order Date]])</f>
        <v>2014</v>
      </c>
      <c r="N2307">
        <f>MONTH(Walmart_dataset[[#This Row],[Order Date]])</f>
        <v>9</v>
      </c>
      <c r="O2307">
        <f>DAY(Walmart_dataset[[#This Row],[Order Date]])</f>
        <v>5</v>
      </c>
    </row>
    <row r="2308" spans="1:15" hidden="1" x14ac:dyDescent="0.25">
      <c r="A2308" t="s">
        <v>3254</v>
      </c>
      <c r="B2308" s="1">
        <v>41400</v>
      </c>
      <c r="C2308" s="1">
        <v>41401</v>
      </c>
      <c r="D2308" t="s">
        <v>633</v>
      </c>
      <c r="E2308" t="s">
        <v>14</v>
      </c>
      <c r="F2308" t="s">
        <v>1134</v>
      </c>
      <c r="G2308" t="s">
        <v>285</v>
      </c>
      <c r="H2308" t="s">
        <v>31</v>
      </c>
      <c r="I2308" t="s">
        <v>3255</v>
      </c>
      <c r="J2308">
        <v>1685.88</v>
      </c>
      <c r="K2308">
        <v>6</v>
      </c>
      <c r="L2308">
        <v>320.32</v>
      </c>
      <c r="M2308">
        <f>YEAR(Walmart_dataset[[#This Row],[Order Date]])</f>
        <v>2013</v>
      </c>
      <c r="N2308">
        <f>MONTH(Walmart_dataset[[#This Row],[Order Date]])</f>
        <v>5</v>
      </c>
      <c r="O2308">
        <f>DAY(Walmart_dataset[[#This Row],[Order Date]])</f>
        <v>6</v>
      </c>
    </row>
    <row r="2309" spans="1:15" hidden="1" x14ac:dyDescent="0.25">
      <c r="A2309" t="s">
        <v>3254</v>
      </c>
      <c r="B2309" s="1">
        <v>41400</v>
      </c>
      <c r="C2309" s="1">
        <v>41401</v>
      </c>
      <c r="D2309" t="s">
        <v>633</v>
      </c>
      <c r="E2309" t="s">
        <v>14</v>
      </c>
      <c r="F2309" t="s">
        <v>1134</v>
      </c>
      <c r="G2309" t="s">
        <v>285</v>
      </c>
      <c r="H2309" t="s">
        <v>27</v>
      </c>
      <c r="I2309" t="s">
        <v>3256</v>
      </c>
      <c r="J2309">
        <v>5.73</v>
      </c>
      <c r="K2309">
        <v>2</v>
      </c>
      <c r="L2309">
        <v>2</v>
      </c>
      <c r="M2309">
        <f>YEAR(Walmart_dataset[[#This Row],[Order Date]])</f>
        <v>2013</v>
      </c>
      <c r="N2309">
        <f>MONTH(Walmart_dataset[[#This Row],[Order Date]])</f>
        <v>5</v>
      </c>
      <c r="O2309">
        <f>DAY(Walmart_dataset[[#This Row],[Order Date]])</f>
        <v>6</v>
      </c>
    </row>
    <row r="2310" spans="1:15" x14ac:dyDescent="0.25">
      <c r="A2310" t="s">
        <v>3257</v>
      </c>
      <c r="B2310" s="1">
        <v>40834</v>
      </c>
      <c r="C2310" s="1">
        <v>40839</v>
      </c>
      <c r="D2310" t="s">
        <v>973</v>
      </c>
      <c r="E2310" t="s">
        <v>14</v>
      </c>
      <c r="F2310" t="s">
        <v>36</v>
      </c>
      <c r="G2310" t="s">
        <v>37</v>
      </c>
      <c r="H2310" t="s">
        <v>67</v>
      </c>
      <c r="I2310" t="s">
        <v>2700</v>
      </c>
      <c r="J2310">
        <v>61.96</v>
      </c>
      <c r="K2310">
        <v>2</v>
      </c>
      <c r="L2310">
        <v>27.88</v>
      </c>
      <c r="M2310">
        <f>YEAR(Walmart_dataset[[#This Row],[Order Date]])</f>
        <v>2011</v>
      </c>
      <c r="N2310">
        <f>MONTH(Walmart_dataset[[#This Row],[Order Date]])</f>
        <v>10</v>
      </c>
      <c r="O2310">
        <f>DAY(Walmart_dataset[[#This Row],[Order Date]])</f>
        <v>18</v>
      </c>
    </row>
    <row r="2311" spans="1:15" x14ac:dyDescent="0.25">
      <c r="A2311" t="s">
        <v>3257</v>
      </c>
      <c r="B2311" s="1">
        <v>40834</v>
      </c>
      <c r="C2311" s="1">
        <v>40839</v>
      </c>
      <c r="D2311" t="s">
        <v>973</v>
      </c>
      <c r="E2311" t="s">
        <v>14</v>
      </c>
      <c r="F2311" t="s">
        <v>36</v>
      </c>
      <c r="G2311" t="s">
        <v>37</v>
      </c>
      <c r="H2311" t="s">
        <v>27</v>
      </c>
      <c r="I2311" t="s">
        <v>1648</v>
      </c>
      <c r="J2311">
        <v>1.34</v>
      </c>
      <c r="K2311">
        <v>1</v>
      </c>
      <c r="L2311">
        <v>0.47</v>
      </c>
      <c r="M2311">
        <f>YEAR(Walmart_dataset[[#This Row],[Order Date]])</f>
        <v>2011</v>
      </c>
      <c r="N2311">
        <f>MONTH(Walmart_dataset[[#This Row],[Order Date]])</f>
        <v>10</v>
      </c>
      <c r="O2311">
        <f>DAY(Walmart_dataset[[#This Row],[Order Date]])</f>
        <v>18</v>
      </c>
    </row>
    <row r="2312" spans="1:15" x14ac:dyDescent="0.25">
      <c r="A2312" t="s">
        <v>3258</v>
      </c>
      <c r="B2312" s="1">
        <v>41961</v>
      </c>
      <c r="C2312" s="1">
        <v>41968</v>
      </c>
      <c r="D2312" t="s">
        <v>730</v>
      </c>
      <c r="E2312" t="s">
        <v>14</v>
      </c>
      <c r="F2312" t="s">
        <v>36</v>
      </c>
      <c r="G2312" t="s">
        <v>37</v>
      </c>
      <c r="H2312" t="s">
        <v>27</v>
      </c>
      <c r="I2312" t="s">
        <v>811</v>
      </c>
      <c r="J2312">
        <v>13.9</v>
      </c>
      <c r="K2312">
        <v>2</v>
      </c>
      <c r="L2312">
        <v>4.5199999999999996</v>
      </c>
      <c r="M2312">
        <f>YEAR(Walmart_dataset[[#This Row],[Order Date]])</f>
        <v>2014</v>
      </c>
      <c r="N2312">
        <f>MONTH(Walmart_dataset[[#This Row],[Order Date]])</f>
        <v>11</v>
      </c>
      <c r="O2312">
        <f>DAY(Walmart_dataset[[#This Row],[Order Date]])</f>
        <v>18</v>
      </c>
    </row>
    <row r="2313" spans="1:15" x14ac:dyDescent="0.25">
      <c r="A2313" t="s">
        <v>3259</v>
      </c>
      <c r="B2313" s="1">
        <v>41975</v>
      </c>
      <c r="C2313" s="1">
        <v>41982</v>
      </c>
      <c r="D2313" t="s">
        <v>3222</v>
      </c>
      <c r="E2313" t="s">
        <v>14</v>
      </c>
      <c r="F2313" t="s">
        <v>36</v>
      </c>
      <c r="G2313" t="s">
        <v>37</v>
      </c>
      <c r="H2313" t="s">
        <v>67</v>
      </c>
      <c r="I2313" t="s">
        <v>2936</v>
      </c>
      <c r="J2313">
        <v>41.86</v>
      </c>
      <c r="K2313">
        <v>7</v>
      </c>
      <c r="L2313">
        <v>18.84</v>
      </c>
      <c r="M2313">
        <f>YEAR(Walmart_dataset[[#This Row],[Order Date]])</f>
        <v>2014</v>
      </c>
      <c r="N2313">
        <f>MONTH(Walmart_dataset[[#This Row],[Order Date]])</f>
        <v>12</v>
      </c>
      <c r="O2313">
        <f>DAY(Walmart_dataset[[#This Row],[Order Date]])</f>
        <v>2</v>
      </c>
    </row>
    <row r="2314" spans="1:15" x14ac:dyDescent="0.25">
      <c r="A2314" t="s">
        <v>3259</v>
      </c>
      <c r="B2314" s="1">
        <v>41975</v>
      </c>
      <c r="C2314" s="1">
        <v>41982</v>
      </c>
      <c r="D2314" t="s">
        <v>3222</v>
      </c>
      <c r="E2314" t="s">
        <v>14</v>
      </c>
      <c r="F2314" t="s">
        <v>36</v>
      </c>
      <c r="G2314" t="s">
        <v>37</v>
      </c>
      <c r="H2314" t="s">
        <v>296</v>
      </c>
      <c r="I2314" t="s">
        <v>1884</v>
      </c>
      <c r="J2314">
        <v>141.96</v>
      </c>
      <c r="K2314">
        <v>2</v>
      </c>
      <c r="L2314">
        <v>41.17</v>
      </c>
      <c r="M2314">
        <f>YEAR(Walmart_dataset[[#This Row],[Order Date]])</f>
        <v>2014</v>
      </c>
      <c r="N2314">
        <f>MONTH(Walmart_dataset[[#This Row],[Order Date]])</f>
        <v>12</v>
      </c>
      <c r="O2314">
        <f>DAY(Walmart_dataset[[#This Row],[Order Date]])</f>
        <v>2</v>
      </c>
    </row>
    <row r="2315" spans="1:15" hidden="1" x14ac:dyDescent="0.25">
      <c r="A2315" t="s">
        <v>3260</v>
      </c>
      <c r="B2315" s="1">
        <v>41996</v>
      </c>
      <c r="C2315" s="1">
        <v>41999</v>
      </c>
      <c r="D2315" t="s">
        <v>2230</v>
      </c>
      <c r="E2315" t="s">
        <v>14</v>
      </c>
      <c r="F2315" t="s">
        <v>391</v>
      </c>
      <c r="G2315" t="s">
        <v>73</v>
      </c>
      <c r="H2315" t="s">
        <v>31</v>
      </c>
      <c r="I2315" t="s">
        <v>862</v>
      </c>
      <c r="J2315">
        <v>182.55</v>
      </c>
      <c r="K2315">
        <v>2</v>
      </c>
      <c r="L2315">
        <v>-135.09</v>
      </c>
      <c r="M2315">
        <f>YEAR(Walmart_dataset[[#This Row],[Order Date]])</f>
        <v>2014</v>
      </c>
      <c r="N2315">
        <f>MONTH(Walmart_dataset[[#This Row],[Order Date]])</f>
        <v>12</v>
      </c>
      <c r="O2315">
        <f>DAY(Walmart_dataset[[#This Row],[Order Date]])</f>
        <v>23</v>
      </c>
    </row>
    <row r="2316" spans="1:15" x14ac:dyDescent="0.25">
      <c r="A2316" t="s">
        <v>3261</v>
      </c>
      <c r="B2316" s="1">
        <v>41362</v>
      </c>
      <c r="C2316" s="1">
        <v>41365</v>
      </c>
      <c r="D2316" t="s">
        <v>1839</v>
      </c>
      <c r="E2316" t="s">
        <v>14</v>
      </c>
      <c r="F2316" t="s">
        <v>15</v>
      </c>
      <c r="G2316" t="s">
        <v>16</v>
      </c>
      <c r="H2316" t="s">
        <v>43</v>
      </c>
      <c r="I2316" t="s">
        <v>2955</v>
      </c>
      <c r="J2316">
        <v>87.92</v>
      </c>
      <c r="K2316">
        <v>4</v>
      </c>
      <c r="L2316">
        <v>0.88</v>
      </c>
      <c r="M2316">
        <f>YEAR(Walmart_dataset[[#This Row],[Order Date]])</f>
        <v>2013</v>
      </c>
      <c r="N2316">
        <f>MONTH(Walmart_dataset[[#This Row],[Order Date]])</f>
        <v>3</v>
      </c>
      <c r="O2316">
        <f>DAY(Walmart_dataset[[#This Row],[Order Date]])</f>
        <v>29</v>
      </c>
    </row>
    <row r="2317" spans="1:15" x14ac:dyDescent="0.25">
      <c r="A2317" t="s">
        <v>3261</v>
      </c>
      <c r="B2317" s="1">
        <v>41362</v>
      </c>
      <c r="C2317" s="1">
        <v>41365</v>
      </c>
      <c r="D2317" t="s">
        <v>1839</v>
      </c>
      <c r="E2317" t="s">
        <v>14</v>
      </c>
      <c r="F2317" t="s">
        <v>15</v>
      </c>
      <c r="G2317" t="s">
        <v>16</v>
      </c>
      <c r="H2317" t="s">
        <v>67</v>
      </c>
      <c r="I2317" t="s">
        <v>3262</v>
      </c>
      <c r="J2317">
        <v>5.98</v>
      </c>
      <c r="K2317">
        <v>1</v>
      </c>
      <c r="L2317">
        <v>2.93</v>
      </c>
      <c r="M2317">
        <f>YEAR(Walmart_dataset[[#This Row],[Order Date]])</f>
        <v>2013</v>
      </c>
      <c r="N2317">
        <f>MONTH(Walmart_dataset[[#This Row],[Order Date]])</f>
        <v>3</v>
      </c>
      <c r="O2317">
        <f>DAY(Walmart_dataset[[#This Row],[Order Date]])</f>
        <v>29</v>
      </c>
    </row>
    <row r="2318" spans="1:15" x14ac:dyDescent="0.25">
      <c r="A2318" t="s">
        <v>3263</v>
      </c>
      <c r="B2318" s="1">
        <v>40746</v>
      </c>
      <c r="C2318" s="1">
        <v>40748</v>
      </c>
      <c r="D2318" t="s">
        <v>709</v>
      </c>
      <c r="E2318" t="s">
        <v>14</v>
      </c>
      <c r="F2318" t="s">
        <v>47</v>
      </c>
      <c r="G2318" t="s">
        <v>16</v>
      </c>
      <c r="H2318" t="s">
        <v>23</v>
      </c>
      <c r="I2318" t="s">
        <v>559</v>
      </c>
      <c r="J2318">
        <v>11.52</v>
      </c>
      <c r="K2318">
        <v>4</v>
      </c>
      <c r="L2318">
        <v>3.23</v>
      </c>
      <c r="M2318">
        <f>YEAR(Walmart_dataset[[#This Row],[Order Date]])</f>
        <v>2011</v>
      </c>
      <c r="N2318">
        <f>MONTH(Walmart_dataset[[#This Row],[Order Date]])</f>
        <v>7</v>
      </c>
      <c r="O2318">
        <f>DAY(Walmart_dataset[[#This Row],[Order Date]])</f>
        <v>22</v>
      </c>
    </row>
    <row r="2319" spans="1:15" x14ac:dyDescent="0.25">
      <c r="A2319" t="s">
        <v>3263</v>
      </c>
      <c r="B2319" s="1">
        <v>40746</v>
      </c>
      <c r="C2319" s="1">
        <v>40748</v>
      </c>
      <c r="D2319" t="s">
        <v>709</v>
      </c>
      <c r="E2319" t="s">
        <v>14</v>
      </c>
      <c r="F2319" t="s">
        <v>47</v>
      </c>
      <c r="G2319" t="s">
        <v>16</v>
      </c>
      <c r="H2319" t="s">
        <v>110</v>
      </c>
      <c r="I2319" t="s">
        <v>1163</v>
      </c>
      <c r="J2319">
        <v>717.72</v>
      </c>
      <c r="K2319">
        <v>3</v>
      </c>
      <c r="L2319">
        <v>71.77</v>
      </c>
      <c r="M2319">
        <f>YEAR(Walmart_dataset[[#This Row],[Order Date]])</f>
        <v>2011</v>
      </c>
      <c r="N2319">
        <f>MONTH(Walmart_dataset[[#This Row],[Order Date]])</f>
        <v>7</v>
      </c>
      <c r="O2319">
        <f>DAY(Walmart_dataset[[#This Row],[Order Date]])</f>
        <v>22</v>
      </c>
    </row>
    <row r="2320" spans="1:15" x14ac:dyDescent="0.25">
      <c r="A2320" t="s">
        <v>3263</v>
      </c>
      <c r="B2320" s="1">
        <v>40746</v>
      </c>
      <c r="C2320" s="1">
        <v>40748</v>
      </c>
      <c r="D2320" t="s">
        <v>709</v>
      </c>
      <c r="E2320" t="s">
        <v>14</v>
      </c>
      <c r="F2320" t="s">
        <v>47</v>
      </c>
      <c r="G2320" t="s">
        <v>16</v>
      </c>
      <c r="H2320" t="s">
        <v>43</v>
      </c>
      <c r="I2320" t="s">
        <v>3264</v>
      </c>
      <c r="J2320">
        <v>236.5</v>
      </c>
      <c r="K2320">
        <v>10</v>
      </c>
      <c r="L2320">
        <v>68.59</v>
      </c>
      <c r="M2320">
        <f>YEAR(Walmart_dataset[[#This Row],[Order Date]])</f>
        <v>2011</v>
      </c>
      <c r="N2320">
        <f>MONTH(Walmart_dataset[[#This Row],[Order Date]])</f>
        <v>7</v>
      </c>
      <c r="O2320">
        <f>DAY(Walmart_dataset[[#This Row],[Order Date]])</f>
        <v>22</v>
      </c>
    </row>
    <row r="2321" spans="1:15" x14ac:dyDescent="0.25">
      <c r="A2321" t="s">
        <v>3263</v>
      </c>
      <c r="B2321" s="1">
        <v>40746</v>
      </c>
      <c r="C2321" s="1">
        <v>40748</v>
      </c>
      <c r="D2321" t="s">
        <v>709</v>
      </c>
      <c r="E2321" t="s">
        <v>14</v>
      </c>
      <c r="F2321" t="s">
        <v>47</v>
      </c>
      <c r="G2321" t="s">
        <v>16</v>
      </c>
      <c r="H2321" t="s">
        <v>31</v>
      </c>
      <c r="I2321" t="s">
        <v>1144</v>
      </c>
      <c r="J2321">
        <v>170.35</v>
      </c>
      <c r="K2321">
        <v>3</v>
      </c>
      <c r="L2321">
        <v>19.16</v>
      </c>
      <c r="M2321">
        <f>YEAR(Walmart_dataset[[#This Row],[Order Date]])</f>
        <v>2011</v>
      </c>
      <c r="N2321">
        <f>MONTH(Walmart_dataset[[#This Row],[Order Date]])</f>
        <v>7</v>
      </c>
      <c r="O2321">
        <f>DAY(Walmart_dataset[[#This Row],[Order Date]])</f>
        <v>22</v>
      </c>
    </row>
    <row r="2322" spans="1:15" x14ac:dyDescent="0.25">
      <c r="A2322" t="s">
        <v>3265</v>
      </c>
      <c r="B2322" s="1">
        <v>41755</v>
      </c>
      <c r="C2322" s="1">
        <v>41757</v>
      </c>
      <c r="D2322" t="s">
        <v>3266</v>
      </c>
      <c r="E2322" t="s">
        <v>14</v>
      </c>
      <c r="F2322" t="s">
        <v>47</v>
      </c>
      <c r="G2322" t="s">
        <v>16</v>
      </c>
      <c r="H2322" t="s">
        <v>58</v>
      </c>
      <c r="I2322" t="s">
        <v>289</v>
      </c>
      <c r="J2322">
        <v>107.97</v>
      </c>
      <c r="K2322">
        <v>3</v>
      </c>
      <c r="L2322">
        <v>22.67</v>
      </c>
      <c r="M2322">
        <f>YEAR(Walmart_dataset[[#This Row],[Order Date]])</f>
        <v>2014</v>
      </c>
      <c r="N2322">
        <f>MONTH(Walmart_dataset[[#This Row],[Order Date]])</f>
        <v>4</v>
      </c>
      <c r="O2322">
        <f>DAY(Walmart_dataset[[#This Row],[Order Date]])</f>
        <v>26</v>
      </c>
    </row>
    <row r="2323" spans="1:15" x14ac:dyDescent="0.25">
      <c r="A2323" t="s">
        <v>3267</v>
      </c>
      <c r="B2323" s="1">
        <v>41760</v>
      </c>
      <c r="C2323" s="1">
        <v>41764</v>
      </c>
      <c r="D2323" t="s">
        <v>528</v>
      </c>
      <c r="E2323" t="s">
        <v>14</v>
      </c>
      <c r="F2323" t="s">
        <v>15</v>
      </c>
      <c r="G2323" t="s">
        <v>16</v>
      </c>
      <c r="H2323" t="s">
        <v>27</v>
      </c>
      <c r="I2323" t="s">
        <v>588</v>
      </c>
      <c r="J2323">
        <v>23.24</v>
      </c>
      <c r="K2323">
        <v>5</v>
      </c>
      <c r="L2323">
        <v>7.55</v>
      </c>
      <c r="M2323">
        <f>YEAR(Walmart_dataset[[#This Row],[Order Date]])</f>
        <v>2014</v>
      </c>
      <c r="N2323">
        <f>MONTH(Walmart_dataset[[#This Row],[Order Date]])</f>
        <v>5</v>
      </c>
      <c r="O2323">
        <f>DAY(Walmart_dataset[[#This Row],[Order Date]])</f>
        <v>1</v>
      </c>
    </row>
    <row r="2324" spans="1:15" x14ac:dyDescent="0.25">
      <c r="A2324" t="s">
        <v>3268</v>
      </c>
      <c r="B2324" s="1">
        <v>41591</v>
      </c>
      <c r="C2324" s="1">
        <v>41594</v>
      </c>
      <c r="D2324" t="s">
        <v>1301</v>
      </c>
      <c r="E2324" t="s">
        <v>14</v>
      </c>
      <c r="F2324" t="s">
        <v>197</v>
      </c>
      <c r="G2324" t="s">
        <v>16</v>
      </c>
      <c r="H2324" t="s">
        <v>25</v>
      </c>
      <c r="I2324" t="s">
        <v>3019</v>
      </c>
      <c r="J2324">
        <v>203.98</v>
      </c>
      <c r="K2324">
        <v>3</v>
      </c>
      <c r="L2324">
        <v>25.5</v>
      </c>
      <c r="M2324">
        <f>YEAR(Walmart_dataset[[#This Row],[Order Date]])</f>
        <v>2013</v>
      </c>
      <c r="N2324">
        <f>MONTH(Walmart_dataset[[#This Row],[Order Date]])</f>
        <v>11</v>
      </c>
      <c r="O2324">
        <f>DAY(Walmart_dataset[[#This Row],[Order Date]])</f>
        <v>13</v>
      </c>
    </row>
    <row r="2325" spans="1:15" x14ac:dyDescent="0.25">
      <c r="A2325" t="s">
        <v>3268</v>
      </c>
      <c r="B2325" s="1">
        <v>41591</v>
      </c>
      <c r="C2325" s="1">
        <v>41594</v>
      </c>
      <c r="D2325" t="s">
        <v>1301</v>
      </c>
      <c r="E2325" t="s">
        <v>14</v>
      </c>
      <c r="F2325" t="s">
        <v>197</v>
      </c>
      <c r="G2325" t="s">
        <v>16</v>
      </c>
      <c r="H2325" t="s">
        <v>31</v>
      </c>
      <c r="I2325" t="s">
        <v>3255</v>
      </c>
      <c r="J2325">
        <v>674.35</v>
      </c>
      <c r="K2325">
        <v>3</v>
      </c>
      <c r="L2325">
        <v>-8.43</v>
      </c>
      <c r="M2325">
        <f>YEAR(Walmart_dataset[[#This Row],[Order Date]])</f>
        <v>2013</v>
      </c>
      <c r="N2325">
        <f>MONTH(Walmart_dataset[[#This Row],[Order Date]])</f>
        <v>11</v>
      </c>
      <c r="O2325">
        <f>DAY(Walmart_dataset[[#This Row],[Order Date]])</f>
        <v>13</v>
      </c>
    </row>
    <row r="2326" spans="1:15" x14ac:dyDescent="0.25">
      <c r="A2326" t="s">
        <v>3269</v>
      </c>
      <c r="B2326" s="1">
        <v>41592</v>
      </c>
      <c r="C2326" s="1">
        <v>41596</v>
      </c>
      <c r="D2326" t="s">
        <v>1715</v>
      </c>
      <c r="E2326" t="s">
        <v>14</v>
      </c>
      <c r="F2326" t="s">
        <v>36</v>
      </c>
      <c r="G2326" t="s">
        <v>37</v>
      </c>
      <c r="H2326" t="s">
        <v>21</v>
      </c>
      <c r="I2326" t="s">
        <v>3270</v>
      </c>
      <c r="J2326">
        <v>19.54</v>
      </c>
      <c r="K2326">
        <v>2</v>
      </c>
      <c r="L2326">
        <v>7.23</v>
      </c>
      <c r="M2326">
        <f>YEAR(Walmart_dataset[[#This Row],[Order Date]])</f>
        <v>2013</v>
      </c>
      <c r="N2326">
        <f>MONTH(Walmart_dataset[[#This Row],[Order Date]])</f>
        <v>11</v>
      </c>
      <c r="O2326">
        <f>DAY(Walmart_dataset[[#This Row],[Order Date]])</f>
        <v>14</v>
      </c>
    </row>
    <row r="2327" spans="1:15" x14ac:dyDescent="0.25">
      <c r="A2327" t="s">
        <v>3271</v>
      </c>
      <c r="B2327" s="1">
        <v>40659</v>
      </c>
      <c r="C2327" s="1">
        <v>40663</v>
      </c>
      <c r="D2327" t="s">
        <v>2666</v>
      </c>
      <c r="E2327" t="s">
        <v>14</v>
      </c>
      <c r="F2327" t="s">
        <v>15</v>
      </c>
      <c r="G2327" t="s">
        <v>16</v>
      </c>
      <c r="H2327" t="s">
        <v>23</v>
      </c>
      <c r="I2327" t="s">
        <v>2521</v>
      </c>
      <c r="J2327">
        <v>21.4</v>
      </c>
      <c r="K2327">
        <v>5</v>
      </c>
      <c r="L2327">
        <v>6.21</v>
      </c>
      <c r="M2327">
        <f>YEAR(Walmart_dataset[[#This Row],[Order Date]])</f>
        <v>2011</v>
      </c>
      <c r="N2327">
        <f>MONTH(Walmart_dataset[[#This Row],[Order Date]])</f>
        <v>4</v>
      </c>
      <c r="O2327">
        <f>DAY(Walmart_dataset[[#This Row],[Order Date]])</f>
        <v>26</v>
      </c>
    </row>
    <row r="2328" spans="1:15" x14ac:dyDescent="0.25">
      <c r="A2328" t="s">
        <v>3271</v>
      </c>
      <c r="B2328" s="1">
        <v>40659</v>
      </c>
      <c r="C2328" s="1">
        <v>40663</v>
      </c>
      <c r="D2328" t="s">
        <v>2666</v>
      </c>
      <c r="E2328" t="s">
        <v>14</v>
      </c>
      <c r="F2328" t="s">
        <v>15</v>
      </c>
      <c r="G2328" t="s">
        <v>16</v>
      </c>
      <c r="H2328" t="s">
        <v>17</v>
      </c>
      <c r="I2328" t="s">
        <v>3197</v>
      </c>
      <c r="J2328">
        <v>12.6</v>
      </c>
      <c r="K2328">
        <v>2</v>
      </c>
      <c r="L2328">
        <v>5.8</v>
      </c>
      <c r="M2328">
        <f>YEAR(Walmart_dataset[[#This Row],[Order Date]])</f>
        <v>2011</v>
      </c>
      <c r="N2328">
        <f>MONTH(Walmart_dataset[[#This Row],[Order Date]])</f>
        <v>4</v>
      </c>
      <c r="O2328">
        <f>DAY(Walmart_dataset[[#This Row],[Order Date]])</f>
        <v>26</v>
      </c>
    </row>
    <row r="2329" spans="1:15" x14ac:dyDescent="0.25">
      <c r="A2329" t="s">
        <v>3272</v>
      </c>
      <c r="B2329" s="1">
        <v>41915</v>
      </c>
      <c r="C2329" s="1">
        <v>41919</v>
      </c>
      <c r="D2329" t="s">
        <v>3273</v>
      </c>
      <c r="E2329" t="s">
        <v>14</v>
      </c>
      <c r="F2329" t="s">
        <v>47</v>
      </c>
      <c r="G2329" t="s">
        <v>16</v>
      </c>
      <c r="H2329" t="s">
        <v>21</v>
      </c>
      <c r="I2329" t="s">
        <v>777</v>
      </c>
      <c r="J2329">
        <v>17.46</v>
      </c>
      <c r="K2329">
        <v>2</v>
      </c>
      <c r="L2329">
        <v>5.94</v>
      </c>
      <c r="M2329">
        <f>YEAR(Walmart_dataset[[#This Row],[Order Date]])</f>
        <v>2014</v>
      </c>
      <c r="N2329">
        <f>MONTH(Walmart_dataset[[#This Row],[Order Date]])</f>
        <v>10</v>
      </c>
      <c r="O2329">
        <f>DAY(Walmart_dataset[[#This Row],[Order Date]])</f>
        <v>3</v>
      </c>
    </row>
    <row r="2330" spans="1:15" x14ac:dyDescent="0.25">
      <c r="A2330" t="s">
        <v>3272</v>
      </c>
      <c r="B2330" s="1">
        <v>41915</v>
      </c>
      <c r="C2330" s="1">
        <v>41919</v>
      </c>
      <c r="D2330" t="s">
        <v>3273</v>
      </c>
      <c r="E2330" t="s">
        <v>14</v>
      </c>
      <c r="F2330" t="s">
        <v>47</v>
      </c>
      <c r="G2330" t="s">
        <v>16</v>
      </c>
      <c r="H2330" t="s">
        <v>736</v>
      </c>
      <c r="I2330" t="s">
        <v>3274</v>
      </c>
      <c r="J2330">
        <v>369.16</v>
      </c>
      <c r="K2330">
        <v>11</v>
      </c>
      <c r="L2330">
        <v>32.299999999999997</v>
      </c>
      <c r="M2330">
        <f>YEAR(Walmart_dataset[[#This Row],[Order Date]])</f>
        <v>2014</v>
      </c>
      <c r="N2330">
        <f>MONTH(Walmart_dataset[[#This Row],[Order Date]])</f>
        <v>10</v>
      </c>
      <c r="O2330">
        <f>DAY(Walmart_dataset[[#This Row],[Order Date]])</f>
        <v>3</v>
      </c>
    </row>
    <row r="2331" spans="1:15" hidden="1" x14ac:dyDescent="0.25">
      <c r="A2331" t="s">
        <v>3275</v>
      </c>
      <c r="B2331" s="1">
        <v>41529</v>
      </c>
      <c r="C2331" s="1">
        <v>41531</v>
      </c>
      <c r="D2331" t="s">
        <v>1456</v>
      </c>
      <c r="E2331" t="s">
        <v>14</v>
      </c>
      <c r="F2331" t="s">
        <v>105</v>
      </c>
      <c r="G2331" t="s">
        <v>73</v>
      </c>
      <c r="H2331" t="s">
        <v>23</v>
      </c>
      <c r="I2331" t="s">
        <v>741</v>
      </c>
      <c r="J2331">
        <v>2.91</v>
      </c>
      <c r="K2331">
        <v>2</v>
      </c>
      <c r="L2331">
        <v>0.91</v>
      </c>
      <c r="M2331">
        <f>YEAR(Walmart_dataset[[#This Row],[Order Date]])</f>
        <v>2013</v>
      </c>
      <c r="N2331">
        <f>MONTH(Walmart_dataset[[#This Row],[Order Date]])</f>
        <v>9</v>
      </c>
      <c r="O2331">
        <f>DAY(Walmart_dataset[[#This Row],[Order Date]])</f>
        <v>12</v>
      </c>
    </row>
    <row r="2332" spans="1:15" hidden="1" x14ac:dyDescent="0.25">
      <c r="A2332" t="s">
        <v>3275</v>
      </c>
      <c r="B2332" s="1">
        <v>41529</v>
      </c>
      <c r="C2332" s="1">
        <v>41531</v>
      </c>
      <c r="D2332" t="s">
        <v>1456</v>
      </c>
      <c r="E2332" t="s">
        <v>14</v>
      </c>
      <c r="F2332" t="s">
        <v>105</v>
      </c>
      <c r="G2332" t="s">
        <v>73</v>
      </c>
      <c r="H2332" t="s">
        <v>67</v>
      </c>
      <c r="I2332" t="s">
        <v>3229</v>
      </c>
      <c r="J2332">
        <v>20.74</v>
      </c>
      <c r="K2332">
        <v>4</v>
      </c>
      <c r="L2332">
        <v>7.26</v>
      </c>
      <c r="M2332">
        <f>YEAR(Walmart_dataset[[#This Row],[Order Date]])</f>
        <v>2013</v>
      </c>
      <c r="N2332">
        <f>MONTH(Walmart_dataset[[#This Row],[Order Date]])</f>
        <v>9</v>
      </c>
      <c r="O2332">
        <f>DAY(Walmart_dataset[[#This Row],[Order Date]])</f>
        <v>12</v>
      </c>
    </row>
    <row r="2333" spans="1:15" hidden="1" x14ac:dyDescent="0.25">
      <c r="A2333" t="s">
        <v>3275</v>
      </c>
      <c r="B2333" s="1">
        <v>41529</v>
      </c>
      <c r="C2333" s="1">
        <v>41531</v>
      </c>
      <c r="D2333" t="s">
        <v>1456</v>
      </c>
      <c r="E2333" t="s">
        <v>14</v>
      </c>
      <c r="F2333" t="s">
        <v>105</v>
      </c>
      <c r="G2333" t="s">
        <v>73</v>
      </c>
      <c r="H2333" t="s">
        <v>67</v>
      </c>
      <c r="I2333" t="s">
        <v>378</v>
      </c>
      <c r="J2333">
        <v>9.57</v>
      </c>
      <c r="K2333">
        <v>2</v>
      </c>
      <c r="L2333">
        <v>2.99</v>
      </c>
      <c r="M2333">
        <f>YEAR(Walmart_dataset[[#This Row],[Order Date]])</f>
        <v>2013</v>
      </c>
      <c r="N2333">
        <f>MONTH(Walmart_dataset[[#This Row],[Order Date]])</f>
        <v>9</v>
      </c>
      <c r="O2333">
        <f>DAY(Walmart_dataset[[#This Row],[Order Date]])</f>
        <v>12</v>
      </c>
    </row>
    <row r="2334" spans="1:15" x14ac:dyDescent="0.25">
      <c r="A2334" t="s">
        <v>3276</v>
      </c>
      <c r="B2334" s="1">
        <v>41428</v>
      </c>
      <c r="C2334" s="1">
        <v>41432</v>
      </c>
      <c r="D2334" t="s">
        <v>2443</v>
      </c>
      <c r="E2334" t="s">
        <v>14</v>
      </c>
      <c r="F2334" t="s">
        <v>36</v>
      </c>
      <c r="G2334" t="s">
        <v>37</v>
      </c>
      <c r="H2334" t="s">
        <v>67</v>
      </c>
      <c r="I2334" t="s">
        <v>2067</v>
      </c>
      <c r="J2334">
        <v>30.18</v>
      </c>
      <c r="K2334">
        <v>3</v>
      </c>
      <c r="L2334">
        <v>13.88</v>
      </c>
      <c r="M2334">
        <f>YEAR(Walmart_dataset[[#This Row],[Order Date]])</f>
        <v>2013</v>
      </c>
      <c r="N2334">
        <f>MONTH(Walmart_dataset[[#This Row],[Order Date]])</f>
        <v>6</v>
      </c>
      <c r="O2334">
        <f>DAY(Walmart_dataset[[#This Row],[Order Date]])</f>
        <v>3</v>
      </c>
    </row>
    <row r="2335" spans="1:15" x14ac:dyDescent="0.25">
      <c r="A2335" t="s">
        <v>3276</v>
      </c>
      <c r="B2335" s="1">
        <v>41428</v>
      </c>
      <c r="C2335" s="1">
        <v>41432</v>
      </c>
      <c r="D2335" t="s">
        <v>2443</v>
      </c>
      <c r="E2335" t="s">
        <v>14</v>
      </c>
      <c r="F2335" t="s">
        <v>36</v>
      </c>
      <c r="G2335" t="s">
        <v>37</v>
      </c>
      <c r="H2335" t="s">
        <v>27</v>
      </c>
      <c r="I2335" t="s">
        <v>66</v>
      </c>
      <c r="J2335">
        <v>51.65</v>
      </c>
      <c r="K2335">
        <v>12</v>
      </c>
      <c r="L2335">
        <v>18.72</v>
      </c>
      <c r="M2335">
        <f>YEAR(Walmart_dataset[[#This Row],[Order Date]])</f>
        <v>2013</v>
      </c>
      <c r="N2335">
        <f>MONTH(Walmart_dataset[[#This Row],[Order Date]])</f>
        <v>6</v>
      </c>
      <c r="O2335">
        <f>DAY(Walmart_dataset[[#This Row],[Order Date]])</f>
        <v>3</v>
      </c>
    </row>
    <row r="2336" spans="1:15" x14ac:dyDescent="0.25">
      <c r="A2336" t="s">
        <v>3276</v>
      </c>
      <c r="B2336" s="1">
        <v>41428</v>
      </c>
      <c r="C2336" s="1">
        <v>41432</v>
      </c>
      <c r="D2336" t="s">
        <v>2443</v>
      </c>
      <c r="E2336" t="s">
        <v>14</v>
      </c>
      <c r="F2336" t="s">
        <v>36</v>
      </c>
      <c r="G2336" t="s">
        <v>37</v>
      </c>
      <c r="H2336" t="s">
        <v>27</v>
      </c>
      <c r="I2336" t="s">
        <v>511</v>
      </c>
      <c r="J2336">
        <v>11.23</v>
      </c>
      <c r="K2336">
        <v>3</v>
      </c>
      <c r="L2336">
        <v>3.93</v>
      </c>
      <c r="M2336">
        <f>YEAR(Walmart_dataset[[#This Row],[Order Date]])</f>
        <v>2013</v>
      </c>
      <c r="N2336">
        <f>MONTH(Walmart_dataset[[#This Row],[Order Date]])</f>
        <v>6</v>
      </c>
      <c r="O2336">
        <f>DAY(Walmart_dataset[[#This Row],[Order Date]])</f>
        <v>3</v>
      </c>
    </row>
    <row r="2337" spans="1:15" x14ac:dyDescent="0.25">
      <c r="A2337" t="s">
        <v>3277</v>
      </c>
      <c r="B2337" s="1">
        <v>41928</v>
      </c>
      <c r="C2337" s="1">
        <v>41932</v>
      </c>
      <c r="D2337" t="s">
        <v>1220</v>
      </c>
      <c r="E2337" t="s">
        <v>14</v>
      </c>
      <c r="F2337" t="s">
        <v>3278</v>
      </c>
      <c r="G2337" t="s">
        <v>16</v>
      </c>
      <c r="H2337" t="s">
        <v>17</v>
      </c>
      <c r="I2337" t="s">
        <v>1716</v>
      </c>
      <c r="J2337">
        <v>14.73</v>
      </c>
      <c r="K2337">
        <v>3</v>
      </c>
      <c r="L2337">
        <v>7.22</v>
      </c>
      <c r="M2337">
        <f>YEAR(Walmart_dataset[[#This Row],[Order Date]])</f>
        <v>2014</v>
      </c>
      <c r="N2337">
        <f>MONTH(Walmart_dataset[[#This Row],[Order Date]])</f>
        <v>10</v>
      </c>
      <c r="O2337">
        <f>DAY(Walmart_dataset[[#This Row],[Order Date]])</f>
        <v>16</v>
      </c>
    </row>
    <row r="2338" spans="1:15" x14ac:dyDescent="0.25">
      <c r="A2338" t="s">
        <v>3279</v>
      </c>
      <c r="B2338" s="1">
        <v>41032</v>
      </c>
      <c r="C2338" s="1">
        <v>41035</v>
      </c>
      <c r="D2338" t="s">
        <v>94</v>
      </c>
      <c r="E2338" t="s">
        <v>14</v>
      </c>
      <c r="F2338" t="s">
        <v>47</v>
      </c>
      <c r="G2338" t="s">
        <v>16</v>
      </c>
      <c r="H2338" t="s">
        <v>23</v>
      </c>
      <c r="I2338" t="s">
        <v>371</v>
      </c>
      <c r="J2338">
        <v>8.82</v>
      </c>
      <c r="K2338">
        <v>3</v>
      </c>
      <c r="L2338">
        <v>2.56</v>
      </c>
      <c r="M2338">
        <f>YEAR(Walmart_dataset[[#This Row],[Order Date]])</f>
        <v>2012</v>
      </c>
      <c r="N2338">
        <f>MONTH(Walmart_dataset[[#This Row],[Order Date]])</f>
        <v>5</v>
      </c>
      <c r="O2338">
        <f>DAY(Walmart_dataset[[#This Row],[Order Date]])</f>
        <v>3</v>
      </c>
    </row>
    <row r="2339" spans="1:15" x14ac:dyDescent="0.25">
      <c r="A2339" t="s">
        <v>3279</v>
      </c>
      <c r="B2339" s="1">
        <v>41032</v>
      </c>
      <c r="C2339" s="1">
        <v>41035</v>
      </c>
      <c r="D2339" t="s">
        <v>94</v>
      </c>
      <c r="E2339" t="s">
        <v>14</v>
      </c>
      <c r="F2339" t="s">
        <v>47</v>
      </c>
      <c r="G2339" t="s">
        <v>16</v>
      </c>
      <c r="H2339" t="s">
        <v>27</v>
      </c>
      <c r="I2339" t="s">
        <v>3280</v>
      </c>
      <c r="J2339">
        <v>62.5</v>
      </c>
      <c r="K2339">
        <v>2</v>
      </c>
      <c r="L2339">
        <v>21.87</v>
      </c>
      <c r="M2339">
        <f>YEAR(Walmart_dataset[[#This Row],[Order Date]])</f>
        <v>2012</v>
      </c>
      <c r="N2339">
        <f>MONTH(Walmart_dataset[[#This Row],[Order Date]])</f>
        <v>5</v>
      </c>
      <c r="O2339">
        <f>DAY(Walmart_dataset[[#This Row],[Order Date]])</f>
        <v>3</v>
      </c>
    </row>
    <row r="2340" spans="1:15" x14ac:dyDescent="0.25">
      <c r="A2340" t="s">
        <v>3279</v>
      </c>
      <c r="B2340" s="1">
        <v>41032</v>
      </c>
      <c r="C2340" s="1">
        <v>41035</v>
      </c>
      <c r="D2340" t="s">
        <v>94</v>
      </c>
      <c r="E2340" t="s">
        <v>14</v>
      </c>
      <c r="F2340" t="s">
        <v>47</v>
      </c>
      <c r="G2340" t="s">
        <v>16</v>
      </c>
      <c r="H2340" t="s">
        <v>58</v>
      </c>
      <c r="I2340" t="s">
        <v>3167</v>
      </c>
      <c r="J2340">
        <v>339.96</v>
      </c>
      <c r="K2340">
        <v>4</v>
      </c>
      <c r="L2340">
        <v>122.39</v>
      </c>
      <c r="M2340">
        <f>YEAR(Walmart_dataset[[#This Row],[Order Date]])</f>
        <v>2012</v>
      </c>
      <c r="N2340">
        <f>MONTH(Walmart_dataset[[#This Row],[Order Date]])</f>
        <v>5</v>
      </c>
      <c r="O2340">
        <f>DAY(Walmart_dataset[[#This Row],[Order Date]])</f>
        <v>3</v>
      </c>
    </row>
    <row r="2341" spans="1:15" x14ac:dyDescent="0.25">
      <c r="A2341" t="s">
        <v>3279</v>
      </c>
      <c r="B2341" s="1">
        <v>41032</v>
      </c>
      <c r="C2341" s="1">
        <v>41035</v>
      </c>
      <c r="D2341" t="s">
        <v>94</v>
      </c>
      <c r="E2341" t="s">
        <v>14</v>
      </c>
      <c r="F2341" t="s">
        <v>47</v>
      </c>
      <c r="G2341" t="s">
        <v>16</v>
      </c>
      <c r="H2341" t="s">
        <v>27</v>
      </c>
      <c r="I2341" t="s">
        <v>3099</v>
      </c>
      <c r="J2341">
        <v>49.57</v>
      </c>
      <c r="K2341">
        <v>2</v>
      </c>
      <c r="L2341">
        <v>17.350000000000001</v>
      </c>
      <c r="M2341">
        <f>YEAR(Walmart_dataset[[#This Row],[Order Date]])</f>
        <v>2012</v>
      </c>
      <c r="N2341">
        <f>MONTH(Walmart_dataset[[#This Row],[Order Date]])</f>
        <v>5</v>
      </c>
      <c r="O2341">
        <f>DAY(Walmart_dataset[[#This Row],[Order Date]])</f>
        <v>3</v>
      </c>
    </row>
    <row r="2342" spans="1:15" x14ac:dyDescent="0.25">
      <c r="A2342" t="s">
        <v>3281</v>
      </c>
      <c r="B2342" s="1">
        <v>41470</v>
      </c>
      <c r="C2342" s="1">
        <v>41474</v>
      </c>
      <c r="D2342" t="s">
        <v>3282</v>
      </c>
      <c r="E2342" t="s">
        <v>14</v>
      </c>
      <c r="F2342" t="s">
        <v>47</v>
      </c>
      <c r="G2342" t="s">
        <v>16</v>
      </c>
      <c r="H2342" t="s">
        <v>25</v>
      </c>
      <c r="I2342" t="s">
        <v>83</v>
      </c>
      <c r="J2342">
        <v>110.38</v>
      </c>
      <c r="K2342">
        <v>3</v>
      </c>
      <c r="L2342">
        <v>12.42</v>
      </c>
      <c r="M2342">
        <f>YEAR(Walmart_dataset[[#This Row],[Order Date]])</f>
        <v>2013</v>
      </c>
      <c r="N2342">
        <f>MONTH(Walmart_dataset[[#This Row],[Order Date]])</f>
        <v>7</v>
      </c>
      <c r="O2342">
        <f>DAY(Walmart_dataset[[#This Row],[Order Date]])</f>
        <v>15</v>
      </c>
    </row>
    <row r="2343" spans="1:15" x14ac:dyDescent="0.25">
      <c r="A2343" t="s">
        <v>3281</v>
      </c>
      <c r="B2343" s="1">
        <v>41470</v>
      </c>
      <c r="C2343" s="1">
        <v>41474</v>
      </c>
      <c r="D2343" t="s">
        <v>3282</v>
      </c>
      <c r="E2343" t="s">
        <v>14</v>
      </c>
      <c r="F2343" t="s">
        <v>47</v>
      </c>
      <c r="G2343" t="s">
        <v>16</v>
      </c>
      <c r="H2343" t="s">
        <v>29</v>
      </c>
      <c r="I2343" t="s">
        <v>2266</v>
      </c>
      <c r="J2343">
        <v>151.62</v>
      </c>
      <c r="K2343">
        <v>7</v>
      </c>
      <c r="L2343">
        <v>50.03</v>
      </c>
      <c r="M2343">
        <f>YEAR(Walmart_dataset[[#This Row],[Order Date]])</f>
        <v>2013</v>
      </c>
      <c r="N2343">
        <f>MONTH(Walmart_dataset[[#This Row],[Order Date]])</f>
        <v>7</v>
      </c>
      <c r="O2343">
        <f>DAY(Walmart_dataset[[#This Row],[Order Date]])</f>
        <v>15</v>
      </c>
    </row>
    <row r="2344" spans="1:15" x14ac:dyDescent="0.25">
      <c r="A2344" t="s">
        <v>3281</v>
      </c>
      <c r="B2344" s="1">
        <v>41470</v>
      </c>
      <c r="C2344" s="1">
        <v>41474</v>
      </c>
      <c r="D2344" t="s">
        <v>3282</v>
      </c>
      <c r="E2344" t="s">
        <v>14</v>
      </c>
      <c r="F2344" t="s">
        <v>47</v>
      </c>
      <c r="G2344" t="s">
        <v>16</v>
      </c>
      <c r="H2344" t="s">
        <v>21</v>
      </c>
      <c r="I2344" t="s">
        <v>359</v>
      </c>
      <c r="J2344">
        <v>30.8</v>
      </c>
      <c r="K2344">
        <v>4</v>
      </c>
      <c r="L2344">
        <v>10.16</v>
      </c>
      <c r="M2344">
        <f>YEAR(Walmart_dataset[[#This Row],[Order Date]])</f>
        <v>2013</v>
      </c>
      <c r="N2344">
        <f>MONTH(Walmart_dataset[[#This Row],[Order Date]])</f>
        <v>7</v>
      </c>
      <c r="O2344">
        <f>DAY(Walmart_dataset[[#This Row],[Order Date]])</f>
        <v>15</v>
      </c>
    </row>
    <row r="2345" spans="1:15" x14ac:dyDescent="0.25">
      <c r="A2345" t="s">
        <v>3283</v>
      </c>
      <c r="B2345" s="1">
        <v>40744</v>
      </c>
      <c r="C2345" s="1">
        <v>40746</v>
      </c>
      <c r="D2345" t="s">
        <v>3062</v>
      </c>
      <c r="E2345" t="s">
        <v>14</v>
      </c>
      <c r="F2345" t="s">
        <v>47</v>
      </c>
      <c r="G2345" t="s">
        <v>16</v>
      </c>
      <c r="H2345" t="s">
        <v>27</v>
      </c>
      <c r="I2345" t="s">
        <v>356</v>
      </c>
      <c r="J2345">
        <v>89.71</v>
      </c>
      <c r="K2345">
        <v>6</v>
      </c>
      <c r="L2345">
        <v>30.28</v>
      </c>
      <c r="M2345">
        <f>YEAR(Walmart_dataset[[#This Row],[Order Date]])</f>
        <v>2011</v>
      </c>
      <c r="N2345">
        <f>MONTH(Walmart_dataset[[#This Row],[Order Date]])</f>
        <v>7</v>
      </c>
      <c r="O2345">
        <f>DAY(Walmart_dataset[[#This Row],[Order Date]])</f>
        <v>20</v>
      </c>
    </row>
    <row r="2346" spans="1:15" x14ac:dyDescent="0.25">
      <c r="A2346" t="s">
        <v>3283</v>
      </c>
      <c r="B2346" s="1">
        <v>40744</v>
      </c>
      <c r="C2346" s="1">
        <v>40746</v>
      </c>
      <c r="D2346" t="s">
        <v>3062</v>
      </c>
      <c r="E2346" t="s">
        <v>14</v>
      </c>
      <c r="F2346" t="s">
        <v>47</v>
      </c>
      <c r="G2346" t="s">
        <v>16</v>
      </c>
      <c r="H2346" t="s">
        <v>67</v>
      </c>
      <c r="I2346" t="s">
        <v>198</v>
      </c>
      <c r="J2346">
        <v>22.83</v>
      </c>
      <c r="K2346">
        <v>3</v>
      </c>
      <c r="L2346">
        <v>10.73</v>
      </c>
      <c r="M2346">
        <f>YEAR(Walmart_dataset[[#This Row],[Order Date]])</f>
        <v>2011</v>
      </c>
      <c r="N2346">
        <f>MONTH(Walmart_dataset[[#This Row],[Order Date]])</f>
        <v>7</v>
      </c>
      <c r="O2346">
        <f>DAY(Walmart_dataset[[#This Row],[Order Date]])</f>
        <v>20</v>
      </c>
    </row>
    <row r="2347" spans="1:15" x14ac:dyDescent="0.25">
      <c r="A2347" t="s">
        <v>3284</v>
      </c>
      <c r="B2347" s="1">
        <v>40884</v>
      </c>
      <c r="C2347" s="1">
        <v>40887</v>
      </c>
      <c r="D2347" t="s">
        <v>416</v>
      </c>
      <c r="E2347" t="s">
        <v>14</v>
      </c>
      <c r="F2347" t="s">
        <v>15</v>
      </c>
      <c r="G2347" t="s">
        <v>16</v>
      </c>
      <c r="H2347" t="s">
        <v>23</v>
      </c>
      <c r="I2347" t="s">
        <v>559</v>
      </c>
      <c r="J2347">
        <v>8.64</v>
      </c>
      <c r="K2347">
        <v>3</v>
      </c>
      <c r="L2347">
        <v>2.42</v>
      </c>
      <c r="M2347">
        <f>YEAR(Walmart_dataset[[#This Row],[Order Date]])</f>
        <v>2011</v>
      </c>
      <c r="N2347">
        <f>MONTH(Walmart_dataset[[#This Row],[Order Date]])</f>
        <v>12</v>
      </c>
      <c r="O2347">
        <f>DAY(Walmart_dataset[[#This Row],[Order Date]])</f>
        <v>7</v>
      </c>
    </row>
    <row r="2348" spans="1:15" x14ac:dyDescent="0.25">
      <c r="A2348" t="s">
        <v>3285</v>
      </c>
      <c r="B2348" s="1">
        <v>41633</v>
      </c>
      <c r="C2348" s="1">
        <v>41639</v>
      </c>
      <c r="D2348" t="s">
        <v>3286</v>
      </c>
      <c r="E2348" t="s">
        <v>14</v>
      </c>
      <c r="F2348" t="s">
        <v>142</v>
      </c>
      <c r="G2348" t="s">
        <v>16</v>
      </c>
      <c r="H2348" t="s">
        <v>21</v>
      </c>
      <c r="I2348" t="s">
        <v>2871</v>
      </c>
      <c r="J2348">
        <v>43.96</v>
      </c>
      <c r="K2348">
        <v>7</v>
      </c>
      <c r="L2348">
        <v>18.46</v>
      </c>
      <c r="M2348">
        <f>YEAR(Walmart_dataset[[#This Row],[Order Date]])</f>
        <v>2013</v>
      </c>
      <c r="N2348">
        <f>MONTH(Walmart_dataset[[#This Row],[Order Date]])</f>
        <v>12</v>
      </c>
      <c r="O2348">
        <f>DAY(Walmart_dataset[[#This Row],[Order Date]])</f>
        <v>25</v>
      </c>
    </row>
    <row r="2349" spans="1:15" x14ac:dyDescent="0.25">
      <c r="A2349" t="s">
        <v>3285</v>
      </c>
      <c r="B2349" s="1">
        <v>41633</v>
      </c>
      <c r="C2349" s="1">
        <v>41639</v>
      </c>
      <c r="D2349" t="s">
        <v>3286</v>
      </c>
      <c r="E2349" t="s">
        <v>14</v>
      </c>
      <c r="F2349" t="s">
        <v>142</v>
      </c>
      <c r="G2349" t="s">
        <v>16</v>
      </c>
      <c r="H2349" t="s">
        <v>128</v>
      </c>
      <c r="I2349" t="s">
        <v>159</v>
      </c>
      <c r="J2349">
        <v>39.76</v>
      </c>
      <c r="K2349">
        <v>7</v>
      </c>
      <c r="L2349">
        <v>18.690000000000001</v>
      </c>
      <c r="M2349">
        <f>YEAR(Walmart_dataset[[#This Row],[Order Date]])</f>
        <v>2013</v>
      </c>
      <c r="N2349">
        <f>MONTH(Walmart_dataset[[#This Row],[Order Date]])</f>
        <v>12</v>
      </c>
      <c r="O2349">
        <f>DAY(Walmart_dataset[[#This Row],[Order Date]])</f>
        <v>25</v>
      </c>
    </row>
    <row r="2350" spans="1:15" x14ac:dyDescent="0.25">
      <c r="A2350" t="s">
        <v>3287</v>
      </c>
      <c r="B2350" s="1">
        <v>41753</v>
      </c>
      <c r="C2350" s="1">
        <v>41755</v>
      </c>
      <c r="D2350" t="s">
        <v>2052</v>
      </c>
      <c r="E2350" t="s">
        <v>14</v>
      </c>
      <c r="F2350" t="s">
        <v>133</v>
      </c>
      <c r="G2350" t="s">
        <v>16</v>
      </c>
      <c r="H2350" t="s">
        <v>21</v>
      </c>
      <c r="I2350" t="s">
        <v>1719</v>
      </c>
      <c r="J2350">
        <v>66.36</v>
      </c>
      <c r="K2350">
        <v>7</v>
      </c>
      <c r="L2350">
        <v>26.54</v>
      </c>
      <c r="M2350">
        <f>YEAR(Walmart_dataset[[#This Row],[Order Date]])</f>
        <v>2014</v>
      </c>
      <c r="N2350">
        <f>MONTH(Walmart_dataset[[#This Row],[Order Date]])</f>
        <v>4</v>
      </c>
      <c r="O2350">
        <f>DAY(Walmart_dataset[[#This Row],[Order Date]])</f>
        <v>24</v>
      </c>
    </row>
    <row r="2351" spans="1:15" x14ac:dyDescent="0.25">
      <c r="A2351" t="s">
        <v>3287</v>
      </c>
      <c r="B2351" s="1">
        <v>41753</v>
      </c>
      <c r="C2351" s="1">
        <v>41755</v>
      </c>
      <c r="D2351" t="s">
        <v>2052</v>
      </c>
      <c r="E2351" t="s">
        <v>14</v>
      </c>
      <c r="F2351" t="s">
        <v>133</v>
      </c>
      <c r="G2351" t="s">
        <v>16</v>
      </c>
      <c r="H2351" t="s">
        <v>27</v>
      </c>
      <c r="I2351" t="s">
        <v>2084</v>
      </c>
      <c r="J2351">
        <v>92.88</v>
      </c>
      <c r="K2351">
        <v>6</v>
      </c>
      <c r="L2351">
        <v>30.19</v>
      </c>
      <c r="M2351">
        <f>YEAR(Walmart_dataset[[#This Row],[Order Date]])</f>
        <v>2014</v>
      </c>
      <c r="N2351">
        <f>MONTH(Walmart_dataset[[#This Row],[Order Date]])</f>
        <v>4</v>
      </c>
      <c r="O2351">
        <f>DAY(Walmart_dataset[[#This Row],[Order Date]])</f>
        <v>24</v>
      </c>
    </row>
    <row r="2352" spans="1:15" x14ac:dyDescent="0.25">
      <c r="A2352" t="s">
        <v>3287</v>
      </c>
      <c r="B2352" s="1">
        <v>41753</v>
      </c>
      <c r="C2352" s="1">
        <v>41755</v>
      </c>
      <c r="D2352" t="s">
        <v>2052</v>
      </c>
      <c r="E2352" t="s">
        <v>14</v>
      </c>
      <c r="F2352" t="s">
        <v>133</v>
      </c>
      <c r="G2352" t="s">
        <v>16</v>
      </c>
      <c r="H2352" t="s">
        <v>21</v>
      </c>
      <c r="I2352" t="s">
        <v>3288</v>
      </c>
      <c r="J2352">
        <v>24.14</v>
      </c>
      <c r="K2352">
        <v>2</v>
      </c>
      <c r="L2352">
        <v>7.97</v>
      </c>
      <c r="M2352">
        <f>YEAR(Walmart_dataset[[#This Row],[Order Date]])</f>
        <v>2014</v>
      </c>
      <c r="N2352">
        <f>MONTH(Walmart_dataset[[#This Row],[Order Date]])</f>
        <v>4</v>
      </c>
      <c r="O2352">
        <f>DAY(Walmart_dataset[[#This Row],[Order Date]])</f>
        <v>24</v>
      </c>
    </row>
    <row r="2353" spans="1:15" x14ac:dyDescent="0.25">
      <c r="A2353" t="s">
        <v>3289</v>
      </c>
      <c r="B2353" s="1">
        <v>41782</v>
      </c>
      <c r="C2353" s="1">
        <v>41785</v>
      </c>
      <c r="D2353" t="s">
        <v>3290</v>
      </c>
      <c r="E2353" t="s">
        <v>14</v>
      </c>
      <c r="F2353" t="s">
        <v>15</v>
      </c>
      <c r="G2353" t="s">
        <v>16</v>
      </c>
      <c r="H2353" t="s">
        <v>23</v>
      </c>
      <c r="I2353" t="s">
        <v>2242</v>
      </c>
      <c r="J2353">
        <v>49.56</v>
      </c>
      <c r="K2353">
        <v>7</v>
      </c>
      <c r="L2353">
        <v>18.829999999999998</v>
      </c>
      <c r="M2353">
        <f>YEAR(Walmart_dataset[[#This Row],[Order Date]])</f>
        <v>2014</v>
      </c>
      <c r="N2353">
        <f>MONTH(Walmart_dataset[[#This Row],[Order Date]])</f>
        <v>5</v>
      </c>
      <c r="O2353">
        <f>DAY(Walmart_dataset[[#This Row],[Order Date]])</f>
        <v>23</v>
      </c>
    </row>
    <row r="2354" spans="1:15" x14ac:dyDescent="0.25">
      <c r="A2354" t="s">
        <v>3291</v>
      </c>
      <c r="B2354" s="1">
        <v>41680</v>
      </c>
      <c r="C2354" s="1">
        <v>41684</v>
      </c>
      <c r="D2354" t="s">
        <v>3292</v>
      </c>
      <c r="E2354" t="s">
        <v>14</v>
      </c>
      <c r="F2354" t="s">
        <v>15</v>
      </c>
      <c r="G2354" t="s">
        <v>16</v>
      </c>
      <c r="H2354" t="s">
        <v>43</v>
      </c>
      <c r="I2354" t="s">
        <v>2014</v>
      </c>
      <c r="J2354">
        <v>354.9</v>
      </c>
      <c r="K2354">
        <v>5</v>
      </c>
      <c r="L2354">
        <v>17.75</v>
      </c>
      <c r="M2354">
        <f>YEAR(Walmart_dataset[[#This Row],[Order Date]])</f>
        <v>2014</v>
      </c>
      <c r="N2354">
        <f>MONTH(Walmart_dataset[[#This Row],[Order Date]])</f>
        <v>2</v>
      </c>
      <c r="O2354">
        <f>DAY(Walmart_dataset[[#This Row],[Order Date]])</f>
        <v>10</v>
      </c>
    </row>
    <row r="2355" spans="1:15" x14ac:dyDescent="0.25">
      <c r="A2355" t="s">
        <v>3293</v>
      </c>
      <c r="B2355" s="1">
        <v>41064</v>
      </c>
      <c r="C2355" s="1">
        <v>41069</v>
      </c>
      <c r="D2355" t="s">
        <v>2778</v>
      </c>
      <c r="E2355" t="s">
        <v>14</v>
      </c>
      <c r="F2355" t="s">
        <v>15</v>
      </c>
      <c r="G2355" t="s">
        <v>16</v>
      </c>
      <c r="H2355" t="s">
        <v>58</v>
      </c>
      <c r="I2355" t="s">
        <v>3294</v>
      </c>
      <c r="J2355">
        <v>119.98</v>
      </c>
      <c r="K2355">
        <v>2</v>
      </c>
      <c r="L2355">
        <v>35.99</v>
      </c>
      <c r="M2355">
        <f>YEAR(Walmart_dataset[[#This Row],[Order Date]])</f>
        <v>2012</v>
      </c>
      <c r="N2355">
        <f>MONTH(Walmart_dataset[[#This Row],[Order Date]])</f>
        <v>6</v>
      </c>
      <c r="O2355">
        <f>DAY(Walmart_dataset[[#This Row],[Order Date]])</f>
        <v>4</v>
      </c>
    </row>
    <row r="2356" spans="1:15" x14ac:dyDescent="0.25">
      <c r="A2356" t="s">
        <v>3293</v>
      </c>
      <c r="B2356" s="1">
        <v>41064</v>
      </c>
      <c r="C2356" s="1">
        <v>41069</v>
      </c>
      <c r="D2356" t="s">
        <v>2778</v>
      </c>
      <c r="E2356" t="s">
        <v>14</v>
      </c>
      <c r="F2356" t="s">
        <v>15</v>
      </c>
      <c r="G2356" t="s">
        <v>16</v>
      </c>
      <c r="H2356" t="s">
        <v>58</v>
      </c>
      <c r="I2356" t="s">
        <v>2663</v>
      </c>
      <c r="J2356">
        <v>989.97</v>
      </c>
      <c r="K2356">
        <v>3</v>
      </c>
      <c r="L2356">
        <v>395.99</v>
      </c>
      <c r="M2356">
        <f>YEAR(Walmart_dataset[[#This Row],[Order Date]])</f>
        <v>2012</v>
      </c>
      <c r="N2356">
        <f>MONTH(Walmart_dataset[[#This Row],[Order Date]])</f>
        <v>6</v>
      </c>
      <c r="O2356">
        <f>DAY(Walmart_dataset[[#This Row],[Order Date]])</f>
        <v>4</v>
      </c>
    </row>
    <row r="2357" spans="1:15" x14ac:dyDescent="0.25">
      <c r="A2357" t="s">
        <v>3295</v>
      </c>
      <c r="B2357" s="1">
        <v>41801</v>
      </c>
      <c r="C2357" s="1">
        <v>41804</v>
      </c>
      <c r="D2357" t="s">
        <v>3296</v>
      </c>
      <c r="E2357" t="s">
        <v>14</v>
      </c>
      <c r="F2357" t="s">
        <v>1425</v>
      </c>
      <c r="G2357" t="s">
        <v>16</v>
      </c>
      <c r="H2357" t="s">
        <v>23</v>
      </c>
      <c r="I2357" t="s">
        <v>2444</v>
      </c>
      <c r="J2357">
        <v>14.7</v>
      </c>
      <c r="K2357">
        <v>7</v>
      </c>
      <c r="L2357">
        <v>4.12</v>
      </c>
      <c r="M2357">
        <f>YEAR(Walmart_dataset[[#This Row],[Order Date]])</f>
        <v>2014</v>
      </c>
      <c r="N2357">
        <f>MONTH(Walmart_dataset[[#This Row],[Order Date]])</f>
        <v>6</v>
      </c>
      <c r="O2357">
        <f>DAY(Walmart_dataset[[#This Row],[Order Date]])</f>
        <v>11</v>
      </c>
    </row>
    <row r="2358" spans="1:15" x14ac:dyDescent="0.25">
      <c r="A2358" t="s">
        <v>3297</v>
      </c>
      <c r="B2358" s="1">
        <v>41534</v>
      </c>
      <c r="C2358" s="1">
        <v>41540</v>
      </c>
      <c r="D2358" t="s">
        <v>2850</v>
      </c>
      <c r="E2358" t="s">
        <v>14</v>
      </c>
      <c r="F2358" t="s">
        <v>142</v>
      </c>
      <c r="G2358" t="s">
        <v>16</v>
      </c>
      <c r="H2358" t="s">
        <v>296</v>
      </c>
      <c r="I2358" t="s">
        <v>3298</v>
      </c>
      <c r="J2358">
        <v>273.67</v>
      </c>
      <c r="K2358">
        <v>2</v>
      </c>
      <c r="L2358">
        <v>-12.88</v>
      </c>
      <c r="M2358">
        <f>YEAR(Walmart_dataset[[#This Row],[Order Date]])</f>
        <v>2013</v>
      </c>
      <c r="N2358">
        <f>MONTH(Walmart_dataset[[#This Row],[Order Date]])</f>
        <v>9</v>
      </c>
      <c r="O2358">
        <f>DAY(Walmart_dataset[[#This Row],[Order Date]])</f>
        <v>17</v>
      </c>
    </row>
    <row r="2359" spans="1:15" x14ac:dyDescent="0.25">
      <c r="A2359" t="s">
        <v>3297</v>
      </c>
      <c r="B2359" s="1">
        <v>41534</v>
      </c>
      <c r="C2359" s="1">
        <v>41540</v>
      </c>
      <c r="D2359" t="s">
        <v>2850</v>
      </c>
      <c r="E2359" t="s">
        <v>14</v>
      </c>
      <c r="F2359" t="s">
        <v>142</v>
      </c>
      <c r="G2359" t="s">
        <v>16</v>
      </c>
      <c r="H2359" t="s">
        <v>29</v>
      </c>
      <c r="I2359" t="s">
        <v>3299</v>
      </c>
      <c r="J2359">
        <v>17.48</v>
      </c>
      <c r="K2359">
        <v>4</v>
      </c>
      <c r="L2359">
        <v>4.54</v>
      </c>
      <c r="M2359">
        <f>YEAR(Walmart_dataset[[#This Row],[Order Date]])</f>
        <v>2013</v>
      </c>
      <c r="N2359">
        <f>MONTH(Walmart_dataset[[#This Row],[Order Date]])</f>
        <v>9</v>
      </c>
      <c r="O2359">
        <f>DAY(Walmart_dataset[[#This Row],[Order Date]])</f>
        <v>17</v>
      </c>
    </row>
    <row r="2360" spans="1:15" hidden="1" x14ac:dyDescent="0.25">
      <c r="A2360" t="s">
        <v>3300</v>
      </c>
      <c r="B2360" s="1">
        <v>41226</v>
      </c>
      <c r="C2360" s="1">
        <v>41230</v>
      </c>
      <c r="D2360" t="s">
        <v>2487</v>
      </c>
      <c r="E2360" t="s">
        <v>14</v>
      </c>
      <c r="F2360" t="s">
        <v>2552</v>
      </c>
      <c r="G2360" t="s">
        <v>375</v>
      </c>
      <c r="H2360" t="s">
        <v>25</v>
      </c>
      <c r="I2360" t="s">
        <v>3019</v>
      </c>
      <c r="J2360">
        <v>339.96</v>
      </c>
      <c r="K2360">
        <v>5</v>
      </c>
      <c r="L2360">
        <v>42.5</v>
      </c>
      <c r="M2360">
        <f>YEAR(Walmart_dataset[[#This Row],[Order Date]])</f>
        <v>2012</v>
      </c>
      <c r="N2360">
        <f>MONTH(Walmart_dataset[[#This Row],[Order Date]])</f>
        <v>11</v>
      </c>
      <c r="O2360">
        <f>DAY(Walmart_dataset[[#This Row],[Order Date]])</f>
        <v>13</v>
      </c>
    </row>
    <row r="2361" spans="1:15" hidden="1" x14ac:dyDescent="0.25">
      <c r="A2361" t="s">
        <v>3300</v>
      </c>
      <c r="B2361" s="1">
        <v>41226</v>
      </c>
      <c r="C2361" s="1">
        <v>41230</v>
      </c>
      <c r="D2361" t="s">
        <v>2487</v>
      </c>
      <c r="E2361" t="s">
        <v>14</v>
      </c>
      <c r="F2361" t="s">
        <v>2552</v>
      </c>
      <c r="G2361" t="s">
        <v>375</v>
      </c>
      <c r="H2361" t="s">
        <v>21</v>
      </c>
      <c r="I2361" t="s">
        <v>552</v>
      </c>
      <c r="J2361">
        <v>63.98</v>
      </c>
      <c r="K2361">
        <v>7</v>
      </c>
      <c r="L2361">
        <v>21.75</v>
      </c>
      <c r="M2361">
        <f>YEAR(Walmart_dataset[[#This Row],[Order Date]])</f>
        <v>2012</v>
      </c>
      <c r="N2361">
        <f>MONTH(Walmart_dataset[[#This Row],[Order Date]])</f>
        <v>11</v>
      </c>
      <c r="O2361">
        <f>DAY(Walmart_dataset[[#This Row],[Order Date]])</f>
        <v>13</v>
      </c>
    </row>
    <row r="2362" spans="1:15" x14ac:dyDescent="0.25">
      <c r="A2362" t="s">
        <v>3301</v>
      </c>
      <c r="B2362" s="1">
        <v>41475</v>
      </c>
      <c r="C2362" s="1">
        <v>41477</v>
      </c>
      <c r="D2362" t="s">
        <v>2474</v>
      </c>
      <c r="E2362" t="s">
        <v>14</v>
      </c>
      <c r="F2362" t="s">
        <v>47</v>
      </c>
      <c r="G2362" t="s">
        <v>16</v>
      </c>
      <c r="H2362" t="s">
        <v>25</v>
      </c>
      <c r="I2362" t="s">
        <v>3302</v>
      </c>
      <c r="J2362">
        <v>35.979999999999997</v>
      </c>
      <c r="K2362">
        <v>2</v>
      </c>
      <c r="L2362">
        <v>4.5</v>
      </c>
      <c r="M2362">
        <f>YEAR(Walmart_dataset[[#This Row],[Order Date]])</f>
        <v>2013</v>
      </c>
      <c r="N2362">
        <f>MONTH(Walmart_dataset[[#This Row],[Order Date]])</f>
        <v>7</v>
      </c>
      <c r="O2362">
        <f>DAY(Walmart_dataset[[#This Row],[Order Date]])</f>
        <v>20</v>
      </c>
    </row>
    <row r="2363" spans="1:15" x14ac:dyDescent="0.25">
      <c r="A2363" t="s">
        <v>3301</v>
      </c>
      <c r="B2363" s="1">
        <v>41475</v>
      </c>
      <c r="C2363" s="1">
        <v>41477</v>
      </c>
      <c r="D2363" t="s">
        <v>2474</v>
      </c>
      <c r="E2363" t="s">
        <v>14</v>
      </c>
      <c r="F2363" t="s">
        <v>47</v>
      </c>
      <c r="G2363" t="s">
        <v>16</v>
      </c>
      <c r="H2363" t="s">
        <v>58</v>
      </c>
      <c r="I2363" t="s">
        <v>2759</v>
      </c>
      <c r="J2363">
        <v>389.97</v>
      </c>
      <c r="K2363">
        <v>3</v>
      </c>
      <c r="L2363">
        <v>132.59</v>
      </c>
      <c r="M2363">
        <f>YEAR(Walmart_dataset[[#This Row],[Order Date]])</f>
        <v>2013</v>
      </c>
      <c r="N2363">
        <f>MONTH(Walmart_dataset[[#This Row],[Order Date]])</f>
        <v>7</v>
      </c>
      <c r="O2363">
        <f>DAY(Walmart_dataset[[#This Row],[Order Date]])</f>
        <v>20</v>
      </c>
    </row>
    <row r="2364" spans="1:15" hidden="1" x14ac:dyDescent="0.25">
      <c r="A2364" t="s">
        <v>3303</v>
      </c>
      <c r="B2364" s="1">
        <v>41409</v>
      </c>
      <c r="C2364" s="1">
        <v>41409</v>
      </c>
      <c r="D2364" t="s">
        <v>2199</v>
      </c>
      <c r="E2364" t="s">
        <v>14</v>
      </c>
      <c r="F2364" t="s">
        <v>2419</v>
      </c>
      <c r="G2364" t="s">
        <v>73</v>
      </c>
      <c r="H2364" t="s">
        <v>58</v>
      </c>
      <c r="I2364" t="s">
        <v>382</v>
      </c>
      <c r="J2364">
        <v>185.53</v>
      </c>
      <c r="K2364">
        <v>7</v>
      </c>
      <c r="L2364">
        <v>48.7</v>
      </c>
      <c r="M2364">
        <f>YEAR(Walmart_dataset[[#This Row],[Order Date]])</f>
        <v>2013</v>
      </c>
      <c r="N2364">
        <f>MONTH(Walmart_dataset[[#This Row],[Order Date]])</f>
        <v>5</v>
      </c>
      <c r="O2364">
        <f>DAY(Walmart_dataset[[#This Row],[Order Date]])</f>
        <v>15</v>
      </c>
    </row>
    <row r="2365" spans="1:15" hidden="1" x14ac:dyDescent="0.25">
      <c r="A2365" t="s">
        <v>3304</v>
      </c>
      <c r="B2365" s="1">
        <v>41929</v>
      </c>
      <c r="C2365" s="1">
        <v>41934</v>
      </c>
      <c r="D2365" t="s">
        <v>1797</v>
      </c>
      <c r="E2365" t="s">
        <v>14</v>
      </c>
      <c r="F2365" t="s">
        <v>2419</v>
      </c>
      <c r="G2365" t="s">
        <v>73</v>
      </c>
      <c r="H2365" t="s">
        <v>736</v>
      </c>
      <c r="I2365" t="s">
        <v>3305</v>
      </c>
      <c r="J2365">
        <v>599.99</v>
      </c>
      <c r="K2365">
        <v>5</v>
      </c>
      <c r="L2365">
        <v>-479.99</v>
      </c>
      <c r="M2365">
        <f>YEAR(Walmart_dataset[[#This Row],[Order Date]])</f>
        <v>2014</v>
      </c>
      <c r="N2365">
        <f>MONTH(Walmart_dataset[[#This Row],[Order Date]])</f>
        <v>10</v>
      </c>
      <c r="O2365">
        <f>DAY(Walmart_dataset[[#This Row],[Order Date]])</f>
        <v>17</v>
      </c>
    </row>
    <row r="2366" spans="1:15" x14ac:dyDescent="0.25">
      <c r="A2366" t="s">
        <v>3306</v>
      </c>
      <c r="B2366" s="1">
        <v>41927</v>
      </c>
      <c r="C2366" s="1">
        <v>41932</v>
      </c>
      <c r="D2366" t="s">
        <v>1211</v>
      </c>
      <c r="E2366" t="s">
        <v>14</v>
      </c>
      <c r="F2366" t="s">
        <v>47</v>
      </c>
      <c r="G2366" t="s">
        <v>16</v>
      </c>
      <c r="H2366" t="s">
        <v>58</v>
      </c>
      <c r="I2366" t="s">
        <v>3307</v>
      </c>
      <c r="J2366">
        <v>46.36</v>
      </c>
      <c r="K2366">
        <v>4</v>
      </c>
      <c r="L2366">
        <v>15.3</v>
      </c>
      <c r="M2366">
        <f>YEAR(Walmart_dataset[[#This Row],[Order Date]])</f>
        <v>2014</v>
      </c>
      <c r="N2366">
        <f>MONTH(Walmart_dataset[[#This Row],[Order Date]])</f>
        <v>10</v>
      </c>
      <c r="O2366">
        <f>DAY(Walmart_dataset[[#This Row],[Order Date]])</f>
        <v>15</v>
      </c>
    </row>
    <row r="2367" spans="1:15" x14ac:dyDescent="0.25">
      <c r="A2367" t="s">
        <v>3308</v>
      </c>
      <c r="B2367" s="1">
        <v>41304</v>
      </c>
      <c r="C2367" s="1">
        <v>41305</v>
      </c>
      <c r="D2367" t="s">
        <v>1067</v>
      </c>
      <c r="E2367" t="s">
        <v>14</v>
      </c>
      <c r="F2367" t="s">
        <v>47</v>
      </c>
      <c r="G2367" t="s">
        <v>16</v>
      </c>
      <c r="H2367" t="s">
        <v>43</v>
      </c>
      <c r="I2367" t="s">
        <v>1697</v>
      </c>
      <c r="J2367">
        <v>305.01</v>
      </c>
      <c r="K2367">
        <v>9</v>
      </c>
      <c r="L2367">
        <v>76.25</v>
      </c>
      <c r="M2367">
        <f>YEAR(Walmart_dataset[[#This Row],[Order Date]])</f>
        <v>2013</v>
      </c>
      <c r="N2367">
        <f>MONTH(Walmart_dataset[[#This Row],[Order Date]])</f>
        <v>1</v>
      </c>
      <c r="O2367">
        <f>DAY(Walmart_dataset[[#This Row],[Order Date]])</f>
        <v>30</v>
      </c>
    </row>
    <row r="2368" spans="1:15" x14ac:dyDescent="0.25">
      <c r="A2368" t="s">
        <v>3308</v>
      </c>
      <c r="B2368" s="1">
        <v>41304</v>
      </c>
      <c r="C2368" s="1">
        <v>41305</v>
      </c>
      <c r="D2368" t="s">
        <v>1067</v>
      </c>
      <c r="E2368" t="s">
        <v>14</v>
      </c>
      <c r="F2368" t="s">
        <v>47</v>
      </c>
      <c r="G2368" t="s">
        <v>16</v>
      </c>
      <c r="H2368" t="s">
        <v>27</v>
      </c>
      <c r="I2368" t="s">
        <v>121</v>
      </c>
      <c r="J2368">
        <v>50.78</v>
      </c>
      <c r="K2368">
        <v>2</v>
      </c>
      <c r="L2368">
        <v>17.77</v>
      </c>
      <c r="M2368">
        <f>YEAR(Walmart_dataset[[#This Row],[Order Date]])</f>
        <v>2013</v>
      </c>
      <c r="N2368">
        <f>MONTH(Walmart_dataset[[#This Row],[Order Date]])</f>
        <v>1</v>
      </c>
      <c r="O2368">
        <f>DAY(Walmart_dataset[[#This Row],[Order Date]])</f>
        <v>30</v>
      </c>
    </row>
    <row r="2369" spans="1:15" x14ac:dyDescent="0.25">
      <c r="A2369" t="s">
        <v>3308</v>
      </c>
      <c r="B2369" s="1">
        <v>41304</v>
      </c>
      <c r="C2369" s="1">
        <v>41305</v>
      </c>
      <c r="D2369" t="s">
        <v>1067</v>
      </c>
      <c r="E2369" t="s">
        <v>14</v>
      </c>
      <c r="F2369" t="s">
        <v>47</v>
      </c>
      <c r="G2369" t="s">
        <v>16</v>
      </c>
      <c r="H2369" t="s">
        <v>17</v>
      </c>
      <c r="I2369" t="s">
        <v>1590</v>
      </c>
      <c r="J2369">
        <v>26.01</v>
      </c>
      <c r="K2369">
        <v>9</v>
      </c>
      <c r="L2369">
        <v>12.22</v>
      </c>
      <c r="M2369">
        <f>YEAR(Walmart_dataset[[#This Row],[Order Date]])</f>
        <v>2013</v>
      </c>
      <c r="N2369">
        <f>MONTH(Walmart_dataset[[#This Row],[Order Date]])</f>
        <v>1</v>
      </c>
      <c r="O2369">
        <f>DAY(Walmart_dataset[[#This Row],[Order Date]])</f>
        <v>30</v>
      </c>
    </row>
    <row r="2370" spans="1:15" x14ac:dyDescent="0.25">
      <c r="A2370" t="s">
        <v>3309</v>
      </c>
      <c r="B2370" s="1">
        <v>41297</v>
      </c>
      <c r="C2370" s="1">
        <v>41303</v>
      </c>
      <c r="D2370" t="s">
        <v>3310</v>
      </c>
      <c r="E2370" t="s">
        <v>14</v>
      </c>
      <c r="F2370" t="s">
        <v>15</v>
      </c>
      <c r="G2370" t="s">
        <v>16</v>
      </c>
      <c r="H2370" t="s">
        <v>21</v>
      </c>
      <c r="I2370" t="s">
        <v>3311</v>
      </c>
      <c r="J2370">
        <v>59.99</v>
      </c>
      <c r="K2370">
        <v>7</v>
      </c>
      <c r="L2370">
        <v>21.6</v>
      </c>
      <c r="M2370">
        <f>YEAR(Walmart_dataset[[#This Row],[Order Date]])</f>
        <v>2013</v>
      </c>
      <c r="N2370">
        <f>MONTH(Walmart_dataset[[#This Row],[Order Date]])</f>
        <v>1</v>
      </c>
      <c r="O2370">
        <f>DAY(Walmart_dataset[[#This Row],[Order Date]])</f>
        <v>23</v>
      </c>
    </row>
    <row r="2371" spans="1:15" x14ac:dyDescent="0.25">
      <c r="A2371" t="s">
        <v>3312</v>
      </c>
      <c r="B2371" s="1">
        <v>41055</v>
      </c>
      <c r="C2371" s="1">
        <v>41060</v>
      </c>
      <c r="D2371" t="s">
        <v>156</v>
      </c>
      <c r="E2371" t="s">
        <v>14</v>
      </c>
      <c r="F2371" t="s">
        <v>975</v>
      </c>
      <c r="G2371" t="s">
        <v>37</v>
      </c>
      <c r="H2371" t="s">
        <v>21</v>
      </c>
      <c r="I2371" t="s">
        <v>3313</v>
      </c>
      <c r="J2371">
        <v>20.239999999999998</v>
      </c>
      <c r="K2371">
        <v>1</v>
      </c>
      <c r="L2371">
        <v>7.89</v>
      </c>
      <c r="M2371">
        <f>YEAR(Walmart_dataset[[#This Row],[Order Date]])</f>
        <v>2012</v>
      </c>
      <c r="N2371">
        <f>MONTH(Walmart_dataset[[#This Row],[Order Date]])</f>
        <v>5</v>
      </c>
      <c r="O2371">
        <f>DAY(Walmart_dataset[[#This Row],[Order Date]])</f>
        <v>26</v>
      </c>
    </row>
    <row r="2372" spans="1:15" x14ac:dyDescent="0.25">
      <c r="A2372" t="s">
        <v>3314</v>
      </c>
      <c r="B2372" s="1">
        <v>41584</v>
      </c>
      <c r="C2372" s="1">
        <v>41586</v>
      </c>
      <c r="D2372" t="s">
        <v>193</v>
      </c>
      <c r="E2372" t="s">
        <v>14</v>
      </c>
      <c r="F2372" t="s">
        <v>142</v>
      </c>
      <c r="G2372" t="s">
        <v>16</v>
      </c>
      <c r="H2372" t="s">
        <v>58</v>
      </c>
      <c r="I2372" t="s">
        <v>2696</v>
      </c>
      <c r="J2372">
        <v>72</v>
      </c>
      <c r="K2372">
        <v>4</v>
      </c>
      <c r="L2372">
        <v>12.96</v>
      </c>
      <c r="M2372">
        <f>YEAR(Walmart_dataset[[#This Row],[Order Date]])</f>
        <v>2013</v>
      </c>
      <c r="N2372">
        <f>MONTH(Walmart_dataset[[#This Row],[Order Date]])</f>
        <v>11</v>
      </c>
      <c r="O2372">
        <f>DAY(Walmart_dataset[[#This Row],[Order Date]])</f>
        <v>6</v>
      </c>
    </row>
    <row r="2373" spans="1:15" x14ac:dyDescent="0.25">
      <c r="A2373" t="s">
        <v>3314</v>
      </c>
      <c r="B2373" s="1">
        <v>41584</v>
      </c>
      <c r="C2373" s="1">
        <v>41586</v>
      </c>
      <c r="D2373" t="s">
        <v>193</v>
      </c>
      <c r="E2373" t="s">
        <v>14</v>
      </c>
      <c r="F2373" t="s">
        <v>142</v>
      </c>
      <c r="G2373" t="s">
        <v>16</v>
      </c>
      <c r="H2373" t="s">
        <v>110</v>
      </c>
      <c r="I2373" t="s">
        <v>1709</v>
      </c>
      <c r="J2373">
        <v>113.89</v>
      </c>
      <c r="K2373">
        <v>2</v>
      </c>
      <c r="L2373">
        <v>9.9700000000000006</v>
      </c>
      <c r="M2373">
        <f>YEAR(Walmart_dataset[[#This Row],[Order Date]])</f>
        <v>2013</v>
      </c>
      <c r="N2373">
        <f>MONTH(Walmart_dataset[[#This Row],[Order Date]])</f>
        <v>11</v>
      </c>
      <c r="O2373">
        <f>DAY(Walmart_dataset[[#This Row],[Order Date]])</f>
        <v>6</v>
      </c>
    </row>
    <row r="2374" spans="1:15" x14ac:dyDescent="0.25">
      <c r="A2374" t="s">
        <v>3314</v>
      </c>
      <c r="B2374" s="1">
        <v>41584</v>
      </c>
      <c r="C2374" s="1">
        <v>41586</v>
      </c>
      <c r="D2374" t="s">
        <v>193</v>
      </c>
      <c r="E2374" t="s">
        <v>14</v>
      </c>
      <c r="F2374" t="s">
        <v>142</v>
      </c>
      <c r="G2374" t="s">
        <v>16</v>
      </c>
      <c r="H2374" t="s">
        <v>128</v>
      </c>
      <c r="I2374" t="s">
        <v>2568</v>
      </c>
      <c r="J2374">
        <v>158.13</v>
      </c>
      <c r="K2374">
        <v>3</v>
      </c>
      <c r="L2374">
        <v>77.48</v>
      </c>
      <c r="M2374">
        <f>YEAR(Walmart_dataset[[#This Row],[Order Date]])</f>
        <v>2013</v>
      </c>
      <c r="N2374">
        <f>MONTH(Walmart_dataset[[#This Row],[Order Date]])</f>
        <v>11</v>
      </c>
      <c r="O2374">
        <f>DAY(Walmart_dataset[[#This Row],[Order Date]])</f>
        <v>6</v>
      </c>
    </row>
    <row r="2375" spans="1:15" hidden="1" x14ac:dyDescent="0.25">
      <c r="A2375" t="s">
        <v>3315</v>
      </c>
      <c r="B2375" s="1">
        <v>41961</v>
      </c>
      <c r="C2375" s="1">
        <v>41965</v>
      </c>
      <c r="D2375" t="s">
        <v>3316</v>
      </c>
      <c r="E2375" t="s">
        <v>14</v>
      </c>
      <c r="F2375" t="s">
        <v>3317</v>
      </c>
      <c r="G2375" t="s">
        <v>88</v>
      </c>
      <c r="H2375" t="s">
        <v>67</v>
      </c>
      <c r="I2375" t="s">
        <v>3109</v>
      </c>
      <c r="J2375">
        <v>19.61</v>
      </c>
      <c r="K2375">
        <v>3</v>
      </c>
      <c r="L2375">
        <v>6.62</v>
      </c>
      <c r="M2375">
        <f>YEAR(Walmart_dataset[[#This Row],[Order Date]])</f>
        <v>2014</v>
      </c>
      <c r="N2375">
        <f>MONTH(Walmart_dataset[[#This Row],[Order Date]])</f>
        <v>11</v>
      </c>
      <c r="O2375">
        <f>DAY(Walmart_dataset[[#This Row],[Order Date]])</f>
        <v>18</v>
      </c>
    </row>
    <row r="2376" spans="1:15" hidden="1" x14ac:dyDescent="0.25">
      <c r="A2376" t="s">
        <v>3315</v>
      </c>
      <c r="B2376" s="1">
        <v>41961</v>
      </c>
      <c r="C2376" s="1">
        <v>41965</v>
      </c>
      <c r="D2376" t="s">
        <v>3316</v>
      </c>
      <c r="E2376" t="s">
        <v>14</v>
      </c>
      <c r="F2376" t="s">
        <v>3317</v>
      </c>
      <c r="G2376" t="s">
        <v>88</v>
      </c>
      <c r="H2376" t="s">
        <v>27</v>
      </c>
      <c r="I2376" t="s">
        <v>2134</v>
      </c>
      <c r="J2376">
        <v>4.16</v>
      </c>
      <c r="K2376">
        <v>7</v>
      </c>
      <c r="L2376">
        <v>-3.47</v>
      </c>
      <c r="M2376">
        <f>YEAR(Walmart_dataset[[#This Row],[Order Date]])</f>
        <v>2014</v>
      </c>
      <c r="N2376">
        <f>MONTH(Walmart_dataset[[#This Row],[Order Date]])</f>
        <v>11</v>
      </c>
      <c r="O2376">
        <f>DAY(Walmart_dataset[[#This Row],[Order Date]])</f>
        <v>18</v>
      </c>
    </row>
    <row r="2377" spans="1:15" x14ac:dyDescent="0.25">
      <c r="A2377" t="s">
        <v>3318</v>
      </c>
      <c r="B2377" s="1">
        <v>41954</v>
      </c>
      <c r="C2377" s="1">
        <v>41961</v>
      </c>
      <c r="D2377" t="s">
        <v>948</v>
      </c>
      <c r="E2377" t="s">
        <v>14</v>
      </c>
      <c r="F2377" t="s">
        <v>2430</v>
      </c>
      <c r="G2377" t="s">
        <v>37</v>
      </c>
      <c r="H2377" t="s">
        <v>29</v>
      </c>
      <c r="I2377" t="s">
        <v>3319</v>
      </c>
      <c r="J2377">
        <v>400.8</v>
      </c>
      <c r="K2377">
        <v>5</v>
      </c>
      <c r="L2377">
        <v>112.22</v>
      </c>
      <c r="M2377">
        <f>YEAR(Walmart_dataset[[#This Row],[Order Date]])</f>
        <v>2014</v>
      </c>
      <c r="N2377">
        <f>MONTH(Walmart_dataset[[#This Row],[Order Date]])</f>
        <v>11</v>
      </c>
      <c r="O2377">
        <f>DAY(Walmart_dataset[[#This Row],[Order Date]])</f>
        <v>11</v>
      </c>
    </row>
    <row r="2378" spans="1:15" x14ac:dyDescent="0.25">
      <c r="A2378" t="s">
        <v>3318</v>
      </c>
      <c r="B2378" s="1">
        <v>41954</v>
      </c>
      <c r="C2378" s="1">
        <v>41961</v>
      </c>
      <c r="D2378" t="s">
        <v>948</v>
      </c>
      <c r="E2378" t="s">
        <v>14</v>
      </c>
      <c r="F2378" t="s">
        <v>2430</v>
      </c>
      <c r="G2378" t="s">
        <v>37</v>
      </c>
      <c r="H2378" t="s">
        <v>27</v>
      </c>
      <c r="I2378" t="s">
        <v>1740</v>
      </c>
      <c r="J2378">
        <v>28.79</v>
      </c>
      <c r="K2378">
        <v>1</v>
      </c>
      <c r="L2378">
        <v>10.08</v>
      </c>
      <c r="M2378">
        <f>YEAR(Walmart_dataset[[#This Row],[Order Date]])</f>
        <v>2014</v>
      </c>
      <c r="N2378">
        <f>MONTH(Walmart_dataset[[#This Row],[Order Date]])</f>
        <v>11</v>
      </c>
      <c r="O2378">
        <f>DAY(Walmart_dataset[[#This Row],[Order Date]])</f>
        <v>11</v>
      </c>
    </row>
    <row r="2379" spans="1:15" x14ac:dyDescent="0.25">
      <c r="A2379" t="s">
        <v>3320</v>
      </c>
      <c r="B2379" s="1">
        <v>40620</v>
      </c>
      <c r="C2379" s="1">
        <v>40626</v>
      </c>
      <c r="D2379" t="s">
        <v>2490</v>
      </c>
      <c r="E2379" t="s">
        <v>14</v>
      </c>
      <c r="F2379" t="s">
        <v>3321</v>
      </c>
      <c r="G2379" t="s">
        <v>16</v>
      </c>
      <c r="H2379" t="s">
        <v>21</v>
      </c>
      <c r="I2379" t="s">
        <v>2978</v>
      </c>
      <c r="J2379">
        <v>111</v>
      </c>
      <c r="K2379">
        <v>2</v>
      </c>
      <c r="L2379">
        <v>14.43</v>
      </c>
      <c r="M2379">
        <f>YEAR(Walmart_dataset[[#This Row],[Order Date]])</f>
        <v>2011</v>
      </c>
      <c r="N2379">
        <f>MONTH(Walmart_dataset[[#This Row],[Order Date]])</f>
        <v>3</v>
      </c>
      <c r="O2379">
        <f>DAY(Walmart_dataset[[#This Row],[Order Date]])</f>
        <v>18</v>
      </c>
    </row>
    <row r="2380" spans="1:15" x14ac:dyDescent="0.25">
      <c r="A2380" t="s">
        <v>3320</v>
      </c>
      <c r="B2380" s="1">
        <v>40620</v>
      </c>
      <c r="C2380" s="1">
        <v>40626</v>
      </c>
      <c r="D2380" t="s">
        <v>2490</v>
      </c>
      <c r="E2380" t="s">
        <v>14</v>
      </c>
      <c r="F2380" t="s">
        <v>3321</v>
      </c>
      <c r="G2380" t="s">
        <v>16</v>
      </c>
      <c r="H2380" t="s">
        <v>736</v>
      </c>
      <c r="I2380" t="s">
        <v>3305</v>
      </c>
      <c r="J2380">
        <v>1279.97</v>
      </c>
      <c r="K2380">
        <v>4</v>
      </c>
      <c r="L2380">
        <v>415.99</v>
      </c>
      <c r="M2380">
        <f>YEAR(Walmart_dataset[[#This Row],[Order Date]])</f>
        <v>2011</v>
      </c>
      <c r="N2380">
        <f>MONTH(Walmart_dataset[[#This Row],[Order Date]])</f>
        <v>3</v>
      </c>
      <c r="O2380">
        <f>DAY(Walmart_dataset[[#This Row],[Order Date]])</f>
        <v>18</v>
      </c>
    </row>
    <row r="2381" spans="1:15" x14ac:dyDescent="0.25">
      <c r="A2381" t="s">
        <v>3320</v>
      </c>
      <c r="B2381" s="1">
        <v>40620</v>
      </c>
      <c r="C2381" s="1">
        <v>40626</v>
      </c>
      <c r="D2381" t="s">
        <v>2490</v>
      </c>
      <c r="E2381" t="s">
        <v>14</v>
      </c>
      <c r="F2381" t="s">
        <v>3321</v>
      </c>
      <c r="G2381" t="s">
        <v>16</v>
      </c>
      <c r="H2381" t="s">
        <v>43</v>
      </c>
      <c r="I2381" t="s">
        <v>1273</v>
      </c>
      <c r="J2381">
        <v>1856.19</v>
      </c>
      <c r="K2381">
        <v>7</v>
      </c>
      <c r="L2381">
        <v>334.11</v>
      </c>
      <c r="M2381">
        <f>YEAR(Walmart_dataset[[#This Row],[Order Date]])</f>
        <v>2011</v>
      </c>
      <c r="N2381">
        <f>MONTH(Walmart_dataset[[#This Row],[Order Date]])</f>
        <v>3</v>
      </c>
      <c r="O2381">
        <f>DAY(Walmart_dataset[[#This Row],[Order Date]])</f>
        <v>18</v>
      </c>
    </row>
    <row r="2382" spans="1:15" x14ac:dyDescent="0.25">
      <c r="A2382" t="s">
        <v>3322</v>
      </c>
      <c r="B2382" s="1">
        <v>41904</v>
      </c>
      <c r="C2382" s="1">
        <v>41906</v>
      </c>
      <c r="D2382" t="s">
        <v>3148</v>
      </c>
      <c r="E2382" t="s">
        <v>14</v>
      </c>
      <c r="F2382" t="s">
        <v>15</v>
      </c>
      <c r="G2382" t="s">
        <v>16</v>
      </c>
      <c r="H2382" t="s">
        <v>43</v>
      </c>
      <c r="I2382" t="s">
        <v>3323</v>
      </c>
      <c r="J2382">
        <v>15.51</v>
      </c>
      <c r="K2382">
        <v>1</v>
      </c>
      <c r="L2382">
        <v>3.88</v>
      </c>
      <c r="M2382">
        <f>YEAR(Walmart_dataset[[#This Row],[Order Date]])</f>
        <v>2014</v>
      </c>
      <c r="N2382">
        <f>MONTH(Walmart_dataset[[#This Row],[Order Date]])</f>
        <v>9</v>
      </c>
      <c r="O2382">
        <f>DAY(Walmart_dataset[[#This Row],[Order Date]])</f>
        <v>22</v>
      </c>
    </row>
    <row r="2383" spans="1:15" x14ac:dyDescent="0.25">
      <c r="A2383" t="s">
        <v>3324</v>
      </c>
      <c r="B2383" s="1">
        <v>41954</v>
      </c>
      <c r="C2383" s="1">
        <v>41960</v>
      </c>
      <c r="D2383" t="s">
        <v>956</v>
      </c>
      <c r="E2383" t="s">
        <v>14</v>
      </c>
      <c r="F2383" t="s">
        <v>3325</v>
      </c>
      <c r="G2383" t="s">
        <v>16</v>
      </c>
      <c r="H2383" t="s">
        <v>58</v>
      </c>
      <c r="I2383" t="s">
        <v>3326</v>
      </c>
      <c r="J2383">
        <v>111.79</v>
      </c>
      <c r="K2383">
        <v>7</v>
      </c>
      <c r="L2383">
        <v>43.6</v>
      </c>
      <c r="M2383">
        <f>YEAR(Walmart_dataset[[#This Row],[Order Date]])</f>
        <v>2014</v>
      </c>
      <c r="N2383">
        <f>MONTH(Walmart_dataset[[#This Row],[Order Date]])</f>
        <v>11</v>
      </c>
      <c r="O2383">
        <f>DAY(Walmart_dataset[[#This Row],[Order Date]])</f>
        <v>11</v>
      </c>
    </row>
    <row r="2384" spans="1:15" x14ac:dyDescent="0.25">
      <c r="A2384" t="s">
        <v>3327</v>
      </c>
      <c r="B2384" s="1">
        <v>41677</v>
      </c>
      <c r="C2384" s="1">
        <v>41684</v>
      </c>
      <c r="D2384" t="s">
        <v>689</v>
      </c>
      <c r="E2384" t="s">
        <v>14</v>
      </c>
      <c r="F2384" t="s">
        <v>47</v>
      </c>
      <c r="G2384" t="s">
        <v>16</v>
      </c>
      <c r="H2384" t="s">
        <v>67</v>
      </c>
      <c r="I2384" t="s">
        <v>2936</v>
      </c>
      <c r="J2384">
        <v>29.9</v>
      </c>
      <c r="K2384">
        <v>5</v>
      </c>
      <c r="L2384">
        <v>13.46</v>
      </c>
      <c r="M2384">
        <f>YEAR(Walmart_dataset[[#This Row],[Order Date]])</f>
        <v>2014</v>
      </c>
      <c r="N2384">
        <f>MONTH(Walmart_dataset[[#This Row],[Order Date]])</f>
        <v>2</v>
      </c>
      <c r="O2384">
        <f>DAY(Walmart_dataset[[#This Row],[Order Date]])</f>
        <v>7</v>
      </c>
    </row>
    <row r="2385" spans="1:15" hidden="1" x14ac:dyDescent="0.25">
      <c r="A2385" t="s">
        <v>3328</v>
      </c>
      <c r="B2385" s="1">
        <v>41557</v>
      </c>
      <c r="C2385" s="1">
        <v>41562</v>
      </c>
      <c r="D2385" t="s">
        <v>1373</v>
      </c>
      <c r="E2385" t="s">
        <v>14</v>
      </c>
      <c r="F2385" t="s">
        <v>105</v>
      </c>
      <c r="G2385" t="s">
        <v>73</v>
      </c>
      <c r="H2385" t="s">
        <v>23</v>
      </c>
      <c r="I2385" t="s">
        <v>976</v>
      </c>
      <c r="J2385">
        <v>1.41</v>
      </c>
      <c r="K2385">
        <v>1</v>
      </c>
      <c r="L2385">
        <v>0.16</v>
      </c>
      <c r="M2385">
        <f>YEAR(Walmart_dataset[[#This Row],[Order Date]])</f>
        <v>2013</v>
      </c>
      <c r="N2385">
        <f>MONTH(Walmart_dataset[[#This Row],[Order Date]])</f>
        <v>10</v>
      </c>
      <c r="O2385">
        <f>DAY(Walmart_dataset[[#This Row],[Order Date]])</f>
        <v>10</v>
      </c>
    </row>
    <row r="2386" spans="1:15" hidden="1" x14ac:dyDescent="0.25">
      <c r="A2386" t="s">
        <v>3328</v>
      </c>
      <c r="B2386" s="1">
        <v>41557</v>
      </c>
      <c r="C2386" s="1">
        <v>41562</v>
      </c>
      <c r="D2386" t="s">
        <v>1373</v>
      </c>
      <c r="E2386" t="s">
        <v>14</v>
      </c>
      <c r="F2386" t="s">
        <v>105</v>
      </c>
      <c r="G2386" t="s">
        <v>73</v>
      </c>
      <c r="H2386" t="s">
        <v>21</v>
      </c>
      <c r="I2386" t="s">
        <v>3055</v>
      </c>
      <c r="J2386">
        <v>169.57</v>
      </c>
      <c r="K2386">
        <v>2</v>
      </c>
      <c r="L2386">
        <v>0</v>
      </c>
      <c r="M2386">
        <f>YEAR(Walmart_dataset[[#This Row],[Order Date]])</f>
        <v>2013</v>
      </c>
      <c r="N2386">
        <f>MONTH(Walmart_dataset[[#This Row],[Order Date]])</f>
        <v>10</v>
      </c>
      <c r="O2386">
        <f>DAY(Walmart_dataset[[#This Row],[Order Date]])</f>
        <v>10</v>
      </c>
    </row>
    <row r="2387" spans="1:15" x14ac:dyDescent="0.25">
      <c r="A2387" t="s">
        <v>3329</v>
      </c>
      <c r="B2387" s="1">
        <v>41377</v>
      </c>
      <c r="C2387" s="1">
        <v>41379</v>
      </c>
      <c r="D2387" t="s">
        <v>1543</v>
      </c>
      <c r="E2387" t="s">
        <v>14</v>
      </c>
      <c r="F2387" t="s">
        <v>15</v>
      </c>
      <c r="G2387" t="s">
        <v>16</v>
      </c>
      <c r="H2387" t="s">
        <v>67</v>
      </c>
      <c r="I2387" t="s">
        <v>3330</v>
      </c>
      <c r="J2387">
        <v>19.440000000000001</v>
      </c>
      <c r="K2387">
        <v>3</v>
      </c>
      <c r="L2387">
        <v>9.33</v>
      </c>
      <c r="M2387">
        <f>YEAR(Walmart_dataset[[#This Row],[Order Date]])</f>
        <v>2013</v>
      </c>
      <c r="N2387">
        <f>MONTH(Walmart_dataset[[#This Row],[Order Date]])</f>
        <v>4</v>
      </c>
      <c r="O2387">
        <f>DAY(Walmart_dataset[[#This Row],[Order Date]])</f>
        <v>13</v>
      </c>
    </row>
    <row r="2388" spans="1:15" x14ac:dyDescent="0.25">
      <c r="A2388" t="s">
        <v>3329</v>
      </c>
      <c r="B2388" s="1">
        <v>41377</v>
      </c>
      <c r="C2388" s="1">
        <v>41379</v>
      </c>
      <c r="D2388" t="s">
        <v>1543</v>
      </c>
      <c r="E2388" t="s">
        <v>14</v>
      </c>
      <c r="F2388" t="s">
        <v>15</v>
      </c>
      <c r="G2388" t="s">
        <v>16</v>
      </c>
      <c r="H2388" t="s">
        <v>110</v>
      </c>
      <c r="I2388" t="s">
        <v>320</v>
      </c>
      <c r="J2388">
        <v>194.35</v>
      </c>
      <c r="K2388">
        <v>3</v>
      </c>
      <c r="L2388">
        <v>-36.44</v>
      </c>
      <c r="M2388">
        <f>YEAR(Walmart_dataset[[#This Row],[Order Date]])</f>
        <v>2013</v>
      </c>
      <c r="N2388">
        <f>MONTH(Walmart_dataset[[#This Row],[Order Date]])</f>
        <v>4</v>
      </c>
      <c r="O2388">
        <f>DAY(Walmart_dataset[[#This Row],[Order Date]])</f>
        <v>13</v>
      </c>
    </row>
    <row r="2389" spans="1:15" x14ac:dyDescent="0.25">
      <c r="A2389" t="s">
        <v>3329</v>
      </c>
      <c r="B2389" s="1">
        <v>41377</v>
      </c>
      <c r="C2389" s="1">
        <v>41379</v>
      </c>
      <c r="D2389" t="s">
        <v>1543</v>
      </c>
      <c r="E2389" t="s">
        <v>14</v>
      </c>
      <c r="F2389" t="s">
        <v>15</v>
      </c>
      <c r="G2389" t="s">
        <v>16</v>
      </c>
      <c r="H2389" t="s">
        <v>27</v>
      </c>
      <c r="I2389" t="s">
        <v>678</v>
      </c>
      <c r="J2389">
        <v>36.619999999999997</v>
      </c>
      <c r="K2389">
        <v>3</v>
      </c>
      <c r="L2389">
        <v>13.73</v>
      </c>
      <c r="M2389">
        <f>YEAR(Walmart_dataset[[#This Row],[Order Date]])</f>
        <v>2013</v>
      </c>
      <c r="N2389">
        <f>MONTH(Walmart_dataset[[#This Row],[Order Date]])</f>
        <v>4</v>
      </c>
      <c r="O2389">
        <f>DAY(Walmart_dataset[[#This Row],[Order Date]])</f>
        <v>13</v>
      </c>
    </row>
    <row r="2390" spans="1:15" x14ac:dyDescent="0.25">
      <c r="A2390" t="s">
        <v>3331</v>
      </c>
      <c r="B2390" s="1">
        <v>41647</v>
      </c>
      <c r="C2390" s="1">
        <v>41649</v>
      </c>
      <c r="D2390" t="s">
        <v>834</v>
      </c>
      <c r="E2390" t="s">
        <v>14</v>
      </c>
      <c r="F2390" t="s">
        <v>240</v>
      </c>
      <c r="G2390" t="s">
        <v>16</v>
      </c>
      <c r="H2390" t="s">
        <v>43</v>
      </c>
      <c r="I2390" t="s">
        <v>1733</v>
      </c>
      <c r="J2390">
        <v>153.78</v>
      </c>
      <c r="K2390">
        <v>11</v>
      </c>
      <c r="L2390">
        <v>44.6</v>
      </c>
      <c r="M2390">
        <f>YEAR(Walmart_dataset[[#This Row],[Order Date]])</f>
        <v>2014</v>
      </c>
      <c r="N2390">
        <f>MONTH(Walmart_dataset[[#This Row],[Order Date]])</f>
        <v>1</v>
      </c>
      <c r="O2390">
        <f>DAY(Walmart_dataset[[#This Row],[Order Date]])</f>
        <v>8</v>
      </c>
    </row>
    <row r="2391" spans="1:15" x14ac:dyDescent="0.25">
      <c r="A2391" t="s">
        <v>3331</v>
      </c>
      <c r="B2391" s="1">
        <v>41647</v>
      </c>
      <c r="C2391" s="1">
        <v>41649</v>
      </c>
      <c r="D2391" t="s">
        <v>834</v>
      </c>
      <c r="E2391" t="s">
        <v>14</v>
      </c>
      <c r="F2391" t="s">
        <v>240</v>
      </c>
      <c r="G2391" t="s">
        <v>16</v>
      </c>
      <c r="H2391" t="s">
        <v>43</v>
      </c>
      <c r="I2391" t="s">
        <v>2282</v>
      </c>
      <c r="J2391">
        <v>61.02</v>
      </c>
      <c r="K2391">
        <v>3</v>
      </c>
      <c r="L2391">
        <v>0.61</v>
      </c>
      <c r="M2391">
        <f>YEAR(Walmart_dataset[[#This Row],[Order Date]])</f>
        <v>2014</v>
      </c>
      <c r="N2391">
        <f>MONTH(Walmart_dataset[[#This Row],[Order Date]])</f>
        <v>1</v>
      </c>
      <c r="O2391">
        <f>DAY(Walmart_dataset[[#This Row],[Order Date]])</f>
        <v>8</v>
      </c>
    </row>
    <row r="2392" spans="1:15" x14ac:dyDescent="0.25">
      <c r="A2392" t="s">
        <v>3331</v>
      </c>
      <c r="B2392" s="1">
        <v>41647</v>
      </c>
      <c r="C2392" s="1">
        <v>41649</v>
      </c>
      <c r="D2392" t="s">
        <v>834</v>
      </c>
      <c r="E2392" t="s">
        <v>14</v>
      </c>
      <c r="F2392" t="s">
        <v>240</v>
      </c>
      <c r="G2392" t="s">
        <v>16</v>
      </c>
      <c r="H2392" t="s">
        <v>122</v>
      </c>
      <c r="I2392" t="s">
        <v>3332</v>
      </c>
      <c r="J2392">
        <v>110.11</v>
      </c>
      <c r="K2392">
        <v>7</v>
      </c>
      <c r="L2392">
        <v>31.93</v>
      </c>
      <c r="M2392">
        <f>YEAR(Walmart_dataset[[#This Row],[Order Date]])</f>
        <v>2014</v>
      </c>
      <c r="N2392">
        <f>MONTH(Walmart_dataset[[#This Row],[Order Date]])</f>
        <v>1</v>
      </c>
      <c r="O2392">
        <f>DAY(Walmart_dataset[[#This Row],[Order Date]])</f>
        <v>8</v>
      </c>
    </row>
    <row r="2393" spans="1:15" x14ac:dyDescent="0.25">
      <c r="A2393" t="s">
        <v>3331</v>
      </c>
      <c r="B2393" s="1">
        <v>41647</v>
      </c>
      <c r="C2393" s="1">
        <v>41649</v>
      </c>
      <c r="D2393" t="s">
        <v>834</v>
      </c>
      <c r="E2393" t="s">
        <v>14</v>
      </c>
      <c r="F2393" t="s">
        <v>240</v>
      </c>
      <c r="G2393" t="s">
        <v>16</v>
      </c>
      <c r="H2393" t="s">
        <v>119</v>
      </c>
      <c r="I2393" t="s">
        <v>159</v>
      </c>
      <c r="J2393">
        <v>7.89</v>
      </c>
      <c r="K2393">
        <v>1</v>
      </c>
      <c r="L2393">
        <v>3.55</v>
      </c>
      <c r="M2393">
        <f>YEAR(Walmart_dataset[[#This Row],[Order Date]])</f>
        <v>2014</v>
      </c>
      <c r="N2393">
        <f>MONTH(Walmart_dataset[[#This Row],[Order Date]])</f>
        <v>1</v>
      </c>
      <c r="O2393">
        <f>DAY(Walmart_dataset[[#This Row],[Order Date]])</f>
        <v>8</v>
      </c>
    </row>
    <row r="2394" spans="1:15" x14ac:dyDescent="0.25">
      <c r="A2394" t="s">
        <v>3333</v>
      </c>
      <c r="B2394" s="1">
        <v>41865</v>
      </c>
      <c r="C2394" s="1">
        <v>41872</v>
      </c>
      <c r="D2394" t="s">
        <v>2101</v>
      </c>
      <c r="E2394" t="s">
        <v>14</v>
      </c>
      <c r="F2394" t="s">
        <v>197</v>
      </c>
      <c r="G2394" t="s">
        <v>16</v>
      </c>
      <c r="H2394" t="s">
        <v>27</v>
      </c>
      <c r="I2394" t="s">
        <v>411</v>
      </c>
      <c r="J2394">
        <v>36.020000000000003</v>
      </c>
      <c r="K2394">
        <v>3</v>
      </c>
      <c r="L2394">
        <v>11.71</v>
      </c>
      <c r="M2394">
        <f>YEAR(Walmart_dataset[[#This Row],[Order Date]])</f>
        <v>2014</v>
      </c>
      <c r="N2394">
        <f>MONTH(Walmart_dataset[[#This Row],[Order Date]])</f>
        <v>8</v>
      </c>
      <c r="O2394">
        <f>DAY(Walmart_dataset[[#This Row],[Order Date]])</f>
        <v>14</v>
      </c>
    </row>
    <row r="2395" spans="1:15" x14ac:dyDescent="0.25">
      <c r="A2395" t="s">
        <v>3334</v>
      </c>
      <c r="B2395" s="1">
        <v>40805</v>
      </c>
      <c r="C2395" s="1">
        <v>40809</v>
      </c>
      <c r="D2395" t="s">
        <v>2298</v>
      </c>
      <c r="E2395" t="s">
        <v>14</v>
      </c>
      <c r="F2395" t="s">
        <v>36</v>
      </c>
      <c r="G2395" t="s">
        <v>37</v>
      </c>
      <c r="H2395" t="s">
        <v>43</v>
      </c>
      <c r="I2395" t="s">
        <v>338</v>
      </c>
      <c r="J2395">
        <v>92.52</v>
      </c>
      <c r="K2395">
        <v>6</v>
      </c>
      <c r="L2395">
        <v>24.98</v>
      </c>
      <c r="M2395">
        <f>YEAR(Walmart_dataset[[#This Row],[Order Date]])</f>
        <v>2011</v>
      </c>
      <c r="N2395">
        <f>MONTH(Walmart_dataset[[#This Row],[Order Date]])</f>
        <v>9</v>
      </c>
      <c r="O2395">
        <f>DAY(Walmart_dataset[[#This Row],[Order Date]])</f>
        <v>19</v>
      </c>
    </row>
    <row r="2396" spans="1:15" x14ac:dyDescent="0.25">
      <c r="A2396" t="s">
        <v>3335</v>
      </c>
      <c r="B2396" s="1">
        <v>41762</v>
      </c>
      <c r="C2396" s="1">
        <v>41766</v>
      </c>
      <c r="D2396" t="s">
        <v>3336</v>
      </c>
      <c r="E2396" t="s">
        <v>14</v>
      </c>
      <c r="F2396" t="s">
        <v>15</v>
      </c>
      <c r="G2396" t="s">
        <v>16</v>
      </c>
      <c r="H2396" t="s">
        <v>67</v>
      </c>
      <c r="I2396" t="s">
        <v>1569</v>
      </c>
      <c r="J2396">
        <v>15.7</v>
      </c>
      <c r="K2396">
        <v>5</v>
      </c>
      <c r="L2396">
        <v>7.07</v>
      </c>
      <c r="M2396">
        <f>YEAR(Walmart_dataset[[#This Row],[Order Date]])</f>
        <v>2014</v>
      </c>
      <c r="N2396">
        <f>MONTH(Walmart_dataset[[#This Row],[Order Date]])</f>
        <v>5</v>
      </c>
      <c r="O2396">
        <f>DAY(Walmart_dataset[[#This Row],[Order Date]])</f>
        <v>3</v>
      </c>
    </row>
    <row r="2397" spans="1:15" x14ac:dyDescent="0.25">
      <c r="A2397" t="s">
        <v>3335</v>
      </c>
      <c r="B2397" s="1">
        <v>41762</v>
      </c>
      <c r="C2397" s="1">
        <v>41766</v>
      </c>
      <c r="D2397" t="s">
        <v>3336</v>
      </c>
      <c r="E2397" t="s">
        <v>14</v>
      </c>
      <c r="F2397" t="s">
        <v>15</v>
      </c>
      <c r="G2397" t="s">
        <v>16</v>
      </c>
      <c r="H2397" t="s">
        <v>23</v>
      </c>
      <c r="I2397" t="s">
        <v>1801</v>
      </c>
      <c r="J2397">
        <v>59.52</v>
      </c>
      <c r="K2397">
        <v>3</v>
      </c>
      <c r="L2397">
        <v>15.48</v>
      </c>
      <c r="M2397">
        <f>YEAR(Walmart_dataset[[#This Row],[Order Date]])</f>
        <v>2014</v>
      </c>
      <c r="N2397">
        <f>MONTH(Walmart_dataset[[#This Row],[Order Date]])</f>
        <v>5</v>
      </c>
      <c r="O2397">
        <f>DAY(Walmart_dataset[[#This Row],[Order Date]])</f>
        <v>3</v>
      </c>
    </row>
    <row r="2398" spans="1:15" x14ac:dyDescent="0.25">
      <c r="A2398" t="s">
        <v>3335</v>
      </c>
      <c r="B2398" s="1">
        <v>41762</v>
      </c>
      <c r="C2398" s="1">
        <v>41766</v>
      </c>
      <c r="D2398" t="s">
        <v>3336</v>
      </c>
      <c r="E2398" t="s">
        <v>14</v>
      </c>
      <c r="F2398" t="s">
        <v>15</v>
      </c>
      <c r="G2398" t="s">
        <v>16</v>
      </c>
      <c r="H2398" t="s">
        <v>67</v>
      </c>
      <c r="I2398" t="s">
        <v>3337</v>
      </c>
      <c r="J2398">
        <v>34.4</v>
      </c>
      <c r="K2398">
        <v>5</v>
      </c>
      <c r="L2398">
        <v>15.82</v>
      </c>
      <c r="M2398">
        <f>YEAR(Walmart_dataset[[#This Row],[Order Date]])</f>
        <v>2014</v>
      </c>
      <c r="N2398">
        <f>MONTH(Walmart_dataset[[#This Row],[Order Date]])</f>
        <v>5</v>
      </c>
      <c r="O2398">
        <f>DAY(Walmart_dataset[[#This Row],[Order Date]])</f>
        <v>3</v>
      </c>
    </row>
    <row r="2399" spans="1:15" x14ac:dyDescent="0.25">
      <c r="A2399" t="s">
        <v>3338</v>
      </c>
      <c r="B2399" s="1">
        <v>41526</v>
      </c>
      <c r="C2399" s="1">
        <v>41531</v>
      </c>
      <c r="D2399" t="s">
        <v>1254</v>
      </c>
      <c r="E2399" t="s">
        <v>14</v>
      </c>
      <c r="F2399" t="s">
        <v>36</v>
      </c>
      <c r="G2399" t="s">
        <v>37</v>
      </c>
      <c r="H2399" t="s">
        <v>21</v>
      </c>
      <c r="I2399" t="s">
        <v>1102</v>
      </c>
      <c r="J2399">
        <v>43.13</v>
      </c>
      <c r="K2399">
        <v>1</v>
      </c>
      <c r="L2399">
        <v>14.66</v>
      </c>
      <c r="M2399">
        <f>YEAR(Walmart_dataset[[#This Row],[Order Date]])</f>
        <v>2013</v>
      </c>
      <c r="N2399">
        <f>MONTH(Walmart_dataset[[#This Row],[Order Date]])</f>
        <v>9</v>
      </c>
      <c r="O2399">
        <f>DAY(Walmart_dataset[[#This Row],[Order Date]])</f>
        <v>9</v>
      </c>
    </row>
    <row r="2400" spans="1:15" x14ac:dyDescent="0.25">
      <c r="A2400" t="s">
        <v>3338</v>
      </c>
      <c r="B2400" s="1">
        <v>41526</v>
      </c>
      <c r="C2400" s="1">
        <v>41531</v>
      </c>
      <c r="D2400" t="s">
        <v>1254</v>
      </c>
      <c r="E2400" t="s">
        <v>14</v>
      </c>
      <c r="F2400" t="s">
        <v>36</v>
      </c>
      <c r="G2400" t="s">
        <v>37</v>
      </c>
      <c r="H2400" t="s">
        <v>67</v>
      </c>
      <c r="I2400" t="s">
        <v>214</v>
      </c>
      <c r="J2400">
        <v>30.87</v>
      </c>
      <c r="K2400">
        <v>7</v>
      </c>
      <c r="L2400">
        <v>14.2</v>
      </c>
      <c r="M2400">
        <f>YEAR(Walmart_dataset[[#This Row],[Order Date]])</f>
        <v>2013</v>
      </c>
      <c r="N2400">
        <f>MONTH(Walmart_dataset[[#This Row],[Order Date]])</f>
        <v>9</v>
      </c>
      <c r="O2400">
        <f>DAY(Walmart_dataset[[#This Row],[Order Date]])</f>
        <v>9</v>
      </c>
    </row>
    <row r="2401" spans="1:15" x14ac:dyDescent="0.25">
      <c r="A2401" t="s">
        <v>3339</v>
      </c>
      <c r="B2401" s="1">
        <v>41043</v>
      </c>
      <c r="C2401" s="1">
        <v>41048</v>
      </c>
      <c r="D2401" t="s">
        <v>1062</v>
      </c>
      <c r="E2401" t="s">
        <v>14</v>
      </c>
      <c r="F2401" t="s">
        <v>3278</v>
      </c>
      <c r="G2401" t="s">
        <v>16</v>
      </c>
      <c r="H2401" t="s">
        <v>296</v>
      </c>
      <c r="I2401" t="s">
        <v>968</v>
      </c>
      <c r="J2401">
        <v>509.96</v>
      </c>
      <c r="K2401">
        <v>5</v>
      </c>
      <c r="L2401">
        <v>42</v>
      </c>
      <c r="M2401">
        <f>YEAR(Walmart_dataset[[#This Row],[Order Date]])</f>
        <v>2012</v>
      </c>
      <c r="N2401">
        <f>MONTH(Walmart_dataset[[#This Row],[Order Date]])</f>
        <v>5</v>
      </c>
      <c r="O2401">
        <f>DAY(Walmart_dataset[[#This Row],[Order Date]])</f>
        <v>14</v>
      </c>
    </row>
    <row r="2402" spans="1:15" x14ac:dyDescent="0.25">
      <c r="A2402" t="s">
        <v>3339</v>
      </c>
      <c r="B2402" s="1">
        <v>41043</v>
      </c>
      <c r="C2402" s="1">
        <v>41048</v>
      </c>
      <c r="D2402" t="s">
        <v>1062</v>
      </c>
      <c r="E2402" t="s">
        <v>14</v>
      </c>
      <c r="F2402" t="s">
        <v>3278</v>
      </c>
      <c r="G2402" t="s">
        <v>16</v>
      </c>
      <c r="H2402" t="s">
        <v>21</v>
      </c>
      <c r="I2402" t="s">
        <v>451</v>
      </c>
      <c r="J2402">
        <v>122.91</v>
      </c>
      <c r="K2402">
        <v>3</v>
      </c>
      <c r="L2402">
        <v>34.409999999999997</v>
      </c>
      <c r="M2402">
        <f>YEAR(Walmart_dataset[[#This Row],[Order Date]])</f>
        <v>2012</v>
      </c>
      <c r="N2402">
        <f>MONTH(Walmart_dataset[[#This Row],[Order Date]])</f>
        <v>5</v>
      </c>
      <c r="O2402">
        <f>DAY(Walmart_dataset[[#This Row],[Order Date]])</f>
        <v>14</v>
      </c>
    </row>
    <row r="2403" spans="1:15" x14ac:dyDescent="0.25">
      <c r="A2403" t="s">
        <v>3339</v>
      </c>
      <c r="B2403" s="1">
        <v>41043</v>
      </c>
      <c r="C2403" s="1">
        <v>41048</v>
      </c>
      <c r="D2403" t="s">
        <v>1062</v>
      </c>
      <c r="E2403" t="s">
        <v>14</v>
      </c>
      <c r="F2403" t="s">
        <v>3278</v>
      </c>
      <c r="G2403" t="s">
        <v>16</v>
      </c>
      <c r="H2403" t="s">
        <v>110</v>
      </c>
      <c r="I2403" t="s">
        <v>1238</v>
      </c>
      <c r="J2403">
        <v>97.57</v>
      </c>
      <c r="K2403">
        <v>2</v>
      </c>
      <c r="L2403">
        <v>-6.1</v>
      </c>
      <c r="M2403">
        <f>YEAR(Walmart_dataset[[#This Row],[Order Date]])</f>
        <v>2012</v>
      </c>
      <c r="N2403">
        <f>MONTH(Walmart_dataset[[#This Row],[Order Date]])</f>
        <v>5</v>
      </c>
      <c r="O2403">
        <f>DAY(Walmart_dataset[[#This Row],[Order Date]])</f>
        <v>14</v>
      </c>
    </row>
    <row r="2404" spans="1:15" x14ac:dyDescent="0.25">
      <c r="A2404" t="s">
        <v>3339</v>
      </c>
      <c r="B2404" s="1">
        <v>41043</v>
      </c>
      <c r="C2404" s="1">
        <v>41048</v>
      </c>
      <c r="D2404" t="s">
        <v>1062</v>
      </c>
      <c r="E2404" t="s">
        <v>14</v>
      </c>
      <c r="F2404" t="s">
        <v>3278</v>
      </c>
      <c r="G2404" t="s">
        <v>16</v>
      </c>
      <c r="H2404" t="s">
        <v>110</v>
      </c>
      <c r="I2404" t="s">
        <v>1791</v>
      </c>
      <c r="J2404">
        <v>722.35</v>
      </c>
      <c r="K2404">
        <v>3</v>
      </c>
      <c r="L2404">
        <v>81.260000000000005</v>
      </c>
      <c r="M2404">
        <f>YEAR(Walmart_dataset[[#This Row],[Order Date]])</f>
        <v>2012</v>
      </c>
      <c r="N2404">
        <f>MONTH(Walmart_dataset[[#This Row],[Order Date]])</f>
        <v>5</v>
      </c>
      <c r="O2404">
        <f>DAY(Walmart_dataset[[#This Row],[Order Date]])</f>
        <v>14</v>
      </c>
    </row>
    <row r="2405" spans="1:15" x14ac:dyDescent="0.25">
      <c r="A2405" t="s">
        <v>3340</v>
      </c>
      <c r="B2405" s="1">
        <v>41425</v>
      </c>
      <c r="C2405" s="1">
        <v>41432</v>
      </c>
      <c r="D2405" t="s">
        <v>2952</v>
      </c>
      <c r="E2405" t="s">
        <v>14</v>
      </c>
      <c r="F2405" t="s">
        <v>15</v>
      </c>
      <c r="G2405" t="s">
        <v>16</v>
      </c>
      <c r="H2405" t="s">
        <v>21</v>
      </c>
      <c r="I2405" t="s">
        <v>1761</v>
      </c>
      <c r="J2405">
        <v>167.84</v>
      </c>
      <c r="K2405">
        <v>8</v>
      </c>
      <c r="L2405">
        <v>11.75</v>
      </c>
      <c r="M2405">
        <f>YEAR(Walmart_dataset[[#This Row],[Order Date]])</f>
        <v>2013</v>
      </c>
      <c r="N2405">
        <f>MONTH(Walmart_dataset[[#This Row],[Order Date]])</f>
        <v>5</v>
      </c>
      <c r="O2405">
        <f>DAY(Walmart_dataset[[#This Row],[Order Date]])</f>
        <v>31</v>
      </c>
    </row>
    <row r="2406" spans="1:15" hidden="1" x14ac:dyDescent="0.25">
      <c r="A2406" t="s">
        <v>3341</v>
      </c>
      <c r="B2406" s="1">
        <v>41790</v>
      </c>
      <c r="C2406" s="1">
        <v>41794</v>
      </c>
      <c r="D2406" t="s">
        <v>1527</v>
      </c>
      <c r="E2406" t="s">
        <v>14</v>
      </c>
      <c r="F2406" t="s">
        <v>1026</v>
      </c>
      <c r="G2406" t="s">
        <v>88</v>
      </c>
      <c r="H2406" t="s">
        <v>25</v>
      </c>
      <c r="I2406" t="s">
        <v>3342</v>
      </c>
      <c r="J2406">
        <v>156.79</v>
      </c>
      <c r="K2406">
        <v>1</v>
      </c>
      <c r="L2406">
        <v>17.64</v>
      </c>
      <c r="M2406">
        <f>YEAR(Walmart_dataset[[#This Row],[Order Date]])</f>
        <v>2014</v>
      </c>
      <c r="N2406">
        <f>MONTH(Walmart_dataset[[#This Row],[Order Date]])</f>
        <v>5</v>
      </c>
      <c r="O2406">
        <f>DAY(Walmart_dataset[[#This Row],[Order Date]])</f>
        <v>31</v>
      </c>
    </row>
    <row r="2407" spans="1:15" hidden="1" x14ac:dyDescent="0.25">
      <c r="A2407" t="s">
        <v>3341</v>
      </c>
      <c r="B2407" s="1">
        <v>41790</v>
      </c>
      <c r="C2407" s="1">
        <v>41794</v>
      </c>
      <c r="D2407" t="s">
        <v>1527</v>
      </c>
      <c r="E2407" t="s">
        <v>14</v>
      </c>
      <c r="F2407" t="s">
        <v>1026</v>
      </c>
      <c r="G2407" t="s">
        <v>88</v>
      </c>
      <c r="H2407" t="s">
        <v>58</v>
      </c>
      <c r="I2407" t="s">
        <v>170</v>
      </c>
      <c r="J2407">
        <v>35.36</v>
      </c>
      <c r="K2407">
        <v>2</v>
      </c>
      <c r="L2407">
        <v>-3.09</v>
      </c>
      <c r="M2407">
        <f>YEAR(Walmart_dataset[[#This Row],[Order Date]])</f>
        <v>2014</v>
      </c>
      <c r="N2407">
        <f>MONTH(Walmart_dataset[[#This Row],[Order Date]])</f>
        <v>5</v>
      </c>
      <c r="O2407">
        <f>DAY(Walmart_dataset[[#This Row],[Order Date]])</f>
        <v>31</v>
      </c>
    </row>
    <row r="2408" spans="1:15" hidden="1" x14ac:dyDescent="0.25">
      <c r="A2408" t="s">
        <v>3341</v>
      </c>
      <c r="B2408" s="1">
        <v>41790</v>
      </c>
      <c r="C2408" s="1">
        <v>41794</v>
      </c>
      <c r="D2408" t="s">
        <v>1527</v>
      </c>
      <c r="E2408" t="s">
        <v>14</v>
      </c>
      <c r="F2408" t="s">
        <v>1026</v>
      </c>
      <c r="G2408" t="s">
        <v>88</v>
      </c>
      <c r="H2408" t="s">
        <v>21</v>
      </c>
      <c r="I2408" t="s">
        <v>3343</v>
      </c>
      <c r="J2408">
        <v>13.59</v>
      </c>
      <c r="K2408">
        <v>1</v>
      </c>
      <c r="L2408">
        <v>-0.34</v>
      </c>
      <c r="M2408">
        <f>YEAR(Walmart_dataset[[#This Row],[Order Date]])</f>
        <v>2014</v>
      </c>
      <c r="N2408">
        <f>MONTH(Walmart_dataset[[#This Row],[Order Date]])</f>
        <v>5</v>
      </c>
      <c r="O2408">
        <f>DAY(Walmart_dataset[[#This Row],[Order Date]])</f>
        <v>31</v>
      </c>
    </row>
    <row r="2409" spans="1:15" hidden="1" x14ac:dyDescent="0.25">
      <c r="A2409" t="s">
        <v>3344</v>
      </c>
      <c r="B2409" s="1">
        <v>40764</v>
      </c>
      <c r="C2409" s="1">
        <v>40768</v>
      </c>
      <c r="D2409" t="s">
        <v>3062</v>
      </c>
      <c r="E2409" t="s">
        <v>14</v>
      </c>
      <c r="F2409" t="s">
        <v>105</v>
      </c>
      <c r="G2409" t="s">
        <v>73</v>
      </c>
      <c r="H2409" t="s">
        <v>119</v>
      </c>
      <c r="I2409" t="s">
        <v>2325</v>
      </c>
      <c r="J2409">
        <v>4.46</v>
      </c>
      <c r="K2409">
        <v>3</v>
      </c>
      <c r="L2409">
        <v>-0.95</v>
      </c>
      <c r="M2409">
        <f>YEAR(Walmart_dataset[[#This Row],[Order Date]])</f>
        <v>2011</v>
      </c>
      <c r="N2409">
        <f>MONTH(Walmart_dataset[[#This Row],[Order Date]])</f>
        <v>8</v>
      </c>
      <c r="O2409">
        <f>DAY(Walmart_dataset[[#This Row],[Order Date]])</f>
        <v>9</v>
      </c>
    </row>
    <row r="2410" spans="1:15" hidden="1" x14ac:dyDescent="0.25">
      <c r="A2410" t="s">
        <v>3344</v>
      </c>
      <c r="B2410" s="1">
        <v>40764</v>
      </c>
      <c r="C2410" s="1">
        <v>40768</v>
      </c>
      <c r="D2410" t="s">
        <v>3062</v>
      </c>
      <c r="E2410" t="s">
        <v>14</v>
      </c>
      <c r="F2410" t="s">
        <v>105</v>
      </c>
      <c r="G2410" t="s">
        <v>73</v>
      </c>
      <c r="H2410" t="s">
        <v>27</v>
      </c>
      <c r="I2410" t="s">
        <v>683</v>
      </c>
      <c r="J2410">
        <v>9.35</v>
      </c>
      <c r="K2410">
        <v>5</v>
      </c>
      <c r="L2410">
        <v>-6.54</v>
      </c>
      <c r="M2410">
        <f>YEAR(Walmart_dataset[[#This Row],[Order Date]])</f>
        <v>2011</v>
      </c>
      <c r="N2410">
        <f>MONTH(Walmart_dataset[[#This Row],[Order Date]])</f>
        <v>8</v>
      </c>
      <c r="O2410">
        <f>DAY(Walmart_dataset[[#This Row],[Order Date]])</f>
        <v>9</v>
      </c>
    </row>
    <row r="2411" spans="1:15" x14ac:dyDescent="0.25">
      <c r="A2411" t="s">
        <v>3345</v>
      </c>
      <c r="B2411" s="1">
        <v>41116</v>
      </c>
      <c r="C2411" s="1">
        <v>41121</v>
      </c>
      <c r="D2411" t="s">
        <v>2237</v>
      </c>
      <c r="E2411" t="s">
        <v>14</v>
      </c>
      <c r="F2411" t="s">
        <v>3014</v>
      </c>
      <c r="G2411" t="s">
        <v>16</v>
      </c>
      <c r="H2411" t="s">
        <v>27</v>
      </c>
      <c r="I2411" t="s">
        <v>457</v>
      </c>
      <c r="J2411">
        <v>9.14</v>
      </c>
      <c r="K2411">
        <v>3</v>
      </c>
      <c r="L2411">
        <v>3.09</v>
      </c>
      <c r="M2411">
        <f>YEAR(Walmart_dataset[[#This Row],[Order Date]])</f>
        <v>2012</v>
      </c>
      <c r="N2411">
        <f>MONTH(Walmart_dataset[[#This Row],[Order Date]])</f>
        <v>7</v>
      </c>
      <c r="O2411">
        <f>DAY(Walmart_dataset[[#This Row],[Order Date]])</f>
        <v>26</v>
      </c>
    </row>
    <row r="2412" spans="1:15" x14ac:dyDescent="0.25">
      <c r="A2412" t="s">
        <v>3345</v>
      </c>
      <c r="B2412" s="1">
        <v>41116</v>
      </c>
      <c r="C2412" s="1">
        <v>41121</v>
      </c>
      <c r="D2412" t="s">
        <v>2237</v>
      </c>
      <c r="E2412" t="s">
        <v>14</v>
      </c>
      <c r="F2412" t="s">
        <v>3014</v>
      </c>
      <c r="G2412" t="s">
        <v>16</v>
      </c>
      <c r="H2412" t="s">
        <v>27</v>
      </c>
      <c r="I2412" t="s">
        <v>254</v>
      </c>
      <c r="J2412">
        <v>23.14</v>
      </c>
      <c r="K2412">
        <v>6</v>
      </c>
      <c r="L2412">
        <v>8.39</v>
      </c>
      <c r="M2412">
        <f>YEAR(Walmart_dataset[[#This Row],[Order Date]])</f>
        <v>2012</v>
      </c>
      <c r="N2412">
        <f>MONTH(Walmart_dataset[[#This Row],[Order Date]])</f>
        <v>7</v>
      </c>
      <c r="O2412">
        <f>DAY(Walmart_dataset[[#This Row],[Order Date]])</f>
        <v>26</v>
      </c>
    </row>
    <row r="2413" spans="1:15" x14ac:dyDescent="0.25">
      <c r="A2413" t="s">
        <v>3345</v>
      </c>
      <c r="B2413" s="1">
        <v>41116</v>
      </c>
      <c r="C2413" s="1">
        <v>41121</v>
      </c>
      <c r="D2413" t="s">
        <v>2237</v>
      </c>
      <c r="E2413" t="s">
        <v>14</v>
      </c>
      <c r="F2413" t="s">
        <v>3014</v>
      </c>
      <c r="G2413" t="s">
        <v>16</v>
      </c>
      <c r="H2413" t="s">
        <v>23</v>
      </c>
      <c r="I2413" t="s">
        <v>1139</v>
      </c>
      <c r="J2413">
        <v>99.2</v>
      </c>
      <c r="K2413">
        <v>5</v>
      </c>
      <c r="L2413">
        <v>25.79</v>
      </c>
      <c r="M2413">
        <f>YEAR(Walmart_dataset[[#This Row],[Order Date]])</f>
        <v>2012</v>
      </c>
      <c r="N2413">
        <f>MONTH(Walmart_dataset[[#This Row],[Order Date]])</f>
        <v>7</v>
      </c>
      <c r="O2413">
        <f>DAY(Walmart_dataset[[#This Row],[Order Date]])</f>
        <v>26</v>
      </c>
    </row>
    <row r="2414" spans="1:15" x14ac:dyDescent="0.25">
      <c r="A2414" t="s">
        <v>3346</v>
      </c>
      <c r="B2414" s="1">
        <v>40590</v>
      </c>
      <c r="C2414" s="1">
        <v>40594</v>
      </c>
      <c r="D2414" t="s">
        <v>2589</v>
      </c>
      <c r="E2414" t="s">
        <v>14</v>
      </c>
      <c r="F2414" t="s">
        <v>36</v>
      </c>
      <c r="G2414" t="s">
        <v>37</v>
      </c>
      <c r="H2414" t="s">
        <v>27</v>
      </c>
      <c r="I2414" t="s">
        <v>2621</v>
      </c>
      <c r="J2414">
        <v>21.36</v>
      </c>
      <c r="K2414">
        <v>5</v>
      </c>
      <c r="L2414">
        <v>7.21</v>
      </c>
      <c r="M2414">
        <f>YEAR(Walmart_dataset[[#This Row],[Order Date]])</f>
        <v>2011</v>
      </c>
      <c r="N2414">
        <f>MONTH(Walmart_dataset[[#This Row],[Order Date]])</f>
        <v>2</v>
      </c>
      <c r="O2414">
        <f>DAY(Walmart_dataset[[#This Row],[Order Date]])</f>
        <v>16</v>
      </c>
    </row>
    <row r="2415" spans="1:15" x14ac:dyDescent="0.25">
      <c r="A2415" t="s">
        <v>3347</v>
      </c>
      <c r="B2415" s="1">
        <v>40992</v>
      </c>
      <c r="C2415" s="1">
        <v>40995</v>
      </c>
      <c r="D2415" t="s">
        <v>2920</v>
      </c>
      <c r="E2415" t="s">
        <v>14</v>
      </c>
      <c r="F2415" t="s">
        <v>2110</v>
      </c>
      <c r="G2415" t="s">
        <v>37</v>
      </c>
      <c r="H2415" t="s">
        <v>21</v>
      </c>
      <c r="I2415" t="s">
        <v>3348</v>
      </c>
      <c r="J2415">
        <v>46.9</v>
      </c>
      <c r="K2415">
        <v>5</v>
      </c>
      <c r="L2415">
        <v>13.13</v>
      </c>
      <c r="M2415">
        <f>YEAR(Walmart_dataset[[#This Row],[Order Date]])</f>
        <v>2012</v>
      </c>
      <c r="N2415">
        <f>MONTH(Walmart_dataset[[#This Row],[Order Date]])</f>
        <v>3</v>
      </c>
      <c r="O2415">
        <f>DAY(Walmart_dataset[[#This Row],[Order Date]])</f>
        <v>24</v>
      </c>
    </row>
    <row r="2416" spans="1:15" x14ac:dyDescent="0.25">
      <c r="A2416" t="s">
        <v>3349</v>
      </c>
      <c r="B2416" s="1">
        <v>41885</v>
      </c>
      <c r="C2416" s="1">
        <v>41889</v>
      </c>
      <c r="D2416" t="s">
        <v>3350</v>
      </c>
      <c r="E2416" t="s">
        <v>14</v>
      </c>
      <c r="F2416" t="s">
        <v>15</v>
      </c>
      <c r="G2416" t="s">
        <v>16</v>
      </c>
      <c r="H2416" t="s">
        <v>27</v>
      </c>
      <c r="I2416" t="s">
        <v>511</v>
      </c>
      <c r="J2416">
        <v>18.72</v>
      </c>
      <c r="K2416">
        <v>5</v>
      </c>
      <c r="L2416">
        <v>6.55</v>
      </c>
      <c r="M2416">
        <f>YEAR(Walmart_dataset[[#This Row],[Order Date]])</f>
        <v>2014</v>
      </c>
      <c r="N2416">
        <f>MONTH(Walmart_dataset[[#This Row],[Order Date]])</f>
        <v>9</v>
      </c>
      <c r="O2416">
        <f>DAY(Walmart_dataset[[#This Row],[Order Date]])</f>
        <v>3</v>
      </c>
    </row>
    <row r="2417" spans="1:15" x14ac:dyDescent="0.25">
      <c r="A2417" t="s">
        <v>3349</v>
      </c>
      <c r="B2417" s="1">
        <v>41885</v>
      </c>
      <c r="C2417" s="1">
        <v>41889</v>
      </c>
      <c r="D2417" t="s">
        <v>3350</v>
      </c>
      <c r="E2417" t="s">
        <v>14</v>
      </c>
      <c r="F2417" t="s">
        <v>15</v>
      </c>
      <c r="G2417" t="s">
        <v>16</v>
      </c>
      <c r="H2417" t="s">
        <v>31</v>
      </c>
      <c r="I2417" t="s">
        <v>3351</v>
      </c>
      <c r="J2417">
        <v>236.53</v>
      </c>
      <c r="K2417">
        <v>2</v>
      </c>
      <c r="L2417">
        <v>-2.96</v>
      </c>
      <c r="M2417">
        <f>YEAR(Walmart_dataset[[#This Row],[Order Date]])</f>
        <v>2014</v>
      </c>
      <c r="N2417">
        <f>MONTH(Walmart_dataset[[#This Row],[Order Date]])</f>
        <v>9</v>
      </c>
      <c r="O2417">
        <f>DAY(Walmart_dataset[[#This Row],[Order Date]])</f>
        <v>3</v>
      </c>
    </row>
    <row r="2418" spans="1:15" x14ac:dyDescent="0.25">
      <c r="A2418" t="s">
        <v>3352</v>
      </c>
      <c r="B2418" s="1">
        <v>41229</v>
      </c>
      <c r="C2418" s="1">
        <v>41231</v>
      </c>
      <c r="D2418" t="s">
        <v>2643</v>
      </c>
      <c r="E2418" t="s">
        <v>14</v>
      </c>
      <c r="F2418" t="s">
        <v>197</v>
      </c>
      <c r="G2418" t="s">
        <v>16</v>
      </c>
      <c r="H2418" t="s">
        <v>17</v>
      </c>
      <c r="I2418" t="s">
        <v>2611</v>
      </c>
      <c r="J2418">
        <v>18.899999999999999</v>
      </c>
      <c r="K2418">
        <v>3</v>
      </c>
      <c r="L2418">
        <v>8.69</v>
      </c>
      <c r="M2418">
        <f>YEAR(Walmart_dataset[[#This Row],[Order Date]])</f>
        <v>2012</v>
      </c>
      <c r="N2418">
        <f>MONTH(Walmart_dataset[[#This Row],[Order Date]])</f>
        <v>11</v>
      </c>
      <c r="O2418">
        <f>DAY(Walmart_dataset[[#This Row],[Order Date]])</f>
        <v>16</v>
      </c>
    </row>
    <row r="2419" spans="1:15" x14ac:dyDescent="0.25">
      <c r="A2419" t="s">
        <v>3353</v>
      </c>
      <c r="B2419" s="1">
        <v>41010</v>
      </c>
      <c r="C2419" s="1">
        <v>41013</v>
      </c>
      <c r="D2419" t="s">
        <v>2627</v>
      </c>
      <c r="E2419" t="s">
        <v>14</v>
      </c>
      <c r="F2419" t="s">
        <v>15</v>
      </c>
      <c r="G2419" t="s">
        <v>16</v>
      </c>
      <c r="H2419" t="s">
        <v>249</v>
      </c>
      <c r="I2419" t="s">
        <v>3354</v>
      </c>
      <c r="J2419">
        <v>639.97</v>
      </c>
      <c r="K2419">
        <v>4</v>
      </c>
      <c r="L2419">
        <v>215.99</v>
      </c>
      <c r="M2419">
        <f>YEAR(Walmart_dataset[[#This Row],[Order Date]])</f>
        <v>2012</v>
      </c>
      <c r="N2419">
        <f>MONTH(Walmart_dataset[[#This Row],[Order Date]])</f>
        <v>4</v>
      </c>
      <c r="O2419">
        <f>DAY(Walmart_dataset[[#This Row],[Order Date]])</f>
        <v>11</v>
      </c>
    </row>
    <row r="2420" spans="1:15" x14ac:dyDescent="0.25">
      <c r="A2420" t="s">
        <v>3353</v>
      </c>
      <c r="B2420" s="1">
        <v>41010</v>
      </c>
      <c r="C2420" s="1">
        <v>41013</v>
      </c>
      <c r="D2420" t="s">
        <v>2627</v>
      </c>
      <c r="E2420" t="s">
        <v>14</v>
      </c>
      <c r="F2420" t="s">
        <v>15</v>
      </c>
      <c r="G2420" t="s">
        <v>16</v>
      </c>
      <c r="H2420" t="s">
        <v>67</v>
      </c>
      <c r="I2420" t="s">
        <v>159</v>
      </c>
      <c r="J2420">
        <v>52.76</v>
      </c>
      <c r="K2420">
        <v>2</v>
      </c>
      <c r="L2420">
        <v>24.27</v>
      </c>
      <c r="M2420">
        <f>YEAR(Walmart_dataset[[#This Row],[Order Date]])</f>
        <v>2012</v>
      </c>
      <c r="N2420">
        <f>MONTH(Walmart_dataset[[#This Row],[Order Date]])</f>
        <v>4</v>
      </c>
      <c r="O2420">
        <f>DAY(Walmart_dataset[[#This Row],[Order Date]])</f>
        <v>11</v>
      </c>
    </row>
    <row r="2421" spans="1:15" x14ac:dyDescent="0.25">
      <c r="A2421" t="s">
        <v>3355</v>
      </c>
      <c r="B2421" s="1">
        <v>40966</v>
      </c>
      <c r="C2421" s="1">
        <v>40969</v>
      </c>
      <c r="D2421" t="s">
        <v>3159</v>
      </c>
      <c r="E2421" t="s">
        <v>14</v>
      </c>
      <c r="F2421" t="s">
        <v>36</v>
      </c>
      <c r="G2421" t="s">
        <v>37</v>
      </c>
      <c r="H2421" t="s">
        <v>58</v>
      </c>
      <c r="I2421" t="s">
        <v>272</v>
      </c>
      <c r="J2421">
        <v>538.91999999999996</v>
      </c>
      <c r="K2421">
        <v>9</v>
      </c>
      <c r="L2421">
        <v>80.84</v>
      </c>
      <c r="M2421">
        <f>YEAR(Walmart_dataset[[#This Row],[Order Date]])</f>
        <v>2012</v>
      </c>
      <c r="N2421">
        <f>MONTH(Walmart_dataset[[#This Row],[Order Date]])</f>
        <v>2</v>
      </c>
      <c r="O2421">
        <f>DAY(Walmart_dataset[[#This Row],[Order Date]])</f>
        <v>27</v>
      </c>
    </row>
    <row r="2422" spans="1:15" x14ac:dyDescent="0.25">
      <c r="A2422" t="s">
        <v>3356</v>
      </c>
      <c r="B2422" s="1">
        <v>41526</v>
      </c>
      <c r="C2422" s="1">
        <v>41533</v>
      </c>
      <c r="D2422" t="s">
        <v>2287</v>
      </c>
      <c r="E2422" t="s">
        <v>14</v>
      </c>
      <c r="F2422" t="s">
        <v>1845</v>
      </c>
      <c r="G2422" t="s">
        <v>16</v>
      </c>
      <c r="H2422" t="s">
        <v>23</v>
      </c>
      <c r="I2422" t="s">
        <v>3357</v>
      </c>
      <c r="J2422">
        <v>14.88</v>
      </c>
      <c r="K2422">
        <v>2</v>
      </c>
      <c r="L2422">
        <v>3.72</v>
      </c>
      <c r="M2422">
        <f>YEAR(Walmart_dataset[[#This Row],[Order Date]])</f>
        <v>2013</v>
      </c>
      <c r="N2422">
        <f>MONTH(Walmart_dataset[[#This Row],[Order Date]])</f>
        <v>9</v>
      </c>
      <c r="O2422">
        <f>DAY(Walmart_dataset[[#This Row],[Order Date]])</f>
        <v>9</v>
      </c>
    </row>
    <row r="2423" spans="1:15" x14ac:dyDescent="0.25">
      <c r="A2423" t="s">
        <v>3356</v>
      </c>
      <c r="B2423" s="1">
        <v>41526</v>
      </c>
      <c r="C2423" s="1">
        <v>41533</v>
      </c>
      <c r="D2423" t="s">
        <v>2287</v>
      </c>
      <c r="E2423" t="s">
        <v>14</v>
      </c>
      <c r="F2423" t="s">
        <v>1845</v>
      </c>
      <c r="G2423" t="s">
        <v>16</v>
      </c>
      <c r="H2423" t="s">
        <v>67</v>
      </c>
      <c r="I2423" t="s">
        <v>3358</v>
      </c>
      <c r="J2423">
        <v>34.24</v>
      </c>
      <c r="K2423">
        <v>8</v>
      </c>
      <c r="L2423">
        <v>15.41</v>
      </c>
      <c r="M2423">
        <f>YEAR(Walmart_dataset[[#This Row],[Order Date]])</f>
        <v>2013</v>
      </c>
      <c r="N2423">
        <f>MONTH(Walmart_dataset[[#This Row],[Order Date]])</f>
        <v>9</v>
      </c>
      <c r="O2423">
        <f>DAY(Walmart_dataset[[#This Row],[Order Date]])</f>
        <v>9</v>
      </c>
    </row>
    <row r="2424" spans="1:15" x14ac:dyDescent="0.25">
      <c r="A2424" t="s">
        <v>3356</v>
      </c>
      <c r="B2424" s="1">
        <v>41526</v>
      </c>
      <c r="C2424" s="1">
        <v>41533</v>
      </c>
      <c r="D2424" t="s">
        <v>2287</v>
      </c>
      <c r="E2424" t="s">
        <v>14</v>
      </c>
      <c r="F2424" t="s">
        <v>1845</v>
      </c>
      <c r="G2424" t="s">
        <v>16</v>
      </c>
      <c r="H2424" t="s">
        <v>43</v>
      </c>
      <c r="I2424" t="s">
        <v>1554</v>
      </c>
      <c r="J2424">
        <v>261.74</v>
      </c>
      <c r="K2424">
        <v>2</v>
      </c>
      <c r="L2424">
        <v>65.44</v>
      </c>
      <c r="M2424">
        <f>YEAR(Walmart_dataset[[#This Row],[Order Date]])</f>
        <v>2013</v>
      </c>
      <c r="N2424">
        <f>MONTH(Walmart_dataset[[#This Row],[Order Date]])</f>
        <v>9</v>
      </c>
      <c r="O2424">
        <f>DAY(Walmart_dataset[[#This Row],[Order Date]])</f>
        <v>9</v>
      </c>
    </row>
    <row r="2425" spans="1:15" x14ac:dyDescent="0.25">
      <c r="A2425" t="s">
        <v>3359</v>
      </c>
      <c r="B2425" s="1">
        <v>41414</v>
      </c>
      <c r="C2425" s="1">
        <v>41418</v>
      </c>
      <c r="D2425" t="s">
        <v>2239</v>
      </c>
      <c r="E2425" t="s">
        <v>14</v>
      </c>
      <c r="F2425" t="s">
        <v>15</v>
      </c>
      <c r="G2425" t="s">
        <v>16</v>
      </c>
      <c r="H2425" t="s">
        <v>29</v>
      </c>
      <c r="I2425" t="s">
        <v>159</v>
      </c>
      <c r="J2425">
        <v>87.84</v>
      </c>
      <c r="K2425">
        <v>8</v>
      </c>
      <c r="L2425">
        <v>23.72</v>
      </c>
      <c r="M2425">
        <f>YEAR(Walmart_dataset[[#This Row],[Order Date]])</f>
        <v>2013</v>
      </c>
      <c r="N2425">
        <f>MONTH(Walmart_dataset[[#This Row],[Order Date]])</f>
        <v>5</v>
      </c>
      <c r="O2425">
        <f>DAY(Walmart_dataset[[#This Row],[Order Date]])</f>
        <v>20</v>
      </c>
    </row>
    <row r="2426" spans="1:15" x14ac:dyDescent="0.25">
      <c r="A2426" t="s">
        <v>3360</v>
      </c>
      <c r="B2426" s="1">
        <v>41955</v>
      </c>
      <c r="C2426" s="1">
        <v>41959</v>
      </c>
      <c r="D2426" t="s">
        <v>3214</v>
      </c>
      <c r="E2426" t="s">
        <v>14</v>
      </c>
      <c r="F2426" t="s">
        <v>15</v>
      </c>
      <c r="G2426" t="s">
        <v>16</v>
      </c>
      <c r="H2426" t="s">
        <v>21</v>
      </c>
      <c r="I2426" t="s">
        <v>777</v>
      </c>
      <c r="J2426">
        <v>34.92</v>
      </c>
      <c r="K2426">
        <v>4</v>
      </c>
      <c r="L2426">
        <v>11.87</v>
      </c>
      <c r="M2426">
        <f>YEAR(Walmart_dataset[[#This Row],[Order Date]])</f>
        <v>2014</v>
      </c>
      <c r="N2426">
        <f>MONTH(Walmart_dataset[[#This Row],[Order Date]])</f>
        <v>11</v>
      </c>
      <c r="O2426">
        <f>DAY(Walmart_dataset[[#This Row],[Order Date]])</f>
        <v>12</v>
      </c>
    </row>
    <row r="2427" spans="1:15" hidden="1" x14ac:dyDescent="0.25">
      <c r="A2427" t="s">
        <v>3361</v>
      </c>
      <c r="B2427" s="1">
        <v>41457</v>
      </c>
      <c r="C2427" s="1">
        <v>41459</v>
      </c>
      <c r="D2427" t="s">
        <v>1706</v>
      </c>
      <c r="E2427" t="s">
        <v>14</v>
      </c>
      <c r="F2427" t="s">
        <v>2458</v>
      </c>
      <c r="G2427" t="s">
        <v>42</v>
      </c>
      <c r="H2427" t="s">
        <v>249</v>
      </c>
      <c r="I2427" t="s">
        <v>1432</v>
      </c>
      <c r="J2427">
        <v>1499.95</v>
      </c>
      <c r="K2427">
        <v>5</v>
      </c>
      <c r="L2427">
        <v>449.99</v>
      </c>
      <c r="M2427">
        <f>YEAR(Walmart_dataset[[#This Row],[Order Date]])</f>
        <v>2013</v>
      </c>
      <c r="N2427">
        <f>MONTH(Walmart_dataset[[#This Row],[Order Date]])</f>
        <v>7</v>
      </c>
      <c r="O2427">
        <f>DAY(Walmart_dataset[[#This Row],[Order Date]])</f>
        <v>2</v>
      </c>
    </row>
    <row r="2428" spans="1:15" x14ac:dyDescent="0.25">
      <c r="A2428" t="s">
        <v>3362</v>
      </c>
      <c r="B2428" s="1">
        <v>41519</v>
      </c>
      <c r="C2428" s="1">
        <v>41521</v>
      </c>
      <c r="D2428" t="s">
        <v>3363</v>
      </c>
      <c r="E2428" t="s">
        <v>14</v>
      </c>
      <c r="F2428" t="s">
        <v>304</v>
      </c>
      <c r="G2428" t="s">
        <v>16</v>
      </c>
      <c r="H2428" t="s">
        <v>128</v>
      </c>
      <c r="I2428" t="s">
        <v>3364</v>
      </c>
      <c r="J2428">
        <v>12.78</v>
      </c>
      <c r="K2428">
        <v>1</v>
      </c>
      <c r="L2428">
        <v>5.75</v>
      </c>
      <c r="M2428">
        <f>YEAR(Walmart_dataset[[#This Row],[Order Date]])</f>
        <v>2013</v>
      </c>
      <c r="N2428">
        <f>MONTH(Walmart_dataset[[#This Row],[Order Date]])</f>
        <v>9</v>
      </c>
      <c r="O2428">
        <f>DAY(Walmart_dataset[[#This Row],[Order Date]])</f>
        <v>2</v>
      </c>
    </row>
    <row r="2429" spans="1:15" x14ac:dyDescent="0.25">
      <c r="A2429" t="s">
        <v>3365</v>
      </c>
      <c r="B2429" s="1">
        <v>41949</v>
      </c>
      <c r="C2429" s="1">
        <v>41953</v>
      </c>
      <c r="D2429" t="s">
        <v>2252</v>
      </c>
      <c r="E2429" t="s">
        <v>14</v>
      </c>
      <c r="F2429" t="s">
        <v>197</v>
      </c>
      <c r="G2429" t="s">
        <v>16</v>
      </c>
      <c r="H2429" t="s">
        <v>67</v>
      </c>
      <c r="I2429" t="s">
        <v>800</v>
      </c>
      <c r="J2429">
        <v>12.96</v>
      </c>
      <c r="K2429">
        <v>2</v>
      </c>
      <c r="L2429">
        <v>6.22</v>
      </c>
      <c r="M2429">
        <f>YEAR(Walmart_dataset[[#This Row],[Order Date]])</f>
        <v>2014</v>
      </c>
      <c r="N2429">
        <f>MONTH(Walmart_dataset[[#This Row],[Order Date]])</f>
        <v>11</v>
      </c>
      <c r="O2429">
        <f>DAY(Walmart_dataset[[#This Row],[Order Date]])</f>
        <v>6</v>
      </c>
    </row>
    <row r="2430" spans="1:15" x14ac:dyDescent="0.25">
      <c r="A2430" t="s">
        <v>3366</v>
      </c>
      <c r="B2430" s="1">
        <v>41162</v>
      </c>
      <c r="C2430" s="1">
        <v>41168</v>
      </c>
      <c r="D2430" t="s">
        <v>239</v>
      </c>
      <c r="E2430" t="s">
        <v>14</v>
      </c>
      <c r="F2430" t="s">
        <v>15</v>
      </c>
      <c r="G2430" t="s">
        <v>16</v>
      </c>
      <c r="H2430" t="s">
        <v>21</v>
      </c>
      <c r="I2430" t="s">
        <v>3367</v>
      </c>
      <c r="J2430">
        <v>106.68</v>
      </c>
      <c r="K2430">
        <v>6</v>
      </c>
      <c r="L2430">
        <v>33.07</v>
      </c>
      <c r="M2430">
        <f>YEAR(Walmart_dataset[[#This Row],[Order Date]])</f>
        <v>2012</v>
      </c>
      <c r="N2430">
        <f>MONTH(Walmart_dataset[[#This Row],[Order Date]])</f>
        <v>9</v>
      </c>
      <c r="O2430">
        <f>DAY(Walmart_dataset[[#This Row],[Order Date]])</f>
        <v>10</v>
      </c>
    </row>
    <row r="2431" spans="1:15" x14ac:dyDescent="0.25">
      <c r="A2431" t="s">
        <v>3368</v>
      </c>
      <c r="B2431" s="1">
        <v>41835</v>
      </c>
      <c r="C2431" s="1">
        <v>41839</v>
      </c>
      <c r="D2431" t="s">
        <v>1562</v>
      </c>
      <c r="E2431" t="s">
        <v>14</v>
      </c>
      <c r="F2431" t="s">
        <v>913</v>
      </c>
      <c r="G2431" t="s">
        <v>16</v>
      </c>
      <c r="H2431" t="s">
        <v>27</v>
      </c>
      <c r="I2431" t="s">
        <v>2488</v>
      </c>
      <c r="J2431">
        <v>4.45</v>
      </c>
      <c r="K2431">
        <v>2</v>
      </c>
      <c r="L2431">
        <v>1.45</v>
      </c>
      <c r="M2431">
        <f>YEAR(Walmart_dataset[[#This Row],[Order Date]])</f>
        <v>2014</v>
      </c>
      <c r="N2431">
        <f>MONTH(Walmart_dataset[[#This Row],[Order Date]])</f>
        <v>7</v>
      </c>
      <c r="O2431">
        <f>DAY(Walmart_dataset[[#This Row],[Order Date]])</f>
        <v>15</v>
      </c>
    </row>
    <row r="2432" spans="1:15" x14ac:dyDescent="0.25">
      <c r="A2432" t="s">
        <v>3368</v>
      </c>
      <c r="B2432" s="1">
        <v>41835</v>
      </c>
      <c r="C2432" s="1">
        <v>41839</v>
      </c>
      <c r="D2432" t="s">
        <v>1562</v>
      </c>
      <c r="E2432" t="s">
        <v>14</v>
      </c>
      <c r="F2432" t="s">
        <v>913</v>
      </c>
      <c r="G2432" t="s">
        <v>16</v>
      </c>
      <c r="H2432" t="s">
        <v>21</v>
      </c>
      <c r="I2432" t="s">
        <v>3369</v>
      </c>
      <c r="J2432">
        <v>276.69</v>
      </c>
      <c r="K2432">
        <v>3</v>
      </c>
      <c r="L2432">
        <v>49.8</v>
      </c>
      <c r="M2432">
        <f>YEAR(Walmart_dataset[[#This Row],[Order Date]])</f>
        <v>2014</v>
      </c>
      <c r="N2432">
        <f>MONTH(Walmart_dataset[[#This Row],[Order Date]])</f>
        <v>7</v>
      </c>
      <c r="O2432">
        <f>DAY(Walmart_dataset[[#This Row],[Order Date]])</f>
        <v>15</v>
      </c>
    </row>
    <row r="2433" spans="1:15" x14ac:dyDescent="0.25">
      <c r="A2433" t="s">
        <v>3368</v>
      </c>
      <c r="B2433" s="1">
        <v>41835</v>
      </c>
      <c r="C2433" s="1">
        <v>41839</v>
      </c>
      <c r="D2433" t="s">
        <v>1562</v>
      </c>
      <c r="E2433" t="s">
        <v>14</v>
      </c>
      <c r="F2433" t="s">
        <v>913</v>
      </c>
      <c r="G2433" t="s">
        <v>16</v>
      </c>
      <c r="H2433" t="s">
        <v>119</v>
      </c>
      <c r="I2433" t="s">
        <v>259</v>
      </c>
      <c r="J2433">
        <v>4.96</v>
      </c>
      <c r="K2433">
        <v>4</v>
      </c>
      <c r="L2433">
        <v>2.33</v>
      </c>
      <c r="M2433">
        <f>YEAR(Walmart_dataset[[#This Row],[Order Date]])</f>
        <v>2014</v>
      </c>
      <c r="N2433">
        <f>MONTH(Walmart_dataset[[#This Row],[Order Date]])</f>
        <v>7</v>
      </c>
      <c r="O2433">
        <f>DAY(Walmart_dataset[[#This Row],[Order Date]])</f>
        <v>15</v>
      </c>
    </row>
    <row r="2434" spans="1:15" x14ac:dyDescent="0.25">
      <c r="A2434" t="s">
        <v>3368</v>
      </c>
      <c r="B2434" s="1">
        <v>41835</v>
      </c>
      <c r="C2434" s="1">
        <v>41839</v>
      </c>
      <c r="D2434" t="s">
        <v>1562</v>
      </c>
      <c r="E2434" t="s">
        <v>14</v>
      </c>
      <c r="F2434" t="s">
        <v>913</v>
      </c>
      <c r="G2434" t="s">
        <v>16</v>
      </c>
      <c r="H2434" t="s">
        <v>23</v>
      </c>
      <c r="I2434" t="s">
        <v>749</v>
      </c>
      <c r="J2434">
        <v>71.92</v>
      </c>
      <c r="K2434">
        <v>4</v>
      </c>
      <c r="L2434">
        <v>20.86</v>
      </c>
      <c r="M2434">
        <f>YEAR(Walmart_dataset[[#This Row],[Order Date]])</f>
        <v>2014</v>
      </c>
      <c r="N2434">
        <f>MONTH(Walmart_dataset[[#This Row],[Order Date]])</f>
        <v>7</v>
      </c>
      <c r="O2434">
        <f>DAY(Walmart_dataset[[#This Row],[Order Date]])</f>
        <v>15</v>
      </c>
    </row>
    <row r="2435" spans="1:15" x14ac:dyDescent="0.25">
      <c r="A2435" t="s">
        <v>3368</v>
      </c>
      <c r="B2435" s="1">
        <v>41835</v>
      </c>
      <c r="C2435" s="1">
        <v>41839</v>
      </c>
      <c r="D2435" t="s">
        <v>1562</v>
      </c>
      <c r="E2435" t="s">
        <v>14</v>
      </c>
      <c r="F2435" t="s">
        <v>913</v>
      </c>
      <c r="G2435" t="s">
        <v>16</v>
      </c>
      <c r="H2435" t="s">
        <v>21</v>
      </c>
      <c r="I2435" t="s">
        <v>3370</v>
      </c>
      <c r="J2435">
        <v>18.84</v>
      </c>
      <c r="K2435">
        <v>3</v>
      </c>
      <c r="L2435">
        <v>7.91</v>
      </c>
      <c r="M2435">
        <f>YEAR(Walmart_dataset[[#This Row],[Order Date]])</f>
        <v>2014</v>
      </c>
      <c r="N2435">
        <f>MONTH(Walmart_dataset[[#This Row],[Order Date]])</f>
        <v>7</v>
      </c>
      <c r="O2435">
        <f>DAY(Walmart_dataset[[#This Row],[Order Date]])</f>
        <v>15</v>
      </c>
    </row>
    <row r="2436" spans="1:15" x14ac:dyDescent="0.25">
      <c r="A2436" t="s">
        <v>3368</v>
      </c>
      <c r="B2436" s="1">
        <v>41835</v>
      </c>
      <c r="C2436" s="1">
        <v>41839</v>
      </c>
      <c r="D2436" t="s">
        <v>1562</v>
      </c>
      <c r="E2436" t="s">
        <v>14</v>
      </c>
      <c r="F2436" t="s">
        <v>913</v>
      </c>
      <c r="G2436" t="s">
        <v>16</v>
      </c>
      <c r="H2436" t="s">
        <v>58</v>
      </c>
      <c r="I2436" t="s">
        <v>353</v>
      </c>
      <c r="J2436">
        <v>140.97</v>
      </c>
      <c r="K2436">
        <v>3</v>
      </c>
      <c r="L2436">
        <v>19.739999999999998</v>
      </c>
      <c r="M2436">
        <f>YEAR(Walmart_dataset[[#This Row],[Order Date]])</f>
        <v>2014</v>
      </c>
      <c r="N2436">
        <f>MONTH(Walmart_dataset[[#This Row],[Order Date]])</f>
        <v>7</v>
      </c>
      <c r="O2436">
        <f>DAY(Walmart_dataset[[#This Row],[Order Date]])</f>
        <v>15</v>
      </c>
    </row>
    <row r="2437" spans="1:15" x14ac:dyDescent="0.25">
      <c r="A2437" t="s">
        <v>3368</v>
      </c>
      <c r="B2437" s="1">
        <v>41835</v>
      </c>
      <c r="C2437" s="1">
        <v>41839</v>
      </c>
      <c r="D2437" t="s">
        <v>1562</v>
      </c>
      <c r="E2437" t="s">
        <v>14</v>
      </c>
      <c r="F2437" t="s">
        <v>913</v>
      </c>
      <c r="G2437" t="s">
        <v>16</v>
      </c>
      <c r="H2437" t="s">
        <v>25</v>
      </c>
      <c r="I2437" t="s">
        <v>437</v>
      </c>
      <c r="J2437">
        <v>470.38</v>
      </c>
      <c r="K2437">
        <v>3</v>
      </c>
      <c r="L2437">
        <v>52.92</v>
      </c>
      <c r="M2437">
        <f>YEAR(Walmart_dataset[[#This Row],[Order Date]])</f>
        <v>2014</v>
      </c>
      <c r="N2437">
        <f>MONTH(Walmart_dataset[[#This Row],[Order Date]])</f>
        <v>7</v>
      </c>
      <c r="O2437">
        <f>DAY(Walmart_dataset[[#This Row],[Order Date]])</f>
        <v>15</v>
      </c>
    </row>
    <row r="2438" spans="1:15" x14ac:dyDescent="0.25">
      <c r="A2438" t="s">
        <v>3371</v>
      </c>
      <c r="B2438" s="1">
        <v>41729</v>
      </c>
      <c r="C2438" s="1">
        <v>41729</v>
      </c>
      <c r="D2438" t="s">
        <v>951</v>
      </c>
      <c r="E2438" t="s">
        <v>14</v>
      </c>
      <c r="F2438" t="s">
        <v>15</v>
      </c>
      <c r="G2438" t="s">
        <v>16</v>
      </c>
      <c r="H2438" t="s">
        <v>23</v>
      </c>
      <c r="I2438" t="s">
        <v>3372</v>
      </c>
      <c r="J2438">
        <v>6.08</v>
      </c>
      <c r="K2438">
        <v>2</v>
      </c>
      <c r="L2438">
        <v>2.0699999999999998</v>
      </c>
      <c r="M2438">
        <f>YEAR(Walmart_dataset[[#This Row],[Order Date]])</f>
        <v>2014</v>
      </c>
      <c r="N2438">
        <f>MONTH(Walmart_dataset[[#This Row],[Order Date]])</f>
        <v>3</v>
      </c>
      <c r="O2438">
        <f>DAY(Walmart_dataset[[#This Row],[Order Date]])</f>
        <v>31</v>
      </c>
    </row>
    <row r="2439" spans="1:15" x14ac:dyDescent="0.25">
      <c r="A2439" t="s">
        <v>3371</v>
      </c>
      <c r="B2439" s="1">
        <v>41729</v>
      </c>
      <c r="C2439" s="1">
        <v>41729</v>
      </c>
      <c r="D2439" t="s">
        <v>951</v>
      </c>
      <c r="E2439" t="s">
        <v>14</v>
      </c>
      <c r="F2439" t="s">
        <v>15</v>
      </c>
      <c r="G2439" t="s">
        <v>16</v>
      </c>
      <c r="H2439" t="s">
        <v>25</v>
      </c>
      <c r="I2439" t="s">
        <v>3373</v>
      </c>
      <c r="J2439">
        <v>164.79</v>
      </c>
      <c r="K2439">
        <v>1</v>
      </c>
      <c r="L2439">
        <v>18.54</v>
      </c>
      <c r="M2439">
        <f>YEAR(Walmart_dataset[[#This Row],[Order Date]])</f>
        <v>2014</v>
      </c>
      <c r="N2439">
        <f>MONTH(Walmart_dataset[[#This Row],[Order Date]])</f>
        <v>3</v>
      </c>
      <c r="O2439">
        <f>DAY(Walmart_dataset[[#This Row],[Order Date]])</f>
        <v>31</v>
      </c>
    </row>
    <row r="2440" spans="1:15" x14ac:dyDescent="0.25">
      <c r="A2440" t="s">
        <v>3374</v>
      </c>
      <c r="B2440" s="1">
        <v>40849</v>
      </c>
      <c r="C2440" s="1">
        <v>40853</v>
      </c>
      <c r="D2440" t="s">
        <v>3375</v>
      </c>
      <c r="E2440" t="s">
        <v>14</v>
      </c>
      <c r="F2440" t="s">
        <v>47</v>
      </c>
      <c r="G2440" t="s">
        <v>16</v>
      </c>
      <c r="H2440" t="s">
        <v>25</v>
      </c>
      <c r="I2440" t="s">
        <v>3376</v>
      </c>
      <c r="J2440">
        <v>46.38</v>
      </c>
      <c r="K2440">
        <v>2</v>
      </c>
      <c r="L2440">
        <v>5.22</v>
      </c>
      <c r="M2440">
        <f>YEAR(Walmart_dataset[[#This Row],[Order Date]])</f>
        <v>2011</v>
      </c>
      <c r="N2440">
        <f>MONTH(Walmart_dataset[[#This Row],[Order Date]])</f>
        <v>11</v>
      </c>
      <c r="O2440">
        <f>DAY(Walmart_dataset[[#This Row],[Order Date]])</f>
        <v>2</v>
      </c>
    </row>
    <row r="2441" spans="1:15" x14ac:dyDescent="0.25">
      <c r="A2441" t="s">
        <v>3374</v>
      </c>
      <c r="B2441" s="1">
        <v>40849</v>
      </c>
      <c r="C2441" s="1">
        <v>40853</v>
      </c>
      <c r="D2441" t="s">
        <v>3375</v>
      </c>
      <c r="E2441" t="s">
        <v>14</v>
      </c>
      <c r="F2441" t="s">
        <v>47</v>
      </c>
      <c r="G2441" t="s">
        <v>16</v>
      </c>
      <c r="H2441" t="s">
        <v>43</v>
      </c>
      <c r="I2441" t="s">
        <v>206</v>
      </c>
      <c r="J2441">
        <v>362.92</v>
      </c>
      <c r="K2441">
        <v>2</v>
      </c>
      <c r="L2441">
        <v>105.25</v>
      </c>
      <c r="M2441">
        <f>YEAR(Walmart_dataset[[#This Row],[Order Date]])</f>
        <v>2011</v>
      </c>
      <c r="N2441">
        <f>MONTH(Walmart_dataset[[#This Row],[Order Date]])</f>
        <v>11</v>
      </c>
      <c r="O2441">
        <f>DAY(Walmart_dataset[[#This Row],[Order Date]])</f>
        <v>2</v>
      </c>
    </row>
    <row r="2442" spans="1:15" hidden="1" x14ac:dyDescent="0.25">
      <c r="A2442" t="s">
        <v>3377</v>
      </c>
      <c r="B2442" s="1">
        <v>40796</v>
      </c>
      <c r="C2442" s="1">
        <v>40802</v>
      </c>
      <c r="D2442" t="s">
        <v>533</v>
      </c>
      <c r="E2442" t="s">
        <v>14</v>
      </c>
      <c r="F2442" t="s">
        <v>1748</v>
      </c>
      <c r="G2442" t="s">
        <v>88</v>
      </c>
      <c r="H2442" t="s">
        <v>128</v>
      </c>
      <c r="I2442" t="s">
        <v>2808</v>
      </c>
      <c r="J2442">
        <v>21.73</v>
      </c>
      <c r="K2442">
        <v>7</v>
      </c>
      <c r="L2442">
        <v>7.6</v>
      </c>
      <c r="M2442">
        <f>YEAR(Walmart_dataset[[#This Row],[Order Date]])</f>
        <v>2011</v>
      </c>
      <c r="N2442">
        <f>MONTH(Walmart_dataset[[#This Row],[Order Date]])</f>
        <v>9</v>
      </c>
      <c r="O2442">
        <f>DAY(Walmart_dataset[[#This Row],[Order Date]])</f>
        <v>10</v>
      </c>
    </row>
    <row r="2443" spans="1:15" hidden="1" x14ac:dyDescent="0.25">
      <c r="A2443" t="s">
        <v>3377</v>
      </c>
      <c r="B2443" s="1">
        <v>40796</v>
      </c>
      <c r="C2443" s="1">
        <v>40802</v>
      </c>
      <c r="D2443" t="s">
        <v>533</v>
      </c>
      <c r="E2443" t="s">
        <v>14</v>
      </c>
      <c r="F2443" t="s">
        <v>1748</v>
      </c>
      <c r="G2443" t="s">
        <v>88</v>
      </c>
      <c r="H2443" t="s">
        <v>110</v>
      </c>
      <c r="I2443" t="s">
        <v>765</v>
      </c>
      <c r="J2443">
        <v>1487.04</v>
      </c>
      <c r="K2443">
        <v>5</v>
      </c>
      <c r="L2443">
        <v>148.69999999999999</v>
      </c>
      <c r="M2443">
        <f>YEAR(Walmart_dataset[[#This Row],[Order Date]])</f>
        <v>2011</v>
      </c>
      <c r="N2443">
        <f>MONTH(Walmart_dataset[[#This Row],[Order Date]])</f>
        <v>9</v>
      </c>
      <c r="O2443">
        <f>DAY(Walmart_dataset[[#This Row],[Order Date]])</f>
        <v>10</v>
      </c>
    </row>
    <row r="2444" spans="1:15" x14ac:dyDescent="0.25">
      <c r="A2444" t="s">
        <v>3378</v>
      </c>
      <c r="B2444" s="1">
        <v>41909</v>
      </c>
      <c r="C2444" s="1">
        <v>41909</v>
      </c>
      <c r="D2444" t="s">
        <v>61</v>
      </c>
      <c r="E2444" t="s">
        <v>14</v>
      </c>
      <c r="F2444" t="s">
        <v>47</v>
      </c>
      <c r="G2444" t="s">
        <v>16</v>
      </c>
      <c r="H2444" t="s">
        <v>128</v>
      </c>
      <c r="I2444" t="s">
        <v>159</v>
      </c>
      <c r="J2444">
        <v>71.88</v>
      </c>
      <c r="K2444">
        <v>6</v>
      </c>
      <c r="L2444">
        <v>33.06</v>
      </c>
      <c r="M2444">
        <f>YEAR(Walmart_dataset[[#This Row],[Order Date]])</f>
        <v>2014</v>
      </c>
      <c r="N2444">
        <f>MONTH(Walmart_dataset[[#This Row],[Order Date]])</f>
        <v>9</v>
      </c>
      <c r="O2444">
        <f>DAY(Walmart_dataset[[#This Row],[Order Date]])</f>
        <v>27</v>
      </c>
    </row>
    <row r="2445" spans="1:15" x14ac:dyDescent="0.25">
      <c r="A2445" t="s">
        <v>3378</v>
      </c>
      <c r="B2445" s="1">
        <v>41909</v>
      </c>
      <c r="C2445" s="1">
        <v>41909</v>
      </c>
      <c r="D2445" t="s">
        <v>61</v>
      </c>
      <c r="E2445" t="s">
        <v>14</v>
      </c>
      <c r="F2445" t="s">
        <v>47</v>
      </c>
      <c r="G2445" t="s">
        <v>16</v>
      </c>
      <c r="H2445" t="s">
        <v>21</v>
      </c>
      <c r="I2445" t="s">
        <v>2729</v>
      </c>
      <c r="J2445">
        <v>9.24</v>
      </c>
      <c r="K2445">
        <v>3</v>
      </c>
      <c r="L2445">
        <v>2.96</v>
      </c>
      <c r="M2445">
        <f>YEAR(Walmart_dataset[[#This Row],[Order Date]])</f>
        <v>2014</v>
      </c>
      <c r="N2445">
        <f>MONTH(Walmart_dataset[[#This Row],[Order Date]])</f>
        <v>9</v>
      </c>
      <c r="O2445">
        <f>DAY(Walmart_dataset[[#This Row],[Order Date]])</f>
        <v>27</v>
      </c>
    </row>
    <row r="2446" spans="1:15" x14ac:dyDescent="0.25">
      <c r="A2446" t="s">
        <v>3378</v>
      </c>
      <c r="B2446" s="1">
        <v>41909</v>
      </c>
      <c r="C2446" s="1">
        <v>41909</v>
      </c>
      <c r="D2446" t="s">
        <v>61</v>
      </c>
      <c r="E2446" t="s">
        <v>14</v>
      </c>
      <c r="F2446" t="s">
        <v>47</v>
      </c>
      <c r="G2446" t="s">
        <v>16</v>
      </c>
      <c r="H2446" t="s">
        <v>67</v>
      </c>
      <c r="I2446" t="s">
        <v>2058</v>
      </c>
      <c r="J2446">
        <v>35.880000000000003</v>
      </c>
      <c r="K2446">
        <v>6</v>
      </c>
      <c r="L2446">
        <v>16.149999999999999</v>
      </c>
      <c r="M2446">
        <f>YEAR(Walmart_dataset[[#This Row],[Order Date]])</f>
        <v>2014</v>
      </c>
      <c r="N2446">
        <f>MONTH(Walmart_dataset[[#This Row],[Order Date]])</f>
        <v>9</v>
      </c>
      <c r="O2446">
        <f>DAY(Walmart_dataset[[#This Row],[Order Date]])</f>
        <v>27</v>
      </c>
    </row>
    <row r="2447" spans="1:15" x14ac:dyDescent="0.25">
      <c r="A2447" t="s">
        <v>3378</v>
      </c>
      <c r="B2447" s="1">
        <v>41909</v>
      </c>
      <c r="C2447" s="1">
        <v>41909</v>
      </c>
      <c r="D2447" t="s">
        <v>61</v>
      </c>
      <c r="E2447" t="s">
        <v>14</v>
      </c>
      <c r="F2447" t="s">
        <v>47</v>
      </c>
      <c r="G2447" t="s">
        <v>16</v>
      </c>
      <c r="H2447" t="s">
        <v>27</v>
      </c>
      <c r="I2447" t="s">
        <v>50</v>
      </c>
      <c r="J2447">
        <v>17.04</v>
      </c>
      <c r="K2447">
        <v>3</v>
      </c>
      <c r="L2447">
        <v>5.54</v>
      </c>
      <c r="M2447">
        <f>YEAR(Walmart_dataset[[#This Row],[Order Date]])</f>
        <v>2014</v>
      </c>
      <c r="N2447">
        <f>MONTH(Walmart_dataset[[#This Row],[Order Date]])</f>
        <v>9</v>
      </c>
      <c r="O2447">
        <f>DAY(Walmart_dataset[[#This Row],[Order Date]])</f>
        <v>27</v>
      </c>
    </row>
    <row r="2448" spans="1:15" x14ac:dyDescent="0.25">
      <c r="A2448" t="s">
        <v>3378</v>
      </c>
      <c r="B2448" s="1">
        <v>41909</v>
      </c>
      <c r="C2448" s="1">
        <v>41909</v>
      </c>
      <c r="D2448" t="s">
        <v>61</v>
      </c>
      <c r="E2448" t="s">
        <v>14</v>
      </c>
      <c r="F2448" t="s">
        <v>47</v>
      </c>
      <c r="G2448" t="s">
        <v>16</v>
      </c>
      <c r="H2448" t="s">
        <v>27</v>
      </c>
      <c r="I2448" t="s">
        <v>2964</v>
      </c>
      <c r="J2448">
        <v>931.18</v>
      </c>
      <c r="K2448">
        <v>3</v>
      </c>
      <c r="L2448">
        <v>314.27</v>
      </c>
      <c r="M2448">
        <f>YEAR(Walmart_dataset[[#This Row],[Order Date]])</f>
        <v>2014</v>
      </c>
      <c r="N2448">
        <f>MONTH(Walmart_dataset[[#This Row],[Order Date]])</f>
        <v>9</v>
      </c>
      <c r="O2448">
        <f>DAY(Walmart_dataset[[#This Row],[Order Date]])</f>
        <v>27</v>
      </c>
    </row>
    <row r="2449" spans="1:15" hidden="1" x14ac:dyDescent="0.25">
      <c r="A2449" t="s">
        <v>3379</v>
      </c>
      <c r="B2449" s="1">
        <v>41443</v>
      </c>
      <c r="C2449" s="1">
        <v>41445</v>
      </c>
      <c r="D2449" t="s">
        <v>114</v>
      </c>
      <c r="E2449" t="s">
        <v>14</v>
      </c>
      <c r="F2449" t="s">
        <v>3380</v>
      </c>
      <c r="G2449" t="s">
        <v>96</v>
      </c>
      <c r="H2449" t="s">
        <v>21</v>
      </c>
      <c r="I2449" t="s">
        <v>2023</v>
      </c>
      <c r="J2449">
        <v>266.35000000000002</v>
      </c>
      <c r="K2449">
        <v>3</v>
      </c>
      <c r="L2449">
        <v>-13.32</v>
      </c>
      <c r="M2449">
        <f>YEAR(Walmart_dataset[[#This Row],[Order Date]])</f>
        <v>2013</v>
      </c>
      <c r="N2449">
        <f>MONTH(Walmart_dataset[[#This Row],[Order Date]])</f>
        <v>6</v>
      </c>
      <c r="O2449">
        <f>DAY(Walmart_dataset[[#This Row],[Order Date]])</f>
        <v>18</v>
      </c>
    </row>
    <row r="2450" spans="1:15" hidden="1" x14ac:dyDescent="0.25">
      <c r="A2450" t="s">
        <v>3379</v>
      </c>
      <c r="B2450" s="1">
        <v>41443</v>
      </c>
      <c r="C2450" s="1">
        <v>41445</v>
      </c>
      <c r="D2450" t="s">
        <v>114</v>
      </c>
      <c r="E2450" t="s">
        <v>14</v>
      </c>
      <c r="F2450" t="s">
        <v>3380</v>
      </c>
      <c r="G2450" t="s">
        <v>96</v>
      </c>
      <c r="H2450" t="s">
        <v>110</v>
      </c>
      <c r="I2450" t="s">
        <v>3381</v>
      </c>
      <c r="J2450">
        <v>483.14</v>
      </c>
      <c r="K2450">
        <v>4</v>
      </c>
      <c r="L2450">
        <v>54.35</v>
      </c>
      <c r="M2450">
        <f>YEAR(Walmart_dataset[[#This Row],[Order Date]])</f>
        <v>2013</v>
      </c>
      <c r="N2450">
        <f>MONTH(Walmart_dataset[[#This Row],[Order Date]])</f>
        <v>6</v>
      </c>
      <c r="O2450">
        <f>DAY(Walmart_dataset[[#This Row],[Order Date]])</f>
        <v>18</v>
      </c>
    </row>
    <row r="2451" spans="1:15" x14ac:dyDescent="0.25">
      <c r="A2451" t="s">
        <v>3382</v>
      </c>
      <c r="B2451" s="1">
        <v>41730</v>
      </c>
      <c r="C2451" s="1">
        <v>41737</v>
      </c>
      <c r="D2451" t="s">
        <v>822</v>
      </c>
      <c r="E2451" t="s">
        <v>14</v>
      </c>
      <c r="F2451" t="s">
        <v>15</v>
      </c>
      <c r="G2451" t="s">
        <v>16</v>
      </c>
      <c r="H2451" t="s">
        <v>122</v>
      </c>
      <c r="I2451" t="s">
        <v>1283</v>
      </c>
      <c r="J2451">
        <v>29.7</v>
      </c>
      <c r="K2451">
        <v>3</v>
      </c>
      <c r="L2451">
        <v>8.02</v>
      </c>
      <c r="M2451">
        <f>YEAR(Walmart_dataset[[#This Row],[Order Date]])</f>
        <v>2014</v>
      </c>
      <c r="N2451">
        <f>MONTH(Walmart_dataset[[#This Row],[Order Date]])</f>
        <v>4</v>
      </c>
      <c r="O2451">
        <f>DAY(Walmart_dataset[[#This Row],[Order Date]])</f>
        <v>1</v>
      </c>
    </row>
    <row r="2452" spans="1:15" x14ac:dyDescent="0.25">
      <c r="A2452" t="s">
        <v>3383</v>
      </c>
      <c r="B2452" s="1">
        <v>41324</v>
      </c>
      <c r="C2452" s="1">
        <v>41327</v>
      </c>
      <c r="D2452" t="s">
        <v>1691</v>
      </c>
      <c r="E2452" t="s">
        <v>14</v>
      </c>
      <c r="F2452" t="s">
        <v>47</v>
      </c>
      <c r="G2452" t="s">
        <v>16</v>
      </c>
      <c r="H2452" t="s">
        <v>67</v>
      </c>
      <c r="I2452" t="s">
        <v>117</v>
      </c>
      <c r="J2452">
        <v>70.88</v>
      </c>
      <c r="K2452">
        <v>2</v>
      </c>
      <c r="L2452">
        <v>33.31</v>
      </c>
      <c r="M2452">
        <f>YEAR(Walmart_dataset[[#This Row],[Order Date]])</f>
        <v>2013</v>
      </c>
      <c r="N2452">
        <f>MONTH(Walmart_dataset[[#This Row],[Order Date]])</f>
        <v>2</v>
      </c>
      <c r="O2452">
        <f>DAY(Walmart_dataset[[#This Row],[Order Date]])</f>
        <v>19</v>
      </c>
    </row>
    <row r="2453" spans="1:15" hidden="1" x14ac:dyDescent="0.25">
      <c r="A2453" t="s">
        <v>3384</v>
      </c>
      <c r="B2453" s="1">
        <v>41976</v>
      </c>
      <c r="C2453" s="1">
        <v>41980</v>
      </c>
      <c r="D2453" t="s">
        <v>2340</v>
      </c>
      <c r="E2453" t="s">
        <v>14</v>
      </c>
      <c r="F2453" t="s">
        <v>177</v>
      </c>
      <c r="G2453" t="s">
        <v>96</v>
      </c>
      <c r="H2453" t="s">
        <v>43</v>
      </c>
      <c r="I2453" t="s">
        <v>794</v>
      </c>
      <c r="J2453">
        <v>114.29</v>
      </c>
      <c r="K2453">
        <v>1</v>
      </c>
      <c r="L2453">
        <v>12.86</v>
      </c>
      <c r="M2453">
        <f>YEAR(Walmart_dataset[[#This Row],[Order Date]])</f>
        <v>2014</v>
      </c>
      <c r="N2453">
        <f>MONTH(Walmart_dataset[[#This Row],[Order Date]])</f>
        <v>12</v>
      </c>
      <c r="O2453">
        <f>DAY(Walmart_dataset[[#This Row],[Order Date]])</f>
        <v>3</v>
      </c>
    </row>
    <row r="2454" spans="1:15" hidden="1" x14ac:dyDescent="0.25">
      <c r="A2454" t="s">
        <v>3384</v>
      </c>
      <c r="B2454" s="1">
        <v>41976</v>
      </c>
      <c r="C2454" s="1">
        <v>41980</v>
      </c>
      <c r="D2454" t="s">
        <v>2340</v>
      </c>
      <c r="E2454" t="s">
        <v>14</v>
      </c>
      <c r="F2454" t="s">
        <v>177</v>
      </c>
      <c r="G2454" t="s">
        <v>96</v>
      </c>
      <c r="H2454" t="s">
        <v>27</v>
      </c>
      <c r="I2454" t="s">
        <v>678</v>
      </c>
      <c r="J2454">
        <v>36.619999999999997</v>
      </c>
      <c r="K2454">
        <v>8</v>
      </c>
      <c r="L2454">
        <v>-24.42</v>
      </c>
      <c r="M2454">
        <f>YEAR(Walmart_dataset[[#This Row],[Order Date]])</f>
        <v>2014</v>
      </c>
      <c r="N2454">
        <f>MONTH(Walmart_dataset[[#This Row],[Order Date]])</f>
        <v>12</v>
      </c>
      <c r="O2454">
        <f>DAY(Walmart_dataset[[#This Row],[Order Date]])</f>
        <v>3</v>
      </c>
    </row>
    <row r="2455" spans="1:15" hidden="1" x14ac:dyDescent="0.25">
      <c r="A2455" t="s">
        <v>3384</v>
      </c>
      <c r="B2455" s="1">
        <v>41976</v>
      </c>
      <c r="C2455" s="1">
        <v>41980</v>
      </c>
      <c r="D2455" t="s">
        <v>2340</v>
      </c>
      <c r="E2455" t="s">
        <v>14</v>
      </c>
      <c r="F2455" t="s">
        <v>177</v>
      </c>
      <c r="G2455" t="s">
        <v>96</v>
      </c>
      <c r="H2455" t="s">
        <v>296</v>
      </c>
      <c r="I2455" t="s">
        <v>3385</v>
      </c>
      <c r="J2455">
        <v>242.35</v>
      </c>
      <c r="K2455">
        <v>8</v>
      </c>
      <c r="L2455">
        <v>-363.53</v>
      </c>
      <c r="M2455">
        <f>YEAR(Walmart_dataset[[#This Row],[Order Date]])</f>
        <v>2014</v>
      </c>
      <c r="N2455">
        <f>MONTH(Walmart_dataset[[#This Row],[Order Date]])</f>
        <v>12</v>
      </c>
      <c r="O2455">
        <f>DAY(Walmart_dataset[[#This Row],[Order Date]])</f>
        <v>3</v>
      </c>
    </row>
    <row r="2456" spans="1:15" hidden="1" x14ac:dyDescent="0.25">
      <c r="A2456" t="s">
        <v>3384</v>
      </c>
      <c r="B2456" s="1">
        <v>41976</v>
      </c>
      <c r="C2456" s="1">
        <v>41980</v>
      </c>
      <c r="D2456" t="s">
        <v>2340</v>
      </c>
      <c r="E2456" t="s">
        <v>14</v>
      </c>
      <c r="F2456" t="s">
        <v>177</v>
      </c>
      <c r="G2456" t="s">
        <v>96</v>
      </c>
      <c r="H2456" t="s">
        <v>25</v>
      </c>
      <c r="I2456" t="s">
        <v>2279</v>
      </c>
      <c r="J2456">
        <v>49.62</v>
      </c>
      <c r="K2456">
        <v>2</v>
      </c>
      <c r="L2456">
        <v>4.96</v>
      </c>
      <c r="M2456">
        <f>YEAR(Walmart_dataset[[#This Row],[Order Date]])</f>
        <v>2014</v>
      </c>
      <c r="N2456">
        <f>MONTH(Walmart_dataset[[#This Row],[Order Date]])</f>
        <v>12</v>
      </c>
      <c r="O2456">
        <f>DAY(Walmart_dataset[[#This Row],[Order Date]])</f>
        <v>3</v>
      </c>
    </row>
    <row r="2457" spans="1:15" hidden="1" x14ac:dyDescent="0.25">
      <c r="A2457" t="s">
        <v>3384</v>
      </c>
      <c r="B2457" s="1">
        <v>41976</v>
      </c>
      <c r="C2457" s="1">
        <v>41980</v>
      </c>
      <c r="D2457" t="s">
        <v>2340</v>
      </c>
      <c r="E2457" t="s">
        <v>14</v>
      </c>
      <c r="F2457" t="s">
        <v>177</v>
      </c>
      <c r="G2457" t="s">
        <v>96</v>
      </c>
      <c r="H2457" t="s">
        <v>21</v>
      </c>
      <c r="I2457" t="s">
        <v>3055</v>
      </c>
      <c r="J2457">
        <v>508.7</v>
      </c>
      <c r="K2457">
        <v>6</v>
      </c>
      <c r="L2457">
        <v>0</v>
      </c>
      <c r="M2457">
        <f>YEAR(Walmart_dataset[[#This Row],[Order Date]])</f>
        <v>2014</v>
      </c>
      <c r="N2457">
        <f>MONTH(Walmart_dataset[[#This Row],[Order Date]])</f>
        <v>12</v>
      </c>
      <c r="O2457">
        <f>DAY(Walmart_dataset[[#This Row],[Order Date]])</f>
        <v>3</v>
      </c>
    </row>
    <row r="2458" spans="1:15" hidden="1" x14ac:dyDescent="0.25">
      <c r="A2458" t="s">
        <v>3384</v>
      </c>
      <c r="B2458" s="1">
        <v>41976</v>
      </c>
      <c r="C2458" s="1">
        <v>41980</v>
      </c>
      <c r="D2458" t="s">
        <v>2340</v>
      </c>
      <c r="E2458" t="s">
        <v>14</v>
      </c>
      <c r="F2458" t="s">
        <v>177</v>
      </c>
      <c r="G2458" t="s">
        <v>96</v>
      </c>
      <c r="H2458" t="s">
        <v>25</v>
      </c>
      <c r="I2458" t="s">
        <v>1933</v>
      </c>
      <c r="J2458">
        <v>57.36</v>
      </c>
      <c r="K2458">
        <v>6</v>
      </c>
      <c r="L2458">
        <v>-14.34</v>
      </c>
      <c r="M2458">
        <f>YEAR(Walmart_dataset[[#This Row],[Order Date]])</f>
        <v>2014</v>
      </c>
      <c r="N2458">
        <f>MONTH(Walmart_dataset[[#This Row],[Order Date]])</f>
        <v>12</v>
      </c>
      <c r="O2458">
        <f>DAY(Walmart_dataset[[#This Row],[Order Date]])</f>
        <v>3</v>
      </c>
    </row>
    <row r="2459" spans="1:15" hidden="1" x14ac:dyDescent="0.25">
      <c r="A2459" t="s">
        <v>3384</v>
      </c>
      <c r="B2459" s="1">
        <v>41976</v>
      </c>
      <c r="C2459" s="1">
        <v>41980</v>
      </c>
      <c r="D2459" t="s">
        <v>2340</v>
      </c>
      <c r="E2459" t="s">
        <v>14</v>
      </c>
      <c r="F2459" t="s">
        <v>177</v>
      </c>
      <c r="G2459" t="s">
        <v>96</v>
      </c>
      <c r="H2459" t="s">
        <v>110</v>
      </c>
      <c r="I2459" t="s">
        <v>529</v>
      </c>
      <c r="J2459">
        <v>906.68</v>
      </c>
      <c r="K2459">
        <v>5</v>
      </c>
      <c r="L2459">
        <v>68</v>
      </c>
      <c r="M2459">
        <f>YEAR(Walmart_dataset[[#This Row],[Order Date]])</f>
        <v>2014</v>
      </c>
      <c r="N2459">
        <f>MONTH(Walmart_dataset[[#This Row],[Order Date]])</f>
        <v>12</v>
      </c>
      <c r="O2459">
        <f>DAY(Walmart_dataset[[#This Row],[Order Date]])</f>
        <v>3</v>
      </c>
    </row>
    <row r="2460" spans="1:15" hidden="1" x14ac:dyDescent="0.25">
      <c r="A2460" t="s">
        <v>3386</v>
      </c>
      <c r="B2460" s="1">
        <v>41918</v>
      </c>
      <c r="C2460" s="1">
        <v>41920</v>
      </c>
      <c r="D2460" t="s">
        <v>1464</v>
      </c>
      <c r="E2460" t="s">
        <v>14</v>
      </c>
      <c r="F2460" t="s">
        <v>177</v>
      </c>
      <c r="G2460" t="s">
        <v>96</v>
      </c>
      <c r="H2460" t="s">
        <v>58</v>
      </c>
      <c r="I2460" t="s">
        <v>3189</v>
      </c>
      <c r="J2460">
        <v>63.82</v>
      </c>
      <c r="K2460">
        <v>2</v>
      </c>
      <c r="L2460">
        <v>13.56</v>
      </c>
      <c r="M2460">
        <f>YEAR(Walmart_dataset[[#This Row],[Order Date]])</f>
        <v>2014</v>
      </c>
      <c r="N2460">
        <f>MONTH(Walmart_dataset[[#This Row],[Order Date]])</f>
        <v>10</v>
      </c>
      <c r="O2460">
        <f>DAY(Walmart_dataset[[#This Row],[Order Date]])</f>
        <v>6</v>
      </c>
    </row>
    <row r="2461" spans="1:15" x14ac:dyDescent="0.25">
      <c r="A2461" t="s">
        <v>3387</v>
      </c>
      <c r="B2461" s="1">
        <v>41304</v>
      </c>
      <c r="C2461" s="1">
        <v>41306</v>
      </c>
      <c r="D2461" t="s">
        <v>1911</v>
      </c>
      <c r="E2461" t="s">
        <v>14</v>
      </c>
      <c r="F2461" t="s">
        <v>36</v>
      </c>
      <c r="G2461" t="s">
        <v>37</v>
      </c>
      <c r="H2461" t="s">
        <v>110</v>
      </c>
      <c r="I2461" t="s">
        <v>1482</v>
      </c>
      <c r="J2461">
        <v>435.17</v>
      </c>
      <c r="K2461">
        <v>4</v>
      </c>
      <c r="L2461">
        <v>-59.84</v>
      </c>
      <c r="M2461">
        <f>YEAR(Walmart_dataset[[#This Row],[Order Date]])</f>
        <v>2013</v>
      </c>
      <c r="N2461">
        <f>MONTH(Walmart_dataset[[#This Row],[Order Date]])</f>
        <v>1</v>
      </c>
      <c r="O2461">
        <f>DAY(Walmart_dataset[[#This Row],[Order Date]])</f>
        <v>30</v>
      </c>
    </row>
    <row r="2462" spans="1:15" x14ac:dyDescent="0.25">
      <c r="A2462" t="s">
        <v>3387</v>
      </c>
      <c r="B2462" s="1">
        <v>41304</v>
      </c>
      <c r="C2462" s="1">
        <v>41306</v>
      </c>
      <c r="D2462" t="s">
        <v>1911</v>
      </c>
      <c r="E2462" t="s">
        <v>14</v>
      </c>
      <c r="F2462" t="s">
        <v>36</v>
      </c>
      <c r="G2462" t="s">
        <v>37</v>
      </c>
      <c r="H2462" t="s">
        <v>296</v>
      </c>
      <c r="I2462" t="s">
        <v>2693</v>
      </c>
      <c r="J2462">
        <v>48.58</v>
      </c>
      <c r="K2462">
        <v>1</v>
      </c>
      <c r="L2462">
        <v>7.77</v>
      </c>
      <c r="M2462">
        <f>YEAR(Walmart_dataset[[#This Row],[Order Date]])</f>
        <v>2013</v>
      </c>
      <c r="N2462">
        <f>MONTH(Walmart_dataset[[#This Row],[Order Date]])</f>
        <v>1</v>
      </c>
      <c r="O2462">
        <f>DAY(Walmart_dataset[[#This Row],[Order Date]])</f>
        <v>30</v>
      </c>
    </row>
    <row r="2463" spans="1:15" x14ac:dyDescent="0.25">
      <c r="A2463" t="s">
        <v>3388</v>
      </c>
      <c r="B2463" s="1">
        <v>40882</v>
      </c>
      <c r="C2463" s="1">
        <v>40887</v>
      </c>
      <c r="D2463" t="s">
        <v>3290</v>
      </c>
      <c r="E2463" t="s">
        <v>14</v>
      </c>
      <c r="F2463" t="s">
        <v>15</v>
      </c>
      <c r="G2463" t="s">
        <v>16</v>
      </c>
      <c r="H2463" t="s">
        <v>23</v>
      </c>
      <c r="I2463" t="s">
        <v>1099</v>
      </c>
      <c r="J2463">
        <v>26.46</v>
      </c>
      <c r="K2463">
        <v>9</v>
      </c>
      <c r="L2463">
        <v>11.91</v>
      </c>
      <c r="M2463">
        <f>YEAR(Walmart_dataset[[#This Row],[Order Date]])</f>
        <v>2011</v>
      </c>
      <c r="N2463">
        <f>MONTH(Walmart_dataset[[#This Row],[Order Date]])</f>
        <v>12</v>
      </c>
      <c r="O2463">
        <f>DAY(Walmart_dataset[[#This Row],[Order Date]])</f>
        <v>5</v>
      </c>
    </row>
    <row r="2464" spans="1:15" x14ac:dyDescent="0.25">
      <c r="A2464" t="s">
        <v>3388</v>
      </c>
      <c r="B2464" s="1">
        <v>40882</v>
      </c>
      <c r="C2464" s="1">
        <v>40887</v>
      </c>
      <c r="D2464" t="s">
        <v>3290</v>
      </c>
      <c r="E2464" t="s">
        <v>14</v>
      </c>
      <c r="F2464" t="s">
        <v>15</v>
      </c>
      <c r="G2464" t="s">
        <v>16</v>
      </c>
      <c r="H2464" t="s">
        <v>67</v>
      </c>
      <c r="I2464" t="s">
        <v>2514</v>
      </c>
      <c r="J2464">
        <v>49.12</v>
      </c>
      <c r="K2464">
        <v>4</v>
      </c>
      <c r="L2464">
        <v>23.09</v>
      </c>
      <c r="M2464">
        <f>YEAR(Walmart_dataset[[#This Row],[Order Date]])</f>
        <v>2011</v>
      </c>
      <c r="N2464">
        <f>MONTH(Walmart_dataset[[#This Row],[Order Date]])</f>
        <v>12</v>
      </c>
      <c r="O2464">
        <f>DAY(Walmart_dataset[[#This Row],[Order Date]])</f>
        <v>5</v>
      </c>
    </row>
    <row r="2465" spans="1:15" x14ac:dyDescent="0.25">
      <c r="A2465" t="s">
        <v>3388</v>
      </c>
      <c r="B2465" s="1">
        <v>40882</v>
      </c>
      <c r="C2465" s="1">
        <v>40887</v>
      </c>
      <c r="D2465" t="s">
        <v>3290</v>
      </c>
      <c r="E2465" t="s">
        <v>14</v>
      </c>
      <c r="F2465" t="s">
        <v>15</v>
      </c>
      <c r="G2465" t="s">
        <v>16</v>
      </c>
      <c r="H2465" t="s">
        <v>119</v>
      </c>
      <c r="I2465" t="s">
        <v>1374</v>
      </c>
      <c r="J2465">
        <v>15</v>
      </c>
      <c r="K2465">
        <v>3</v>
      </c>
      <c r="L2465">
        <v>7.2</v>
      </c>
      <c r="M2465">
        <f>YEAR(Walmart_dataset[[#This Row],[Order Date]])</f>
        <v>2011</v>
      </c>
      <c r="N2465">
        <f>MONTH(Walmart_dataset[[#This Row],[Order Date]])</f>
        <v>12</v>
      </c>
      <c r="O2465">
        <f>DAY(Walmart_dataset[[#This Row],[Order Date]])</f>
        <v>5</v>
      </c>
    </row>
    <row r="2466" spans="1:15" x14ac:dyDescent="0.25">
      <c r="A2466" t="s">
        <v>3389</v>
      </c>
      <c r="B2466" s="1">
        <v>41251</v>
      </c>
      <c r="C2466" s="1">
        <v>41255</v>
      </c>
      <c r="D2466" t="s">
        <v>1013</v>
      </c>
      <c r="E2466" t="s">
        <v>14</v>
      </c>
      <c r="F2466" t="s">
        <v>15</v>
      </c>
      <c r="G2466" t="s">
        <v>16</v>
      </c>
      <c r="H2466" t="s">
        <v>43</v>
      </c>
      <c r="I2466" t="s">
        <v>2584</v>
      </c>
      <c r="J2466">
        <v>221.96</v>
      </c>
      <c r="K2466">
        <v>2</v>
      </c>
      <c r="L2466">
        <v>4.4400000000000004</v>
      </c>
      <c r="M2466">
        <f>YEAR(Walmart_dataset[[#This Row],[Order Date]])</f>
        <v>2012</v>
      </c>
      <c r="N2466">
        <f>MONTH(Walmart_dataset[[#This Row],[Order Date]])</f>
        <v>12</v>
      </c>
      <c r="O2466">
        <f>DAY(Walmart_dataset[[#This Row],[Order Date]])</f>
        <v>8</v>
      </c>
    </row>
    <row r="2467" spans="1:15" x14ac:dyDescent="0.25">
      <c r="A2467" t="s">
        <v>3389</v>
      </c>
      <c r="B2467" s="1">
        <v>41251</v>
      </c>
      <c r="C2467" s="1">
        <v>41255</v>
      </c>
      <c r="D2467" t="s">
        <v>1013</v>
      </c>
      <c r="E2467" t="s">
        <v>14</v>
      </c>
      <c r="F2467" t="s">
        <v>15</v>
      </c>
      <c r="G2467" t="s">
        <v>16</v>
      </c>
      <c r="H2467" t="s">
        <v>58</v>
      </c>
      <c r="I2467" t="s">
        <v>922</v>
      </c>
      <c r="J2467">
        <v>236</v>
      </c>
      <c r="K2467">
        <v>4</v>
      </c>
      <c r="L2467">
        <v>40.119999999999997</v>
      </c>
      <c r="M2467">
        <f>YEAR(Walmart_dataset[[#This Row],[Order Date]])</f>
        <v>2012</v>
      </c>
      <c r="N2467">
        <f>MONTH(Walmart_dataset[[#This Row],[Order Date]])</f>
        <v>12</v>
      </c>
      <c r="O2467">
        <f>DAY(Walmart_dataset[[#This Row],[Order Date]])</f>
        <v>8</v>
      </c>
    </row>
    <row r="2468" spans="1:15" x14ac:dyDescent="0.25">
      <c r="A2468" t="s">
        <v>3390</v>
      </c>
      <c r="B2468" s="1">
        <v>40849</v>
      </c>
      <c r="C2468" s="1">
        <v>40854</v>
      </c>
      <c r="D2468" t="s">
        <v>3391</v>
      </c>
      <c r="E2468" t="s">
        <v>14</v>
      </c>
      <c r="F2468" t="s">
        <v>36</v>
      </c>
      <c r="G2468" t="s">
        <v>37</v>
      </c>
      <c r="H2468" t="s">
        <v>58</v>
      </c>
      <c r="I2468" t="s">
        <v>3392</v>
      </c>
      <c r="J2468">
        <v>41.94</v>
      </c>
      <c r="K2468">
        <v>2</v>
      </c>
      <c r="L2468">
        <v>15.1</v>
      </c>
      <c r="M2468">
        <f>YEAR(Walmart_dataset[[#This Row],[Order Date]])</f>
        <v>2011</v>
      </c>
      <c r="N2468">
        <f>MONTH(Walmart_dataset[[#This Row],[Order Date]])</f>
        <v>11</v>
      </c>
      <c r="O2468">
        <f>DAY(Walmart_dataset[[#This Row],[Order Date]])</f>
        <v>2</v>
      </c>
    </row>
    <row r="2469" spans="1:15" x14ac:dyDescent="0.25">
      <c r="A2469" t="s">
        <v>3390</v>
      </c>
      <c r="B2469" s="1">
        <v>40849</v>
      </c>
      <c r="C2469" s="1">
        <v>40854</v>
      </c>
      <c r="D2469" t="s">
        <v>3391</v>
      </c>
      <c r="E2469" t="s">
        <v>14</v>
      </c>
      <c r="F2469" t="s">
        <v>36</v>
      </c>
      <c r="G2469" t="s">
        <v>37</v>
      </c>
      <c r="H2469" t="s">
        <v>25</v>
      </c>
      <c r="I2469" t="s">
        <v>884</v>
      </c>
      <c r="J2469">
        <v>52.79</v>
      </c>
      <c r="K2469">
        <v>1</v>
      </c>
      <c r="L2469">
        <v>4.62</v>
      </c>
      <c r="M2469">
        <f>YEAR(Walmart_dataset[[#This Row],[Order Date]])</f>
        <v>2011</v>
      </c>
      <c r="N2469">
        <f>MONTH(Walmart_dataset[[#This Row],[Order Date]])</f>
        <v>11</v>
      </c>
      <c r="O2469">
        <f>DAY(Walmart_dataset[[#This Row],[Order Date]])</f>
        <v>2</v>
      </c>
    </row>
    <row r="2470" spans="1:15" x14ac:dyDescent="0.25">
      <c r="A2470" t="s">
        <v>3393</v>
      </c>
      <c r="B2470" s="1">
        <v>41960</v>
      </c>
      <c r="C2470" s="1">
        <v>41966</v>
      </c>
      <c r="D2470" t="s">
        <v>2524</v>
      </c>
      <c r="E2470" t="s">
        <v>14</v>
      </c>
      <c r="F2470" t="s">
        <v>115</v>
      </c>
      <c r="G2470" t="s">
        <v>16</v>
      </c>
      <c r="H2470" t="s">
        <v>21</v>
      </c>
      <c r="I2470" t="s">
        <v>2098</v>
      </c>
      <c r="J2470">
        <v>17.309999999999999</v>
      </c>
      <c r="K2470">
        <v>3</v>
      </c>
      <c r="L2470">
        <v>5.19</v>
      </c>
      <c r="M2470">
        <f>YEAR(Walmart_dataset[[#This Row],[Order Date]])</f>
        <v>2014</v>
      </c>
      <c r="N2470">
        <f>MONTH(Walmart_dataset[[#This Row],[Order Date]])</f>
        <v>11</v>
      </c>
      <c r="O2470">
        <f>DAY(Walmart_dataset[[#This Row],[Order Date]])</f>
        <v>17</v>
      </c>
    </row>
    <row r="2471" spans="1:15" x14ac:dyDescent="0.25">
      <c r="A2471" t="s">
        <v>3394</v>
      </c>
      <c r="B2471" s="1">
        <v>41075</v>
      </c>
      <c r="C2471" s="1">
        <v>41079</v>
      </c>
      <c r="D2471" t="s">
        <v>243</v>
      </c>
      <c r="E2471" t="s">
        <v>14</v>
      </c>
      <c r="F2471" t="s">
        <v>15</v>
      </c>
      <c r="G2471" t="s">
        <v>16</v>
      </c>
      <c r="H2471" t="s">
        <v>25</v>
      </c>
      <c r="I2471" t="s">
        <v>462</v>
      </c>
      <c r="J2471">
        <v>225.58</v>
      </c>
      <c r="K2471">
        <v>3</v>
      </c>
      <c r="L2471">
        <v>22.56</v>
      </c>
      <c r="M2471">
        <f>YEAR(Walmart_dataset[[#This Row],[Order Date]])</f>
        <v>2012</v>
      </c>
      <c r="N2471">
        <f>MONTH(Walmart_dataset[[#This Row],[Order Date]])</f>
        <v>6</v>
      </c>
      <c r="O2471">
        <f>DAY(Walmart_dataset[[#This Row],[Order Date]])</f>
        <v>15</v>
      </c>
    </row>
    <row r="2472" spans="1:15" hidden="1" x14ac:dyDescent="0.25">
      <c r="A2472" t="s">
        <v>3395</v>
      </c>
      <c r="B2472" s="1">
        <v>40803</v>
      </c>
      <c r="C2472" s="1">
        <v>40808</v>
      </c>
      <c r="D2472" t="s">
        <v>624</v>
      </c>
      <c r="E2472" t="s">
        <v>14</v>
      </c>
      <c r="F2472" t="s">
        <v>1161</v>
      </c>
      <c r="G2472" t="s">
        <v>88</v>
      </c>
      <c r="H2472" t="s">
        <v>23</v>
      </c>
      <c r="I2472" t="s">
        <v>2405</v>
      </c>
      <c r="J2472">
        <v>5.25</v>
      </c>
      <c r="K2472">
        <v>2</v>
      </c>
      <c r="L2472">
        <v>0.46</v>
      </c>
      <c r="M2472">
        <f>YEAR(Walmart_dataset[[#This Row],[Order Date]])</f>
        <v>2011</v>
      </c>
      <c r="N2472">
        <f>MONTH(Walmart_dataset[[#This Row],[Order Date]])</f>
        <v>9</v>
      </c>
      <c r="O2472">
        <f>DAY(Walmart_dataset[[#This Row],[Order Date]])</f>
        <v>17</v>
      </c>
    </row>
    <row r="2473" spans="1:15" hidden="1" x14ac:dyDescent="0.25">
      <c r="A2473" t="s">
        <v>3395</v>
      </c>
      <c r="B2473" s="1">
        <v>40803</v>
      </c>
      <c r="C2473" s="1">
        <v>40808</v>
      </c>
      <c r="D2473" t="s">
        <v>624</v>
      </c>
      <c r="E2473" t="s">
        <v>14</v>
      </c>
      <c r="F2473" t="s">
        <v>1161</v>
      </c>
      <c r="G2473" t="s">
        <v>88</v>
      </c>
      <c r="H2473" t="s">
        <v>23</v>
      </c>
      <c r="I2473" t="s">
        <v>3396</v>
      </c>
      <c r="J2473">
        <v>38.26</v>
      </c>
      <c r="K2473">
        <v>3</v>
      </c>
      <c r="L2473">
        <v>4.78</v>
      </c>
      <c r="M2473">
        <f>YEAR(Walmart_dataset[[#This Row],[Order Date]])</f>
        <v>2011</v>
      </c>
      <c r="N2473">
        <f>MONTH(Walmart_dataset[[#This Row],[Order Date]])</f>
        <v>9</v>
      </c>
      <c r="O2473">
        <f>DAY(Walmart_dataset[[#This Row],[Order Date]])</f>
        <v>17</v>
      </c>
    </row>
    <row r="2474" spans="1:15" hidden="1" x14ac:dyDescent="0.25">
      <c r="A2474" t="s">
        <v>3395</v>
      </c>
      <c r="B2474" s="1">
        <v>40803</v>
      </c>
      <c r="C2474" s="1">
        <v>40808</v>
      </c>
      <c r="D2474" t="s">
        <v>624</v>
      </c>
      <c r="E2474" t="s">
        <v>14</v>
      </c>
      <c r="F2474" t="s">
        <v>1161</v>
      </c>
      <c r="G2474" t="s">
        <v>88</v>
      </c>
      <c r="H2474" t="s">
        <v>67</v>
      </c>
      <c r="I2474" t="s">
        <v>2067</v>
      </c>
      <c r="J2474">
        <v>40.24</v>
      </c>
      <c r="K2474">
        <v>5</v>
      </c>
      <c r="L2474">
        <v>13.08</v>
      </c>
      <c r="M2474">
        <f>YEAR(Walmart_dataset[[#This Row],[Order Date]])</f>
        <v>2011</v>
      </c>
      <c r="N2474">
        <f>MONTH(Walmart_dataset[[#This Row],[Order Date]])</f>
        <v>9</v>
      </c>
      <c r="O2474">
        <f>DAY(Walmart_dataset[[#This Row],[Order Date]])</f>
        <v>17</v>
      </c>
    </row>
    <row r="2475" spans="1:15" hidden="1" x14ac:dyDescent="0.25">
      <c r="A2475" t="s">
        <v>3395</v>
      </c>
      <c r="B2475" s="1">
        <v>40803</v>
      </c>
      <c r="C2475" s="1">
        <v>40808</v>
      </c>
      <c r="D2475" t="s">
        <v>624</v>
      </c>
      <c r="E2475" t="s">
        <v>14</v>
      </c>
      <c r="F2475" t="s">
        <v>1161</v>
      </c>
      <c r="G2475" t="s">
        <v>88</v>
      </c>
      <c r="H2475" t="s">
        <v>736</v>
      </c>
      <c r="I2475" t="s">
        <v>3397</v>
      </c>
      <c r="J2475">
        <v>29.93</v>
      </c>
      <c r="K2475">
        <v>5</v>
      </c>
      <c r="L2475">
        <v>-21.95</v>
      </c>
      <c r="M2475">
        <f>YEAR(Walmart_dataset[[#This Row],[Order Date]])</f>
        <v>2011</v>
      </c>
      <c r="N2475">
        <f>MONTH(Walmart_dataset[[#This Row],[Order Date]])</f>
        <v>9</v>
      </c>
      <c r="O2475">
        <f>DAY(Walmart_dataset[[#This Row],[Order Date]])</f>
        <v>17</v>
      </c>
    </row>
    <row r="2476" spans="1:15" hidden="1" x14ac:dyDescent="0.25">
      <c r="A2476" t="s">
        <v>3395</v>
      </c>
      <c r="B2476" s="1">
        <v>40803</v>
      </c>
      <c r="C2476" s="1">
        <v>40808</v>
      </c>
      <c r="D2476" t="s">
        <v>624</v>
      </c>
      <c r="E2476" t="s">
        <v>14</v>
      </c>
      <c r="F2476" t="s">
        <v>1161</v>
      </c>
      <c r="G2476" t="s">
        <v>88</v>
      </c>
      <c r="H2476" t="s">
        <v>67</v>
      </c>
      <c r="I2476" t="s">
        <v>959</v>
      </c>
      <c r="J2476">
        <v>148.69999999999999</v>
      </c>
      <c r="K2476">
        <v>6</v>
      </c>
      <c r="L2476">
        <v>46.47</v>
      </c>
      <c r="M2476">
        <f>YEAR(Walmart_dataset[[#This Row],[Order Date]])</f>
        <v>2011</v>
      </c>
      <c r="N2476">
        <f>MONTH(Walmart_dataset[[#This Row],[Order Date]])</f>
        <v>9</v>
      </c>
      <c r="O2476">
        <f>DAY(Walmart_dataset[[#This Row],[Order Date]])</f>
        <v>17</v>
      </c>
    </row>
    <row r="2477" spans="1:15" hidden="1" x14ac:dyDescent="0.25">
      <c r="A2477" t="s">
        <v>3395</v>
      </c>
      <c r="B2477" s="1">
        <v>40803</v>
      </c>
      <c r="C2477" s="1">
        <v>40808</v>
      </c>
      <c r="D2477" t="s">
        <v>624</v>
      </c>
      <c r="E2477" t="s">
        <v>14</v>
      </c>
      <c r="F2477" t="s">
        <v>1161</v>
      </c>
      <c r="G2477" t="s">
        <v>88</v>
      </c>
      <c r="H2477" t="s">
        <v>58</v>
      </c>
      <c r="I2477" t="s">
        <v>65</v>
      </c>
      <c r="J2477">
        <v>55.92</v>
      </c>
      <c r="K2477">
        <v>10</v>
      </c>
      <c r="L2477">
        <v>16.78</v>
      </c>
      <c r="M2477">
        <f>YEAR(Walmart_dataset[[#This Row],[Order Date]])</f>
        <v>2011</v>
      </c>
      <c r="N2477">
        <f>MONTH(Walmart_dataset[[#This Row],[Order Date]])</f>
        <v>9</v>
      </c>
      <c r="O2477">
        <f>DAY(Walmart_dataset[[#This Row],[Order Date]])</f>
        <v>17</v>
      </c>
    </row>
    <row r="2478" spans="1:15" x14ac:dyDescent="0.25">
      <c r="A2478" t="s">
        <v>3398</v>
      </c>
      <c r="B2478" s="1">
        <v>41763</v>
      </c>
      <c r="C2478" s="1">
        <v>41767</v>
      </c>
      <c r="D2478" t="s">
        <v>916</v>
      </c>
      <c r="E2478" t="s">
        <v>14</v>
      </c>
      <c r="F2478" t="s">
        <v>47</v>
      </c>
      <c r="G2478" t="s">
        <v>16</v>
      </c>
      <c r="H2478" t="s">
        <v>67</v>
      </c>
      <c r="I2478" t="s">
        <v>1027</v>
      </c>
      <c r="J2478">
        <v>25.92</v>
      </c>
      <c r="K2478">
        <v>4</v>
      </c>
      <c r="L2478">
        <v>12.44</v>
      </c>
      <c r="M2478">
        <f>YEAR(Walmart_dataset[[#This Row],[Order Date]])</f>
        <v>2014</v>
      </c>
      <c r="N2478">
        <f>MONTH(Walmart_dataset[[#This Row],[Order Date]])</f>
        <v>5</v>
      </c>
      <c r="O2478">
        <f>DAY(Walmart_dataset[[#This Row],[Order Date]])</f>
        <v>4</v>
      </c>
    </row>
    <row r="2479" spans="1:15" x14ac:dyDescent="0.25">
      <c r="A2479" t="s">
        <v>3398</v>
      </c>
      <c r="B2479" s="1">
        <v>41763</v>
      </c>
      <c r="C2479" s="1">
        <v>41767</v>
      </c>
      <c r="D2479" t="s">
        <v>916</v>
      </c>
      <c r="E2479" t="s">
        <v>14</v>
      </c>
      <c r="F2479" t="s">
        <v>47</v>
      </c>
      <c r="G2479" t="s">
        <v>16</v>
      </c>
      <c r="H2479" t="s">
        <v>23</v>
      </c>
      <c r="I2479" t="s">
        <v>3399</v>
      </c>
      <c r="J2479">
        <v>22.96</v>
      </c>
      <c r="K2479">
        <v>7</v>
      </c>
      <c r="L2479">
        <v>6.66</v>
      </c>
      <c r="M2479">
        <f>YEAR(Walmart_dataset[[#This Row],[Order Date]])</f>
        <v>2014</v>
      </c>
      <c r="N2479">
        <f>MONTH(Walmart_dataset[[#This Row],[Order Date]])</f>
        <v>5</v>
      </c>
      <c r="O2479">
        <f>DAY(Walmart_dataset[[#This Row],[Order Date]])</f>
        <v>4</v>
      </c>
    </row>
    <row r="2480" spans="1:15" x14ac:dyDescent="0.25">
      <c r="A2480" t="s">
        <v>3400</v>
      </c>
      <c r="B2480" s="1">
        <v>40597</v>
      </c>
      <c r="C2480" s="1">
        <v>40599</v>
      </c>
      <c r="D2480" t="s">
        <v>1119</v>
      </c>
      <c r="E2480" t="s">
        <v>14</v>
      </c>
      <c r="F2480" t="s">
        <v>2517</v>
      </c>
      <c r="G2480" t="s">
        <v>16</v>
      </c>
      <c r="H2480" t="s">
        <v>67</v>
      </c>
      <c r="I2480" t="s">
        <v>759</v>
      </c>
      <c r="J2480">
        <v>19.440000000000001</v>
      </c>
      <c r="K2480">
        <v>3</v>
      </c>
      <c r="L2480">
        <v>9.33</v>
      </c>
      <c r="M2480">
        <f>YEAR(Walmart_dataset[[#This Row],[Order Date]])</f>
        <v>2011</v>
      </c>
      <c r="N2480">
        <f>MONTH(Walmart_dataset[[#This Row],[Order Date]])</f>
        <v>2</v>
      </c>
      <c r="O2480">
        <f>DAY(Walmart_dataset[[#This Row],[Order Date]])</f>
        <v>23</v>
      </c>
    </row>
    <row r="2481" spans="1:15" x14ac:dyDescent="0.25">
      <c r="A2481" t="s">
        <v>3401</v>
      </c>
      <c r="B2481" s="1">
        <v>41940</v>
      </c>
      <c r="C2481" s="1">
        <v>41942</v>
      </c>
      <c r="D2481" t="s">
        <v>1538</v>
      </c>
      <c r="E2481" t="s">
        <v>14</v>
      </c>
      <c r="F2481" t="s">
        <v>15</v>
      </c>
      <c r="G2481" t="s">
        <v>16</v>
      </c>
      <c r="H2481" t="s">
        <v>31</v>
      </c>
      <c r="I2481" t="s">
        <v>32</v>
      </c>
      <c r="J2481">
        <v>189.58</v>
      </c>
      <c r="K2481">
        <v>1</v>
      </c>
      <c r="L2481">
        <v>9.48</v>
      </c>
      <c r="M2481">
        <f>YEAR(Walmart_dataset[[#This Row],[Order Date]])</f>
        <v>2014</v>
      </c>
      <c r="N2481">
        <f>MONTH(Walmart_dataset[[#This Row],[Order Date]])</f>
        <v>10</v>
      </c>
      <c r="O2481">
        <f>DAY(Walmart_dataset[[#This Row],[Order Date]])</f>
        <v>28</v>
      </c>
    </row>
    <row r="2482" spans="1:15" x14ac:dyDescent="0.25">
      <c r="A2482" t="s">
        <v>3401</v>
      </c>
      <c r="B2482" s="1">
        <v>41940</v>
      </c>
      <c r="C2482" s="1">
        <v>41942</v>
      </c>
      <c r="D2482" t="s">
        <v>1538</v>
      </c>
      <c r="E2482" t="s">
        <v>14</v>
      </c>
      <c r="F2482" t="s">
        <v>15</v>
      </c>
      <c r="G2482" t="s">
        <v>16</v>
      </c>
      <c r="H2482" t="s">
        <v>25</v>
      </c>
      <c r="I2482" t="s">
        <v>2825</v>
      </c>
      <c r="J2482">
        <v>71.959999999999994</v>
      </c>
      <c r="K2482">
        <v>5</v>
      </c>
      <c r="L2482">
        <v>7.2</v>
      </c>
      <c r="M2482">
        <f>YEAR(Walmart_dataset[[#This Row],[Order Date]])</f>
        <v>2014</v>
      </c>
      <c r="N2482">
        <f>MONTH(Walmart_dataset[[#This Row],[Order Date]])</f>
        <v>10</v>
      </c>
      <c r="O2482">
        <f>DAY(Walmart_dataset[[#This Row],[Order Date]])</f>
        <v>28</v>
      </c>
    </row>
    <row r="2483" spans="1:15" x14ac:dyDescent="0.25">
      <c r="A2483" t="s">
        <v>3402</v>
      </c>
      <c r="B2483" s="1">
        <v>40872</v>
      </c>
      <c r="C2483" s="1">
        <v>40876</v>
      </c>
      <c r="D2483" t="s">
        <v>2379</v>
      </c>
      <c r="E2483" t="s">
        <v>14</v>
      </c>
      <c r="F2483" t="s">
        <v>15</v>
      </c>
      <c r="G2483" t="s">
        <v>16</v>
      </c>
      <c r="H2483" t="s">
        <v>25</v>
      </c>
      <c r="I2483" t="s">
        <v>549</v>
      </c>
      <c r="J2483">
        <v>539.91999999999996</v>
      </c>
      <c r="K2483">
        <v>5</v>
      </c>
      <c r="L2483">
        <v>47.24</v>
      </c>
      <c r="M2483">
        <f>YEAR(Walmart_dataset[[#This Row],[Order Date]])</f>
        <v>2011</v>
      </c>
      <c r="N2483">
        <f>MONTH(Walmart_dataset[[#This Row],[Order Date]])</f>
        <v>11</v>
      </c>
      <c r="O2483">
        <f>DAY(Walmart_dataset[[#This Row],[Order Date]])</f>
        <v>25</v>
      </c>
    </row>
    <row r="2484" spans="1:15" x14ac:dyDescent="0.25">
      <c r="A2484" t="s">
        <v>3402</v>
      </c>
      <c r="B2484" s="1">
        <v>40872</v>
      </c>
      <c r="C2484" s="1">
        <v>40876</v>
      </c>
      <c r="D2484" t="s">
        <v>2379</v>
      </c>
      <c r="E2484" t="s">
        <v>14</v>
      </c>
      <c r="F2484" t="s">
        <v>15</v>
      </c>
      <c r="G2484" t="s">
        <v>16</v>
      </c>
      <c r="H2484" t="s">
        <v>110</v>
      </c>
      <c r="I2484" t="s">
        <v>529</v>
      </c>
      <c r="J2484">
        <v>725.34</v>
      </c>
      <c r="K2484">
        <v>4</v>
      </c>
      <c r="L2484">
        <v>54.4</v>
      </c>
      <c r="M2484">
        <f>YEAR(Walmart_dataset[[#This Row],[Order Date]])</f>
        <v>2011</v>
      </c>
      <c r="N2484">
        <f>MONTH(Walmart_dataset[[#This Row],[Order Date]])</f>
        <v>11</v>
      </c>
      <c r="O2484">
        <f>DAY(Walmart_dataset[[#This Row],[Order Date]])</f>
        <v>25</v>
      </c>
    </row>
    <row r="2485" spans="1:15" x14ac:dyDescent="0.25">
      <c r="A2485" t="s">
        <v>3402</v>
      </c>
      <c r="B2485" s="1">
        <v>40872</v>
      </c>
      <c r="C2485" s="1">
        <v>40876</v>
      </c>
      <c r="D2485" t="s">
        <v>2379</v>
      </c>
      <c r="E2485" t="s">
        <v>14</v>
      </c>
      <c r="F2485" t="s">
        <v>15</v>
      </c>
      <c r="G2485" t="s">
        <v>16</v>
      </c>
      <c r="H2485" t="s">
        <v>23</v>
      </c>
      <c r="I2485" t="s">
        <v>159</v>
      </c>
      <c r="J2485">
        <v>7.44</v>
      </c>
      <c r="K2485">
        <v>3</v>
      </c>
      <c r="L2485">
        <v>2.6</v>
      </c>
      <c r="M2485">
        <f>YEAR(Walmart_dataset[[#This Row],[Order Date]])</f>
        <v>2011</v>
      </c>
      <c r="N2485">
        <f>MONTH(Walmart_dataset[[#This Row],[Order Date]])</f>
        <v>11</v>
      </c>
      <c r="O2485">
        <f>DAY(Walmart_dataset[[#This Row],[Order Date]])</f>
        <v>25</v>
      </c>
    </row>
    <row r="2486" spans="1:15" hidden="1" x14ac:dyDescent="0.25">
      <c r="A2486" t="s">
        <v>3403</v>
      </c>
      <c r="B2486" s="1">
        <v>41234</v>
      </c>
      <c r="C2486" s="1">
        <v>41236</v>
      </c>
      <c r="D2486" t="s">
        <v>571</v>
      </c>
      <c r="E2486" t="s">
        <v>14</v>
      </c>
      <c r="F2486" t="s">
        <v>105</v>
      </c>
      <c r="G2486" t="s">
        <v>73</v>
      </c>
      <c r="H2486" t="s">
        <v>29</v>
      </c>
      <c r="I2486" t="s">
        <v>1870</v>
      </c>
      <c r="J2486">
        <v>325.63</v>
      </c>
      <c r="K2486">
        <v>6</v>
      </c>
      <c r="L2486">
        <v>28.49</v>
      </c>
      <c r="M2486">
        <f>YEAR(Walmart_dataset[[#This Row],[Order Date]])</f>
        <v>2012</v>
      </c>
      <c r="N2486">
        <f>MONTH(Walmart_dataset[[#This Row],[Order Date]])</f>
        <v>11</v>
      </c>
      <c r="O2486">
        <f>DAY(Walmart_dataset[[#This Row],[Order Date]])</f>
        <v>21</v>
      </c>
    </row>
    <row r="2487" spans="1:15" hidden="1" x14ac:dyDescent="0.25">
      <c r="A2487" t="s">
        <v>3403</v>
      </c>
      <c r="B2487" s="1">
        <v>41234</v>
      </c>
      <c r="C2487" s="1">
        <v>41236</v>
      </c>
      <c r="D2487" t="s">
        <v>571</v>
      </c>
      <c r="E2487" t="s">
        <v>14</v>
      </c>
      <c r="F2487" t="s">
        <v>105</v>
      </c>
      <c r="G2487" t="s">
        <v>73</v>
      </c>
      <c r="H2487" t="s">
        <v>58</v>
      </c>
      <c r="I2487" t="s">
        <v>3404</v>
      </c>
      <c r="J2487">
        <v>23.34</v>
      </c>
      <c r="K2487">
        <v>2</v>
      </c>
      <c r="L2487">
        <v>-1.46</v>
      </c>
      <c r="M2487">
        <f>YEAR(Walmart_dataset[[#This Row],[Order Date]])</f>
        <v>2012</v>
      </c>
      <c r="N2487">
        <f>MONTH(Walmart_dataset[[#This Row],[Order Date]])</f>
        <v>11</v>
      </c>
      <c r="O2487">
        <f>DAY(Walmart_dataset[[#This Row],[Order Date]])</f>
        <v>21</v>
      </c>
    </row>
    <row r="2488" spans="1:15" hidden="1" x14ac:dyDescent="0.25">
      <c r="A2488" t="s">
        <v>3403</v>
      </c>
      <c r="B2488" s="1">
        <v>41234</v>
      </c>
      <c r="C2488" s="1">
        <v>41236</v>
      </c>
      <c r="D2488" t="s">
        <v>571</v>
      </c>
      <c r="E2488" t="s">
        <v>14</v>
      </c>
      <c r="F2488" t="s">
        <v>105</v>
      </c>
      <c r="G2488" t="s">
        <v>73</v>
      </c>
      <c r="H2488" t="s">
        <v>17</v>
      </c>
      <c r="I2488" t="s">
        <v>3405</v>
      </c>
      <c r="J2488">
        <v>16.52</v>
      </c>
      <c r="K2488">
        <v>5</v>
      </c>
      <c r="L2488">
        <v>5.37</v>
      </c>
      <c r="M2488">
        <f>YEAR(Walmart_dataset[[#This Row],[Order Date]])</f>
        <v>2012</v>
      </c>
      <c r="N2488">
        <f>MONTH(Walmart_dataset[[#This Row],[Order Date]])</f>
        <v>11</v>
      </c>
      <c r="O2488">
        <f>DAY(Walmart_dataset[[#This Row],[Order Date]])</f>
        <v>21</v>
      </c>
    </row>
    <row r="2489" spans="1:15" hidden="1" x14ac:dyDescent="0.25">
      <c r="A2489" t="s">
        <v>3406</v>
      </c>
      <c r="B2489" s="1">
        <v>41554</v>
      </c>
      <c r="C2489" s="1">
        <v>41555</v>
      </c>
      <c r="D2489" t="s">
        <v>3363</v>
      </c>
      <c r="E2489" t="s">
        <v>14</v>
      </c>
      <c r="F2489" t="s">
        <v>806</v>
      </c>
      <c r="G2489" t="s">
        <v>96</v>
      </c>
      <c r="H2489" t="s">
        <v>736</v>
      </c>
      <c r="I2489" t="s">
        <v>3407</v>
      </c>
      <c r="J2489">
        <v>703.71</v>
      </c>
      <c r="K2489">
        <v>6</v>
      </c>
      <c r="L2489">
        <v>-938.28</v>
      </c>
      <c r="M2489">
        <f>YEAR(Walmart_dataset[[#This Row],[Order Date]])</f>
        <v>2013</v>
      </c>
      <c r="N2489">
        <f>MONTH(Walmart_dataset[[#This Row],[Order Date]])</f>
        <v>10</v>
      </c>
      <c r="O2489">
        <f>DAY(Walmart_dataset[[#This Row],[Order Date]])</f>
        <v>7</v>
      </c>
    </row>
    <row r="2490" spans="1:15" hidden="1" x14ac:dyDescent="0.25">
      <c r="A2490" t="s">
        <v>3406</v>
      </c>
      <c r="B2490" s="1">
        <v>41554</v>
      </c>
      <c r="C2490" s="1">
        <v>41555</v>
      </c>
      <c r="D2490" t="s">
        <v>3363</v>
      </c>
      <c r="E2490" t="s">
        <v>14</v>
      </c>
      <c r="F2490" t="s">
        <v>806</v>
      </c>
      <c r="G2490" t="s">
        <v>96</v>
      </c>
      <c r="H2490" t="s">
        <v>27</v>
      </c>
      <c r="I2490" t="s">
        <v>3236</v>
      </c>
      <c r="J2490">
        <v>17.899999999999999</v>
      </c>
      <c r="K2490">
        <v>4</v>
      </c>
      <c r="L2490">
        <v>-14.92</v>
      </c>
      <c r="M2490">
        <f>YEAR(Walmart_dataset[[#This Row],[Order Date]])</f>
        <v>2013</v>
      </c>
      <c r="N2490">
        <f>MONTH(Walmart_dataset[[#This Row],[Order Date]])</f>
        <v>10</v>
      </c>
      <c r="O2490">
        <f>DAY(Walmart_dataset[[#This Row],[Order Date]])</f>
        <v>7</v>
      </c>
    </row>
    <row r="2491" spans="1:15" hidden="1" x14ac:dyDescent="0.25">
      <c r="A2491" t="s">
        <v>3406</v>
      </c>
      <c r="B2491" s="1">
        <v>41554</v>
      </c>
      <c r="C2491" s="1">
        <v>41555</v>
      </c>
      <c r="D2491" t="s">
        <v>3363</v>
      </c>
      <c r="E2491" t="s">
        <v>14</v>
      </c>
      <c r="F2491" t="s">
        <v>806</v>
      </c>
      <c r="G2491" t="s">
        <v>96</v>
      </c>
      <c r="H2491" t="s">
        <v>27</v>
      </c>
      <c r="I2491" t="s">
        <v>1235</v>
      </c>
      <c r="J2491">
        <v>11.98</v>
      </c>
      <c r="K2491">
        <v>4</v>
      </c>
      <c r="L2491">
        <v>-9.18</v>
      </c>
      <c r="M2491">
        <f>YEAR(Walmart_dataset[[#This Row],[Order Date]])</f>
        <v>2013</v>
      </c>
      <c r="N2491">
        <f>MONTH(Walmart_dataset[[#This Row],[Order Date]])</f>
        <v>10</v>
      </c>
      <c r="O2491">
        <f>DAY(Walmart_dataset[[#This Row],[Order Date]])</f>
        <v>7</v>
      </c>
    </row>
    <row r="2492" spans="1:15" hidden="1" x14ac:dyDescent="0.25">
      <c r="A2492" t="s">
        <v>3406</v>
      </c>
      <c r="B2492" s="1">
        <v>41554</v>
      </c>
      <c r="C2492" s="1">
        <v>41555</v>
      </c>
      <c r="D2492" t="s">
        <v>3363</v>
      </c>
      <c r="E2492" t="s">
        <v>14</v>
      </c>
      <c r="F2492" t="s">
        <v>806</v>
      </c>
      <c r="G2492" t="s">
        <v>96</v>
      </c>
      <c r="H2492" t="s">
        <v>58</v>
      </c>
      <c r="I2492" t="s">
        <v>3408</v>
      </c>
      <c r="J2492">
        <v>67.959999999999994</v>
      </c>
      <c r="K2492">
        <v>5</v>
      </c>
      <c r="L2492">
        <v>0.85</v>
      </c>
      <c r="M2492">
        <f>YEAR(Walmart_dataset[[#This Row],[Order Date]])</f>
        <v>2013</v>
      </c>
      <c r="N2492">
        <f>MONTH(Walmart_dataset[[#This Row],[Order Date]])</f>
        <v>10</v>
      </c>
      <c r="O2492">
        <f>DAY(Walmart_dataset[[#This Row],[Order Date]])</f>
        <v>7</v>
      </c>
    </row>
    <row r="2493" spans="1:15" x14ac:dyDescent="0.25">
      <c r="A2493" t="s">
        <v>3409</v>
      </c>
      <c r="B2493" s="1">
        <v>41004</v>
      </c>
      <c r="C2493" s="1">
        <v>41010</v>
      </c>
      <c r="D2493" t="s">
        <v>3410</v>
      </c>
      <c r="E2493" t="s">
        <v>14</v>
      </c>
      <c r="F2493" t="s">
        <v>15</v>
      </c>
      <c r="G2493" t="s">
        <v>16</v>
      </c>
      <c r="H2493" t="s">
        <v>110</v>
      </c>
      <c r="I2493" t="s">
        <v>765</v>
      </c>
      <c r="J2493">
        <v>892.22</v>
      </c>
      <c r="K2493">
        <v>3</v>
      </c>
      <c r="L2493">
        <v>89.22</v>
      </c>
      <c r="M2493">
        <f>YEAR(Walmart_dataset[[#This Row],[Order Date]])</f>
        <v>2012</v>
      </c>
      <c r="N2493">
        <f>MONTH(Walmart_dataset[[#This Row],[Order Date]])</f>
        <v>4</v>
      </c>
      <c r="O2493">
        <f>DAY(Walmart_dataset[[#This Row],[Order Date]])</f>
        <v>5</v>
      </c>
    </row>
    <row r="2494" spans="1:15" x14ac:dyDescent="0.25">
      <c r="A2494" t="s">
        <v>3411</v>
      </c>
      <c r="B2494" s="1">
        <v>41349</v>
      </c>
      <c r="C2494" s="1">
        <v>41350</v>
      </c>
      <c r="D2494" t="s">
        <v>2560</v>
      </c>
      <c r="E2494" t="s">
        <v>14</v>
      </c>
      <c r="F2494" t="s">
        <v>47</v>
      </c>
      <c r="G2494" t="s">
        <v>16</v>
      </c>
      <c r="H2494" t="s">
        <v>27</v>
      </c>
      <c r="I2494" t="s">
        <v>3412</v>
      </c>
      <c r="J2494">
        <v>4.54</v>
      </c>
      <c r="K2494">
        <v>2</v>
      </c>
      <c r="L2494">
        <v>1.65</v>
      </c>
      <c r="M2494">
        <f>YEAR(Walmart_dataset[[#This Row],[Order Date]])</f>
        <v>2013</v>
      </c>
      <c r="N2494">
        <f>MONTH(Walmart_dataset[[#This Row],[Order Date]])</f>
        <v>3</v>
      </c>
      <c r="O2494">
        <f>DAY(Walmart_dataset[[#This Row],[Order Date]])</f>
        <v>16</v>
      </c>
    </row>
    <row r="2495" spans="1:15" x14ac:dyDescent="0.25">
      <c r="A2495" t="s">
        <v>3411</v>
      </c>
      <c r="B2495" s="1">
        <v>41349</v>
      </c>
      <c r="C2495" s="1">
        <v>41350</v>
      </c>
      <c r="D2495" t="s">
        <v>2560</v>
      </c>
      <c r="E2495" t="s">
        <v>14</v>
      </c>
      <c r="F2495" t="s">
        <v>47</v>
      </c>
      <c r="G2495" t="s">
        <v>16</v>
      </c>
      <c r="H2495" t="s">
        <v>110</v>
      </c>
      <c r="I2495" t="s">
        <v>3413</v>
      </c>
      <c r="J2495">
        <v>1352.03</v>
      </c>
      <c r="K2495">
        <v>4</v>
      </c>
      <c r="L2495">
        <v>84.5</v>
      </c>
      <c r="M2495">
        <f>YEAR(Walmart_dataset[[#This Row],[Order Date]])</f>
        <v>2013</v>
      </c>
      <c r="N2495">
        <f>MONTH(Walmart_dataset[[#This Row],[Order Date]])</f>
        <v>3</v>
      </c>
      <c r="O2495">
        <f>DAY(Walmart_dataset[[#This Row],[Order Date]])</f>
        <v>16</v>
      </c>
    </row>
    <row r="2496" spans="1:15" hidden="1" x14ac:dyDescent="0.25">
      <c r="A2496" t="s">
        <v>3414</v>
      </c>
      <c r="B2496" s="1">
        <v>41243</v>
      </c>
      <c r="C2496" s="1">
        <v>41245</v>
      </c>
      <c r="D2496" t="s">
        <v>1516</v>
      </c>
      <c r="E2496" t="s">
        <v>14</v>
      </c>
      <c r="F2496" t="s">
        <v>284</v>
      </c>
      <c r="G2496" t="s">
        <v>285</v>
      </c>
      <c r="H2496" t="s">
        <v>21</v>
      </c>
      <c r="I2496" t="s">
        <v>2832</v>
      </c>
      <c r="J2496">
        <v>80.959999999999994</v>
      </c>
      <c r="K2496">
        <v>4</v>
      </c>
      <c r="L2496">
        <v>29.15</v>
      </c>
      <c r="M2496">
        <f>YEAR(Walmart_dataset[[#This Row],[Order Date]])</f>
        <v>2012</v>
      </c>
      <c r="N2496">
        <f>MONTH(Walmart_dataset[[#This Row],[Order Date]])</f>
        <v>11</v>
      </c>
      <c r="O2496">
        <f>DAY(Walmart_dataset[[#This Row],[Order Date]])</f>
        <v>30</v>
      </c>
    </row>
    <row r="2497" spans="1:15" hidden="1" x14ac:dyDescent="0.25">
      <c r="A2497" t="s">
        <v>3414</v>
      </c>
      <c r="B2497" s="1">
        <v>41243</v>
      </c>
      <c r="C2497" s="1">
        <v>41245</v>
      </c>
      <c r="D2497" t="s">
        <v>1516</v>
      </c>
      <c r="E2497" t="s">
        <v>14</v>
      </c>
      <c r="F2497" t="s">
        <v>284</v>
      </c>
      <c r="G2497" t="s">
        <v>285</v>
      </c>
      <c r="H2497" t="s">
        <v>67</v>
      </c>
      <c r="I2497" t="s">
        <v>3170</v>
      </c>
      <c r="J2497">
        <v>25.92</v>
      </c>
      <c r="K2497">
        <v>4</v>
      </c>
      <c r="L2497">
        <v>12.44</v>
      </c>
      <c r="M2497">
        <f>YEAR(Walmart_dataset[[#This Row],[Order Date]])</f>
        <v>2012</v>
      </c>
      <c r="N2497">
        <f>MONTH(Walmart_dataset[[#This Row],[Order Date]])</f>
        <v>11</v>
      </c>
      <c r="O2497">
        <f>DAY(Walmart_dataset[[#This Row],[Order Date]])</f>
        <v>30</v>
      </c>
    </row>
    <row r="2498" spans="1:15" x14ac:dyDescent="0.25">
      <c r="A2498" t="s">
        <v>3415</v>
      </c>
      <c r="B2498" s="1">
        <v>40648</v>
      </c>
      <c r="C2498" s="1">
        <v>40648</v>
      </c>
      <c r="D2498" t="s">
        <v>3416</v>
      </c>
      <c r="E2498" t="s">
        <v>14</v>
      </c>
      <c r="F2498" t="s">
        <v>15</v>
      </c>
      <c r="G2498" t="s">
        <v>16</v>
      </c>
      <c r="H2498" t="s">
        <v>29</v>
      </c>
      <c r="I2498" t="s">
        <v>560</v>
      </c>
      <c r="J2498">
        <v>106.96</v>
      </c>
      <c r="K2498">
        <v>2</v>
      </c>
      <c r="L2498">
        <v>31.02</v>
      </c>
      <c r="M2498">
        <f>YEAR(Walmart_dataset[[#This Row],[Order Date]])</f>
        <v>2011</v>
      </c>
      <c r="N2498">
        <f>MONTH(Walmart_dataset[[#This Row],[Order Date]])</f>
        <v>4</v>
      </c>
      <c r="O2498">
        <f>DAY(Walmart_dataset[[#This Row],[Order Date]])</f>
        <v>15</v>
      </c>
    </row>
    <row r="2499" spans="1:15" x14ac:dyDescent="0.25">
      <c r="A2499" t="s">
        <v>3415</v>
      </c>
      <c r="B2499" s="1">
        <v>40648</v>
      </c>
      <c r="C2499" s="1">
        <v>40648</v>
      </c>
      <c r="D2499" t="s">
        <v>3416</v>
      </c>
      <c r="E2499" t="s">
        <v>14</v>
      </c>
      <c r="F2499" t="s">
        <v>15</v>
      </c>
      <c r="G2499" t="s">
        <v>16</v>
      </c>
      <c r="H2499" t="s">
        <v>21</v>
      </c>
      <c r="I2499" t="s">
        <v>226</v>
      </c>
      <c r="J2499">
        <v>187.76</v>
      </c>
      <c r="K2499">
        <v>4</v>
      </c>
      <c r="L2499">
        <v>76.98</v>
      </c>
      <c r="M2499">
        <f>YEAR(Walmart_dataset[[#This Row],[Order Date]])</f>
        <v>2011</v>
      </c>
      <c r="N2499">
        <f>MONTH(Walmart_dataset[[#This Row],[Order Date]])</f>
        <v>4</v>
      </c>
      <c r="O2499">
        <f>DAY(Walmart_dataset[[#This Row],[Order Date]])</f>
        <v>15</v>
      </c>
    </row>
    <row r="2500" spans="1:15" x14ac:dyDescent="0.25">
      <c r="A2500" t="s">
        <v>3417</v>
      </c>
      <c r="B2500" s="1">
        <v>41912</v>
      </c>
      <c r="C2500" s="1">
        <v>41914</v>
      </c>
      <c r="D2500" t="s">
        <v>3418</v>
      </c>
      <c r="E2500" t="s">
        <v>14</v>
      </c>
      <c r="F2500" t="s">
        <v>15</v>
      </c>
      <c r="G2500" t="s">
        <v>16</v>
      </c>
      <c r="H2500" t="s">
        <v>23</v>
      </c>
      <c r="I2500" t="s">
        <v>1139</v>
      </c>
      <c r="J2500">
        <v>99.2</v>
      </c>
      <c r="K2500">
        <v>5</v>
      </c>
      <c r="L2500">
        <v>25.79</v>
      </c>
      <c r="M2500">
        <f>YEAR(Walmart_dataset[[#This Row],[Order Date]])</f>
        <v>2014</v>
      </c>
      <c r="N2500">
        <f>MONTH(Walmart_dataset[[#This Row],[Order Date]])</f>
        <v>9</v>
      </c>
      <c r="O2500">
        <f>DAY(Walmart_dataset[[#This Row],[Order Date]])</f>
        <v>30</v>
      </c>
    </row>
    <row r="2501" spans="1:15" x14ac:dyDescent="0.25">
      <c r="A2501" t="s">
        <v>3419</v>
      </c>
      <c r="B2501" s="1">
        <v>41766</v>
      </c>
      <c r="C2501" s="1">
        <v>41769</v>
      </c>
      <c r="D2501" t="s">
        <v>3420</v>
      </c>
      <c r="E2501" t="s">
        <v>14</v>
      </c>
      <c r="F2501" t="s">
        <v>1264</v>
      </c>
      <c r="G2501" t="s">
        <v>16</v>
      </c>
      <c r="H2501" t="s">
        <v>29</v>
      </c>
      <c r="I2501" t="s">
        <v>3421</v>
      </c>
      <c r="J2501">
        <v>152.94</v>
      </c>
      <c r="K2501">
        <v>3</v>
      </c>
      <c r="L2501">
        <v>41.29</v>
      </c>
      <c r="M2501">
        <f>YEAR(Walmart_dataset[[#This Row],[Order Date]])</f>
        <v>2014</v>
      </c>
      <c r="N2501">
        <f>MONTH(Walmart_dataset[[#This Row],[Order Date]])</f>
        <v>5</v>
      </c>
      <c r="O2501">
        <f>DAY(Walmart_dataset[[#This Row],[Order Date]])</f>
        <v>7</v>
      </c>
    </row>
    <row r="2502" spans="1:15" x14ac:dyDescent="0.25">
      <c r="A2502" t="s">
        <v>3422</v>
      </c>
      <c r="B2502" s="1">
        <v>40906</v>
      </c>
      <c r="C2502" s="1">
        <v>40911</v>
      </c>
      <c r="D2502" t="s">
        <v>2510</v>
      </c>
      <c r="E2502" t="s">
        <v>14</v>
      </c>
      <c r="F2502" t="s">
        <v>202</v>
      </c>
      <c r="G2502" t="s">
        <v>16</v>
      </c>
      <c r="H2502" t="s">
        <v>17</v>
      </c>
      <c r="I2502" t="s">
        <v>348</v>
      </c>
      <c r="J2502">
        <v>88.8</v>
      </c>
      <c r="K2502">
        <v>6</v>
      </c>
      <c r="L2502">
        <v>44.4</v>
      </c>
      <c r="M2502">
        <f>YEAR(Walmart_dataset[[#This Row],[Order Date]])</f>
        <v>2011</v>
      </c>
      <c r="N2502">
        <f>MONTH(Walmart_dataset[[#This Row],[Order Date]])</f>
        <v>12</v>
      </c>
      <c r="O2502">
        <f>DAY(Walmart_dataset[[#This Row],[Order Date]])</f>
        <v>29</v>
      </c>
    </row>
    <row r="2503" spans="1:15" x14ac:dyDescent="0.25">
      <c r="A2503" t="s">
        <v>3422</v>
      </c>
      <c r="B2503" s="1">
        <v>40906</v>
      </c>
      <c r="C2503" s="1">
        <v>40911</v>
      </c>
      <c r="D2503" t="s">
        <v>2510</v>
      </c>
      <c r="E2503" t="s">
        <v>14</v>
      </c>
      <c r="F2503" t="s">
        <v>202</v>
      </c>
      <c r="G2503" t="s">
        <v>16</v>
      </c>
      <c r="H2503" t="s">
        <v>25</v>
      </c>
      <c r="I2503" t="s">
        <v>1346</v>
      </c>
      <c r="J2503">
        <v>319.97000000000003</v>
      </c>
      <c r="K2503">
        <v>4</v>
      </c>
      <c r="L2503">
        <v>36</v>
      </c>
      <c r="M2503">
        <f>YEAR(Walmart_dataset[[#This Row],[Order Date]])</f>
        <v>2011</v>
      </c>
      <c r="N2503">
        <f>MONTH(Walmart_dataset[[#This Row],[Order Date]])</f>
        <v>12</v>
      </c>
      <c r="O2503">
        <f>DAY(Walmart_dataset[[#This Row],[Order Date]])</f>
        <v>29</v>
      </c>
    </row>
    <row r="2504" spans="1:15" x14ac:dyDescent="0.25">
      <c r="A2504" t="s">
        <v>3423</v>
      </c>
      <c r="B2504" s="1">
        <v>41356</v>
      </c>
      <c r="C2504" s="1">
        <v>41356</v>
      </c>
      <c r="D2504" t="s">
        <v>1220</v>
      </c>
      <c r="E2504" t="s">
        <v>14</v>
      </c>
      <c r="F2504" t="s">
        <v>36</v>
      </c>
      <c r="G2504" t="s">
        <v>37</v>
      </c>
      <c r="H2504" t="s">
        <v>110</v>
      </c>
      <c r="I2504" t="s">
        <v>3139</v>
      </c>
      <c r="J2504">
        <v>167.89</v>
      </c>
      <c r="K2504">
        <v>7</v>
      </c>
      <c r="L2504">
        <v>14.69</v>
      </c>
      <c r="M2504">
        <f>YEAR(Walmart_dataset[[#This Row],[Order Date]])</f>
        <v>2013</v>
      </c>
      <c r="N2504">
        <f>MONTH(Walmart_dataset[[#This Row],[Order Date]])</f>
        <v>3</v>
      </c>
      <c r="O2504">
        <f>DAY(Walmart_dataset[[#This Row],[Order Date]])</f>
        <v>23</v>
      </c>
    </row>
    <row r="2505" spans="1:15" hidden="1" x14ac:dyDescent="0.25">
      <c r="A2505" t="s">
        <v>3424</v>
      </c>
      <c r="B2505" s="1">
        <v>41928</v>
      </c>
      <c r="C2505" s="1">
        <v>41932</v>
      </c>
      <c r="D2505" t="s">
        <v>3425</v>
      </c>
      <c r="E2505" t="s">
        <v>14</v>
      </c>
      <c r="F2505" t="s">
        <v>53</v>
      </c>
      <c r="G2505" t="s">
        <v>42</v>
      </c>
      <c r="H2505" t="s">
        <v>23</v>
      </c>
      <c r="I2505" t="s">
        <v>3426</v>
      </c>
      <c r="J2505">
        <v>11.68</v>
      </c>
      <c r="K2505">
        <v>2</v>
      </c>
      <c r="L2505">
        <v>4.2</v>
      </c>
      <c r="M2505">
        <f>YEAR(Walmart_dataset[[#This Row],[Order Date]])</f>
        <v>2014</v>
      </c>
      <c r="N2505">
        <f>MONTH(Walmart_dataset[[#This Row],[Order Date]])</f>
        <v>10</v>
      </c>
      <c r="O2505">
        <f>DAY(Walmart_dataset[[#This Row],[Order Date]])</f>
        <v>16</v>
      </c>
    </row>
    <row r="2506" spans="1:15" hidden="1" x14ac:dyDescent="0.25">
      <c r="A2506" t="s">
        <v>3427</v>
      </c>
      <c r="B2506" s="1">
        <v>41001</v>
      </c>
      <c r="C2506" s="1">
        <v>41006</v>
      </c>
      <c r="D2506" t="s">
        <v>617</v>
      </c>
      <c r="E2506" t="s">
        <v>14</v>
      </c>
      <c r="F2506" t="s">
        <v>391</v>
      </c>
      <c r="G2506" t="s">
        <v>73</v>
      </c>
      <c r="H2506" t="s">
        <v>25</v>
      </c>
      <c r="I2506" t="s">
        <v>1984</v>
      </c>
      <c r="J2506">
        <v>87.8</v>
      </c>
      <c r="K2506">
        <v>5</v>
      </c>
      <c r="L2506">
        <v>32.93</v>
      </c>
      <c r="M2506">
        <f>YEAR(Walmart_dataset[[#This Row],[Order Date]])</f>
        <v>2012</v>
      </c>
      <c r="N2506">
        <f>MONTH(Walmart_dataset[[#This Row],[Order Date]])</f>
        <v>4</v>
      </c>
      <c r="O2506">
        <f>DAY(Walmart_dataset[[#This Row],[Order Date]])</f>
        <v>2</v>
      </c>
    </row>
    <row r="2507" spans="1:15" x14ac:dyDescent="0.25">
      <c r="A2507" t="s">
        <v>3428</v>
      </c>
      <c r="B2507" s="1">
        <v>40882</v>
      </c>
      <c r="C2507" s="1">
        <v>40884</v>
      </c>
      <c r="D2507" t="s">
        <v>3429</v>
      </c>
      <c r="E2507" t="s">
        <v>14</v>
      </c>
      <c r="F2507" t="s">
        <v>15</v>
      </c>
      <c r="G2507" t="s">
        <v>16</v>
      </c>
      <c r="H2507" t="s">
        <v>29</v>
      </c>
      <c r="I2507" t="s">
        <v>3094</v>
      </c>
      <c r="J2507">
        <v>250.26</v>
      </c>
      <c r="K2507">
        <v>6</v>
      </c>
      <c r="L2507">
        <v>72.58</v>
      </c>
      <c r="M2507">
        <f>YEAR(Walmart_dataset[[#This Row],[Order Date]])</f>
        <v>2011</v>
      </c>
      <c r="N2507">
        <f>MONTH(Walmart_dataset[[#This Row],[Order Date]])</f>
        <v>12</v>
      </c>
      <c r="O2507">
        <f>DAY(Walmart_dataset[[#This Row],[Order Date]])</f>
        <v>5</v>
      </c>
    </row>
    <row r="2508" spans="1:15" hidden="1" x14ac:dyDescent="0.25">
      <c r="A2508" t="s">
        <v>3430</v>
      </c>
      <c r="B2508" s="1">
        <v>40914</v>
      </c>
      <c r="C2508" s="1">
        <v>40920</v>
      </c>
      <c r="D2508" t="s">
        <v>1110</v>
      </c>
      <c r="E2508" t="s">
        <v>14</v>
      </c>
      <c r="F2508" t="s">
        <v>225</v>
      </c>
      <c r="G2508" t="s">
        <v>96</v>
      </c>
      <c r="H2508" t="s">
        <v>67</v>
      </c>
      <c r="I2508" t="s">
        <v>3431</v>
      </c>
      <c r="J2508">
        <v>29.6</v>
      </c>
      <c r="K2508">
        <v>5</v>
      </c>
      <c r="L2508">
        <v>9.25</v>
      </c>
      <c r="M2508">
        <f>YEAR(Walmart_dataset[[#This Row],[Order Date]])</f>
        <v>2012</v>
      </c>
      <c r="N2508">
        <f>MONTH(Walmart_dataset[[#This Row],[Order Date]])</f>
        <v>1</v>
      </c>
      <c r="O2508">
        <f>DAY(Walmart_dataset[[#This Row],[Order Date]])</f>
        <v>6</v>
      </c>
    </row>
    <row r="2509" spans="1:15" hidden="1" x14ac:dyDescent="0.25">
      <c r="A2509" t="s">
        <v>3430</v>
      </c>
      <c r="B2509" s="1">
        <v>40914</v>
      </c>
      <c r="C2509" s="1">
        <v>40920</v>
      </c>
      <c r="D2509" t="s">
        <v>1110</v>
      </c>
      <c r="E2509" t="s">
        <v>14</v>
      </c>
      <c r="F2509" t="s">
        <v>225</v>
      </c>
      <c r="G2509" t="s">
        <v>96</v>
      </c>
      <c r="H2509" t="s">
        <v>27</v>
      </c>
      <c r="I2509" t="s">
        <v>440</v>
      </c>
      <c r="J2509">
        <v>1.94</v>
      </c>
      <c r="K2509">
        <v>2</v>
      </c>
      <c r="L2509">
        <v>-1.36</v>
      </c>
      <c r="M2509">
        <f>YEAR(Walmart_dataset[[#This Row],[Order Date]])</f>
        <v>2012</v>
      </c>
      <c r="N2509">
        <f>MONTH(Walmart_dataset[[#This Row],[Order Date]])</f>
        <v>1</v>
      </c>
      <c r="O2509">
        <f>DAY(Walmart_dataset[[#This Row],[Order Date]])</f>
        <v>6</v>
      </c>
    </row>
    <row r="2510" spans="1:15" x14ac:dyDescent="0.25">
      <c r="A2510" t="s">
        <v>3432</v>
      </c>
      <c r="B2510" s="1">
        <v>41892</v>
      </c>
      <c r="C2510" s="1">
        <v>41897</v>
      </c>
      <c r="D2510" t="s">
        <v>2646</v>
      </c>
      <c r="E2510" t="s">
        <v>14</v>
      </c>
      <c r="F2510" t="s">
        <v>15</v>
      </c>
      <c r="G2510" t="s">
        <v>16</v>
      </c>
      <c r="H2510" t="s">
        <v>58</v>
      </c>
      <c r="I2510" t="s">
        <v>3097</v>
      </c>
      <c r="J2510">
        <v>159.96</v>
      </c>
      <c r="K2510">
        <v>4</v>
      </c>
      <c r="L2510">
        <v>51.19</v>
      </c>
      <c r="M2510">
        <f>YEAR(Walmart_dataset[[#This Row],[Order Date]])</f>
        <v>2014</v>
      </c>
      <c r="N2510">
        <f>MONTH(Walmart_dataset[[#This Row],[Order Date]])</f>
        <v>9</v>
      </c>
      <c r="O2510">
        <f>DAY(Walmart_dataset[[#This Row],[Order Date]])</f>
        <v>10</v>
      </c>
    </row>
    <row r="2511" spans="1:15" x14ac:dyDescent="0.25">
      <c r="A2511" t="s">
        <v>3433</v>
      </c>
      <c r="B2511" s="1">
        <v>41746</v>
      </c>
      <c r="C2511" s="1">
        <v>41750</v>
      </c>
      <c r="D2511" t="s">
        <v>989</v>
      </c>
      <c r="E2511" t="s">
        <v>14</v>
      </c>
      <c r="F2511" t="s">
        <v>47</v>
      </c>
      <c r="G2511" t="s">
        <v>16</v>
      </c>
      <c r="H2511" t="s">
        <v>29</v>
      </c>
      <c r="I2511" t="s">
        <v>3434</v>
      </c>
      <c r="J2511">
        <v>40.74</v>
      </c>
      <c r="K2511">
        <v>3</v>
      </c>
      <c r="L2511">
        <v>12.22</v>
      </c>
      <c r="M2511">
        <f>YEAR(Walmart_dataset[[#This Row],[Order Date]])</f>
        <v>2014</v>
      </c>
      <c r="N2511">
        <f>MONTH(Walmart_dataset[[#This Row],[Order Date]])</f>
        <v>4</v>
      </c>
      <c r="O2511">
        <f>DAY(Walmart_dataset[[#This Row],[Order Date]])</f>
        <v>17</v>
      </c>
    </row>
    <row r="2512" spans="1:15" x14ac:dyDescent="0.25">
      <c r="A2512" t="s">
        <v>3435</v>
      </c>
      <c r="B2512" s="1">
        <v>41804</v>
      </c>
      <c r="C2512" s="1">
        <v>41810</v>
      </c>
      <c r="D2512" t="s">
        <v>136</v>
      </c>
      <c r="E2512" t="s">
        <v>14</v>
      </c>
      <c r="F2512" t="s">
        <v>36</v>
      </c>
      <c r="G2512" t="s">
        <v>37</v>
      </c>
      <c r="H2512" t="s">
        <v>110</v>
      </c>
      <c r="I2512" t="s">
        <v>3164</v>
      </c>
      <c r="J2512">
        <v>291.14</v>
      </c>
      <c r="K2512">
        <v>4</v>
      </c>
      <c r="L2512">
        <v>-25.47</v>
      </c>
      <c r="M2512">
        <f>YEAR(Walmart_dataset[[#This Row],[Order Date]])</f>
        <v>2014</v>
      </c>
      <c r="N2512">
        <f>MONTH(Walmart_dataset[[#This Row],[Order Date]])</f>
        <v>6</v>
      </c>
      <c r="O2512">
        <f>DAY(Walmart_dataset[[#This Row],[Order Date]])</f>
        <v>14</v>
      </c>
    </row>
    <row r="2513" spans="1:15" x14ac:dyDescent="0.25">
      <c r="A2513" t="s">
        <v>3436</v>
      </c>
      <c r="B2513" s="1">
        <v>41898</v>
      </c>
      <c r="C2513" s="1">
        <v>41903</v>
      </c>
      <c r="D2513" t="s">
        <v>1217</v>
      </c>
      <c r="E2513" t="s">
        <v>14</v>
      </c>
      <c r="F2513" t="s">
        <v>36</v>
      </c>
      <c r="G2513" t="s">
        <v>37</v>
      </c>
      <c r="H2513" t="s">
        <v>23</v>
      </c>
      <c r="I2513" t="s">
        <v>2294</v>
      </c>
      <c r="J2513">
        <v>12.42</v>
      </c>
      <c r="K2513">
        <v>3</v>
      </c>
      <c r="L2513">
        <v>5.22</v>
      </c>
      <c r="M2513">
        <f>YEAR(Walmart_dataset[[#This Row],[Order Date]])</f>
        <v>2014</v>
      </c>
      <c r="N2513">
        <f>MONTH(Walmart_dataset[[#This Row],[Order Date]])</f>
        <v>9</v>
      </c>
      <c r="O2513">
        <f>DAY(Walmart_dataset[[#This Row],[Order Date]])</f>
        <v>16</v>
      </c>
    </row>
    <row r="2514" spans="1:15" x14ac:dyDescent="0.25">
      <c r="A2514" t="s">
        <v>3437</v>
      </c>
      <c r="B2514" s="1">
        <v>41509</v>
      </c>
      <c r="C2514" s="1">
        <v>41513</v>
      </c>
      <c r="D2514" t="s">
        <v>3438</v>
      </c>
      <c r="E2514" t="s">
        <v>14</v>
      </c>
      <c r="F2514" t="s">
        <v>36</v>
      </c>
      <c r="G2514" t="s">
        <v>37</v>
      </c>
      <c r="H2514" t="s">
        <v>67</v>
      </c>
      <c r="I2514" t="s">
        <v>580</v>
      </c>
      <c r="J2514">
        <v>19.440000000000001</v>
      </c>
      <c r="K2514">
        <v>3</v>
      </c>
      <c r="L2514">
        <v>9.33</v>
      </c>
      <c r="M2514">
        <f>YEAR(Walmart_dataset[[#This Row],[Order Date]])</f>
        <v>2013</v>
      </c>
      <c r="N2514">
        <f>MONTH(Walmart_dataset[[#This Row],[Order Date]])</f>
        <v>8</v>
      </c>
      <c r="O2514">
        <f>DAY(Walmart_dataset[[#This Row],[Order Date]])</f>
        <v>23</v>
      </c>
    </row>
    <row r="2515" spans="1:15" x14ac:dyDescent="0.25">
      <c r="A2515" t="s">
        <v>3439</v>
      </c>
      <c r="B2515" s="1">
        <v>40868</v>
      </c>
      <c r="C2515" s="1">
        <v>40873</v>
      </c>
      <c r="D2515" t="s">
        <v>2861</v>
      </c>
      <c r="E2515" t="s">
        <v>14</v>
      </c>
      <c r="F2515" t="s">
        <v>47</v>
      </c>
      <c r="G2515" t="s">
        <v>16</v>
      </c>
      <c r="H2515" t="s">
        <v>67</v>
      </c>
      <c r="I2515" t="s">
        <v>2380</v>
      </c>
      <c r="J2515">
        <v>6.58</v>
      </c>
      <c r="K2515">
        <v>2</v>
      </c>
      <c r="L2515">
        <v>3.03</v>
      </c>
      <c r="M2515">
        <f>YEAR(Walmart_dataset[[#This Row],[Order Date]])</f>
        <v>2011</v>
      </c>
      <c r="N2515">
        <f>MONTH(Walmart_dataset[[#This Row],[Order Date]])</f>
        <v>11</v>
      </c>
      <c r="O2515">
        <f>DAY(Walmart_dataset[[#This Row],[Order Date]])</f>
        <v>21</v>
      </c>
    </row>
    <row r="2516" spans="1:15" x14ac:dyDescent="0.25">
      <c r="A2516" t="s">
        <v>3439</v>
      </c>
      <c r="B2516" s="1">
        <v>40868</v>
      </c>
      <c r="C2516" s="1">
        <v>40873</v>
      </c>
      <c r="D2516" t="s">
        <v>2861</v>
      </c>
      <c r="E2516" t="s">
        <v>14</v>
      </c>
      <c r="F2516" t="s">
        <v>47</v>
      </c>
      <c r="G2516" t="s">
        <v>16</v>
      </c>
      <c r="H2516" t="s">
        <v>58</v>
      </c>
      <c r="I2516" t="s">
        <v>2744</v>
      </c>
      <c r="J2516">
        <v>94.99</v>
      </c>
      <c r="K2516">
        <v>1</v>
      </c>
      <c r="L2516">
        <v>28.5</v>
      </c>
      <c r="M2516">
        <f>YEAR(Walmart_dataset[[#This Row],[Order Date]])</f>
        <v>2011</v>
      </c>
      <c r="N2516">
        <f>MONTH(Walmart_dataset[[#This Row],[Order Date]])</f>
        <v>11</v>
      </c>
      <c r="O2516">
        <f>DAY(Walmart_dataset[[#This Row],[Order Date]])</f>
        <v>21</v>
      </c>
    </row>
    <row r="2517" spans="1:15" hidden="1" x14ac:dyDescent="0.25">
      <c r="A2517" t="s">
        <v>3440</v>
      </c>
      <c r="B2517" s="1">
        <v>41176</v>
      </c>
      <c r="C2517" s="1">
        <v>41178</v>
      </c>
      <c r="D2517" t="s">
        <v>3441</v>
      </c>
      <c r="E2517" t="s">
        <v>14</v>
      </c>
      <c r="F2517" t="s">
        <v>268</v>
      </c>
      <c r="G2517" t="s">
        <v>73</v>
      </c>
      <c r="H2517" t="s">
        <v>25</v>
      </c>
      <c r="I2517" t="s">
        <v>1984</v>
      </c>
      <c r="J2517">
        <v>35.119999999999997</v>
      </c>
      <c r="K2517">
        <v>2</v>
      </c>
      <c r="L2517">
        <v>13.17</v>
      </c>
      <c r="M2517">
        <f>YEAR(Walmart_dataset[[#This Row],[Order Date]])</f>
        <v>2012</v>
      </c>
      <c r="N2517">
        <f>MONTH(Walmart_dataset[[#This Row],[Order Date]])</f>
        <v>9</v>
      </c>
      <c r="O2517">
        <f>DAY(Walmart_dataset[[#This Row],[Order Date]])</f>
        <v>24</v>
      </c>
    </row>
    <row r="2518" spans="1:15" x14ac:dyDescent="0.25">
      <c r="A2518" t="s">
        <v>3442</v>
      </c>
      <c r="B2518" s="1">
        <v>41872</v>
      </c>
      <c r="C2518" s="1">
        <v>41879</v>
      </c>
      <c r="D2518" t="s">
        <v>1272</v>
      </c>
      <c r="E2518" t="s">
        <v>14</v>
      </c>
      <c r="F2518" t="s">
        <v>15</v>
      </c>
      <c r="G2518" t="s">
        <v>16</v>
      </c>
      <c r="H2518" t="s">
        <v>67</v>
      </c>
      <c r="I2518" t="s">
        <v>2834</v>
      </c>
      <c r="J2518">
        <v>25.92</v>
      </c>
      <c r="K2518">
        <v>4</v>
      </c>
      <c r="L2518">
        <v>12.44</v>
      </c>
      <c r="M2518">
        <f>YEAR(Walmart_dataset[[#This Row],[Order Date]])</f>
        <v>2014</v>
      </c>
      <c r="N2518">
        <f>MONTH(Walmart_dataset[[#This Row],[Order Date]])</f>
        <v>8</v>
      </c>
      <c r="O2518">
        <f>DAY(Walmart_dataset[[#This Row],[Order Date]])</f>
        <v>21</v>
      </c>
    </row>
    <row r="2519" spans="1:15" hidden="1" x14ac:dyDescent="0.25">
      <c r="A2519" t="s">
        <v>3443</v>
      </c>
      <c r="B2519" s="1">
        <v>41909</v>
      </c>
      <c r="C2519" s="1">
        <v>41911</v>
      </c>
      <c r="D2519" t="s">
        <v>3444</v>
      </c>
      <c r="E2519" t="s">
        <v>14</v>
      </c>
      <c r="F2519" t="s">
        <v>443</v>
      </c>
      <c r="G2519" t="s">
        <v>88</v>
      </c>
      <c r="H2519" t="s">
        <v>23</v>
      </c>
      <c r="I2519" t="s">
        <v>1585</v>
      </c>
      <c r="J2519">
        <v>2.2200000000000002</v>
      </c>
      <c r="K2519">
        <v>1</v>
      </c>
      <c r="L2519">
        <v>0.56000000000000005</v>
      </c>
      <c r="M2519">
        <f>YEAR(Walmart_dataset[[#This Row],[Order Date]])</f>
        <v>2014</v>
      </c>
      <c r="N2519">
        <f>MONTH(Walmart_dataset[[#This Row],[Order Date]])</f>
        <v>9</v>
      </c>
      <c r="O2519">
        <f>DAY(Walmart_dataset[[#This Row],[Order Date]])</f>
        <v>27</v>
      </c>
    </row>
    <row r="2520" spans="1:15" hidden="1" x14ac:dyDescent="0.25">
      <c r="A2520" t="s">
        <v>3445</v>
      </c>
      <c r="B2520" s="1">
        <v>41145</v>
      </c>
      <c r="C2520" s="1">
        <v>41147</v>
      </c>
      <c r="D2520" t="s">
        <v>1993</v>
      </c>
      <c r="E2520" t="s">
        <v>14</v>
      </c>
      <c r="F2520" t="s">
        <v>87</v>
      </c>
      <c r="G2520" t="s">
        <v>88</v>
      </c>
      <c r="H2520" t="s">
        <v>23</v>
      </c>
      <c r="I2520" t="s">
        <v>78</v>
      </c>
      <c r="J2520">
        <v>7.15</v>
      </c>
      <c r="K2520">
        <v>3</v>
      </c>
      <c r="L2520">
        <v>0.72</v>
      </c>
      <c r="M2520">
        <f>YEAR(Walmart_dataset[[#This Row],[Order Date]])</f>
        <v>2012</v>
      </c>
      <c r="N2520">
        <f>MONTH(Walmart_dataset[[#This Row],[Order Date]])</f>
        <v>8</v>
      </c>
      <c r="O2520">
        <f>DAY(Walmart_dataset[[#This Row],[Order Date]])</f>
        <v>24</v>
      </c>
    </row>
    <row r="2521" spans="1:15" x14ac:dyDescent="0.25">
      <c r="A2521" t="s">
        <v>3446</v>
      </c>
      <c r="B2521" s="1">
        <v>41488</v>
      </c>
      <c r="C2521" s="1">
        <v>41488</v>
      </c>
      <c r="D2521" t="s">
        <v>1841</v>
      </c>
      <c r="E2521" t="s">
        <v>14</v>
      </c>
      <c r="F2521" t="s">
        <v>606</v>
      </c>
      <c r="G2521" t="s">
        <v>16</v>
      </c>
      <c r="H2521" t="s">
        <v>25</v>
      </c>
      <c r="I2521" t="s">
        <v>2908</v>
      </c>
      <c r="J2521">
        <v>1039.73</v>
      </c>
      <c r="K2521">
        <v>2</v>
      </c>
      <c r="L2521">
        <v>90.98</v>
      </c>
      <c r="M2521">
        <f>YEAR(Walmart_dataset[[#This Row],[Order Date]])</f>
        <v>2013</v>
      </c>
      <c r="N2521">
        <f>MONTH(Walmart_dataset[[#This Row],[Order Date]])</f>
        <v>8</v>
      </c>
      <c r="O2521">
        <f>DAY(Walmart_dataset[[#This Row],[Order Date]])</f>
        <v>2</v>
      </c>
    </row>
    <row r="2522" spans="1:15" x14ac:dyDescent="0.25">
      <c r="A2522" t="s">
        <v>3446</v>
      </c>
      <c r="B2522" s="1">
        <v>41488</v>
      </c>
      <c r="C2522" s="1">
        <v>41488</v>
      </c>
      <c r="D2522" t="s">
        <v>1841</v>
      </c>
      <c r="E2522" t="s">
        <v>14</v>
      </c>
      <c r="F2522" t="s">
        <v>606</v>
      </c>
      <c r="G2522" t="s">
        <v>16</v>
      </c>
      <c r="H2522" t="s">
        <v>29</v>
      </c>
      <c r="I2522" t="s">
        <v>30</v>
      </c>
      <c r="J2522">
        <v>45.96</v>
      </c>
      <c r="K2522">
        <v>2</v>
      </c>
      <c r="L2522">
        <v>13.79</v>
      </c>
      <c r="M2522">
        <f>YEAR(Walmart_dataset[[#This Row],[Order Date]])</f>
        <v>2013</v>
      </c>
      <c r="N2522">
        <f>MONTH(Walmart_dataset[[#This Row],[Order Date]])</f>
        <v>8</v>
      </c>
      <c r="O2522">
        <f>DAY(Walmart_dataset[[#This Row],[Order Date]])</f>
        <v>2</v>
      </c>
    </row>
    <row r="2523" spans="1:15" x14ac:dyDescent="0.25">
      <c r="A2523" t="s">
        <v>3447</v>
      </c>
      <c r="B2523" s="1">
        <v>41378</v>
      </c>
      <c r="C2523" s="1">
        <v>41380</v>
      </c>
      <c r="D2523" t="s">
        <v>2086</v>
      </c>
      <c r="E2523" t="s">
        <v>14</v>
      </c>
      <c r="F2523" t="s">
        <v>47</v>
      </c>
      <c r="G2523" t="s">
        <v>16</v>
      </c>
      <c r="H2523" t="s">
        <v>128</v>
      </c>
      <c r="I2523" t="s">
        <v>174</v>
      </c>
      <c r="J2523">
        <v>6.12</v>
      </c>
      <c r="K2523">
        <v>3</v>
      </c>
      <c r="L2523">
        <v>2.88</v>
      </c>
      <c r="M2523">
        <f>YEAR(Walmart_dataset[[#This Row],[Order Date]])</f>
        <v>2013</v>
      </c>
      <c r="N2523">
        <f>MONTH(Walmart_dataset[[#This Row],[Order Date]])</f>
        <v>4</v>
      </c>
      <c r="O2523">
        <f>DAY(Walmart_dataset[[#This Row],[Order Date]])</f>
        <v>14</v>
      </c>
    </row>
    <row r="2524" spans="1:15" x14ac:dyDescent="0.25">
      <c r="A2524" t="s">
        <v>3448</v>
      </c>
      <c r="B2524" s="1">
        <v>40904</v>
      </c>
      <c r="C2524" s="1">
        <v>40908</v>
      </c>
      <c r="D2524" t="s">
        <v>1069</v>
      </c>
      <c r="E2524" t="s">
        <v>14</v>
      </c>
      <c r="F2524" t="s">
        <v>2517</v>
      </c>
      <c r="G2524" t="s">
        <v>16</v>
      </c>
      <c r="H2524" t="s">
        <v>29</v>
      </c>
      <c r="I2524" t="s">
        <v>159</v>
      </c>
      <c r="J2524">
        <v>10.98</v>
      </c>
      <c r="K2524">
        <v>1</v>
      </c>
      <c r="L2524">
        <v>2.96</v>
      </c>
      <c r="M2524">
        <f>YEAR(Walmart_dataset[[#This Row],[Order Date]])</f>
        <v>2011</v>
      </c>
      <c r="N2524">
        <f>MONTH(Walmart_dataset[[#This Row],[Order Date]])</f>
        <v>12</v>
      </c>
      <c r="O2524">
        <f>DAY(Walmart_dataset[[#This Row],[Order Date]])</f>
        <v>27</v>
      </c>
    </row>
    <row r="2525" spans="1:15" x14ac:dyDescent="0.25">
      <c r="A2525" t="s">
        <v>3448</v>
      </c>
      <c r="B2525" s="1">
        <v>40904</v>
      </c>
      <c r="C2525" s="1">
        <v>40908</v>
      </c>
      <c r="D2525" t="s">
        <v>1069</v>
      </c>
      <c r="E2525" t="s">
        <v>14</v>
      </c>
      <c r="F2525" t="s">
        <v>2517</v>
      </c>
      <c r="G2525" t="s">
        <v>16</v>
      </c>
      <c r="H2525" t="s">
        <v>119</v>
      </c>
      <c r="I2525" t="s">
        <v>159</v>
      </c>
      <c r="J2525">
        <v>7.86</v>
      </c>
      <c r="K2525">
        <v>3</v>
      </c>
      <c r="L2525">
        <v>3.62</v>
      </c>
      <c r="M2525">
        <f>YEAR(Walmart_dataset[[#This Row],[Order Date]])</f>
        <v>2011</v>
      </c>
      <c r="N2525">
        <f>MONTH(Walmart_dataset[[#This Row],[Order Date]])</f>
        <v>12</v>
      </c>
      <c r="O2525">
        <f>DAY(Walmart_dataset[[#This Row],[Order Date]])</f>
        <v>27</v>
      </c>
    </row>
    <row r="2526" spans="1:15" x14ac:dyDescent="0.25">
      <c r="A2526" t="s">
        <v>3448</v>
      </c>
      <c r="B2526" s="1">
        <v>40904</v>
      </c>
      <c r="C2526" s="1">
        <v>40908</v>
      </c>
      <c r="D2526" t="s">
        <v>1069</v>
      </c>
      <c r="E2526" t="s">
        <v>14</v>
      </c>
      <c r="F2526" t="s">
        <v>2517</v>
      </c>
      <c r="G2526" t="s">
        <v>16</v>
      </c>
      <c r="H2526" t="s">
        <v>43</v>
      </c>
      <c r="I2526" t="s">
        <v>377</v>
      </c>
      <c r="J2526">
        <v>51.45</v>
      </c>
      <c r="K2526">
        <v>3</v>
      </c>
      <c r="L2526">
        <v>13.89</v>
      </c>
      <c r="M2526">
        <f>YEAR(Walmart_dataset[[#This Row],[Order Date]])</f>
        <v>2011</v>
      </c>
      <c r="N2526">
        <f>MONTH(Walmart_dataset[[#This Row],[Order Date]])</f>
        <v>12</v>
      </c>
      <c r="O2526">
        <f>DAY(Walmart_dataset[[#This Row],[Order Date]])</f>
        <v>27</v>
      </c>
    </row>
    <row r="2527" spans="1:15" x14ac:dyDescent="0.25">
      <c r="A2527" t="s">
        <v>3448</v>
      </c>
      <c r="B2527" s="1">
        <v>40904</v>
      </c>
      <c r="C2527" s="1">
        <v>40908</v>
      </c>
      <c r="D2527" t="s">
        <v>1069</v>
      </c>
      <c r="E2527" t="s">
        <v>14</v>
      </c>
      <c r="F2527" t="s">
        <v>2517</v>
      </c>
      <c r="G2527" t="s">
        <v>16</v>
      </c>
      <c r="H2527" t="s">
        <v>27</v>
      </c>
      <c r="I2527" t="s">
        <v>2858</v>
      </c>
      <c r="J2527">
        <v>37.06</v>
      </c>
      <c r="K2527">
        <v>3</v>
      </c>
      <c r="L2527">
        <v>13.9</v>
      </c>
      <c r="M2527">
        <f>YEAR(Walmart_dataset[[#This Row],[Order Date]])</f>
        <v>2011</v>
      </c>
      <c r="N2527">
        <f>MONTH(Walmart_dataset[[#This Row],[Order Date]])</f>
        <v>12</v>
      </c>
      <c r="O2527">
        <f>DAY(Walmart_dataset[[#This Row],[Order Date]])</f>
        <v>27</v>
      </c>
    </row>
    <row r="2528" spans="1:15" hidden="1" x14ac:dyDescent="0.25">
      <c r="A2528" t="s">
        <v>3449</v>
      </c>
      <c r="B2528" s="1">
        <v>41255</v>
      </c>
      <c r="C2528" s="1">
        <v>41258</v>
      </c>
      <c r="D2528" t="s">
        <v>2025</v>
      </c>
      <c r="E2528" t="s">
        <v>14</v>
      </c>
      <c r="F2528" t="s">
        <v>284</v>
      </c>
      <c r="G2528" t="s">
        <v>285</v>
      </c>
      <c r="H2528" t="s">
        <v>67</v>
      </c>
      <c r="I2528" t="s">
        <v>2272</v>
      </c>
      <c r="J2528">
        <v>32.4</v>
      </c>
      <c r="K2528">
        <v>5</v>
      </c>
      <c r="L2528">
        <v>15.88</v>
      </c>
      <c r="M2528">
        <f>YEAR(Walmart_dataset[[#This Row],[Order Date]])</f>
        <v>2012</v>
      </c>
      <c r="N2528">
        <f>MONTH(Walmart_dataset[[#This Row],[Order Date]])</f>
        <v>12</v>
      </c>
      <c r="O2528">
        <f>DAY(Walmart_dataset[[#This Row],[Order Date]])</f>
        <v>12</v>
      </c>
    </row>
    <row r="2529" spans="1:15" hidden="1" x14ac:dyDescent="0.25">
      <c r="A2529" t="s">
        <v>3449</v>
      </c>
      <c r="B2529" s="1">
        <v>41255</v>
      </c>
      <c r="C2529" s="1">
        <v>41258</v>
      </c>
      <c r="D2529" t="s">
        <v>2025</v>
      </c>
      <c r="E2529" t="s">
        <v>14</v>
      </c>
      <c r="F2529" t="s">
        <v>284</v>
      </c>
      <c r="G2529" t="s">
        <v>285</v>
      </c>
      <c r="H2529" t="s">
        <v>67</v>
      </c>
      <c r="I2529" t="s">
        <v>3212</v>
      </c>
      <c r="J2529">
        <v>97.88</v>
      </c>
      <c r="K2529">
        <v>2</v>
      </c>
      <c r="L2529">
        <v>48.94</v>
      </c>
      <c r="M2529">
        <f>YEAR(Walmart_dataset[[#This Row],[Order Date]])</f>
        <v>2012</v>
      </c>
      <c r="N2529">
        <f>MONTH(Walmart_dataset[[#This Row],[Order Date]])</f>
        <v>12</v>
      </c>
      <c r="O2529">
        <f>DAY(Walmart_dataset[[#This Row],[Order Date]])</f>
        <v>12</v>
      </c>
    </row>
    <row r="2530" spans="1:15" x14ac:dyDescent="0.25">
      <c r="A2530" t="s">
        <v>3450</v>
      </c>
      <c r="B2530" s="1">
        <v>40626</v>
      </c>
      <c r="C2530" s="1">
        <v>40631</v>
      </c>
      <c r="D2530" t="s">
        <v>695</v>
      </c>
      <c r="E2530" t="s">
        <v>14</v>
      </c>
      <c r="F2530" t="s">
        <v>785</v>
      </c>
      <c r="G2530" t="s">
        <v>16</v>
      </c>
      <c r="H2530" t="s">
        <v>21</v>
      </c>
      <c r="I2530" t="s">
        <v>2832</v>
      </c>
      <c r="J2530">
        <v>40.479999999999997</v>
      </c>
      <c r="K2530">
        <v>2</v>
      </c>
      <c r="L2530">
        <v>14.57</v>
      </c>
      <c r="M2530">
        <f>YEAR(Walmart_dataset[[#This Row],[Order Date]])</f>
        <v>2011</v>
      </c>
      <c r="N2530">
        <f>MONTH(Walmart_dataset[[#This Row],[Order Date]])</f>
        <v>3</v>
      </c>
      <c r="O2530">
        <f>DAY(Walmart_dataset[[#This Row],[Order Date]])</f>
        <v>24</v>
      </c>
    </row>
    <row r="2531" spans="1:15" x14ac:dyDescent="0.25">
      <c r="A2531" t="s">
        <v>3451</v>
      </c>
      <c r="B2531" s="1">
        <v>41799</v>
      </c>
      <c r="C2531" s="1">
        <v>41801</v>
      </c>
      <c r="D2531" t="s">
        <v>3452</v>
      </c>
      <c r="E2531" t="s">
        <v>14</v>
      </c>
      <c r="F2531" t="s">
        <v>15</v>
      </c>
      <c r="G2531" t="s">
        <v>16</v>
      </c>
      <c r="H2531" t="s">
        <v>296</v>
      </c>
      <c r="I2531" t="s">
        <v>3453</v>
      </c>
      <c r="J2531">
        <v>1497.67</v>
      </c>
      <c r="K2531">
        <v>2</v>
      </c>
      <c r="L2531">
        <v>140.96</v>
      </c>
      <c r="M2531">
        <f>YEAR(Walmart_dataset[[#This Row],[Order Date]])</f>
        <v>2014</v>
      </c>
      <c r="N2531">
        <f>MONTH(Walmart_dataset[[#This Row],[Order Date]])</f>
        <v>6</v>
      </c>
      <c r="O2531">
        <f>DAY(Walmart_dataset[[#This Row],[Order Date]])</f>
        <v>9</v>
      </c>
    </row>
    <row r="2532" spans="1:15" x14ac:dyDescent="0.25">
      <c r="A2532" t="s">
        <v>3451</v>
      </c>
      <c r="B2532" s="1">
        <v>41799</v>
      </c>
      <c r="C2532" s="1">
        <v>41801</v>
      </c>
      <c r="D2532" t="s">
        <v>3452</v>
      </c>
      <c r="E2532" t="s">
        <v>14</v>
      </c>
      <c r="F2532" t="s">
        <v>15</v>
      </c>
      <c r="G2532" t="s">
        <v>16</v>
      </c>
      <c r="H2532" t="s">
        <v>25</v>
      </c>
      <c r="I2532" t="s">
        <v>3454</v>
      </c>
      <c r="J2532">
        <v>17.52</v>
      </c>
      <c r="K2532">
        <v>2</v>
      </c>
      <c r="L2532">
        <v>-3.5</v>
      </c>
      <c r="M2532">
        <f>YEAR(Walmart_dataset[[#This Row],[Order Date]])</f>
        <v>2014</v>
      </c>
      <c r="N2532">
        <f>MONTH(Walmart_dataset[[#This Row],[Order Date]])</f>
        <v>6</v>
      </c>
      <c r="O2532">
        <f>DAY(Walmart_dataset[[#This Row],[Order Date]])</f>
        <v>9</v>
      </c>
    </row>
    <row r="2533" spans="1:15" hidden="1" x14ac:dyDescent="0.25">
      <c r="A2533" t="s">
        <v>3455</v>
      </c>
      <c r="B2533" s="1">
        <v>41569</v>
      </c>
      <c r="C2533" s="1">
        <v>41574</v>
      </c>
      <c r="D2533" t="s">
        <v>1914</v>
      </c>
      <c r="E2533" t="s">
        <v>14</v>
      </c>
      <c r="F2533" t="s">
        <v>949</v>
      </c>
      <c r="G2533" t="s">
        <v>285</v>
      </c>
      <c r="H2533" t="s">
        <v>23</v>
      </c>
      <c r="I2533" t="s">
        <v>3456</v>
      </c>
      <c r="J2533">
        <v>113.22</v>
      </c>
      <c r="K2533">
        <v>3</v>
      </c>
      <c r="L2533">
        <v>29.44</v>
      </c>
      <c r="M2533">
        <f>YEAR(Walmart_dataset[[#This Row],[Order Date]])</f>
        <v>2013</v>
      </c>
      <c r="N2533">
        <f>MONTH(Walmart_dataset[[#This Row],[Order Date]])</f>
        <v>10</v>
      </c>
      <c r="O2533">
        <f>DAY(Walmart_dataset[[#This Row],[Order Date]])</f>
        <v>22</v>
      </c>
    </row>
    <row r="2534" spans="1:15" hidden="1" x14ac:dyDescent="0.25">
      <c r="A2534" t="s">
        <v>3455</v>
      </c>
      <c r="B2534" s="1">
        <v>41569</v>
      </c>
      <c r="C2534" s="1">
        <v>41574</v>
      </c>
      <c r="D2534" t="s">
        <v>1914</v>
      </c>
      <c r="E2534" t="s">
        <v>14</v>
      </c>
      <c r="F2534" t="s">
        <v>949</v>
      </c>
      <c r="G2534" t="s">
        <v>285</v>
      </c>
      <c r="H2534" t="s">
        <v>67</v>
      </c>
      <c r="I2534" t="s">
        <v>3457</v>
      </c>
      <c r="J2534">
        <v>35.880000000000003</v>
      </c>
      <c r="K2534">
        <v>6</v>
      </c>
      <c r="L2534">
        <v>17.579999999999998</v>
      </c>
      <c r="M2534">
        <f>YEAR(Walmart_dataset[[#This Row],[Order Date]])</f>
        <v>2013</v>
      </c>
      <c r="N2534">
        <f>MONTH(Walmart_dataset[[#This Row],[Order Date]])</f>
        <v>10</v>
      </c>
      <c r="O2534">
        <f>DAY(Walmart_dataset[[#This Row],[Order Date]])</f>
        <v>22</v>
      </c>
    </row>
    <row r="2535" spans="1:15" hidden="1" x14ac:dyDescent="0.25">
      <c r="A2535" t="s">
        <v>3455</v>
      </c>
      <c r="B2535" s="1">
        <v>41569</v>
      </c>
      <c r="C2535" s="1">
        <v>41574</v>
      </c>
      <c r="D2535" t="s">
        <v>1914</v>
      </c>
      <c r="E2535" t="s">
        <v>14</v>
      </c>
      <c r="F2535" t="s">
        <v>949</v>
      </c>
      <c r="G2535" t="s">
        <v>285</v>
      </c>
      <c r="H2535" t="s">
        <v>27</v>
      </c>
      <c r="I2535" t="s">
        <v>3458</v>
      </c>
      <c r="J2535">
        <v>4535.9799999999996</v>
      </c>
      <c r="K2535">
        <v>3</v>
      </c>
      <c r="L2535">
        <v>1644.29</v>
      </c>
      <c r="M2535">
        <f>YEAR(Walmart_dataset[[#This Row],[Order Date]])</f>
        <v>2013</v>
      </c>
      <c r="N2535">
        <f>MONTH(Walmart_dataset[[#This Row],[Order Date]])</f>
        <v>10</v>
      </c>
      <c r="O2535">
        <f>DAY(Walmart_dataset[[#This Row],[Order Date]])</f>
        <v>22</v>
      </c>
    </row>
    <row r="2536" spans="1:15" x14ac:dyDescent="0.25">
      <c r="A2536" t="s">
        <v>3459</v>
      </c>
      <c r="B2536" s="1">
        <v>41666</v>
      </c>
      <c r="C2536" s="1">
        <v>41670</v>
      </c>
      <c r="D2536" t="s">
        <v>303</v>
      </c>
      <c r="E2536" t="s">
        <v>14</v>
      </c>
      <c r="F2536" t="s">
        <v>47</v>
      </c>
      <c r="G2536" t="s">
        <v>16</v>
      </c>
      <c r="H2536" t="s">
        <v>119</v>
      </c>
      <c r="I2536" t="s">
        <v>1042</v>
      </c>
      <c r="J2536">
        <v>11.84</v>
      </c>
      <c r="K2536">
        <v>8</v>
      </c>
      <c r="L2536">
        <v>5.68</v>
      </c>
      <c r="M2536">
        <f>YEAR(Walmart_dataset[[#This Row],[Order Date]])</f>
        <v>2014</v>
      </c>
      <c r="N2536">
        <f>MONTH(Walmart_dataset[[#This Row],[Order Date]])</f>
        <v>1</v>
      </c>
      <c r="O2536">
        <f>DAY(Walmart_dataset[[#This Row],[Order Date]])</f>
        <v>27</v>
      </c>
    </row>
    <row r="2537" spans="1:15" x14ac:dyDescent="0.25">
      <c r="A2537" t="s">
        <v>3460</v>
      </c>
      <c r="B2537" s="1">
        <v>40679</v>
      </c>
      <c r="C2537" s="1">
        <v>40686</v>
      </c>
      <c r="D2537" t="s">
        <v>3461</v>
      </c>
      <c r="E2537" t="s">
        <v>14</v>
      </c>
      <c r="F2537" t="s">
        <v>15</v>
      </c>
      <c r="G2537" t="s">
        <v>16</v>
      </c>
      <c r="H2537" t="s">
        <v>110</v>
      </c>
      <c r="I2537" t="s">
        <v>2624</v>
      </c>
      <c r="J2537">
        <v>232.88</v>
      </c>
      <c r="K2537">
        <v>5</v>
      </c>
      <c r="L2537">
        <v>17.47</v>
      </c>
      <c r="M2537">
        <f>YEAR(Walmart_dataset[[#This Row],[Order Date]])</f>
        <v>2011</v>
      </c>
      <c r="N2537">
        <f>MONTH(Walmart_dataset[[#This Row],[Order Date]])</f>
        <v>5</v>
      </c>
      <c r="O2537">
        <f>DAY(Walmart_dataset[[#This Row],[Order Date]])</f>
        <v>16</v>
      </c>
    </row>
    <row r="2538" spans="1:15" x14ac:dyDescent="0.25">
      <c r="A2538" t="s">
        <v>3462</v>
      </c>
      <c r="B2538" s="1">
        <v>41025</v>
      </c>
      <c r="C2538" s="1">
        <v>41030</v>
      </c>
      <c r="D2538" t="s">
        <v>3039</v>
      </c>
      <c r="E2538" t="s">
        <v>14</v>
      </c>
      <c r="F2538" t="s">
        <v>197</v>
      </c>
      <c r="G2538" t="s">
        <v>16</v>
      </c>
      <c r="H2538" t="s">
        <v>110</v>
      </c>
      <c r="I2538" t="s">
        <v>1545</v>
      </c>
      <c r="J2538">
        <v>63.94</v>
      </c>
      <c r="K2538">
        <v>3</v>
      </c>
      <c r="L2538">
        <v>6.39</v>
      </c>
      <c r="M2538">
        <f>YEAR(Walmart_dataset[[#This Row],[Order Date]])</f>
        <v>2012</v>
      </c>
      <c r="N2538">
        <f>MONTH(Walmart_dataset[[#This Row],[Order Date]])</f>
        <v>4</v>
      </c>
      <c r="O2538">
        <f>DAY(Walmart_dataset[[#This Row],[Order Date]])</f>
        <v>26</v>
      </c>
    </row>
    <row r="2539" spans="1:15" x14ac:dyDescent="0.25">
      <c r="A2539" t="s">
        <v>3462</v>
      </c>
      <c r="B2539" s="1">
        <v>41025</v>
      </c>
      <c r="C2539" s="1">
        <v>41030</v>
      </c>
      <c r="D2539" t="s">
        <v>3039</v>
      </c>
      <c r="E2539" t="s">
        <v>14</v>
      </c>
      <c r="F2539" t="s">
        <v>197</v>
      </c>
      <c r="G2539" t="s">
        <v>16</v>
      </c>
      <c r="H2539" t="s">
        <v>23</v>
      </c>
      <c r="I2539" t="s">
        <v>1660</v>
      </c>
      <c r="J2539">
        <v>59.52</v>
      </c>
      <c r="K2539">
        <v>3</v>
      </c>
      <c r="L2539">
        <v>15.48</v>
      </c>
      <c r="M2539">
        <f>YEAR(Walmart_dataset[[#This Row],[Order Date]])</f>
        <v>2012</v>
      </c>
      <c r="N2539">
        <f>MONTH(Walmart_dataset[[#This Row],[Order Date]])</f>
        <v>4</v>
      </c>
      <c r="O2539">
        <f>DAY(Walmart_dataset[[#This Row],[Order Date]])</f>
        <v>26</v>
      </c>
    </row>
    <row r="2540" spans="1:15" x14ac:dyDescent="0.25">
      <c r="A2540" t="s">
        <v>3462</v>
      </c>
      <c r="B2540" s="1">
        <v>41025</v>
      </c>
      <c r="C2540" s="1">
        <v>41030</v>
      </c>
      <c r="D2540" t="s">
        <v>3039</v>
      </c>
      <c r="E2540" t="s">
        <v>14</v>
      </c>
      <c r="F2540" t="s">
        <v>197</v>
      </c>
      <c r="G2540" t="s">
        <v>16</v>
      </c>
      <c r="H2540" t="s">
        <v>25</v>
      </c>
      <c r="I2540" t="s">
        <v>2830</v>
      </c>
      <c r="J2540">
        <v>311.98</v>
      </c>
      <c r="K2540">
        <v>3</v>
      </c>
      <c r="L2540">
        <v>39</v>
      </c>
      <c r="M2540">
        <f>YEAR(Walmart_dataset[[#This Row],[Order Date]])</f>
        <v>2012</v>
      </c>
      <c r="N2540">
        <f>MONTH(Walmart_dataset[[#This Row],[Order Date]])</f>
        <v>4</v>
      </c>
      <c r="O2540">
        <f>DAY(Walmart_dataset[[#This Row],[Order Date]])</f>
        <v>26</v>
      </c>
    </row>
    <row r="2541" spans="1:15" x14ac:dyDescent="0.25">
      <c r="A2541" t="s">
        <v>3462</v>
      </c>
      <c r="B2541" s="1">
        <v>41025</v>
      </c>
      <c r="C2541" s="1">
        <v>41030</v>
      </c>
      <c r="D2541" t="s">
        <v>3039</v>
      </c>
      <c r="E2541" t="s">
        <v>14</v>
      </c>
      <c r="F2541" t="s">
        <v>197</v>
      </c>
      <c r="G2541" t="s">
        <v>16</v>
      </c>
      <c r="H2541" t="s">
        <v>27</v>
      </c>
      <c r="I2541" t="s">
        <v>2206</v>
      </c>
      <c r="J2541">
        <v>50.35</v>
      </c>
      <c r="K2541">
        <v>3</v>
      </c>
      <c r="L2541">
        <v>17.62</v>
      </c>
      <c r="M2541">
        <f>YEAR(Walmart_dataset[[#This Row],[Order Date]])</f>
        <v>2012</v>
      </c>
      <c r="N2541">
        <f>MONTH(Walmart_dataset[[#This Row],[Order Date]])</f>
        <v>4</v>
      </c>
      <c r="O2541">
        <f>DAY(Walmart_dataset[[#This Row],[Order Date]])</f>
        <v>26</v>
      </c>
    </row>
    <row r="2542" spans="1:15" x14ac:dyDescent="0.25">
      <c r="A2542" t="s">
        <v>3463</v>
      </c>
      <c r="B2542" s="1">
        <v>41012</v>
      </c>
      <c r="C2542" s="1">
        <v>41016</v>
      </c>
      <c r="D2542" t="s">
        <v>2583</v>
      </c>
      <c r="E2542" t="s">
        <v>14</v>
      </c>
      <c r="F2542" t="s">
        <v>15</v>
      </c>
      <c r="G2542" t="s">
        <v>16</v>
      </c>
      <c r="H2542" t="s">
        <v>31</v>
      </c>
      <c r="I2542" t="s">
        <v>2755</v>
      </c>
      <c r="J2542">
        <v>241.57</v>
      </c>
      <c r="K2542">
        <v>2</v>
      </c>
      <c r="L2542">
        <v>-15.1</v>
      </c>
      <c r="M2542">
        <f>YEAR(Walmart_dataset[[#This Row],[Order Date]])</f>
        <v>2012</v>
      </c>
      <c r="N2542">
        <f>MONTH(Walmart_dataset[[#This Row],[Order Date]])</f>
        <v>4</v>
      </c>
      <c r="O2542">
        <f>DAY(Walmart_dataset[[#This Row],[Order Date]])</f>
        <v>13</v>
      </c>
    </row>
    <row r="2543" spans="1:15" x14ac:dyDescent="0.25">
      <c r="A2543" t="s">
        <v>3463</v>
      </c>
      <c r="B2543" s="1">
        <v>41012</v>
      </c>
      <c r="C2543" s="1">
        <v>41016</v>
      </c>
      <c r="D2543" t="s">
        <v>2583</v>
      </c>
      <c r="E2543" t="s">
        <v>14</v>
      </c>
      <c r="F2543" t="s">
        <v>15</v>
      </c>
      <c r="G2543" t="s">
        <v>16</v>
      </c>
      <c r="H2543" t="s">
        <v>25</v>
      </c>
      <c r="I2543" t="s">
        <v>3464</v>
      </c>
      <c r="J2543">
        <v>479.92</v>
      </c>
      <c r="K2543">
        <v>2</v>
      </c>
      <c r="L2543">
        <v>41.99</v>
      </c>
      <c r="M2543">
        <f>YEAR(Walmart_dataset[[#This Row],[Order Date]])</f>
        <v>2012</v>
      </c>
      <c r="N2543">
        <f>MONTH(Walmart_dataset[[#This Row],[Order Date]])</f>
        <v>4</v>
      </c>
      <c r="O2543">
        <f>DAY(Walmart_dataset[[#This Row],[Order Date]])</f>
        <v>13</v>
      </c>
    </row>
    <row r="2544" spans="1:15" x14ac:dyDescent="0.25">
      <c r="A2544" t="s">
        <v>3465</v>
      </c>
      <c r="B2544" s="1">
        <v>41177</v>
      </c>
      <c r="C2544" s="1">
        <v>41182</v>
      </c>
      <c r="D2544" t="s">
        <v>126</v>
      </c>
      <c r="E2544" t="s">
        <v>14</v>
      </c>
      <c r="F2544" t="s">
        <v>36</v>
      </c>
      <c r="G2544" t="s">
        <v>37</v>
      </c>
      <c r="H2544" t="s">
        <v>110</v>
      </c>
      <c r="I2544" t="s">
        <v>1390</v>
      </c>
      <c r="J2544">
        <v>307.14</v>
      </c>
      <c r="K2544">
        <v>4</v>
      </c>
      <c r="L2544">
        <v>-11.52</v>
      </c>
      <c r="M2544">
        <f>YEAR(Walmart_dataset[[#This Row],[Order Date]])</f>
        <v>2012</v>
      </c>
      <c r="N2544">
        <f>MONTH(Walmart_dataset[[#This Row],[Order Date]])</f>
        <v>9</v>
      </c>
      <c r="O2544">
        <f>DAY(Walmart_dataset[[#This Row],[Order Date]])</f>
        <v>25</v>
      </c>
    </row>
    <row r="2545" spans="1:15" x14ac:dyDescent="0.25">
      <c r="A2545" t="s">
        <v>3465</v>
      </c>
      <c r="B2545" s="1">
        <v>41177</v>
      </c>
      <c r="C2545" s="1">
        <v>41182</v>
      </c>
      <c r="D2545" t="s">
        <v>126</v>
      </c>
      <c r="E2545" t="s">
        <v>14</v>
      </c>
      <c r="F2545" t="s">
        <v>36</v>
      </c>
      <c r="G2545" t="s">
        <v>37</v>
      </c>
      <c r="H2545" t="s">
        <v>17</v>
      </c>
      <c r="I2545" t="s">
        <v>3466</v>
      </c>
      <c r="J2545">
        <v>12.6</v>
      </c>
      <c r="K2545">
        <v>2</v>
      </c>
      <c r="L2545">
        <v>5.8</v>
      </c>
      <c r="M2545">
        <f>YEAR(Walmart_dataset[[#This Row],[Order Date]])</f>
        <v>2012</v>
      </c>
      <c r="N2545">
        <f>MONTH(Walmart_dataset[[#This Row],[Order Date]])</f>
        <v>9</v>
      </c>
      <c r="O2545">
        <f>DAY(Walmart_dataset[[#This Row],[Order Date]])</f>
        <v>25</v>
      </c>
    </row>
    <row r="2546" spans="1:15" x14ac:dyDescent="0.25">
      <c r="A2546" t="s">
        <v>3465</v>
      </c>
      <c r="B2546" s="1">
        <v>41177</v>
      </c>
      <c r="C2546" s="1">
        <v>41182</v>
      </c>
      <c r="D2546" t="s">
        <v>126</v>
      </c>
      <c r="E2546" t="s">
        <v>14</v>
      </c>
      <c r="F2546" t="s">
        <v>36</v>
      </c>
      <c r="G2546" t="s">
        <v>37</v>
      </c>
      <c r="H2546" t="s">
        <v>58</v>
      </c>
      <c r="I2546" t="s">
        <v>3467</v>
      </c>
      <c r="J2546">
        <v>159.97999999999999</v>
      </c>
      <c r="K2546">
        <v>2</v>
      </c>
      <c r="L2546">
        <v>57.59</v>
      </c>
      <c r="M2546">
        <f>YEAR(Walmart_dataset[[#This Row],[Order Date]])</f>
        <v>2012</v>
      </c>
      <c r="N2546">
        <f>MONTH(Walmart_dataset[[#This Row],[Order Date]])</f>
        <v>9</v>
      </c>
      <c r="O2546">
        <f>DAY(Walmart_dataset[[#This Row],[Order Date]])</f>
        <v>25</v>
      </c>
    </row>
    <row r="2547" spans="1:15" x14ac:dyDescent="0.25">
      <c r="A2547" t="s">
        <v>3468</v>
      </c>
      <c r="B2547" s="1">
        <v>41268</v>
      </c>
      <c r="C2547" s="1">
        <v>41272</v>
      </c>
      <c r="D2547" t="s">
        <v>3469</v>
      </c>
      <c r="E2547" t="s">
        <v>14</v>
      </c>
      <c r="F2547" t="s">
        <v>15</v>
      </c>
      <c r="G2547" t="s">
        <v>16</v>
      </c>
      <c r="H2547" t="s">
        <v>67</v>
      </c>
      <c r="I2547" t="s">
        <v>3470</v>
      </c>
      <c r="J2547">
        <v>9.9600000000000009</v>
      </c>
      <c r="K2547">
        <v>2</v>
      </c>
      <c r="L2547">
        <v>4.88</v>
      </c>
      <c r="M2547">
        <f>YEAR(Walmart_dataset[[#This Row],[Order Date]])</f>
        <v>2012</v>
      </c>
      <c r="N2547">
        <f>MONTH(Walmart_dataset[[#This Row],[Order Date]])</f>
        <v>12</v>
      </c>
      <c r="O2547">
        <f>DAY(Walmart_dataset[[#This Row],[Order Date]])</f>
        <v>25</v>
      </c>
    </row>
    <row r="2548" spans="1:15" x14ac:dyDescent="0.25">
      <c r="A2548" t="s">
        <v>3471</v>
      </c>
      <c r="B2548" s="1">
        <v>41194</v>
      </c>
      <c r="C2548" s="1">
        <v>41199</v>
      </c>
      <c r="D2548" t="s">
        <v>1245</v>
      </c>
      <c r="E2548" t="s">
        <v>14</v>
      </c>
      <c r="F2548" t="s">
        <v>36</v>
      </c>
      <c r="G2548" t="s">
        <v>37</v>
      </c>
      <c r="H2548" t="s">
        <v>58</v>
      </c>
      <c r="I2548" t="s">
        <v>1083</v>
      </c>
      <c r="J2548">
        <v>17.899999999999999</v>
      </c>
      <c r="K2548">
        <v>2</v>
      </c>
      <c r="L2548">
        <v>3.4</v>
      </c>
      <c r="M2548">
        <f>YEAR(Walmart_dataset[[#This Row],[Order Date]])</f>
        <v>2012</v>
      </c>
      <c r="N2548">
        <f>MONTH(Walmart_dataset[[#This Row],[Order Date]])</f>
        <v>10</v>
      </c>
      <c r="O2548">
        <f>DAY(Walmart_dataset[[#This Row],[Order Date]])</f>
        <v>12</v>
      </c>
    </row>
    <row r="2549" spans="1:15" x14ac:dyDescent="0.25">
      <c r="A2549" t="s">
        <v>3471</v>
      </c>
      <c r="B2549" s="1">
        <v>41194</v>
      </c>
      <c r="C2549" s="1">
        <v>41199</v>
      </c>
      <c r="D2549" t="s">
        <v>1245</v>
      </c>
      <c r="E2549" t="s">
        <v>14</v>
      </c>
      <c r="F2549" t="s">
        <v>36</v>
      </c>
      <c r="G2549" t="s">
        <v>37</v>
      </c>
      <c r="H2549" t="s">
        <v>43</v>
      </c>
      <c r="I2549" t="s">
        <v>3472</v>
      </c>
      <c r="J2549">
        <v>81.96</v>
      </c>
      <c r="K2549">
        <v>2</v>
      </c>
      <c r="L2549">
        <v>0</v>
      </c>
      <c r="M2549">
        <f>YEAR(Walmart_dataset[[#This Row],[Order Date]])</f>
        <v>2012</v>
      </c>
      <c r="N2549">
        <f>MONTH(Walmart_dataset[[#This Row],[Order Date]])</f>
        <v>10</v>
      </c>
      <c r="O2549">
        <f>DAY(Walmart_dataset[[#This Row],[Order Date]])</f>
        <v>12</v>
      </c>
    </row>
    <row r="2550" spans="1:15" hidden="1" x14ac:dyDescent="0.25">
      <c r="A2550" t="s">
        <v>3473</v>
      </c>
      <c r="B2550" s="1">
        <v>41104</v>
      </c>
      <c r="C2550" s="1">
        <v>41109</v>
      </c>
      <c r="D2550" t="s">
        <v>1351</v>
      </c>
      <c r="E2550" t="s">
        <v>14</v>
      </c>
      <c r="F2550" t="s">
        <v>391</v>
      </c>
      <c r="G2550" t="s">
        <v>73</v>
      </c>
      <c r="H2550" t="s">
        <v>43</v>
      </c>
      <c r="I2550" t="s">
        <v>335</v>
      </c>
      <c r="J2550">
        <v>272.74</v>
      </c>
      <c r="K2550">
        <v>3</v>
      </c>
      <c r="L2550">
        <v>-64.77</v>
      </c>
      <c r="M2550">
        <f>YEAR(Walmart_dataset[[#This Row],[Order Date]])</f>
        <v>2012</v>
      </c>
      <c r="N2550">
        <f>MONTH(Walmart_dataset[[#This Row],[Order Date]])</f>
        <v>7</v>
      </c>
      <c r="O2550">
        <f>DAY(Walmart_dataset[[#This Row],[Order Date]])</f>
        <v>14</v>
      </c>
    </row>
    <row r="2551" spans="1:15" hidden="1" x14ac:dyDescent="0.25">
      <c r="A2551" t="s">
        <v>3473</v>
      </c>
      <c r="B2551" s="1">
        <v>41104</v>
      </c>
      <c r="C2551" s="1">
        <v>41109</v>
      </c>
      <c r="D2551" t="s">
        <v>1351</v>
      </c>
      <c r="E2551" t="s">
        <v>14</v>
      </c>
      <c r="F2551" t="s">
        <v>391</v>
      </c>
      <c r="G2551" t="s">
        <v>73</v>
      </c>
      <c r="H2551" t="s">
        <v>67</v>
      </c>
      <c r="I2551" t="s">
        <v>3474</v>
      </c>
      <c r="J2551">
        <v>18.5</v>
      </c>
      <c r="K2551">
        <v>4</v>
      </c>
      <c r="L2551">
        <v>6.7</v>
      </c>
      <c r="M2551">
        <f>YEAR(Walmart_dataset[[#This Row],[Order Date]])</f>
        <v>2012</v>
      </c>
      <c r="N2551">
        <f>MONTH(Walmart_dataset[[#This Row],[Order Date]])</f>
        <v>7</v>
      </c>
      <c r="O2551">
        <f>DAY(Walmart_dataset[[#This Row],[Order Date]])</f>
        <v>14</v>
      </c>
    </row>
    <row r="2552" spans="1:15" hidden="1" x14ac:dyDescent="0.25">
      <c r="A2552" t="s">
        <v>3473</v>
      </c>
      <c r="B2552" s="1">
        <v>41104</v>
      </c>
      <c r="C2552" s="1">
        <v>41109</v>
      </c>
      <c r="D2552" t="s">
        <v>1351</v>
      </c>
      <c r="E2552" t="s">
        <v>14</v>
      </c>
      <c r="F2552" t="s">
        <v>391</v>
      </c>
      <c r="G2552" t="s">
        <v>73</v>
      </c>
      <c r="H2552" t="s">
        <v>110</v>
      </c>
      <c r="I2552" t="s">
        <v>1195</v>
      </c>
      <c r="J2552">
        <v>441.92</v>
      </c>
      <c r="K2552">
        <v>2</v>
      </c>
      <c r="L2552">
        <v>49.72</v>
      </c>
      <c r="M2552">
        <f>YEAR(Walmart_dataset[[#This Row],[Order Date]])</f>
        <v>2012</v>
      </c>
      <c r="N2552">
        <f>MONTH(Walmart_dataset[[#This Row],[Order Date]])</f>
        <v>7</v>
      </c>
      <c r="O2552">
        <f>DAY(Walmart_dataset[[#This Row],[Order Date]])</f>
        <v>14</v>
      </c>
    </row>
    <row r="2553" spans="1:15" hidden="1" x14ac:dyDescent="0.25">
      <c r="A2553" t="s">
        <v>3473</v>
      </c>
      <c r="B2553" s="1">
        <v>41104</v>
      </c>
      <c r="C2553" s="1">
        <v>41109</v>
      </c>
      <c r="D2553" t="s">
        <v>1351</v>
      </c>
      <c r="E2553" t="s">
        <v>14</v>
      </c>
      <c r="F2553" t="s">
        <v>391</v>
      </c>
      <c r="G2553" t="s">
        <v>73</v>
      </c>
      <c r="H2553" t="s">
        <v>296</v>
      </c>
      <c r="I2553" t="s">
        <v>3475</v>
      </c>
      <c r="J2553">
        <v>127.76</v>
      </c>
      <c r="K2553">
        <v>6</v>
      </c>
      <c r="L2553">
        <v>-191.65</v>
      </c>
      <c r="M2553">
        <f>YEAR(Walmart_dataset[[#This Row],[Order Date]])</f>
        <v>2012</v>
      </c>
      <c r="N2553">
        <f>MONTH(Walmart_dataset[[#This Row],[Order Date]])</f>
        <v>7</v>
      </c>
      <c r="O2553">
        <f>DAY(Walmart_dataset[[#This Row],[Order Date]])</f>
        <v>14</v>
      </c>
    </row>
    <row r="2554" spans="1:15" hidden="1" x14ac:dyDescent="0.25">
      <c r="A2554" t="s">
        <v>3476</v>
      </c>
      <c r="B2554" s="1">
        <v>40866</v>
      </c>
      <c r="C2554" s="1">
        <v>40871</v>
      </c>
      <c r="D2554" t="s">
        <v>3477</v>
      </c>
      <c r="E2554" t="s">
        <v>14</v>
      </c>
      <c r="F2554" t="s">
        <v>1311</v>
      </c>
      <c r="G2554" t="s">
        <v>42</v>
      </c>
      <c r="H2554" t="s">
        <v>67</v>
      </c>
      <c r="I2554" t="s">
        <v>1563</v>
      </c>
      <c r="J2554">
        <v>166.44</v>
      </c>
      <c r="K2554">
        <v>3</v>
      </c>
      <c r="L2554">
        <v>79.89</v>
      </c>
      <c r="M2554">
        <f>YEAR(Walmart_dataset[[#This Row],[Order Date]])</f>
        <v>2011</v>
      </c>
      <c r="N2554">
        <f>MONTH(Walmart_dataset[[#This Row],[Order Date]])</f>
        <v>11</v>
      </c>
      <c r="O2554">
        <f>DAY(Walmart_dataset[[#This Row],[Order Date]])</f>
        <v>19</v>
      </c>
    </row>
    <row r="2555" spans="1:15" x14ac:dyDescent="0.25">
      <c r="A2555" t="s">
        <v>3478</v>
      </c>
      <c r="B2555" s="1">
        <v>41422</v>
      </c>
      <c r="C2555" s="1">
        <v>41428</v>
      </c>
      <c r="D2555" t="s">
        <v>2847</v>
      </c>
      <c r="E2555" t="s">
        <v>14</v>
      </c>
      <c r="F2555" t="s">
        <v>15</v>
      </c>
      <c r="G2555" t="s">
        <v>16</v>
      </c>
      <c r="H2555" t="s">
        <v>67</v>
      </c>
      <c r="I2555" t="s">
        <v>1202</v>
      </c>
      <c r="J2555">
        <v>13.38</v>
      </c>
      <c r="K2555">
        <v>2</v>
      </c>
      <c r="L2555">
        <v>6.15</v>
      </c>
      <c r="M2555">
        <f>YEAR(Walmart_dataset[[#This Row],[Order Date]])</f>
        <v>2013</v>
      </c>
      <c r="N2555">
        <f>MONTH(Walmart_dataset[[#This Row],[Order Date]])</f>
        <v>5</v>
      </c>
      <c r="O2555">
        <f>DAY(Walmart_dataset[[#This Row],[Order Date]])</f>
        <v>28</v>
      </c>
    </row>
    <row r="2556" spans="1:15" x14ac:dyDescent="0.25">
      <c r="A2556" t="s">
        <v>3479</v>
      </c>
      <c r="B2556" s="1">
        <v>41551</v>
      </c>
      <c r="C2556" s="1">
        <v>41555</v>
      </c>
      <c r="D2556" t="s">
        <v>3227</v>
      </c>
      <c r="E2556" t="s">
        <v>14</v>
      </c>
      <c r="F2556" t="s">
        <v>2790</v>
      </c>
      <c r="G2556" t="s">
        <v>16</v>
      </c>
      <c r="H2556" t="s">
        <v>17</v>
      </c>
      <c r="I2556" t="s">
        <v>2164</v>
      </c>
      <c r="J2556">
        <v>6.16</v>
      </c>
      <c r="K2556">
        <v>2</v>
      </c>
      <c r="L2556">
        <v>2.96</v>
      </c>
      <c r="M2556">
        <f>YEAR(Walmart_dataset[[#This Row],[Order Date]])</f>
        <v>2013</v>
      </c>
      <c r="N2556">
        <f>MONTH(Walmart_dataset[[#This Row],[Order Date]])</f>
        <v>10</v>
      </c>
      <c r="O2556">
        <f>DAY(Walmart_dataset[[#This Row],[Order Date]])</f>
        <v>4</v>
      </c>
    </row>
    <row r="2557" spans="1:15" x14ac:dyDescent="0.25">
      <c r="A2557" t="s">
        <v>3479</v>
      </c>
      <c r="B2557" s="1">
        <v>41551</v>
      </c>
      <c r="C2557" s="1">
        <v>41555</v>
      </c>
      <c r="D2557" t="s">
        <v>3227</v>
      </c>
      <c r="E2557" t="s">
        <v>14</v>
      </c>
      <c r="F2557" t="s">
        <v>2790</v>
      </c>
      <c r="G2557" t="s">
        <v>16</v>
      </c>
      <c r="H2557" t="s">
        <v>110</v>
      </c>
      <c r="I2557" t="s">
        <v>151</v>
      </c>
      <c r="J2557">
        <v>915.14</v>
      </c>
      <c r="K2557">
        <v>4</v>
      </c>
      <c r="L2557">
        <v>102.95</v>
      </c>
      <c r="M2557">
        <f>YEAR(Walmart_dataset[[#This Row],[Order Date]])</f>
        <v>2013</v>
      </c>
      <c r="N2557">
        <f>MONTH(Walmart_dataset[[#This Row],[Order Date]])</f>
        <v>10</v>
      </c>
      <c r="O2557">
        <f>DAY(Walmart_dataset[[#This Row],[Order Date]])</f>
        <v>4</v>
      </c>
    </row>
    <row r="2558" spans="1:15" x14ac:dyDescent="0.25">
      <c r="A2558" t="s">
        <v>3479</v>
      </c>
      <c r="B2558" s="1">
        <v>41551</v>
      </c>
      <c r="C2558" s="1">
        <v>41555</v>
      </c>
      <c r="D2558" t="s">
        <v>3227</v>
      </c>
      <c r="E2558" t="s">
        <v>14</v>
      </c>
      <c r="F2558" t="s">
        <v>2790</v>
      </c>
      <c r="G2558" t="s">
        <v>16</v>
      </c>
      <c r="H2558" t="s">
        <v>67</v>
      </c>
      <c r="I2558" t="s">
        <v>3358</v>
      </c>
      <c r="J2558">
        <v>8.56</v>
      </c>
      <c r="K2558">
        <v>2</v>
      </c>
      <c r="L2558">
        <v>3.85</v>
      </c>
      <c r="M2558">
        <f>YEAR(Walmart_dataset[[#This Row],[Order Date]])</f>
        <v>2013</v>
      </c>
      <c r="N2558">
        <f>MONTH(Walmart_dataset[[#This Row],[Order Date]])</f>
        <v>10</v>
      </c>
      <c r="O2558">
        <f>DAY(Walmart_dataset[[#This Row],[Order Date]])</f>
        <v>4</v>
      </c>
    </row>
    <row r="2559" spans="1:15" x14ac:dyDescent="0.25">
      <c r="A2559" t="s">
        <v>3479</v>
      </c>
      <c r="B2559" s="1">
        <v>41551</v>
      </c>
      <c r="C2559" s="1">
        <v>41555</v>
      </c>
      <c r="D2559" t="s">
        <v>3227</v>
      </c>
      <c r="E2559" t="s">
        <v>14</v>
      </c>
      <c r="F2559" t="s">
        <v>2790</v>
      </c>
      <c r="G2559" t="s">
        <v>16</v>
      </c>
      <c r="H2559" t="s">
        <v>67</v>
      </c>
      <c r="I2559" t="s">
        <v>1518</v>
      </c>
      <c r="J2559">
        <v>97.82</v>
      </c>
      <c r="K2559">
        <v>2</v>
      </c>
      <c r="L2559">
        <v>45.98</v>
      </c>
      <c r="M2559">
        <f>YEAR(Walmart_dataset[[#This Row],[Order Date]])</f>
        <v>2013</v>
      </c>
      <c r="N2559">
        <f>MONTH(Walmart_dataset[[#This Row],[Order Date]])</f>
        <v>10</v>
      </c>
      <c r="O2559">
        <f>DAY(Walmart_dataset[[#This Row],[Order Date]])</f>
        <v>4</v>
      </c>
    </row>
    <row r="2560" spans="1:15" hidden="1" x14ac:dyDescent="0.25">
      <c r="A2560" t="s">
        <v>3480</v>
      </c>
      <c r="B2560" s="1">
        <v>41892</v>
      </c>
      <c r="C2560" s="1">
        <v>41898</v>
      </c>
      <c r="D2560" t="s">
        <v>886</v>
      </c>
      <c r="E2560" t="s">
        <v>14</v>
      </c>
      <c r="F2560" t="s">
        <v>87</v>
      </c>
      <c r="G2560" t="s">
        <v>88</v>
      </c>
      <c r="H2560" t="s">
        <v>67</v>
      </c>
      <c r="I2560" t="s">
        <v>2272</v>
      </c>
      <c r="J2560">
        <v>31.1</v>
      </c>
      <c r="K2560">
        <v>6</v>
      </c>
      <c r="L2560">
        <v>11.28</v>
      </c>
      <c r="M2560">
        <f>YEAR(Walmart_dataset[[#This Row],[Order Date]])</f>
        <v>2014</v>
      </c>
      <c r="N2560">
        <f>MONTH(Walmart_dataset[[#This Row],[Order Date]])</f>
        <v>9</v>
      </c>
      <c r="O2560">
        <f>DAY(Walmart_dataset[[#This Row],[Order Date]])</f>
        <v>10</v>
      </c>
    </row>
    <row r="2561" spans="1:15" hidden="1" x14ac:dyDescent="0.25">
      <c r="A2561" t="s">
        <v>3480</v>
      </c>
      <c r="B2561" s="1">
        <v>41892</v>
      </c>
      <c r="C2561" s="1">
        <v>41898</v>
      </c>
      <c r="D2561" t="s">
        <v>886</v>
      </c>
      <c r="E2561" t="s">
        <v>14</v>
      </c>
      <c r="F2561" t="s">
        <v>87</v>
      </c>
      <c r="G2561" t="s">
        <v>88</v>
      </c>
      <c r="H2561" t="s">
        <v>29</v>
      </c>
      <c r="I2561" t="s">
        <v>3481</v>
      </c>
      <c r="J2561">
        <v>11.18</v>
      </c>
      <c r="K2561">
        <v>1</v>
      </c>
      <c r="L2561">
        <v>0.84</v>
      </c>
      <c r="M2561">
        <f>YEAR(Walmart_dataset[[#This Row],[Order Date]])</f>
        <v>2014</v>
      </c>
      <c r="N2561">
        <f>MONTH(Walmart_dataset[[#This Row],[Order Date]])</f>
        <v>9</v>
      </c>
      <c r="O2561">
        <f>DAY(Walmart_dataset[[#This Row],[Order Date]])</f>
        <v>10</v>
      </c>
    </row>
    <row r="2562" spans="1:15" hidden="1" x14ac:dyDescent="0.25">
      <c r="A2562" t="s">
        <v>3482</v>
      </c>
      <c r="B2562" s="1">
        <v>41977</v>
      </c>
      <c r="C2562" s="1">
        <v>41980</v>
      </c>
      <c r="D2562" t="s">
        <v>94</v>
      </c>
      <c r="E2562" t="s">
        <v>14</v>
      </c>
      <c r="F2562" t="s">
        <v>2045</v>
      </c>
      <c r="G2562" t="s">
        <v>96</v>
      </c>
      <c r="H2562" t="s">
        <v>23</v>
      </c>
      <c r="I2562" t="s">
        <v>1356</v>
      </c>
      <c r="J2562">
        <v>13.34</v>
      </c>
      <c r="K2562">
        <v>6</v>
      </c>
      <c r="L2562">
        <v>1</v>
      </c>
      <c r="M2562">
        <f>YEAR(Walmart_dataset[[#This Row],[Order Date]])</f>
        <v>2014</v>
      </c>
      <c r="N2562">
        <f>MONTH(Walmart_dataset[[#This Row],[Order Date]])</f>
        <v>12</v>
      </c>
      <c r="O2562">
        <f>DAY(Walmart_dataset[[#This Row],[Order Date]])</f>
        <v>4</v>
      </c>
    </row>
    <row r="2563" spans="1:15" hidden="1" x14ac:dyDescent="0.25">
      <c r="A2563" t="s">
        <v>3482</v>
      </c>
      <c r="B2563" s="1">
        <v>41977</v>
      </c>
      <c r="C2563" s="1">
        <v>41980</v>
      </c>
      <c r="D2563" t="s">
        <v>94</v>
      </c>
      <c r="E2563" t="s">
        <v>14</v>
      </c>
      <c r="F2563" t="s">
        <v>2045</v>
      </c>
      <c r="G2563" t="s">
        <v>96</v>
      </c>
      <c r="H2563" t="s">
        <v>58</v>
      </c>
      <c r="I2563" t="s">
        <v>3042</v>
      </c>
      <c r="J2563">
        <v>76.75</v>
      </c>
      <c r="K2563">
        <v>6</v>
      </c>
      <c r="L2563">
        <v>10.55</v>
      </c>
      <c r="M2563">
        <f>YEAR(Walmart_dataset[[#This Row],[Order Date]])</f>
        <v>2014</v>
      </c>
      <c r="N2563">
        <f>MONTH(Walmart_dataset[[#This Row],[Order Date]])</f>
        <v>12</v>
      </c>
      <c r="O2563">
        <f>DAY(Walmart_dataset[[#This Row],[Order Date]])</f>
        <v>4</v>
      </c>
    </row>
    <row r="2564" spans="1:15" hidden="1" x14ac:dyDescent="0.25">
      <c r="A2564" t="s">
        <v>3482</v>
      </c>
      <c r="B2564" s="1">
        <v>41977</v>
      </c>
      <c r="C2564" s="1">
        <v>41980</v>
      </c>
      <c r="D2564" t="s">
        <v>94</v>
      </c>
      <c r="E2564" t="s">
        <v>14</v>
      </c>
      <c r="F2564" t="s">
        <v>2045</v>
      </c>
      <c r="G2564" t="s">
        <v>96</v>
      </c>
      <c r="H2564" t="s">
        <v>58</v>
      </c>
      <c r="I2564" t="s">
        <v>3042</v>
      </c>
      <c r="J2564">
        <v>102.34</v>
      </c>
      <c r="K2564">
        <v>8</v>
      </c>
      <c r="L2564">
        <v>14.07</v>
      </c>
      <c r="M2564">
        <f>YEAR(Walmart_dataset[[#This Row],[Order Date]])</f>
        <v>2014</v>
      </c>
      <c r="N2564">
        <f>MONTH(Walmart_dataset[[#This Row],[Order Date]])</f>
        <v>12</v>
      </c>
      <c r="O2564">
        <f>DAY(Walmart_dataset[[#This Row],[Order Date]])</f>
        <v>4</v>
      </c>
    </row>
    <row r="2565" spans="1:15" hidden="1" x14ac:dyDescent="0.25">
      <c r="A2565" t="s">
        <v>3482</v>
      </c>
      <c r="B2565" s="1">
        <v>41977</v>
      </c>
      <c r="C2565" s="1">
        <v>41980</v>
      </c>
      <c r="D2565" t="s">
        <v>94</v>
      </c>
      <c r="E2565" t="s">
        <v>14</v>
      </c>
      <c r="F2565" t="s">
        <v>2045</v>
      </c>
      <c r="G2565" t="s">
        <v>96</v>
      </c>
      <c r="H2565" t="s">
        <v>67</v>
      </c>
      <c r="I2565" t="s">
        <v>1572</v>
      </c>
      <c r="J2565">
        <v>10.32</v>
      </c>
      <c r="K2565">
        <v>2</v>
      </c>
      <c r="L2565">
        <v>3.74</v>
      </c>
      <c r="M2565">
        <f>YEAR(Walmart_dataset[[#This Row],[Order Date]])</f>
        <v>2014</v>
      </c>
      <c r="N2565">
        <f>MONTH(Walmart_dataset[[#This Row],[Order Date]])</f>
        <v>12</v>
      </c>
      <c r="O2565">
        <f>DAY(Walmart_dataset[[#This Row],[Order Date]])</f>
        <v>4</v>
      </c>
    </row>
    <row r="2566" spans="1:15" hidden="1" x14ac:dyDescent="0.25">
      <c r="A2566" t="s">
        <v>3482</v>
      </c>
      <c r="B2566" s="1">
        <v>41977</v>
      </c>
      <c r="C2566" s="1">
        <v>41980</v>
      </c>
      <c r="D2566" t="s">
        <v>94</v>
      </c>
      <c r="E2566" t="s">
        <v>14</v>
      </c>
      <c r="F2566" t="s">
        <v>2045</v>
      </c>
      <c r="G2566" t="s">
        <v>96</v>
      </c>
      <c r="H2566" t="s">
        <v>122</v>
      </c>
      <c r="I2566" t="s">
        <v>1981</v>
      </c>
      <c r="J2566">
        <v>47.32</v>
      </c>
      <c r="K2566">
        <v>7</v>
      </c>
      <c r="L2566">
        <v>5.92</v>
      </c>
      <c r="M2566">
        <f>YEAR(Walmart_dataset[[#This Row],[Order Date]])</f>
        <v>2014</v>
      </c>
      <c r="N2566">
        <f>MONTH(Walmart_dataset[[#This Row],[Order Date]])</f>
        <v>12</v>
      </c>
      <c r="O2566">
        <f>DAY(Walmart_dataset[[#This Row],[Order Date]])</f>
        <v>4</v>
      </c>
    </row>
    <row r="2567" spans="1:15" hidden="1" x14ac:dyDescent="0.25">
      <c r="A2567" t="s">
        <v>3482</v>
      </c>
      <c r="B2567" s="1">
        <v>41977</v>
      </c>
      <c r="C2567" s="1">
        <v>41980</v>
      </c>
      <c r="D2567" t="s">
        <v>94</v>
      </c>
      <c r="E2567" t="s">
        <v>14</v>
      </c>
      <c r="F2567" t="s">
        <v>2045</v>
      </c>
      <c r="G2567" t="s">
        <v>96</v>
      </c>
      <c r="H2567" t="s">
        <v>21</v>
      </c>
      <c r="I2567" t="s">
        <v>159</v>
      </c>
      <c r="J2567">
        <v>23.38</v>
      </c>
      <c r="K2567">
        <v>3</v>
      </c>
      <c r="L2567">
        <v>7.01</v>
      </c>
      <c r="M2567">
        <f>YEAR(Walmart_dataset[[#This Row],[Order Date]])</f>
        <v>2014</v>
      </c>
      <c r="N2567">
        <f>MONTH(Walmart_dataset[[#This Row],[Order Date]])</f>
        <v>12</v>
      </c>
      <c r="O2567">
        <f>DAY(Walmart_dataset[[#This Row],[Order Date]])</f>
        <v>4</v>
      </c>
    </row>
    <row r="2568" spans="1:15" hidden="1" x14ac:dyDescent="0.25">
      <c r="A2568" t="s">
        <v>3482</v>
      </c>
      <c r="B2568" s="1">
        <v>41977</v>
      </c>
      <c r="C2568" s="1">
        <v>41980</v>
      </c>
      <c r="D2568" t="s">
        <v>94</v>
      </c>
      <c r="E2568" t="s">
        <v>14</v>
      </c>
      <c r="F2568" t="s">
        <v>2045</v>
      </c>
      <c r="G2568" t="s">
        <v>96</v>
      </c>
      <c r="H2568" t="s">
        <v>21</v>
      </c>
      <c r="I2568" t="s">
        <v>941</v>
      </c>
      <c r="J2568">
        <v>16.72</v>
      </c>
      <c r="K2568">
        <v>5</v>
      </c>
      <c r="L2568">
        <v>3.34</v>
      </c>
      <c r="M2568">
        <f>YEAR(Walmart_dataset[[#This Row],[Order Date]])</f>
        <v>2014</v>
      </c>
      <c r="N2568">
        <f>MONTH(Walmart_dataset[[#This Row],[Order Date]])</f>
        <v>12</v>
      </c>
      <c r="O2568">
        <f>DAY(Walmart_dataset[[#This Row],[Order Date]])</f>
        <v>4</v>
      </c>
    </row>
    <row r="2569" spans="1:15" hidden="1" x14ac:dyDescent="0.25">
      <c r="A2569" t="s">
        <v>3482</v>
      </c>
      <c r="B2569" s="1">
        <v>41977</v>
      </c>
      <c r="C2569" s="1">
        <v>41980</v>
      </c>
      <c r="D2569" t="s">
        <v>94</v>
      </c>
      <c r="E2569" t="s">
        <v>14</v>
      </c>
      <c r="F2569" t="s">
        <v>2045</v>
      </c>
      <c r="G2569" t="s">
        <v>96</v>
      </c>
      <c r="H2569" t="s">
        <v>21</v>
      </c>
      <c r="I2569" t="s">
        <v>3483</v>
      </c>
      <c r="J2569">
        <v>16.190000000000001</v>
      </c>
      <c r="K2569">
        <v>1</v>
      </c>
      <c r="L2569">
        <v>4.66</v>
      </c>
      <c r="M2569">
        <f>YEAR(Walmart_dataset[[#This Row],[Order Date]])</f>
        <v>2014</v>
      </c>
      <c r="N2569">
        <f>MONTH(Walmart_dataset[[#This Row],[Order Date]])</f>
        <v>12</v>
      </c>
      <c r="O2569">
        <f>DAY(Walmart_dataset[[#This Row],[Order Date]])</f>
        <v>4</v>
      </c>
    </row>
    <row r="2570" spans="1:15" x14ac:dyDescent="0.25">
      <c r="A2570" t="s">
        <v>3484</v>
      </c>
      <c r="B2570" s="1">
        <v>41503</v>
      </c>
      <c r="C2570" s="1">
        <v>41509</v>
      </c>
      <c r="D2570" t="s">
        <v>334</v>
      </c>
      <c r="E2570" t="s">
        <v>14</v>
      </c>
      <c r="F2570" t="s">
        <v>3485</v>
      </c>
      <c r="G2570" t="s">
        <v>16</v>
      </c>
      <c r="H2570" t="s">
        <v>67</v>
      </c>
      <c r="I2570" t="s">
        <v>601</v>
      </c>
      <c r="J2570">
        <v>32.4</v>
      </c>
      <c r="K2570">
        <v>5</v>
      </c>
      <c r="L2570">
        <v>15.55</v>
      </c>
      <c r="M2570">
        <f>YEAR(Walmart_dataset[[#This Row],[Order Date]])</f>
        <v>2013</v>
      </c>
      <c r="N2570">
        <f>MONTH(Walmart_dataset[[#This Row],[Order Date]])</f>
        <v>8</v>
      </c>
      <c r="O2570">
        <f>DAY(Walmart_dataset[[#This Row],[Order Date]])</f>
        <v>17</v>
      </c>
    </row>
    <row r="2571" spans="1:15" x14ac:dyDescent="0.25">
      <c r="A2571" t="s">
        <v>3486</v>
      </c>
      <c r="B2571" s="1">
        <v>41486</v>
      </c>
      <c r="C2571" s="1">
        <v>41489</v>
      </c>
      <c r="D2571" t="s">
        <v>613</v>
      </c>
      <c r="E2571" t="s">
        <v>14</v>
      </c>
      <c r="F2571" t="s">
        <v>47</v>
      </c>
      <c r="G2571" t="s">
        <v>16</v>
      </c>
      <c r="H2571" t="s">
        <v>29</v>
      </c>
      <c r="I2571" t="s">
        <v>3487</v>
      </c>
      <c r="J2571">
        <v>715.64</v>
      </c>
      <c r="K2571">
        <v>2</v>
      </c>
      <c r="L2571">
        <v>178.91</v>
      </c>
      <c r="M2571">
        <f>YEAR(Walmart_dataset[[#This Row],[Order Date]])</f>
        <v>2013</v>
      </c>
      <c r="N2571">
        <f>MONTH(Walmart_dataset[[#This Row],[Order Date]])</f>
        <v>7</v>
      </c>
      <c r="O2571">
        <f>DAY(Walmart_dataset[[#This Row],[Order Date]])</f>
        <v>31</v>
      </c>
    </row>
    <row r="2572" spans="1:15" x14ac:dyDescent="0.25">
      <c r="A2572" t="s">
        <v>3488</v>
      </c>
      <c r="B2572" s="1">
        <v>41612</v>
      </c>
      <c r="C2572" s="1">
        <v>41616</v>
      </c>
      <c r="D2572" t="s">
        <v>3062</v>
      </c>
      <c r="E2572" t="s">
        <v>14</v>
      </c>
      <c r="F2572" t="s">
        <v>3489</v>
      </c>
      <c r="G2572" t="s">
        <v>16</v>
      </c>
      <c r="H2572" t="s">
        <v>31</v>
      </c>
      <c r="I2572" t="s">
        <v>714</v>
      </c>
      <c r="J2572">
        <v>268.7</v>
      </c>
      <c r="K2572">
        <v>3</v>
      </c>
      <c r="L2572">
        <v>6.72</v>
      </c>
      <c r="M2572">
        <f>YEAR(Walmart_dataset[[#This Row],[Order Date]])</f>
        <v>2013</v>
      </c>
      <c r="N2572">
        <f>MONTH(Walmart_dataset[[#This Row],[Order Date]])</f>
        <v>12</v>
      </c>
      <c r="O2572">
        <f>DAY(Walmart_dataset[[#This Row],[Order Date]])</f>
        <v>4</v>
      </c>
    </row>
    <row r="2573" spans="1:15" x14ac:dyDescent="0.25">
      <c r="A2573" t="s">
        <v>3488</v>
      </c>
      <c r="B2573" s="1">
        <v>41612</v>
      </c>
      <c r="C2573" s="1">
        <v>41616</v>
      </c>
      <c r="D2573" t="s">
        <v>3062</v>
      </c>
      <c r="E2573" t="s">
        <v>14</v>
      </c>
      <c r="F2573" t="s">
        <v>3489</v>
      </c>
      <c r="G2573" t="s">
        <v>16</v>
      </c>
      <c r="H2573" t="s">
        <v>23</v>
      </c>
      <c r="I2573" t="s">
        <v>3490</v>
      </c>
      <c r="J2573">
        <v>21.92</v>
      </c>
      <c r="K2573">
        <v>8</v>
      </c>
      <c r="L2573">
        <v>5.92</v>
      </c>
      <c r="M2573">
        <f>YEAR(Walmart_dataset[[#This Row],[Order Date]])</f>
        <v>2013</v>
      </c>
      <c r="N2573">
        <f>MONTH(Walmart_dataset[[#This Row],[Order Date]])</f>
        <v>12</v>
      </c>
      <c r="O2573">
        <f>DAY(Walmart_dataset[[#This Row],[Order Date]])</f>
        <v>4</v>
      </c>
    </row>
    <row r="2574" spans="1:15" x14ac:dyDescent="0.25">
      <c r="A2574" t="s">
        <v>3488</v>
      </c>
      <c r="B2574" s="1">
        <v>41612</v>
      </c>
      <c r="C2574" s="1">
        <v>41616</v>
      </c>
      <c r="D2574" t="s">
        <v>3062</v>
      </c>
      <c r="E2574" t="s">
        <v>14</v>
      </c>
      <c r="F2574" t="s">
        <v>3489</v>
      </c>
      <c r="G2574" t="s">
        <v>16</v>
      </c>
      <c r="H2574" t="s">
        <v>43</v>
      </c>
      <c r="I2574" t="s">
        <v>3491</v>
      </c>
      <c r="J2574">
        <v>48.72</v>
      </c>
      <c r="K2574">
        <v>3</v>
      </c>
      <c r="L2574">
        <v>7.31</v>
      </c>
      <c r="M2574">
        <f>YEAR(Walmart_dataset[[#This Row],[Order Date]])</f>
        <v>2013</v>
      </c>
      <c r="N2574">
        <f>MONTH(Walmart_dataset[[#This Row],[Order Date]])</f>
        <v>12</v>
      </c>
      <c r="O2574">
        <f>DAY(Walmart_dataset[[#This Row],[Order Date]])</f>
        <v>4</v>
      </c>
    </row>
    <row r="2575" spans="1:15" x14ac:dyDescent="0.25">
      <c r="A2575" t="s">
        <v>3488</v>
      </c>
      <c r="B2575" s="1">
        <v>41612</v>
      </c>
      <c r="C2575" s="1">
        <v>41616</v>
      </c>
      <c r="D2575" t="s">
        <v>3062</v>
      </c>
      <c r="E2575" t="s">
        <v>14</v>
      </c>
      <c r="F2575" t="s">
        <v>3489</v>
      </c>
      <c r="G2575" t="s">
        <v>16</v>
      </c>
      <c r="H2575" t="s">
        <v>296</v>
      </c>
      <c r="I2575" t="s">
        <v>349</v>
      </c>
      <c r="J2575">
        <v>205.67</v>
      </c>
      <c r="K2575">
        <v>2</v>
      </c>
      <c r="L2575">
        <v>-12.1</v>
      </c>
      <c r="M2575">
        <f>YEAR(Walmart_dataset[[#This Row],[Order Date]])</f>
        <v>2013</v>
      </c>
      <c r="N2575">
        <f>MONTH(Walmart_dataset[[#This Row],[Order Date]])</f>
        <v>12</v>
      </c>
      <c r="O2575">
        <f>DAY(Walmart_dataset[[#This Row],[Order Date]])</f>
        <v>4</v>
      </c>
    </row>
    <row r="2576" spans="1:15" x14ac:dyDescent="0.25">
      <c r="A2576" t="s">
        <v>3492</v>
      </c>
      <c r="B2576" s="1">
        <v>41094</v>
      </c>
      <c r="C2576" s="1">
        <v>41098</v>
      </c>
      <c r="D2576" t="s">
        <v>2788</v>
      </c>
      <c r="E2576" t="s">
        <v>14</v>
      </c>
      <c r="F2576" t="s">
        <v>197</v>
      </c>
      <c r="G2576" t="s">
        <v>16</v>
      </c>
      <c r="H2576" t="s">
        <v>27</v>
      </c>
      <c r="I2576" t="s">
        <v>1735</v>
      </c>
      <c r="J2576">
        <v>22.85</v>
      </c>
      <c r="K2576">
        <v>2</v>
      </c>
      <c r="L2576">
        <v>7.43</v>
      </c>
      <c r="M2576">
        <f>YEAR(Walmart_dataset[[#This Row],[Order Date]])</f>
        <v>2012</v>
      </c>
      <c r="N2576">
        <f>MONTH(Walmart_dataset[[#This Row],[Order Date]])</f>
        <v>7</v>
      </c>
      <c r="O2576">
        <f>DAY(Walmart_dataset[[#This Row],[Order Date]])</f>
        <v>4</v>
      </c>
    </row>
    <row r="2577" spans="1:15" hidden="1" x14ac:dyDescent="0.25">
      <c r="A2577" t="s">
        <v>3493</v>
      </c>
      <c r="B2577" s="1">
        <v>41471</v>
      </c>
      <c r="C2577" s="1">
        <v>41476</v>
      </c>
      <c r="D2577" t="s">
        <v>3494</v>
      </c>
      <c r="E2577" t="s">
        <v>14</v>
      </c>
      <c r="F2577" t="s">
        <v>87</v>
      </c>
      <c r="G2577" t="s">
        <v>88</v>
      </c>
      <c r="H2577" t="s">
        <v>110</v>
      </c>
      <c r="I2577" t="s">
        <v>308</v>
      </c>
      <c r="J2577">
        <v>230.28</v>
      </c>
      <c r="K2577">
        <v>3</v>
      </c>
      <c r="L2577">
        <v>23.03</v>
      </c>
      <c r="M2577">
        <f>YEAR(Walmart_dataset[[#This Row],[Order Date]])</f>
        <v>2013</v>
      </c>
      <c r="N2577">
        <f>MONTH(Walmart_dataset[[#This Row],[Order Date]])</f>
        <v>7</v>
      </c>
      <c r="O2577">
        <f>DAY(Walmart_dataset[[#This Row],[Order Date]])</f>
        <v>16</v>
      </c>
    </row>
    <row r="2578" spans="1:15" hidden="1" x14ac:dyDescent="0.25">
      <c r="A2578" t="s">
        <v>3493</v>
      </c>
      <c r="B2578" s="1">
        <v>41471</v>
      </c>
      <c r="C2578" s="1">
        <v>41476</v>
      </c>
      <c r="D2578" t="s">
        <v>3494</v>
      </c>
      <c r="E2578" t="s">
        <v>14</v>
      </c>
      <c r="F2578" t="s">
        <v>87</v>
      </c>
      <c r="G2578" t="s">
        <v>88</v>
      </c>
      <c r="H2578" t="s">
        <v>67</v>
      </c>
      <c r="I2578" t="s">
        <v>2472</v>
      </c>
      <c r="J2578">
        <v>105.52</v>
      </c>
      <c r="K2578">
        <v>5</v>
      </c>
      <c r="L2578">
        <v>34.29</v>
      </c>
      <c r="M2578">
        <f>YEAR(Walmart_dataset[[#This Row],[Order Date]])</f>
        <v>2013</v>
      </c>
      <c r="N2578">
        <f>MONTH(Walmart_dataset[[#This Row],[Order Date]])</f>
        <v>7</v>
      </c>
      <c r="O2578">
        <f>DAY(Walmart_dataset[[#This Row],[Order Date]])</f>
        <v>16</v>
      </c>
    </row>
    <row r="2579" spans="1:15" x14ac:dyDescent="0.25">
      <c r="A2579" t="s">
        <v>3495</v>
      </c>
      <c r="B2579" s="1">
        <v>41869</v>
      </c>
      <c r="C2579" s="1">
        <v>41876</v>
      </c>
      <c r="D2579" t="s">
        <v>879</v>
      </c>
      <c r="E2579" t="s">
        <v>14</v>
      </c>
      <c r="F2579" t="s">
        <v>202</v>
      </c>
      <c r="G2579" t="s">
        <v>16</v>
      </c>
      <c r="H2579" t="s">
        <v>128</v>
      </c>
      <c r="I2579" t="s">
        <v>159</v>
      </c>
      <c r="J2579">
        <v>23.36</v>
      </c>
      <c r="K2579">
        <v>2</v>
      </c>
      <c r="L2579">
        <v>11.68</v>
      </c>
      <c r="M2579">
        <f>YEAR(Walmart_dataset[[#This Row],[Order Date]])</f>
        <v>2014</v>
      </c>
      <c r="N2579">
        <f>MONTH(Walmart_dataset[[#This Row],[Order Date]])</f>
        <v>8</v>
      </c>
      <c r="O2579">
        <f>DAY(Walmart_dataset[[#This Row],[Order Date]])</f>
        <v>18</v>
      </c>
    </row>
    <row r="2580" spans="1:15" x14ac:dyDescent="0.25">
      <c r="A2580" t="s">
        <v>3495</v>
      </c>
      <c r="B2580" s="1">
        <v>41869</v>
      </c>
      <c r="C2580" s="1">
        <v>41876</v>
      </c>
      <c r="D2580" t="s">
        <v>879</v>
      </c>
      <c r="E2580" t="s">
        <v>14</v>
      </c>
      <c r="F2580" t="s">
        <v>202</v>
      </c>
      <c r="G2580" t="s">
        <v>16</v>
      </c>
      <c r="H2580" t="s">
        <v>25</v>
      </c>
      <c r="I2580" t="s">
        <v>2865</v>
      </c>
      <c r="J2580">
        <v>71.98</v>
      </c>
      <c r="K2580">
        <v>3</v>
      </c>
      <c r="L2580">
        <v>9</v>
      </c>
      <c r="M2580">
        <f>YEAR(Walmart_dataset[[#This Row],[Order Date]])</f>
        <v>2014</v>
      </c>
      <c r="N2580">
        <f>MONTH(Walmart_dataset[[#This Row],[Order Date]])</f>
        <v>8</v>
      </c>
      <c r="O2580">
        <f>DAY(Walmart_dataset[[#This Row],[Order Date]])</f>
        <v>18</v>
      </c>
    </row>
    <row r="2581" spans="1:15" x14ac:dyDescent="0.25">
      <c r="A2581" t="s">
        <v>3495</v>
      </c>
      <c r="B2581" s="1">
        <v>41869</v>
      </c>
      <c r="C2581" s="1">
        <v>41876</v>
      </c>
      <c r="D2581" t="s">
        <v>879</v>
      </c>
      <c r="E2581" t="s">
        <v>14</v>
      </c>
      <c r="F2581" t="s">
        <v>202</v>
      </c>
      <c r="G2581" t="s">
        <v>16</v>
      </c>
      <c r="H2581" t="s">
        <v>67</v>
      </c>
      <c r="I2581" t="s">
        <v>1091</v>
      </c>
      <c r="J2581">
        <v>8.56</v>
      </c>
      <c r="K2581">
        <v>2</v>
      </c>
      <c r="L2581">
        <v>3.85</v>
      </c>
      <c r="M2581">
        <f>YEAR(Walmart_dataset[[#This Row],[Order Date]])</f>
        <v>2014</v>
      </c>
      <c r="N2581">
        <f>MONTH(Walmart_dataset[[#This Row],[Order Date]])</f>
        <v>8</v>
      </c>
      <c r="O2581">
        <f>DAY(Walmart_dataset[[#This Row],[Order Date]])</f>
        <v>18</v>
      </c>
    </row>
    <row r="2582" spans="1:15" x14ac:dyDescent="0.25">
      <c r="A2582" t="s">
        <v>3495</v>
      </c>
      <c r="B2582" s="1">
        <v>41869</v>
      </c>
      <c r="C2582" s="1">
        <v>41876</v>
      </c>
      <c r="D2582" t="s">
        <v>879</v>
      </c>
      <c r="E2582" t="s">
        <v>14</v>
      </c>
      <c r="F2582" t="s">
        <v>202</v>
      </c>
      <c r="G2582" t="s">
        <v>16</v>
      </c>
      <c r="H2582" t="s">
        <v>27</v>
      </c>
      <c r="I2582" t="s">
        <v>1704</v>
      </c>
      <c r="J2582">
        <v>13.92</v>
      </c>
      <c r="K2582">
        <v>3</v>
      </c>
      <c r="L2582">
        <v>4.87</v>
      </c>
      <c r="M2582">
        <f>YEAR(Walmart_dataset[[#This Row],[Order Date]])</f>
        <v>2014</v>
      </c>
      <c r="N2582">
        <f>MONTH(Walmart_dataset[[#This Row],[Order Date]])</f>
        <v>8</v>
      </c>
      <c r="O2582">
        <f>DAY(Walmart_dataset[[#This Row],[Order Date]])</f>
        <v>18</v>
      </c>
    </row>
    <row r="2583" spans="1:15" x14ac:dyDescent="0.25">
      <c r="A2583" t="s">
        <v>3495</v>
      </c>
      <c r="B2583" s="1">
        <v>41869</v>
      </c>
      <c r="C2583" s="1">
        <v>41876</v>
      </c>
      <c r="D2583" t="s">
        <v>879</v>
      </c>
      <c r="E2583" t="s">
        <v>14</v>
      </c>
      <c r="F2583" t="s">
        <v>202</v>
      </c>
      <c r="G2583" t="s">
        <v>16</v>
      </c>
      <c r="H2583" t="s">
        <v>29</v>
      </c>
      <c r="I2583" t="s">
        <v>3496</v>
      </c>
      <c r="J2583">
        <v>2518.29</v>
      </c>
      <c r="K2583">
        <v>9</v>
      </c>
      <c r="L2583">
        <v>654.76</v>
      </c>
      <c r="M2583">
        <f>YEAR(Walmart_dataset[[#This Row],[Order Date]])</f>
        <v>2014</v>
      </c>
      <c r="N2583">
        <f>MONTH(Walmart_dataset[[#This Row],[Order Date]])</f>
        <v>8</v>
      </c>
      <c r="O2583">
        <f>DAY(Walmart_dataset[[#This Row],[Order Date]])</f>
        <v>18</v>
      </c>
    </row>
    <row r="2584" spans="1:15" x14ac:dyDescent="0.25">
      <c r="A2584" t="s">
        <v>3495</v>
      </c>
      <c r="B2584" s="1">
        <v>41869</v>
      </c>
      <c r="C2584" s="1">
        <v>41876</v>
      </c>
      <c r="D2584" t="s">
        <v>879</v>
      </c>
      <c r="E2584" t="s">
        <v>14</v>
      </c>
      <c r="F2584" t="s">
        <v>202</v>
      </c>
      <c r="G2584" t="s">
        <v>16</v>
      </c>
      <c r="H2584" t="s">
        <v>43</v>
      </c>
      <c r="I2584" t="s">
        <v>618</v>
      </c>
      <c r="J2584">
        <v>540.57000000000005</v>
      </c>
      <c r="K2584">
        <v>3</v>
      </c>
      <c r="L2584">
        <v>140.55000000000001</v>
      </c>
      <c r="M2584">
        <f>YEAR(Walmart_dataset[[#This Row],[Order Date]])</f>
        <v>2014</v>
      </c>
      <c r="N2584">
        <f>MONTH(Walmart_dataset[[#This Row],[Order Date]])</f>
        <v>8</v>
      </c>
      <c r="O2584">
        <f>DAY(Walmart_dataset[[#This Row],[Order Date]])</f>
        <v>18</v>
      </c>
    </row>
    <row r="2585" spans="1:15" x14ac:dyDescent="0.25">
      <c r="A2585" t="s">
        <v>3495</v>
      </c>
      <c r="B2585" s="1">
        <v>41869</v>
      </c>
      <c r="C2585" s="1">
        <v>41876</v>
      </c>
      <c r="D2585" t="s">
        <v>879</v>
      </c>
      <c r="E2585" t="s">
        <v>14</v>
      </c>
      <c r="F2585" t="s">
        <v>202</v>
      </c>
      <c r="G2585" t="s">
        <v>16</v>
      </c>
      <c r="H2585" t="s">
        <v>27</v>
      </c>
      <c r="I2585" t="s">
        <v>971</v>
      </c>
      <c r="J2585">
        <v>221.06</v>
      </c>
      <c r="K2585">
        <v>8</v>
      </c>
      <c r="L2585">
        <v>77.37</v>
      </c>
      <c r="M2585">
        <f>YEAR(Walmart_dataset[[#This Row],[Order Date]])</f>
        <v>2014</v>
      </c>
      <c r="N2585">
        <f>MONTH(Walmart_dataset[[#This Row],[Order Date]])</f>
        <v>8</v>
      </c>
      <c r="O2585">
        <f>DAY(Walmart_dataset[[#This Row],[Order Date]])</f>
        <v>18</v>
      </c>
    </row>
    <row r="2586" spans="1:15" x14ac:dyDescent="0.25">
      <c r="A2586" t="s">
        <v>3497</v>
      </c>
      <c r="B2586" s="1">
        <v>41623</v>
      </c>
      <c r="C2586" s="1">
        <v>41626</v>
      </c>
      <c r="D2586" t="s">
        <v>2337</v>
      </c>
      <c r="E2586" t="s">
        <v>14</v>
      </c>
      <c r="F2586" t="s">
        <v>197</v>
      </c>
      <c r="G2586" t="s">
        <v>16</v>
      </c>
      <c r="H2586" t="s">
        <v>110</v>
      </c>
      <c r="I2586" t="s">
        <v>111</v>
      </c>
      <c r="J2586">
        <v>81.42</v>
      </c>
      <c r="K2586">
        <v>2</v>
      </c>
      <c r="L2586">
        <v>-9.16</v>
      </c>
      <c r="M2586">
        <f>YEAR(Walmart_dataset[[#This Row],[Order Date]])</f>
        <v>2013</v>
      </c>
      <c r="N2586">
        <f>MONTH(Walmart_dataset[[#This Row],[Order Date]])</f>
        <v>12</v>
      </c>
      <c r="O2586">
        <f>DAY(Walmart_dataset[[#This Row],[Order Date]])</f>
        <v>15</v>
      </c>
    </row>
    <row r="2587" spans="1:15" x14ac:dyDescent="0.25">
      <c r="A2587" t="s">
        <v>3497</v>
      </c>
      <c r="B2587" s="1">
        <v>41623</v>
      </c>
      <c r="C2587" s="1">
        <v>41626</v>
      </c>
      <c r="D2587" t="s">
        <v>2337</v>
      </c>
      <c r="E2587" t="s">
        <v>14</v>
      </c>
      <c r="F2587" t="s">
        <v>197</v>
      </c>
      <c r="G2587" t="s">
        <v>16</v>
      </c>
      <c r="H2587" t="s">
        <v>43</v>
      </c>
      <c r="I2587" t="s">
        <v>145</v>
      </c>
      <c r="J2587">
        <v>134.80000000000001</v>
      </c>
      <c r="K2587">
        <v>10</v>
      </c>
      <c r="L2587">
        <v>35.049999999999997</v>
      </c>
      <c r="M2587">
        <f>YEAR(Walmart_dataset[[#This Row],[Order Date]])</f>
        <v>2013</v>
      </c>
      <c r="N2587">
        <f>MONTH(Walmart_dataset[[#This Row],[Order Date]])</f>
        <v>12</v>
      </c>
      <c r="O2587">
        <f>DAY(Walmart_dataset[[#This Row],[Order Date]])</f>
        <v>15</v>
      </c>
    </row>
    <row r="2588" spans="1:15" x14ac:dyDescent="0.25">
      <c r="A2588" t="s">
        <v>3498</v>
      </c>
      <c r="B2588" s="1">
        <v>41918</v>
      </c>
      <c r="C2588" s="1">
        <v>41923</v>
      </c>
      <c r="D2588" t="s">
        <v>730</v>
      </c>
      <c r="E2588" t="s">
        <v>14</v>
      </c>
      <c r="F2588" t="s">
        <v>2807</v>
      </c>
      <c r="G2588" t="s">
        <v>16</v>
      </c>
      <c r="H2588" t="s">
        <v>110</v>
      </c>
      <c r="I2588" t="s">
        <v>1482</v>
      </c>
      <c r="J2588">
        <v>435.17</v>
      </c>
      <c r="K2588">
        <v>4</v>
      </c>
      <c r="L2588">
        <v>-59.84</v>
      </c>
      <c r="M2588">
        <f>YEAR(Walmart_dataset[[#This Row],[Order Date]])</f>
        <v>2014</v>
      </c>
      <c r="N2588">
        <f>MONTH(Walmart_dataset[[#This Row],[Order Date]])</f>
        <v>10</v>
      </c>
      <c r="O2588">
        <f>DAY(Walmart_dataset[[#This Row],[Order Date]])</f>
        <v>6</v>
      </c>
    </row>
    <row r="2589" spans="1:15" x14ac:dyDescent="0.25">
      <c r="A2589" t="s">
        <v>3498</v>
      </c>
      <c r="B2589" s="1">
        <v>41918</v>
      </c>
      <c r="C2589" s="1">
        <v>41923</v>
      </c>
      <c r="D2589" t="s">
        <v>730</v>
      </c>
      <c r="E2589" t="s">
        <v>14</v>
      </c>
      <c r="F2589" t="s">
        <v>2807</v>
      </c>
      <c r="G2589" t="s">
        <v>16</v>
      </c>
      <c r="H2589" t="s">
        <v>119</v>
      </c>
      <c r="I2589" t="s">
        <v>159</v>
      </c>
      <c r="J2589">
        <v>14.9</v>
      </c>
      <c r="K2589">
        <v>5</v>
      </c>
      <c r="L2589">
        <v>6.85</v>
      </c>
      <c r="M2589">
        <f>YEAR(Walmart_dataset[[#This Row],[Order Date]])</f>
        <v>2014</v>
      </c>
      <c r="N2589">
        <f>MONTH(Walmart_dataset[[#This Row],[Order Date]])</f>
        <v>10</v>
      </c>
      <c r="O2589">
        <f>DAY(Walmart_dataset[[#This Row],[Order Date]])</f>
        <v>6</v>
      </c>
    </row>
    <row r="2590" spans="1:15" x14ac:dyDescent="0.25">
      <c r="A2590" t="s">
        <v>3498</v>
      </c>
      <c r="B2590" s="1">
        <v>41918</v>
      </c>
      <c r="C2590" s="1">
        <v>41923</v>
      </c>
      <c r="D2590" t="s">
        <v>730</v>
      </c>
      <c r="E2590" t="s">
        <v>14</v>
      </c>
      <c r="F2590" t="s">
        <v>2807</v>
      </c>
      <c r="G2590" t="s">
        <v>16</v>
      </c>
      <c r="H2590" t="s">
        <v>29</v>
      </c>
      <c r="I2590" t="s">
        <v>2329</v>
      </c>
      <c r="J2590">
        <v>15.8</v>
      </c>
      <c r="K2590">
        <v>4</v>
      </c>
      <c r="L2590">
        <v>4.1100000000000003</v>
      </c>
      <c r="M2590">
        <f>YEAR(Walmart_dataset[[#This Row],[Order Date]])</f>
        <v>2014</v>
      </c>
      <c r="N2590">
        <f>MONTH(Walmart_dataset[[#This Row],[Order Date]])</f>
        <v>10</v>
      </c>
      <c r="O2590">
        <f>DAY(Walmart_dataset[[#This Row],[Order Date]])</f>
        <v>6</v>
      </c>
    </row>
    <row r="2591" spans="1:15" x14ac:dyDescent="0.25">
      <c r="A2591" t="s">
        <v>3498</v>
      </c>
      <c r="B2591" s="1">
        <v>41918</v>
      </c>
      <c r="C2591" s="1">
        <v>41923</v>
      </c>
      <c r="D2591" t="s">
        <v>730</v>
      </c>
      <c r="E2591" t="s">
        <v>14</v>
      </c>
      <c r="F2591" t="s">
        <v>2807</v>
      </c>
      <c r="G2591" t="s">
        <v>16</v>
      </c>
      <c r="H2591" t="s">
        <v>21</v>
      </c>
      <c r="I2591" t="s">
        <v>3499</v>
      </c>
      <c r="J2591">
        <v>72.900000000000006</v>
      </c>
      <c r="K2591">
        <v>5</v>
      </c>
      <c r="L2591">
        <v>26.97</v>
      </c>
      <c r="M2591">
        <f>YEAR(Walmart_dataset[[#This Row],[Order Date]])</f>
        <v>2014</v>
      </c>
      <c r="N2591">
        <f>MONTH(Walmart_dataset[[#This Row],[Order Date]])</f>
        <v>10</v>
      </c>
      <c r="O2591">
        <f>DAY(Walmart_dataset[[#This Row],[Order Date]])</f>
        <v>6</v>
      </c>
    </row>
    <row r="2592" spans="1:15" x14ac:dyDescent="0.25">
      <c r="A2592" t="s">
        <v>3498</v>
      </c>
      <c r="B2592" s="1">
        <v>41918</v>
      </c>
      <c r="C2592" s="1">
        <v>41923</v>
      </c>
      <c r="D2592" t="s">
        <v>730</v>
      </c>
      <c r="E2592" t="s">
        <v>14</v>
      </c>
      <c r="F2592" t="s">
        <v>2807</v>
      </c>
      <c r="G2592" t="s">
        <v>16</v>
      </c>
      <c r="H2592" t="s">
        <v>31</v>
      </c>
      <c r="I2592" t="s">
        <v>979</v>
      </c>
      <c r="J2592">
        <v>206.35</v>
      </c>
      <c r="K2592">
        <v>3</v>
      </c>
      <c r="L2592">
        <v>5.16</v>
      </c>
      <c r="M2592">
        <f>YEAR(Walmart_dataset[[#This Row],[Order Date]])</f>
        <v>2014</v>
      </c>
      <c r="N2592">
        <f>MONTH(Walmart_dataset[[#This Row],[Order Date]])</f>
        <v>10</v>
      </c>
      <c r="O2592">
        <f>DAY(Walmart_dataset[[#This Row],[Order Date]])</f>
        <v>6</v>
      </c>
    </row>
    <row r="2593" spans="1:15" x14ac:dyDescent="0.25">
      <c r="A2593" t="s">
        <v>3498</v>
      </c>
      <c r="B2593" s="1">
        <v>41918</v>
      </c>
      <c r="C2593" s="1">
        <v>41923</v>
      </c>
      <c r="D2593" t="s">
        <v>730</v>
      </c>
      <c r="E2593" t="s">
        <v>14</v>
      </c>
      <c r="F2593" t="s">
        <v>2807</v>
      </c>
      <c r="G2593" t="s">
        <v>16</v>
      </c>
      <c r="H2593" t="s">
        <v>25</v>
      </c>
      <c r="I2593" t="s">
        <v>1441</v>
      </c>
      <c r="J2593">
        <v>7.99</v>
      </c>
      <c r="K2593">
        <v>1</v>
      </c>
      <c r="L2593">
        <v>2.7</v>
      </c>
      <c r="M2593">
        <f>YEAR(Walmart_dataset[[#This Row],[Order Date]])</f>
        <v>2014</v>
      </c>
      <c r="N2593">
        <f>MONTH(Walmart_dataset[[#This Row],[Order Date]])</f>
        <v>10</v>
      </c>
      <c r="O2593">
        <f>DAY(Walmart_dataset[[#This Row],[Order Date]])</f>
        <v>6</v>
      </c>
    </row>
    <row r="2594" spans="1:15" x14ac:dyDescent="0.25">
      <c r="A2594" t="s">
        <v>3500</v>
      </c>
      <c r="B2594" s="1">
        <v>40991</v>
      </c>
      <c r="C2594" s="1">
        <v>40998</v>
      </c>
      <c r="D2594" t="s">
        <v>2237</v>
      </c>
      <c r="E2594" t="s">
        <v>14</v>
      </c>
      <c r="F2594" t="s">
        <v>15</v>
      </c>
      <c r="G2594" t="s">
        <v>16</v>
      </c>
      <c r="H2594" t="s">
        <v>67</v>
      </c>
      <c r="I2594" t="s">
        <v>1410</v>
      </c>
      <c r="J2594">
        <v>33.36</v>
      </c>
      <c r="K2594">
        <v>4</v>
      </c>
      <c r="L2594">
        <v>16.68</v>
      </c>
      <c r="M2594">
        <f>YEAR(Walmart_dataset[[#This Row],[Order Date]])</f>
        <v>2012</v>
      </c>
      <c r="N2594">
        <f>MONTH(Walmart_dataset[[#This Row],[Order Date]])</f>
        <v>3</v>
      </c>
      <c r="O2594">
        <f>DAY(Walmart_dataset[[#This Row],[Order Date]])</f>
        <v>23</v>
      </c>
    </row>
    <row r="2595" spans="1:15" hidden="1" x14ac:dyDescent="0.25">
      <c r="A2595" t="s">
        <v>3501</v>
      </c>
      <c r="B2595" s="1">
        <v>41558</v>
      </c>
      <c r="C2595" s="1">
        <v>41560</v>
      </c>
      <c r="D2595" t="s">
        <v>3502</v>
      </c>
      <c r="E2595" t="s">
        <v>14</v>
      </c>
      <c r="F2595" t="s">
        <v>177</v>
      </c>
      <c r="G2595" t="s">
        <v>96</v>
      </c>
      <c r="H2595" t="s">
        <v>296</v>
      </c>
      <c r="I2595" t="s">
        <v>3503</v>
      </c>
      <c r="J2595">
        <v>90.88</v>
      </c>
      <c r="K2595">
        <v>3</v>
      </c>
      <c r="L2595">
        <v>-190.85</v>
      </c>
      <c r="M2595">
        <f>YEAR(Walmart_dataset[[#This Row],[Order Date]])</f>
        <v>2013</v>
      </c>
      <c r="N2595">
        <f>MONTH(Walmart_dataset[[#This Row],[Order Date]])</f>
        <v>10</v>
      </c>
      <c r="O2595">
        <f>DAY(Walmart_dataset[[#This Row],[Order Date]])</f>
        <v>11</v>
      </c>
    </row>
    <row r="2596" spans="1:15" hidden="1" x14ac:dyDescent="0.25">
      <c r="A2596" t="s">
        <v>3501</v>
      </c>
      <c r="B2596" s="1">
        <v>41558</v>
      </c>
      <c r="C2596" s="1">
        <v>41560</v>
      </c>
      <c r="D2596" t="s">
        <v>3502</v>
      </c>
      <c r="E2596" t="s">
        <v>14</v>
      </c>
      <c r="F2596" t="s">
        <v>177</v>
      </c>
      <c r="G2596" t="s">
        <v>96</v>
      </c>
      <c r="H2596" t="s">
        <v>25</v>
      </c>
      <c r="I2596" t="s">
        <v>3504</v>
      </c>
      <c r="J2596">
        <v>15.99</v>
      </c>
      <c r="K2596">
        <v>1</v>
      </c>
      <c r="L2596">
        <v>-3</v>
      </c>
      <c r="M2596">
        <f>YEAR(Walmart_dataset[[#This Row],[Order Date]])</f>
        <v>2013</v>
      </c>
      <c r="N2596">
        <f>MONTH(Walmart_dataset[[#This Row],[Order Date]])</f>
        <v>10</v>
      </c>
      <c r="O2596">
        <f>DAY(Walmart_dataset[[#This Row],[Order Date]])</f>
        <v>11</v>
      </c>
    </row>
    <row r="2597" spans="1:15" hidden="1" x14ac:dyDescent="0.25">
      <c r="A2597" t="s">
        <v>3501</v>
      </c>
      <c r="B2597" s="1">
        <v>41558</v>
      </c>
      <c r="C2597" s="1">
        <v>41560</v>
      </c>
      <c r="D2597" t="s">
        <v>3502</v>
      </c>
      <c r="E2597" t="s">
        <v>14</v>
      </c>
      <c r="F2597" t="s">
        <v>177</v>
      </c>
      <c r="G2597" t="s">
        <v>96</v>
      </c>
      <c r="H2597" t="s">
        <v>110</v>
      </c>
      <c r="I2597" t="s">
        <v>3381</v>
      </c>
      <c r="J2597">
        <v>120.78</v>
      </c>
      <c r="K2597">
        <v>1</v>
      </c>
      <c r="L2597">
        <v>13.59</v>
      </c>
      <c r="M2597">
        <f>YEAR(Walmart_dataset[[#This Row],[Order Date]])</f>
        <v>2013</v>
      </c>
      <c r="N2597">
        <f>MONTH(Walmart_dataset[[#This Row],[Order Date]])</f>
        <v>10</v>
      </c>
      <c r="O2597">
        <f>DAY(Walmart_dataset[[#This Row],[Order Date]])</f>
        <v>11</v>
      </c>
    </row>
    <row r="2598" spans="1:15" x14ac:dyDescent="0.25">
      <c r="A2598" t="s">
        <v>3505</v>
      </c>
      <c r="B2598" s="1">
        <v>41148</v>
      </c>
      <c r="C2598" s="1">
        <v>41152</v>
      </c>
      <c r="D2598" t="s">
        <v>1788</v>
      </c>
      <c r="E2598" t="s">
        <v>14</v>
      </c>
      <c r="F2598" t="s">
        <v>15</v>
      </c>
      <c r="G2598" t="s">
        <v>16</v>
      </c>
      <c r="H2598" t="s">
        <v>27</v>
      </c>
      <c r="I2598" t="s">
        <v>3506</v>
      </c>
      <c r="J2598">
        <v>5.0999999999999996</v>
      </c>
      <c r="K2598">
        <v>1</v>
      </c>
      <c r="L2598">
        <v>1.66</v>
      </c>
      <c r="M2598">
        <f>YEAR(Walmart_dataset[[#This Row],[Order Date]])</f>
        <v>2012</v>
      </c>
      <c r="N2598">
        <f>MONTH(Walmart_dataset[[#This Row],[Order Date]])</f>
        <v>8</v>
      </c>
      <c r="O2598">
        <f>DAY(Walmart_dataset[[#This Row],[Order Date]])</f>
        <v>27</v>
      </c>
    </row>
    <row r="2599" spans="1:15" x14ac:dyDescent="0.25">
      <c r="A2599" t="s">
        <v>3507</v>
      </c>
      <c r="B2599" s="1">
        <v>41386</v>
      </c>
      <c r="C2599" s="1">
        <v>41389</v>
      </c>
      <c r="D2599" t="s">
        <v>77</v>
      </c>
      <c r="E2599" t="s">
        <v>14</v>
      </c>
      <c r="F2599" t="s">
        <v>36</v>
      </c>
      <c r="G2599" t="s">
        <v>37</v>
      </c>
      <c r="H2599" t="s">
        <v>27</v>
      </c>
      <c r="I2599" t="s">
        <v>697</v>
      </c>
      <c r="J2599">
        <v>8.32</v>
      </c>
      <c r="K2599">
        <v>5</v>
      </c>
      <c r="L2599">
        <v>2.81</v>
      </c>
      <c r="M2599">
        <f>YEAR(Walmart_dataset[[#This Row],[Order Date]])</f>
        <v>2013</v>
      </c>
      <c r="N2599">
        <f>MONTH(Walmart_dataset[[#This Row],[Order Date]])</f>
        <v>4</v>
      </c>
      <c r="O2599">
        <f>DAY(Walmart_dataset[[#This Row],[Order Date]])</f>
        <v>22</v>
      </c>
    </row>
    <row r="2600" spans="1:15" hidden="1" x14ac:dyDescent="0.25">
      <c r="A2600" t="s">
        <v>3508</v>
      </c>
      <c r="B2600" s="1">
        <v>41233</v>
      </c>
      <c r="C2600" s="1">
        <v>41236</v>
      </c>
      <c r="D2600" t="s">
        <v>1049</v>
      </c>
      <c r="E2600" t="s">
        <v>14</v>
      </c>
      <c r="F2600" t="s">
        <v>95</v>
      </c>
      <c r="G2600" t="s">
        <v>96</v>
      </c>
      <c r="H2600" t="s">
        <v>27</v>
      </c>
      <c r="I2600" t="s">
        <v>269</v>
      </c>
      <c r="J2600">
        <v>4.9000000000000004</v>
      </c>
      <c r="K2600">
        <v>3</v>
      </c>
      <c r="L2600">
        <v>-3.43</v>
      </c>
      <c r="M2600">
        <f>YEAR(Walmart_dataset[[#This Row],[Order Date]])</f>
        <v>2012</v>
      </c>
      <c r="N2600">
        <f>MONTH(Walmart_dataset[[#This Row],[Order Date]])</f>
        <v>11</v>
      </c>
      <c r="O2600">
        <f>DAY(Walmart_dataset[[#This Row],[Order Date]])</f>
        <v>20</v>
      </c>
    </row>
    <row r="2601" spans="1:15" hidden="1" x14ac:dyDescent="0.25">
      <c r="A2601" t="s">
        <v>3508</v>
      </c>
      <c r="B2601" s="1">
        <v>41233</v>
      </c>
      <c r="C2601" s="1">
        <v>41236</v>
      </c>
      <c r="D2601" t="s">
        <v>1049</v>
      </c>
      <c r="E2601" t="s">
        <v>14</v>
      </c>
      <c r="F2601" t="s">
        <v>95</v>
      </c>
      <c r="G2601" t="s">
        <v>96</v>
      </c>
      <c r="H2601" t="s">
        <v>296</v>
      </c>
      <c r="I2601" t="s">
        <v>3509</v>
      </c>
      <c r="J2601">
        <v>145.76</v>
      </c>
      <c r="K2601">
        <v>6</v>
      </c>
      <c r="L2601">
        <v>-247.8</v>
      </c>
      <c r="M2601">
        <f>YEAR(Walmart_dataset[[#This Row],[Order Date]])</f>
        <v>2012</v>
      </c>
      <c r="N2601">
        <f>MONTH(Walmart_dataset[[#This Row],[Order Date]])</f>
        <v>11</v>
      </c>
      <c r="O2601">
        <f>DAY(Walmart_dataset[[#This Row],[Order Date]])</f>
        <v>20</v>
      </c>
    </row>
    <row r="2602" spans="1:15" hidden="1" x14ac:dyDescent="0.25">
      <c r="A2602" t="s">
        <v>3508</v>
      </c>
      <c r="B2602" s="1">
        <v>41233</v>
      </c>
      <c r="C2602" s="1">
        <v>41236</v>
      </c>
      <c r="D2602" t="s">
        <v>1049</v>
      </c>
      <c r="E2602" t="s">
        <v>14</v>
      </c>
      <c r="F2602" t="s">
        <v>95</v>
      </c>
      <c r="G2602" t="s">
        <v>96</v>
      </c>
      <c r="H2602" t="s">
        <v>27</v>
      </c>
      <c r="I2602" t="s">
        <v>3510</v>
      </c>
      <c r="J2602">
        <v>9.61</v>
      </c>
      <c r="K2602">
        <v>6</v>
      </c>
      <c r="L2602">
        <v>-7.37</v>
      </c>
      <c r="M2602">
        <f>YEAR(Walmart_dataset[[#This Row],[Order Date]])</f>
        <v>2012</v>
      </c>
      <c r="N2602">
        <f>MONTH(Walmart_dataset[[#This Row],[Order Date]])</f>
        <v>11</v>
      </c>
      <c r="O2602">
        <f>DAY(Walmart_dataset[[#This Row],[Order Date]])</f>
        <v>20</v>
      </c>
    </row>
    <row r="2603" spans="1:15" x14ac:dyDescent="0.25">
      <c r="A2603" t="s">
        <v>3511</v>
      </c>
      <c r="B2603" s="1">
        <v>41947</v>
      </c>
      <c r="C2603" s="1">
        <v>41949</v>
      </c>
      <c r="D2603" t="s">
        <v>2982</v>
      </c>
      <c r="E2603" t="s">
        <v>14</v>
      </c>
      <c r="F2603" t="s">
        <v>197</v>
      </c>
      <c r="G2603" t="s">
        <v>16</v>
      </c>
      <c r="H2603" t="s">
        <v>58</v>
      </c>
      <c r="I2603" t="s">
        <v>203</v>
      </c>
      <c r="J2603">
        <v>199.75</v>
      </c>
      <c r="K2603">
        <v>5</v>
      </c>
      <c r="L2603">
        <v>87.89</v>
      </c>
      <c r="M2603">
        <f>YEAR(Walmart_dataset[[#This Row],[Order Date]])</f>
        <v>2014</v>
      </c>
      <c r="N2603">
        <f>MONTH(Walmart_dataset[[#This Row],[Order Date]])</f>
        <v>11</v>
      </c>
      <c r="O2603">
        <f>DAY(Walmart_dataset[[#This Row],[Order Date]])</f>
        <v>4</v>
      </c>
    </row>
    <row r="2604" spans="1:15" x14ac:dyDescent="0.25">
      <c r="A2604" t="s">
        <v>3511</v>
      </c>
      <c r="B2604" s="1">
        <v>41947</v>
      </c>
      <c r="C2604" s="1">
        <v>41949</v>
      </c>
      <c r="D2604" t="s">
        <v>2982</v>
      </c>
      <c r="E2604" t="s">
        <v>14</v>
      </c>
      <c r="F2604" t="s">
        <v>197</v>
      </c>
      <c r="G2604" t="s">
        <v>16</v>
      </c>
      <c r="H2604" t="s">
        <v>31</v>
      </c>
      <c r="I2604" t="s">
        <v>2270</v>
      </c>
      <c r="J2604">
        <v>1673.18</v>
      </c>
      <c r="K2604">
        <v>12</v>
      </c>
      <c r="L2604">
        <v>20.91</v>
      </c>
      <c r="M2604">
        <f>YEAR(Walmart_dataset[[#This Row],[Order Date]])</f>
        <v>2014</v>
      </c>
      <c r="N2604">
        <f>MONTH(Walmart_dataset[[#This Row],[Order Date]])</f>
        <v>11</v>
      </c>
      <c r="O2604">
        <f>DAY(Walmart_dataset[[#This Row],[Order Date]])</f>
        <v>4</v>
      </c>
    </row>
    <row r="2605" spans="1:15" x14ac:dyDescent="0.25">
      <c r="A2605" t="s">
        <v>3512</v>
      </c>
      <c r="B2605" s="1">
        <v>40667</v>
      </c>
      <c r="C2605" s="1">
        <v>40670</v>
      </c>
      <c r="D2605" t="s">
        <v>3513</v>
      </c>
      <c r="E2605" t="s">
        <v>14</v>
      </c>
      <c r="F2605" t="s">
        <v>36</v>
      </c>
      <c r="G2605" t="s">
        <v>37</v>
      </c>
      <c r="H2605" t="s">
        <v>21</v>
      </c>
      <c r="I2605" t="s">
        <v>1673</v>
      </c>
      <c r="J2605">
        <v>12.18</v>
      </c>
      <c r="K2605">
        <v>7</v>
      </c>
      <c r="L2605">
        <v>3.9</v>
      </c>
      <c r="M2605">
        <f>YEAR(Walmart_dataset[[#This Row],[Order Date]])</f>
        <v>2011</v>
      </c>
      <c r="N2605">
        <f>MONTH(Walmart_dataset[[#This Row],[Order Date]])</f>
        <v>5</v>
      </c>
      <c r="O2605">
        <f>DAY(Walmart_dataset[[#This Row],[Order Date]])</f>
        <v>4</v>
      </c>
    </row>
    <row r="2606" spans="1:15" x14ac:dyDescent="0.25">
      <c r="A2606" t="s">
        <v>3512</v>
      </c>
      <c r="B2606" s="1">
        <v>40667</v>
      </c>
      <c r="C2606" s="1">
        <v>40670</v>
      </c>
      <c r="D2606" t="s">
        <v>3513</v>
      </c>
      <c r="E2606" t="s">
        <v>14</v>
      </c>
      <c r="F2606" t="s">
        <v>36</v>
      </c>
      <c r="G2606" t="s">
        <v>37</v>
      </c>
      <c r="H2606" t="s">
        <v>29</v>
      </c>
      <c r="I2606" t="s">
        <v>1368</v>
      </c>
      <c r="J2606">
        <v>57.68</v>
      </c>
      <c r="K2606">
        <v>4</v>
      </c>
      <c r="L2606">
        <v>19.03</v>
      </c>
      <c r="M2606">
        <f>YEAR(Walmart_dataset[[#This Row],[Order Date]])</f>
        <v>2011</v>
      </c>
      <c r="N2606">
        <f>MONTH(Walmart_dataset[[#This Row],[Order Date]])</f>
        <v>5</v>
      </c>
      <c r="O2606">
        <f>DAY(Walmart_dataset[[#This Row],[Order Date]])</f>
        <v>4</v>
      </c>
    </row>
    <row r="2607" spans="1:15" x14ac:dyDescent="0.25">
      <c r="A2607" t="s">
        <v>3514</v>
      </c>
      <c r="B2607" s="1">
        <v>41255</v>
      </c>
      <c r="C2607" s="1">
        <v>41258</v>
      </c>
      <c r="D2607" t="s">
        <v>3515</v>
      </c>
      <c r="E2607" t="s">
        <v>14</v>
      </c>
      <c r="F2607" t="s">
        <v>15</v>
      </c>
      <c r="G2607" t="s">
        <v>16</v>
      </c>
      <c r="H2607" t="s">
        <v>58</v>
      </c>
      <c r="I2607" t="s">
        <v>1270</v>
      </c>
      <c r="J2607">
        <v>299.94</v>
      </c>
      <c r="K2607">
        <v>6</v>
      </c>
      <c r="L2607">
        <v>128.97</v>
      </c>
      <c r="M2607">
        <f>YEAR(Walmart_dataset[[#This Row],[Order Date]])</f>
        <v>2012</v>
      </c>
      <c r="N2607">
        <f>MONTH(Walmart_dataset[[#This Row],[Order Date]])</f>
        <v>12</v>
      </c>
      <c r="O2607">
        <f>DAY(Walmart_dataset[[#This Row],[Order Date]])</f>
        <v>12</v>
      </c>
    </row>
    <row r="2608" spans="1:15" x14ac:dyDescent="0.25">
      <c r="A2608" t="s">
        <v>3514</v>
      </c>
      <c r="B2608" s="1">
        <v>41255</v>
      </c>
      <c r="C2608" s="1">
        <v>41258</v>
      </c>
      <c r="D2608" t="s">
        <v>3515</v>
      </c>
      <c r="E2608" t="s">
        <v>14</v>
      </c>
      <c r="F2608" t="s">
        <v>15</v>
      </c>
      <c r="G2608" t="s">
        <v>16</v>
      </c>
      <c r="H2608" t="s">
        <v>122</v>
      </c>
      <c r="I2608" t="s">
        <v>159</v>
      </c>
      <c r="J2608">
        <v>25.76</v>
      </c>
      <c r="K2608">
        <v>7</v>
      </c>
      <c r="L2608">
        <v>0.52</v>
      </c>
      <c r="M2608">
        <f>YEAR(Walmart_dataset[[#This Row],[Order Date]])</f>
        <v>2012</v>
      </c>
      <c r="N2608">
        <f>MONTH(Walmart_dataset[[#This Row],[Order Date]])</f>
        <v>12</v>
      </c>
      <c r="O2608">
        <f>DAY(Walmart_dataset[[#This Row],[Order Date]])</f>
        <v>12</v>
      </c>
    </row>
    <row r="2609" spans="1:15" x14ac:dyDescent="0.25">
      <c r="A2609" t="s">
        <v>3516</v>
      </c>
      <c r="B2609" s="1">
        <v>41555</v>
      </c>
      <c r="C2609" s="1">
        <v>41559</v>
      </c>
      <c r="D2609" t="s">
        <v>1696</v>
      </c>
      <c r="E2609" t="s">
        <v>14</v>
      </c>
      <c r="F2609" t="s">
        <v>426</v>
      </c>
      <c r="G2609" t="s">
        <v>37</v>
      </c>
      <c r="H2609" t="s">
        <v>119</v>
      </c>
      <c r="I2609" t="s">
        <v>3037</v>
      </c>
      <c r="J2609">
        <v>93.36</v>
      </c>
      <c r="K2609">
        <v>12</v>
      </c>
      <c r="L2609">
        <v>0.93</v>
      </c>
      <c r="M2609">
        <f>YEAR(Walmart_dataset[[#This Row],[Order Date]])</f>
        <v>2013</v>
      </c>
      <c r="N2609">
        <f>MONTH(Walmart_dataset[[#This Row],[Order Date]])</f>
        <v>10</v>
      </c>
      <c r="O2609">
        <f>DAY(Walmart_dataset[[#This Row],[Order Date]])</f>
        <v>8</v>
      </c>
    </row>
    <row r="2610" spans="1:15" hidden="1" x14ac:dyDescent="0.25">
      <c r="A2610" t="s">
        <v>3517</v>
      </c>
      <c r="B2610" s="1">
        <v>41080</v>
      </c>
      <c r="C2610" s="1">
        <v>41083</v>
      </c>
      <c r="D2610" t="s">
        <v>1360</v>
      </c>
      <c r="E2610" t="s">
        <v>14</v>
      </c>
      <c r="F2610" t="s">
        <v>95</v>
      </c>
      <c r="G2610" t="s">
        <v>96</v>
      </c>
      <c r="H2610" t="s">
        <v>25</v>
      </c>
      <c r="I2610" t="s">
        <v>3302</v>
      </c>
      <c r="J2610">
        <v>125.94</v>
      </c>
      <c r="K2610">
        <v>7</v>
      </c>
      <c r="L2610">
        <v>15.74</v>
      </c>
      <c r="M2610">
        <f>YEAR(Walmart_dataset[[#This Row],[Order Date]])</f>
        <v>2012</v>
      </c>
      <c r="N2610">
        <f>MONTH(Walmart_dataset[[#This Row],[Order Date]])</f>
        <v>6</v>
      </c>
      <c r="O2610">
        <f>DAY(Walmart_dataset[[#This Row],[Order Date]])</f>
        <v>20</v>
      </c>
    </row>
    <row r="2611" spans="1:15" x14ac:dyDescent="0.25">
      <c r="A2611" t="s">
        <v>3518</v>
      </c>
      <c r="B2611" s="1">
        <v>41930</v>
      </c>
      <c r="C2611" s="1">
        <v>41932</v>
      </c>
      <c r="D2611" t="s">
        <v>2589</v>
      </c>
      <c r="E2611" t="s">
        <v>14</v>
      </c>
      <c r="F2611" t="s">
        <v>3325</v>
      </c>
      <c r="G2611" t="s">
        <v>16</v>
      </c>
      <c r="H2611" t="s">
        <v>25</v>
      </c>
      <c r="I2611" t="s">
        <v>2554</v>
      </c>
      <c r="J2611">
        <v>52.79</v>
      </c>
      <c r="K2611">
        <v>1</v>
      </c>
      <c r="L2611">
        <v>4.62</v>
      </c>
      <c r="M2611">
        <f>YEAR(Walmart_dataset[[#This Row],[Order Date]])</f>
        <v>2014</v>
      </c>
      <c r="N2611">
        <f>MONTH(Walmart_dataset[[#This Row],[Order Date]])</f>
        <v>10</v>
      </c>
      <c r="O2611">
        <f>DAY(Walmart_dataset[[#This Row],[Order Date]])</f>
        <v>18</v>
      </c>
    </row>
    <row r="2612" spans="1:15" x14ac:dyDescent="0.25">
      <c r="A2612" t="s">
        <v>3519</v>
      </c>
      <c r="B2612" s="1">
        <v>41821</v>
      </c>
      <c r="C2612" s="1">
        <v>41823</v>
      </c>
      <c r="D2612" t="s">
        <v>3520</v>
      </c>
      <c r="E2612" t="s">
        <v>14</v>
      </c>
      <c r="F2612" t="s">
        <v>15</v>
      </c>
      <c r="G2612" t="s">
        <v>16</v>
      </c>
      <c r="H2612" t="s">
        <v>296</v>
      </c>
      <c r="I2612" t="s">
        <v>1882</v>
      </c>
      <c r="J2612">
        <v>436</v>
      </c>
      <c r="K2612">
        <v>3</v>
      </c>
      <c r="L2612">
        <v>5.13</v>
      </c>
      <c r="M2612">
        <f>YEAR(Walmart_dataset[[#This Row],[Order Date]])</f>
        <v>2014</v>
      </c>
      <c r="N2612">
        <f>MONTH(Walmart_dataset[[#This Row],[Order Date]])</f>
        <v>7</v>
      </c>
      <c r="O2612">
        <f>DAY(Walmart_dataset[[#This Row],[Order Date]])</f>
        <v>1</v>
      </c>
    </row>
    <row r="2613" spans="1:15" x14ac:dyDescent="0.25">
      <c r="A2613" t="s">
        <v>3521</v>
      </c>
      <c r="B2613" s="1">
        <v>41873</v>
      </c>
      <c r="C2613" s="1">
        <v>41877</v>
      </c>
      <c r="D2613" t="s">
        <v>2586</v>
      </c>
      <c r="E2613" t="s">
        <v>14</v>
      </c>
      <c r="F2613" t="s">
        <v>36</v>
      </c>
      <c r="G2613" t="s">
        <v>37</v>
      </c>
      <c r="H2613" t="s">
        <v>110</v>
      </c>
      <c r="I2613" t="s">
        <v>3522</v>
      </c>
      <c r="J2613">
        <v>388.7</v>
      </c>
      <c r="K2613">
        <v>6</v>
      </c>
      <c r="L2613">
        <v>38.869999999999997</v>
      </c>
      <c r="M2613">
        <f>YEAR(Walmart_dataset[[#This Row],[Order Date]])</f>
        <v>2014</v>
      </c>
      <c r="N2613">
        <f>MONTH(Walmart_dataset[[#This Row],[Order Date]])</f>
        <v>8</v>
      </c>
      <c r="O2613">
        <f>DAY(Walmart_dataset[[#This Row],[Order Date]])</f>
        <v>22</v>
      </c>
    </row>
    <row r="2614" spans="1:15" x14ac:dyDescent="0.25">
      <c r="A2614" t="s">
        <v>3521</v>
      </c>
      <c r="B2614" s="1">
        <v>41873</v>
      </c>
      <c r="C2614" s="1">
        <v>41877</v>
      </c>
      <c r="D2614" t="s">
        <v>2586</v>
      </c>
      <c r="E2614" t="s">
        <v>14</v>
      </c>
      <c r="F2614" t="s">
        <v>36</v>
      </c>
      <c r="G2614" t="s">
        <v>37</v>
      </c>
      <c r="H2614" t="s">
        <v>43</v>
      </c>
      <c r="I2614" t="s">
        <v>1970</v>
      </c>
      <c r="J2614">
        <v>572.58000000000004</v>
      </c>
      <c r="K2614">
        <v>6</v>
      </c>
      <c r="L2614">
        <v>34.35</v>
      </c>
      <c r="M2614">
        <f>YEAR(Walmart_dataset[[#This Row],[Order Date]])</f>
        <v>2014</v>
      </c>
      <c r="N2614">
        <f>MONTH(Walmart_dataset[[#This Row],[Order Date]])</f>
        <v>8</v>
      </c>
      <c r="O2614">
        <f>DAY(Walmart_dataset[[#This Row],[Order Date]])</f>
        <v>22</v>
      </c>
    </row>
    <row r="2615" spans="1:15" x14ac:dyDescent="0.25">
      <c r="A2615" t="s">
        <v>3521</v>
      </c>
      <c r="B2615" s="1">
        <v>41873</v>
      </c>
      <c r="C2615" s="1">
        <v>41877</v>
      </c>
      <c r="D2615" t="s">
        <v>2586</v>
      </c>
      <c r="E2615" t="s">
        <v>14</v>
      </c>
      <c r="F2615" t="s">
        <v>36</v>
      </c>
      <c r="G2615" t="s">
        <v>37</v>
      </c>
      <c r="H2615" t="s">
        <v>58</v>
      </c>
      <c r="I2615" t="s">
        <v>1483</v>
      </c>
      <c r="J2615">
        <v>33.18</v>
      </c>
      <c r="K2615">
        <v>2</v>
      </c>
      <c r="L2615">
        <v>11.61</v>
      </c>
      <c r="M2615">
        <f>YEAR(Walmart_dataset[[#This Row],[Order Date]])</f>
        <v>2014</v>
      </c>
      <c r="N2615">
        <f>MONTH(Walmart_dataset[[#This Row],[Order Date]])</f>
        <v>8</v>
      </c>
      <c r="O2615">
        <f>DAY(Walmart_dataset[[#This Row],[Order Date]])</f>
        <v>22</v>
      </c>
    </row>
    <row r="2616" spans="1:15" hidden="1" x14ac:dyDescent="0.25">
      <c r="A2616" t="s">
        <v>3523</v>
      </c>
      <c r="B2616" s="1">
        <v>41898</v>
      </c>
      <c r="C2616" s="1">
        <v>41900</v>
      </c>
      <c r="D2616" t="s">
        <v>2824</v>
      </c>
      <c r="E2616" t="s">
        <v>14</v>
      </c>
      <c r="F2616" t="s">
        <v>1311</v>
      </c>
      <c r="G2616" t="s">
        <v>42</v>
      </c>
      <c r="H2616" t="s">
        <v>27</v>
      </c>
      <c r="I2616" t="s">
        <v>99</v>
      </c>
      <c r="J2616">
        <v>295.06</v>
      </c>
      <c r="K2616">
        <v>9</v>
      </c>
      <c r="L2616">
        <v>106.96</v>
      </c>
      <c r="M2616">
        <f>YEAR(Walmart_dataset[[#This Row],[Order Date]])</f>
        <v>2014</v>
      </c>
      <c r="N2616">
        <f>MONTH(Walmart_dataset[[#This Row],[Order Date]])</f>
        <v>9</v>
      </c>
      <c r="O2616">
        <f>DAY(Walmart_dataset[[#This Row],[Order Date]])</f>
        <v>16</v>
      </c>
    </row>
    <row r="2617" spans="1:15" x14ac:dyDescent="0.25">
      <c r="A2617" t="s">
        <v>3524</v>
      </c>
      <c r="B2617" s="1">
        <v>41149</v>
      </c>
      <c r="C2617" s="1">
        <v>41156</v>
      </c>
      <c r="D2617" t="s">
        <v>2604</v>
      </c>
      <c r="E2617" t="s">
        <v>14</v>
      </c>
      <c r="F2617" t="s">
        <v>15</v>
      </c>
      <c r="G2617" t="s">
        <v>16</v>
      </c>
      <c r="H2617" t="s">
        <v>43</v>
      </c>
      <c r="I2617" t="s">
        <v>3525</v>
      </c>
      <c r="J2617">
        <v>892.35</v>
      </c>
      <c r="K2617">
        <v>5</v>
      </c>
      <c r="L2617">
        <v>267.70999999999998</v>
      </c>
      <c r="M2617">
        <f>YEAR(Walmart_dataset[[#This Row],[Order Date]])</f>
        <v>2012</v>
      </c>
      <c r="N2617">
        <f>MONTH(Walmart_dataset[[#This Row],[Order Date]])</f>
        <v>8</v>
      </c>
      <c r="O2617">
        <f>DAY(Walmart_dataset[[#This Row],[Order Date]])</f>
        <v>28</v>
      </c>
    </row>
    <row r="2618" spans="1:15" x14ac:dyDescent="0.25">
      <c r="A2618" t="s">
        <v>3524</v>
      </c>
      <c r="B2618" s="1">
        <v>41149</v>
      </c>
      <c r="C2618" s="1">
        <v>41156</v>
      </c>
      <c r="D2618" t="s">
        <v>2604</v>
      </c>
      <c r="E2618" t="s">
        <v>14</v>
      </c>
      <c r="F2618" t="s">
        <v>15</v>
      </c>
      <c r="G2618" t="s">
        <v>16</v>
      </c>
      <c r="H2618" t="s">
        <v>296</v>
      </c>
      <c r="I2618" t="s">
        <v>3526</v>
      </c>
      <c r="J2618">
        <v>307.67</v>
      </c>
      <c r="K2618">
        <v>2</v>
      </c>
      <c r="L2618">
        <v>28.96</v>
      </c>
      <c r="M2618">
        <f>YEAR(Walmart_dataset[[#This Row],[Order Date]])</f>
        <v>2012</v>
      </c>
      <c r="N2618">
        <f>MONTH(Walmart_dataset[[#This Row],[Order Date]])</f>
        <v>8</v>
      </c>
      <c r="O2618">
        <f>DAY(Walmart_dataset[[#This Row],[Order Date]])</f>
        <v>28</v>
      </c>
    </row>
    <row r="2619" spans="1:15" x14ac:dyDescent="0.25">
      <c r="A2619" t="s">
        <v>3524</v>
      </c>
      <c r="B2619" s="1">
        <v>41149</v>
      </c>
      <c r="C2619" s="1">
        <v>41156</v>
      </c>
      <c r="D2619" t="s">
        <v>2604</v>
      </c>
      <c r="E2619" t="s">
        <v>14</v>
      </c>
      <c r="F2619" t="s">
        <v>15</v>
      </c>
      <c r="G2619" t="s">
        <v>16</v>
      </c>
      <c r="H2619" t="s">
        <v>43</v>
      </c>
      <c r="I2619" t="s">
        <v>506</v>
      </c>
      <c r="J2619">
        <v>728.82</v>
      </c>
      <c r="K2619">
        <v>9</v>
      </c>
      <c r="L2619">
        <v>29.15</v>
      </c>
      <c r="M2619">
        <f>YEAR(Walmart_dataset[[#This Row],[Order Date]])</f>
        <v>2012</v>
      </c>
      <c r="N2619">
        <f>MONTH(Walmart_dataset[[#This Row],[Order Date]])</f>
        <v>8</v>
      </c>
      <c r="O2619">
        <f>DAY(Walmart_dataset[[#This Row],[Order Date]])</f>
        <v>28</v>
      </c>
    </row>
    <row r="2620" spans="1:15" x14ac:dyDescent="0.25">
      <c r="A2620" t="s">
        <v>3524</v>
      </c>
      <c r="B2620" s="1">
        <v>41149</v>
      </c>
      <c r="C2620" s="1">
        <v>41156</v>
      </c>
      <c r="D2620" t="s">
        <v>2604</v>
      </c>
      <c r="E2620" t="s">
        <v>14</v>
      </c>
      <c r="F2620" t="s">
        <v>15</v>
      </c>
      <c r="G2620" t="s">
        <v>16</v>
      </c>
      <c r="H2620" t="s">
        <v>27</v>
      </c>
      <c r="I2620" t="s">
        <v>1907</v>
      </c>
      <c r="J2620">
        <v>41.36</v>
      </c>
      <c r="K2620">
        <v>5</v>
      </c>
      <c r="L2620">
        <v>13.96</v>
      </c>
      <c r="M2620">
        <f>YEAR(Walmart_dataset[[#This Row],[Order Date]])</f>
        <v>2012</v>
      </c>
      <c r="N2620">
        <f>MONTH(Walmart_dataset[[#This Row],[Order Date]])</f>
        <v>8</v>
      </c>
      <c r="O2620">
        <f>DAY(Walmart_dataset[[#This Row],[Order Date]])</f>
        <v>28</v>
      </c>
    </row>
    <row r="2621" spans="1:15" x14ac:dyDescent="0.25">
      <c r="A2621" t="s">
        <v>3524</v>
      </c>
      <c r="B2621" s="1">
        <v>41149</v>
      </c>
      <c r="C2621" s="1">
        <v>41156</v>
      </c>
      <c r="D2621" t="s">
        <v>2604</v>
      </c>
      <c r="E2621" t="s">
        <v>14</v>
      </c>
      <c r="F2621" t="s">
        <v>15</v>
      </c>
      <c r="G2621" t="s">
        <v>16</v>
      </c>
      <c r="H2621" t="s">
        <v>25</v>
      </c>
      <c r="I2621" t="s">
        <v>1780</v>
      </c>
      <c r="J2621">
        <v>43.18</v>
      </c>
      <c r="K2621">
        <v>3</v>
      </c>
      <c r="L2621">
        <v>15.11</v>
      </c>
      <c r="M2621">
        <f>YEAR(Walmart_dataset[[#This Row],[Order Date]])</f>
        <v>2012</v>
      </c>
      <c r="N2621">
        <f>MONTH(Walmart_dataset[[#This Row],[Order Date]])</f>
        <v>8</v>
      </c>
      <c r="O2621">
        <f>DAY(Walmart_dataset[[#This Row],[Order Date]])</f>
        <v>28</v>
      </c>
    </row>
    <row r="2622" spans="1:15" x14ac:dyDescent="0.25">
      <c r="A2622" t="s">
        <v>3524</v>
      </c>
      <c r="B2622" s="1">
        <v>41149</v>
      </c>
      <c r="C2622" s="1">
        <v>41156</v>
      </c>
      <c r="D2622" t="s">
        <v>2604</v>
      </c>
      <c r="E2622" t="s">
        <v>14</v>
      </c>
      <c r="F2622" t="s">
        <v>15</v>
      </c>
      <c r="G2622" t="s">
        <v>16</v>
      </c>
      <c r="H2622" t="s">
        <v>21</v>
      </c>
      <c r="I2622" t="s">
        <v>328</v>
      </c>
      <c r="J2622">
        <v>4.16</v>
      </c>
      <c r="K2622">
        <v>2</v>
      </c>
      <c r="L2622">
        <v>1.75</v>
      </c>
      <c r="M2622">
        <f>YEAR(Walmart_dataset[[#This Row],[Order Date]])</f>
        <v>2012</v>
      </c>
      <c r="N2622">
        <f>MONTH(Walmart_dataset[[#This Row],[Order Date]])</f>
        <v>8</v>
      </c>
      <c r="O2622">
        <f>DAY(Walmart_dataset[[#This Row],[Order Date]])</f>
        <v>28</v>
      </c>
    </row>
    <row r="2623" spans="1:15" x14ac:dyDescent="0.25">
      <c r="A2623" t="s">
        <v>3527</v>
      </c>
      <c r="B2623" s="1">
        <v>41202</v>
      </c>
      <c r="C2623" s="1">
        <v>41206</v>
      </c>
      <c r="D2623" t="s">
        <v>713</v>
      </c>
      <c r="E2623" t="s">
        <v>14</v>
      </c>
      <c r="F2623" t="s">
        <v>47</v>
      </c>
      <c r="G2623" t="s">
        <v>16</v>
      </c>
      <c r="H2623" t="s">
        <v>58</v>
      </c>
      <c r="I2623" t="s">
        <v>3467</v>
      </c>
      <c r="J2623">
        <v>239.97</v>
      </c>
      <c r="K2623">
        <v>3</v>
      </c>
      <c r="L2623">
        <v>86.39</v>
      </c>
      <c r="M2623">
        <f>YEAR(Walmart_dataset[[#This Row],[Order Date]])</f>
        <v>2012</v>
      </c>
      <c r="N2623">
        <f>MONTH(Walmart_dataset[[#This Row],[Order Date]])</f>
        <v>10</v>
      </c>
      <c r="O2623">
        <f>DAY(Walmart_dataset[[#This Row],[Order Date]])</f>
        <v>20</v>
      </c>
    </row>
    <row r="2624" spans="1:15" x14ac:dyDescent="0.25">
      <c r="A2624" t="s">
        <v>3527</v>
      </c>
      <c r="B2624" s="1">
        <v>41202</v>
      </c>
      <c r="C2624" s="1">
        <v>41206</v>
      </c>
      <c r="D2624" t="s">
        <v>713</v>
      </c>
      <c r="E2624" t="s">
        <v>14</v>
      </c>
      <c r="F2624" t="s">
        <v>47</v>
      </c>
      <c r="G2624" t="s">
        <v>16</v>
      </c>
      <c r="H2624" t="s">
        <v>21</v>
      </c>
      <c r="I2624" t="s">
        <v>2548</v>
      </c>
      <c r="J2624">
        <v>16.02</v>
      </c>
      <c r="K2624">
        <v>6</v>
      </c>
      <c r="L2624">
        <v>6.09</v>
      </c>
      <c r="M2624">
        <f>YEAR(Walmart_dataset[[#This Row],[Order Date]])</f>
        <v>2012</v>
      </c>
      <c r="N2624">
        <f>MONTH(Walmart_dataset[[#This Row],[Order Date]])</f>
        <v>10</v>
      </c>
      <c r="O2624">
        <f>DAY(Walmart_dataset[[#This Row],[Order Date]])</f>
        <v>20</v>
      </c>
    </row>
    <row r="2625" spans="1:15" hidden="1" x14ac:dyDescent="0.25">
      <c r="A2625" t="s">
        <v>3528</v>
      </c>
      <c r="B2625" s="1">
        <v>41208</v>
      </c>
      <c r="C2625" s="1">
        <v>41214</v>
      </c>
      <c r="D2625" t="s">
        <v>205</v>
      </c>
      <c r="E2625" t="s">
        <v>14</v>
      </c>
      <c r="F2625" t="s">
        <v>1161</v>
      </c>
      <c r="G2625" t="s">
        <v>88</v>
      </c>
      <c r="H2625" t="s">
        <v>17</v>
      </c>
      <c r="I2625" t="s">
        <v>2116</v>
      </c>
      <c r="J2625">
        <v>146.54</v>
      </c>
      <c r="K2625">
        <v>6</v>
      </c>
      <c r="L2625">
        <v>47.63</v>
      </c>
      <c r="M2625">
        <f>YEAR(Walmart_dataset[[#This Row],[Order Date]])</f>
        <v>2012</v>
      </c>
      <c r="N2625">
        <f>MONTH(Walmart_dataset[[#This Row],[Order Date]])</f>
        <v>10</v>
      </c>
      <c r="O2625">
        <f>DAY(Walmart_dataset[[#This Row],[Order Date]])</f>
        <v>26</v>
      </c>
    </row>
    <row r="2626" spans="1:15" hidden="1" x14ac:dyDescent="0.25">
      <c r="A2626" t="s">
        <v>3528</v>
      </c>
      <c r="B2626" s="1">
        <v>41208</v>
      </c>
      <c r="C2626" s="1">
        <v>41214</v>
      </c>
      <c r="D2626" t="s">
        <v>205</v>
      </c>
      <c r="E2626" t="s">
        <v>14</v>
      </c>
      <c r="F2626" t="s">
        <v>1161</v>
      </c>
      <c r="G2626" t="s">
        <v>88</v>
      </c>
      <c r="H2626" t="s">
        <v>67</v>
      </c>
      <c r="I2626" t="s">
        <v>3082</v>
      </c>
      <c r="J2626">
        <v>131.9</v>
      </c>
      <c r="K2626">
        <v>3</v>
      </c>
      <c r="L2626">
        <v>47.82</v>
      </c>
      <c r="M2626">
        <f>YEAR(Walmart_dataset[[#This Row],[Order Date]])</f>
        <v>2012</v>
      </c>
      <c r="N2626">
        <f>MONTH(Walmart_dataset[[#This Row],[Order Date]])</f>
        <v>10</v>
      </c>
      <c r="O2626">
        <f>DAY(Walmart_dataset[[#This Row],[Order Date]])</f>
        <v>26</v>
      </c>
    </row>
    <row r="2627" spans="1:15" hidden="1" x14ac:dyDescent="0.25">
      <c r="A2627" t="s">
        <v>3528</v>
      </c>
      <c r="B2627" s="1">
        <v>41208</v>
      </c>
      <c r="C2627" s="1">
        <v>41214</v>
      </c>
      <c r="D2627" t="s">
        <v>205</v>
      </c>
      <c r="E2627" t="s">
        <v>14</v>
      </c>
      <c r="F2627" t="s">
        <v>1161</v>
      </c>
      <c r="G2627" t="s">
        <v>88</v>
      </c>
      <c r="H2627" t="s">
        <v>29</v>
      </c>
      <c r="I2627" t="s">
        <v>466</v>
      </c>
      <c r="J2627">
        <v>203.88</v>
      </c>
      <c r="K2627">
        <v>5</v>
      </c>
      <c r="L2627">
        <v>20.39</v>
      </c>
      <c r="M2627">
        <f>YEAR(Walmart_dataset[[#This Row],[Order Date]])</f>
        <v>2012</v>
      </c>
      <c r="N2627">
        <f>MONTH(Walmart_dataset[[#This Row],[Order Date]])</f>
        <v>10</v>
      </c>
      <c r="O2627">
        <f>DAY(Walmart_dataset[[#This Row],[Order Date]])</f>
        <v>26</v>
      </c>
    </row>
    <row r="2628" spans="1:15" hidden="1" x14ac:dyDescent="0.25">
      <c r="A2628" t="s">
        <v>3528</v>
      </c>
      <c r="B2628" s="1">
        <v>41208</v>
      </c>
      <c r="C2628" s="1">
        <v>41214</v>
      </c>
      <c r="D2628" t="s">
        <v>205</v>
      </c>
      <c r="E2628" t="s">
        <v>14</v>
      </c>
      <c r="F2628" t="s">
        <v>1161</v>
      </c>
      <c r="G2628" t="s">
        <v>88</v>
      </c>
      <c r="H2628" t="s">
        <v>27</v>
      </c>
      <c r="I2628" t="s">
        <v>1353</v>
      </c>
      <c r="J2628">
        <v>14.3</v>
      </c>
      <c r="K2628">
        <v>7</v>
      </c>
      <c r="L2628">
        <v>-10.49</v>
      </c>
      <c r="M2628">
        <f>YEAR(Walmart_dataset[[#This Row],[Order Date]])</f>
        <v>2012</v>
      </c>
      <c r="N2628">
        <f>MONTH(Walmart_dataset[[#This Row],[Order Date]])</f>
        <v>10</v>
      </c>
      <c r="O2628">
        <f>DAY(Walmart_dataset[[#This Row],[Order Date]])</f>
        <v>26</v>
      </c>
    </row>
    <row r="2629" spans="1:15" hidden="1" x14ac:dyDescent="0.25">
      <c r="A2629" t="s">
        <v>3528</v>
      </c>
      <c r="B2629" s="1">
        <v>41208</v>
      </c>
      <c r="C2629" s="1">
        <v>41214</v>
      </c>
      <c r="D2629" t="s">
        <v>205</v>
      </c>
      <c r="E2629" t="s">
        <v>14</v>
      </c>
      <c r="F2629" t="s">
        <v>1161</v>
      </c>
      <c r="G2629" t="s">
        <v>88</v>
      </c>
      <c r="H2629" t="s">
        <v>43</v>
      </c>
      <c r="I2629" t="s">
        <v>518</v>
      </c>
      <c r="J2629">
        <v>718.64</v>
      </c>
      <c r="K2629">
        <v>10</v>
      </c>
      <c r="L2629">
        <v>-161.69</v>
      </c>
      <c r="M2629">
        <f>YEAR(Walmart_dataset[[#This Row],[Order Date]])</f>
        <v>2012</v>
      </c>
      <c r="N2629">
        <f>MONTH(Walmart_dataset[[#This Row],[Order Date]])</f>
        <v>10</v>
      </c>
      <c r="O2629">
        <f>DAY(Walmart_dataset[[#This Row],[Order Date]])</f>
        <v>26</v>
      </c>
    </row>
    <row r="2630" spans="1:15" hidden="1" x14ac:dyDescent="0.25">
      <c r="A2630" t="s">
        <v>3529</v>
      </c>
      <c r="B2630" s="1">
        <v>41547</v>
      </c>
      <c r="C2630" s="1">
        <v>41549</v>
      </c>
      <c r="D2630" t="s">
        <v>1929</v>
      </c>
      <c r="E2630" t="s">
        <v>14</v>
      </c>
      <c r="F2630" t="s">
        <v>2419</v>
      </c>
      <c r="G2630" t="s">
        <v>73</v>
      </c>
      <c r="H2630" t="s">
        <v>23</v>
      </c>
      <c r="I2630" t="s">
        <v>1393</v>
      </c>
      <c r="J2630">
        <v>10.5</v>
      </c>
      <c r="K2630">
        <v>4</v>
      </c>
      <c r="L2630">
        <v>1.18</v>
      </c>
      <c r="M2630">
        <f>YEAR(Walmart_dataset[[#This Row],[Order Date]])</f>
        <v>2013</v>
      </c>
      <c r="N2630">
        <f>MONTH(Walmart_dataset[[#This Row],[Order Date]])</f>
        <v>9</v>
      </c>
      <c r="O2630">
        <f>DAY(Walmart_dataset[[#This Row],[Order Date]])</f>
        <v>30</v>
      </c>
    </row>
    <row r="2631" spans="1:15" x14ac:dyDescent="0.25">
      <c r="A2631" t="s">
        <v>3530</v>
      </c>
      <c r="B2631" s="1">
        <v>41100</v>
      </c>
      <c r="C2631" s="1">
        <v>41104</v>
      </c>
      <c r="D2631" t="s">
        <v>3080</v>
      </c>
      <c r="E2631" t="s">
        <v>14</v>
      </c>
      <c r="F2631" t="s">
        <v>1212</v>
      </c>
      <c r="G2631" t="s">
        <v>16</v>
      </c>
      <c r="H2631" t="s">
        <v>27</v>
      </c>
      <c r="I2631" t="s">
        <v>3531</v>
      </c>
      <c r="J2631">
        <v>39.92</v>
      </c>
      <c r="K2631">
        <v>2</v>
      </c>
      <c r="L2631">
        <v>12.97</v>
      </c>
      <c r="M2631">
        <f>YEAR(Walmart_dataset[[#This Row],[Order Date]])</f>
        <v>2012</v>
      </c>
      <c r="N2631">
        <f>MONTH(Walmart_dataset[[#This Row],[Order Date]])</f>
        <v>7</v>
      </c>
      <c r="O2631">
        <f>DAY(Walmart_dataset[[#This Row],[Order Date]])</f>
        <v>10</v>
      </c>
    </row>
    <row r="2632" spans="1:15" x14ac:dyDescent="0.25">
      <c r="A2632" t="s">
        <v>3532</v>
      </c>
      <c r="B2632" s="1">
        <v>40884</v>
      </c>
      <c r="C2632" s="1">
        <v>40890</v>
      </c>
      <c r="D2632" t="s">
        <v>2256</v>
      </c>
      <c r="E2632" t="s">
        <v>14</v>
      </c>
      <c r="F2632" t="s">
        <v>36</v>
      </c>
      <c r="G2632" t="s">
        <v>37</v>
      </c>
      <c r="H2632" t="s">
        <v>43</v>
      </c>
      <c r="I2632" t="s">
        <v>1605</v>
      </c>
      <c r="J2632">
        <v>269.36</v>
      </c>
      <c r="K2632">
        <v>7</v>
      </c>
      <c r="L2632">
        <v>70.03</v>
      </c>
      <c r="M2632">
        <f>YEAR(Walmart_dataset[[#This Row],[Order Date]])</f>
        <v>2011</v>
      </c>
      <c r="N2632">
        <f>MONTH(Walmart_dataset[[#This Row],[Order Date]])</f>
        <v>12</v>
      </c>
      <c r="O2632">
        <f>DAY(Walmart_dataset[[#This Row],[Order Date]])</f>
        <v>7</v>
      </c>
    </row>
    <row r="2633" spans="1:15" x14ac:dyDescent="0.25">
      <c r="A2633" t="s">
        <v>3533</v>
      </c>
      <c r="B2633" s="1">
        <v>41253</v>
      </c>
      <c r="C2633" s="1">
        <v>41257</v>
      </c>
      <c r="D2633" t="s">
        <v>656</v>
      </c>
      <c r="E2633" t="s">
        <v>14</v>
      </c>
      <c r="F2633" t="s">
        <v>47</v>
      </c>
      <c r="G2633" t="s">
        <v>16</v>
      </c>
      <c r="H2633" t="s">
        <v>17</v>
      </c>
      <c r="I2633" t="s">
        <v>1437</v>
      </c>
      <c r="J2633">
        <v>5.76</v>
      </c>
      <c r="K2633">
        <v>2</v>
      </c>
      <c r="L2633">
        <v>2.82</v>
      </c>
      <c r="M2633">
        <f>YEAR(Walmart_dataset[[#This Row],[Order Date]])</f>
        <v>2012</v>
      </c>
      <c r="N2633">
        <f>MONTH(Walmart_dataset[[#This Row],[Order Date]])</f>
        <v>12</v>
      </c>
      <c r="O2633">
        <f>DAY(Walmart_dataset[[#This Row],[Order Date]])</f>
        <v>10</v>
      </c>
    </row>
    <row r="2634" spans="1:15" x14ac:dyDescent="0.25">
      <c r="A2634" t="s">
        <v>3534</v>
      </c>
      <c r="B2634" s="1">
        <v>41848</v>
      </c>
      <c r="C2634" s="1">
        <v>41853</v>
      </c>
      <c r="D2634" t="s">
        <v>1434</v>
      </c>
      <c r="E2634" t="s">
        <v>14</v>
      </c>
      <c r="F2634" t="s">
        <v>36</v>
      </c>
      <c r="G2634" t="s">
        <v>37</v>
      </c>
      <c r="H2634" t="s">
        <v>21</v>
      </c>
      <c r="I2634" t="s">
        <v>159</v>
      </c>
      <c r="J2634">
        <v>23.88</v>
      </c>
      <c r="K2634">
        <v>3</v>
      </c>
      <c r="L2634">
        <v>10.51</v>
      </c>
      <c r="M2634">
        <f>YEAR(Walmart_dataset[[#This Row],[Order Date]])</f>
        <v>2014</v>
      </c>
      <c r="N2634">
        <f>MONTH(Walmart_dataset[[#This Row],[Order Date]])</f>
        <v>7</v>
      </c>
      <c r="O2634">
        <f>DAY(Walmart_dataset[[#This Row],[Order Date]])</f>
        <v>28</v>
      </c>
    </row>
    <row r="2635" spans="1:15" x14ac:dyDescent="0.25">
      <c r="A2635" t="s">
        <v>3534</v>
      </c>
      <c r="B2635" s="1">
        <v>41848</v>
      </c>
      <c r="C2635" s="1">
        <v>41853</v>
      </c>
      <c r="D2635" t="s">
        <v>1434</v>
      </c>
      <c r="E2635" t="s">
        <v>14</v>
      </c>
      <c r="F2635" t="s">
        <v>36</v>
      </c>
      <c r="G2635" t="s">
        <v>37</v>
      </c>
      <c r="H2635" t="s">
        <v>67</v>
      </c>
      <c r="I2635" t="s">
        <v>1426</v>
      </c>
      <c r="J2635">
        <v>26.2</v>
      </c>
      <c r="K2635">
        <v>4</v>
      </c>
      <c r="L2635">
        <v>12.05</v>
      </c>
      <c r="M2635">
        <f>YEAR(Walmart_dataset[[#This Row],[Order Date]])</f>
        <v>2014</v>
      </c>
      <c r="N2635">
        <f>MONTH(Walmart_dataset[[#This Row],[Order Date]])</f>
        <v>7</v>
      </c>
      <c r="O2635">
        <f>DAY(Walmart_dataset[[#This Row],[Order Date]])</f>
        <v>28</v>
      </c>
    </row>
    <row r="2636" spans="1:15" x14ac:dyDescent="0.25">
      <c r="A2636" t="s">
        <v>3534</v>
      </c>
      <c r="B2636" s="1">
        <v>41848</v>
      </c>
      <c r="C2636" s="1">
        <v>41853</v>
      </c>
      <c r="D2636" t="s">
        <v>1434</v>
      </c>
      <c r="E2636" t="s">
        <v>14</v>
      </c>
      <c r="F2636" t="s">
        <v>36</v>
      </c>
      <c r="G2636" t="s">
        <v>37</v>
      </c>
      <c r="H2636" t="s">
        <v>67</v>
      </c>
      <c r="I2636" t="s">
        <v>2277</v>
      </c>
      <c r="J2636">
        <v>12.96</v>
      </c>
      <c r="K2636">
        <v>2</v>
      </c>
      <c r="L2636">
        <v>6.22</v>
      </c>
      <c r="M2636">
        <f>YEAR(Walmart_dataset[[#This Row],[Order Date]])</f>
        <v>2014</v>
      </c>
      <c r="N2636">
        <f>MONTH(Walmart_dataset[[#This Row],[Order Date]])</f>
        <v>7</v>
      </c>
      <c r="O2636">
        <f>DAY(Walmart_dataset[[#This Row],[Order Date]])</f>
        <v>28</v>
      </c>
    </row>
    <row r="2637" spans="1:15" x14ac:dyDescent="0.25">
      <c r="A2637" t="s">
        <v>3534</v>
      </c>
      <c r="B2637" s="1">
        <v>41848</v>
      </c>
      <c r="C2637" s="1">
        <v>41853</v>
      </c>
      <c r="D2637" t="s">
        <v>1434</v>
      </c>
      <c r="E2637" t="s">
        <v>14</v>
      </c>
      <c r="F2637" t="s">
        <v>36</v>
      </c>
      <c r="G2637" t="s">
        <v>37</v>
      </c>
      <c r="H2637" t="s">
        <v>58</v>
      </c>
      <c r="I2637" t="s">
        <v>353</v>
      </c>
      <c r="J2637">
        <v>234.95</v>
      </c>
      <c r="K2637">
        <v>5</v>
      </c>
      <c r="L2637">
        <v>32.89</v>
      </c>
      <c r="M2637">
        <f>YEAR(Walmart_dataset[[#This Row],[Order Date]])</f>
        <v>2014</v>
      </c>
      <c r="N2637">
        <f>MONTH(Walmart_dataset[[#This Row],[Order Date]])</f>
        <v>7</v>
      </c>
      <c r="O2637">
        <f>DAY(Walmart_dataset[[#This Row],[Order Date]])</f>
        <v>28</v>
      </c>
    </row>
    <row r="2638" spans="1:15" hidden="1" x14ac:dyDescent="0.25">
      <c r="A2638" t="s">
        <v>3535</v>
      </c>
      <c r="B2638" s="1">
        <v>42002</v>
      </c>
      <c r="C2638" s="1">
        <v>42006</v>
      </c>
      <c r="D2638" t="s">
        <v>2892</v>
      </c>
      <c r="E2638" t="s">
        <v>14</v>
      </c>
      <c r="F2638" t="s">
        <v>1453</v>
      </c>
      <c r="G2638" t="s">
        <v>158</v>
      </c>
      <c r="H2638" t="s">
        <v>43</v>
      </c>
      <c r="I2638" t="s">
        <v>3264</v>
      </c>
      <c r="J2638">
        <v>118.25</v>
      </c>
      <c r="K2638">
        <v>5</v>
      </c>
      <c r="L2638">
        <v>34.29</v>
      </c>
      <c r="M2638">
        <f>YEAR(Walmart_dataset[[#This Row],[Order Date]])</f>
        <v>2014</v>
      </c>
      <c r="N2638">
        <f>MONTH(Walmart_dataset[[#This Row],[Order Date]])</f>
        <v>12</v>
      </c>
      <c r="O2638">
        <f>DAY(Walmart_dataset[[#This Row],[Order Date]])</f>
        <v>29</v>
      </c>
    </row>
    <row r="2639" spans="1:15" hidden="1" x14ac:dyDescent="0.25">
      <c r="A2639" t="s">
        <v>3535</v>
      </c>
      <c r="B2639" s="1">
        <v>42002</v>
      </c>
      <c r="C2639" s="1">
        <v>42006</v>
      </c>
      <c r="D2639" t="s">
        <v>2892</v>
      </c>
      <c r="E2639" t="s">
        <v>14</v>
      </c>
      <c r="F2639" t="s">
        <v>1453</v>
      </c>
      <c r="G2639" t="s">
        <v>158</v>
      </c>
      <c r="H2639" t="s">
        <v>67</v>
      </c>
      <c r="I2639" t="s">
        <v>1640</v>
      </c>
      <c r="J2639">
        <v>4.28</v>
      </c>
      <c r="K2639">
        <v>1</v>
      </c>
      <c r="L2639">
        <v>1.93</v>
      </c>
      <c r="M2639">
        <f>YEAR(Walmart_dataset[[#This Row],[Order Date]])</f>
        <v>2014</v>
      </c>
      <c r="N2639">
        <f>MONTH(Walmart_dataset[[#This Row],[Order Date]])</f>
        <v>12</v>
      </c>
      <c r="O2639">
        <f>DAY(Walmart_dataset[[#This Row],[Order Date]])</f>
        <v>29</v>
      </c>
    </row>
    <row r="2640" spans="1:15" x14ac:dyDescent="0.25">
      <c r="A2640" t="s">
        <v>3536</v>
      </c>
      <c r="B2640" s="1">
        <v>41344</v>
      </c>
      <c r="C2640" s="1">
        <v>41347</v>
      </c>
      <c r="D2640" t="s">
        <v>1348</v>
      </c>
      <c r="E2640" t="s">
        <v>14</v>
      </c>
      <c r="F2640" t="s">
        <v>15</v>
      </c>
      <c r="G2640" t="s">
        <v>16</v>
      </c>
      <c r="H2640" t="s">
        <v>58</v>
      </c>
      <c r="I2640" t="s">
        <v>1083</v>
      </c>
      <c r="J2640">
        <v>26.85</v>
      </c>
      <c r="K2640">
        <v>3</v>
      </c>
      <c r="L2640">
        <v>5.0999999999999996</v>
      </c>
      <c r="M2640">
        <f>YEAR(Walmart_dataset[[#This Row],[Order Date]])</f>
        <v>2013</v>
      </c>
      <c r="N2640">
        <f>MONTH(Walmart_dataset[[#This Row],[Order Date]])</f>
        <v>3</v>
      </c>
      <c r="O2640">
        <f>DAY(Walmart_dataset[[#This Row],[Order Date]])</f>
        <v>11</v>
      </c>
    </row>
    <row r="2641" spans="1:15" x14ac:dyDescent="0.25">
      <c r="A2641" t="s">
        <v>3536</v>
      </c>
      <c r="B2641" s="1">
        <v>41344</v>
      </c>
      <c r="C2641" s="1">
        <v>41347</v>
      </c>
      <c r="D2641" t="s">
        <v>1348</v>
      </c>
      <c r="E2641" t="s">
        <v>14</v>
      </c>
      <c r="F2641" t="s">
        <v>15</v>
      </c>
      <c r="G2641" t="s">
        <v>16</v>
      </c>
      <c r="H2641" t="s">
        <v>736</v>
      </c>
      <c r="I2641" t="s">
        <v>3537</v>
      </c>
      <c r="J2641">
        <v>3357.6</v>
      </c>
      <c r="K2641">
        <v>3</v>
      </c>
      <c r="L2641">
        <v>377.73</v>
      </c>
      <c r="M2641">
        <f>YEAR(Walmart_dataset[[#This Row],[Order Date]])</f>
        <v>2013</v>
      </c>
      <c r="N2641">
        <f>MONTH(Walmart_dataset[[#This Row],[Order Date]])</f>
        <v>3</v>
      </c>
      <c r="O2641">
        <f>DAY(Walmart_dataset[[#This Row],[Order Date]])</f>
        <v>11</v>
      </c>
    </row>
    <row r="2642" spans="1:15" x14ac:dyDescent="0.25">
      <c r="A2642" t="s">
        <v>3538</v>
      </c>
      <c r="B2642" s="1">
        <v>41051</v>
      </c>
      <c r="C2642" s="1">
        <v>41055</v>
      </c>
      <c r="D2642" t="s">
        <v>3539</v>
      </c>
      <c r="E2642" t="s">
        <v>14</v>
      </c>
      <c r="F2642" t="s">
        <v>15</v>
      </c>
      <c r="G2642" t="s">
        <v>16</v>
      </c>
      <c r="H2642" t="s">
        <v>17</v>
      </c>
      <c r="I2642" t="s">
        <v>2786</v>
      </c>
      <c r="J2642">
        <v>8.26</v>
      </c>
      <c r="K2642">
        <v>2</v>
      </c>
      <c r="L2642">
        <v>3.8</v>
      </c>
      <c r="M2642">
        <f>YEAR(Walmart_dataset[[#This Row],[Order Date]])</f>
        <v>2012</v>
      </c>
      <c r="N2642">
        <f>MONTH(Walmart_dataset[[#This Row],[Order Date]])</f>
        <v>5</v>
      </c>
      <c r="O2642">
        <f>DAY(Walmart_dataset[[#This Row],[Order Date]])</f>
        <v>22</v>
      </c>
    </row>
    <row r="2643" spans="1:15" x14ac:dyDescent="0.25">
      <c r="A2643" t="s">
        <v>3538</v>
      </c>
      <c r="B2643" s="1">
        <v>41051</v>
      </c>
      <c r="C2643" s="1">
        <v>41055</v>
      </c>
      <c r="D2643" t="s">
        <v>3539</v>
      </c>
      <c r="E2643" t="s">
        <v>14</v>
      </c>
      <c r="F2643" t="s">
        <v>15</v>
      </c>
      <c r="G2643" t="s">
        <v>16</v>
      </c>
      <c r="H2643" t="s">
        <v>736</v>
      </c>
      <c r="I2643" t="s">
        <v>2904</v>
      </c>
      <c r="J2643">
        <v>2973.32</v>
      </c>
      <c r="K2643">
        <v>7</v>
      </c>
      <c r="L2643">
        <v>334.5</v>
      </c>
      <c r="M2643">
        <f>YEAR(Walmart_dataset[[#This Row],[Order Date]])</f>
        <v>2012</v>
      </c>
      <c r="N2643">
        <f>MONTH(Walmart_dataset[[#This Row],[Order Date]])</f>
        <v>5</v>
      </c>
      <c r="O2643">
        <f>DAY(Walmart_dataset[[#This Row],[Order Date]])</f>
        <v>22</v>
      </c>
    </row>
    <row r="2644" spans="1:15" x14ac:dyDescent="0.25">
      <c r="A2644" t="s">
        <v>3538</v>
      </c>
      <c r="B2644" s="1">
        <v>41051</v>
      </c>
      <c r="C2644" s="1">
        <v>41055</v>
      </c>
      <c r="D2644" t="s">
        <v>3539</v>
      </c>
      <c r="E2644" t="s">
        <v>14</v>
      </c>
      <c r="F2644" t="s">
        <v>15</v>
      </c>
      <c r="G2644" t="s">
        <v>16</v>
      </c>
      <c r="H2644" t="s">
        <v>43</v>
      </c>
      <c r="I2644" t="s">
        <v>1916</v>
      </c>
      <c r="J2644">
        <v>104.79</v>
      </c>
      <c r="K2644">
        <v>7</v>
      </c>
      <c r="L2644">
        <v>29.34</v>
      </c>
      <c r="M2644">
        <f>YEAR(Walmart_dataset[[#This Row],[Order Date]])</f>
        <v>2012</v>
      </c>
      <c r="N2644">
        <f>MONTH(Walmart_dataset[[#This Row],[Order Date]])</f>
        <v>5</v>
      </c>
      <c r="O2644">
        <f>DAY(Walmart_dataset[[#This Row],[Order Date]])</f>
        <v>22</v>
      </c>
    </row>
    <row r="2645" spans="1:15" x14ac:dyDescent="0.25">
      <c r="A2645" t="s">
        <v>3538</v>
      </c>
      <c r="B2645" s="1">
        <v>41051</v>
      </c>
      <c r="C2645" s="1">
        <v>41055</v>
      </c>
      <c r="D2645" t="s">
        <v>3539</v>
      </c>
      <c r="E2645" t="s">
        <v>14</v>
      </c>
      <c r="F2645" t="s">
        <v>15</v>
      </c>
      <c r="G2645" t="s">
        <v>16</v>
      </c>
      <c r="H2645" t="s">
        <v>25</v>
      </c>
      <c r="I2645" t="s">
        <v>2563</v>
      </c>
      <c r="J2645">
        <v>775.73</v>
      </c>
      <c r="K2645">
        <v>6</v>
      </c>
      <c r="L2645">
        <v>58.18</v>
      </c>
      <c r="M2645">
        <f>YEAR(Walmart_dataset[[#This Row],[Order Date]])</f>
        <v>2012</v>
      </c>
      <c r="N2645">
        <f>MONTH(Walmart_dataset[[#This Row],[Order Date]])</f>
        <v>5</v>
      </c>
      <c r="O2645">
        <f>DAY(Walmart_dataset[[#This Row],[Order Date]])</f>
        <v>22</v>
      </c>
    </row>
    <row r="2646" spans="1:15" x14ac:dyDescent="0.25">
      <c r="A2646" t="s">
        <v>3540</v>
      </c>
      <c r="B2646" s="1">
        <v>41881</v>
      </c>
      <c r="C2646" s="1">
        <v>41887</v>
      </c>
      <c r="D2646" t="s">
        <v>879</v>
      </c>
      <c r="E2646" t="s">
        <v>14</v>
      </c>
      <c r="F2646" t="s">
        <v>15</v>
      </c>
      <c r="G2646" t="s">
        <v>16</v>
      </c>
      <c r="H2646" t="s">
        <v>21</v>
      </c>
      <c r="I2646" t="s">
        <v>3541</v>
      </c>
      <c r="J2646">
        <v>148.02000000000001</v>
      </c>
      <c r="K2646">
        <v>3</v>
      </c>
      <c r="L2646">
        <v>41.45</v>
      </c>
      <c r="M2646">
        <f>YEAR(Walmart_dataset[[#This Row],[Order Date]])</f>
        <v>2014</v>
      </c>
      <c r="N2646">
        <f>MONTH(Walmart_dataset[[#This Row],[Order Date]])</f>
        <v>8</v>
      </c>
      <c r="O2646">
        <f>DAY(Walmart_dataset[[#This Row],[Order Date]])</f>
        <v>30</v>
      </c>
    </row>
    <row r="2647" spans="1:15" x14ac:dyDescent="0.25">
      <c r="A2647" t="s">
        <v>3542</v>
      </c>
      <c r="B2647" s="1">
        <v>41821</v>
      </c>
      <c r="C2647" s="1">
        <v>41826</v>
      </c>
      <c r="D2647" t="s">
        <v>1689</v>
      </c>
      <c r="E2647" t="s">
        <v>14</v>
      </c>
      <c r="F2647" t="s">
        <v>15</v>
      </c>
      <c r="G2647" t="s">
        <v>16</v>
      </c>
      <c r="H2647" t="s">
        <v>67</v>
      </c>
      <c r="I2647" t="s">
        <v>1098</v>
      </c>
      <c r="J2647">
        <v>204.95</v>
      </c>
      <c r="K2647">
        <v>5</v>
      </c>
      <c r="L2647">
        <v>100.43</v>
      </c>
      <c r="M2647">
        <f>YEAR(Walmart_dataset[[#This Row],[Order Date]])</f>
        <v>2014</v>
      </c>
      <c r="N2647">
        <f>MONTH(Walmart_dataset[[#This Row],[Order Date]])</f>
        <v>7</v>
      </c>
      <c r="O2647">
        <f>DAY(Walmart_dataset[[#This Row],[Order Date]])</f>
        <v>1</v>
      </c>
    </row>
    <row r="2648" spans="1:15" x14ac:dyDescent="0.25">
      <c r="A2648" t="s">
        <v>3543</v>
      </c>
      <c r="B2648" s="1">
        <v>41590</v>
      </c>
      <c r="C2648" s="1">
        <v>41595</v>
      </c>
      <c r="D2648" t="s">
        <v>409</v>
      </c>
      <c r="E2648" t="s">
        <v>14</v>
      </c>
      <c r="F2648" t="s">
        <v>47</v>
      </c>
      <c r="G2648" t="s">
        <v>16</v>
      </c>
      <c r="H2648" t="s">
        <v>21</v>
      </c>
      <c r="I2648" t="s">
        <v>3544</v>
      </c>
      <c r="J2648">
        <v>41.96</v>
      </c>
      <c r="K2648">
        <v>2</v>
      </c>
      <c r="L2648">
        <v>10.91</v>
      </c>
      <c r="M2648">
        <f>YEAR(Walmart_dataset[[#This Row],[Order Date]])</f>
        <v>2013</v>
      </c>
      <c r="N2648">
        <f>MONTH(Walmart_dataset[[#This Row],[Order Date]])</f>
        <v>11</v>
      </c>
      <c r="O2648">
        <f>DAY(Walmart_dataset[[#This Row],[Order Date]])</f>
        <v>12</v>
      </c>
    </row>
    <row r="2649" spans="1:15" x14ac:dyDescent="0.25">
      <c r="A2649" t="s">
        <v>3543</v>
      </c>
      <c r="B2649" s="1">
        <v>41590</v>
      </c>
      <c r="C2649" s="1">
        <v>41595</v>
      </c>
      <c r="D2649" t="s">
        <v>409</v>
      </c>
      <c r="E2649" t="s">
        <v>14</v>
      </c>
      <c r="F2649" t="s">
        <v>47</v>
      </c>
      <c r="G2649" t="s">
        <v>16</v>
      </c>
      <c r="H2649" t="s">
        <v>110</v>
      </c>
      <c r="I2649" t="s">
        <v>423</v>
      </c>
      <c r="J2649">
        <v>451.15</v>
      </c>
      <c r="K2649">
        <v>3</v>
      </c>
      <c r="L2649">
        <v>0</v>
      </c>
      <c r="M2649">
        <f>YEAR(Walmart_dataset[[#This Row],[Order Date]])</f>
        <v>2013</v>
      </c>
      <c r="N2649">
        <f>MONTH(Walmart_dataset[[#This Row],[Order Date]])</f>
        <v>11</v>
      </c>
      <c r="O2649">
        <f>DAY(Walmart_dataset[[#This Row],[Order Date]])</f>
        <v>12</v>
      </c>
    </row>
    <row r="2650" spans="1:15" x14ac:dyDescent="0.25">
      <c r="A2650" t="s">
        <v>3543</v>
      </c>
      <c r="B2650" s="1">
        <v>41590</v>
      </c>
      <c r="C2650" s="1">
        <v>41595</v>
      </c>
      <c r="D2650" t="s">
        <v>409</v>
      </c>
      <c r="E2650" t="s">
        <v>14</v>
      </c>
      <c r="F2650" t="s">
        <v>47</v>
      </c>
      <c r="G2650" t="s">
        <v>16</v>
      </c>
      <c r="H2650" t="s">
        <v>27</v>
      </c>
      <c r="I2650" t="s">
        <v>3256</v>
      </c>
      <c r="J2650">
        <v>31.5</v>
      </c>
      <c r="K2650">
        <v>11</v>
      </c>
      <c r="L2650">
        <v>11.03</v>
      </c>
      <c r="M2650">
        <f>YEAR(Walmart_dataset[[#This Row],[Order Date]])</f>
        <v>2013</v>
      </c>
      <c r="N2650">
        <f>MONTH(Walmart_dataset[[#This Row],[Order Date]])</f>
        <v>11</v>
      </c>
      <c r="O2650">
        <f>DAY(Walmart_dataset[[#This Row],[Order Date]])</f>
        <v>12</v>
      </c>
    </row>
    <row r="2651" spans="1:15" x14ac:dyDescent="0.25">
      <c r="A2651" t="s">
        <v>3545</v>
      </c>
      <c r="B2651" s="1">
        <v>41890</v>
      </c>
      <c r="C2651" s="1">
        <v>41895</v>
      </c>
      <c r="D2651" t="s">
        <v>624</v>
      </c>
      <c r="E2651" t="s">
        <v>14</v>
      </c>
      <c r="F2651" t="s">
        <v>3325</v>
      </c>
      <c r="G2651" t="s">
        <v>16</v>
      </c>
      <c r="H2651" t="s">
        <v>110</v>
      </c>
      <c r="I2651" t="s">
        <v>2360</v>
      </c>
      <c r="J2651">
        <v>161.57</v>
      </c>
      <c r="K2651">
        <v>2</v>
      </c>
      <c r="L2651">
        <v>-28.27</v>
      </c>
      <c r="M2651">
        <f>YEAR(Walmart_dataset[[#This Row],[Order Date]])</f>
        <v>2014</v>
      </c>
      <c r="N2651">
        <f>MONTH(Walmart_dataset[[#This Row],[Order Date]])</f>
        <v>9</v>
      </c>
      <c r="O2651">
        <f>DAY(Walmart_dataset[[#This Row],[Order Date]])</f>
        <v>8</v>
      </c>
    </row>
    <row r="2652" spans="1:15" x14ac:dyDescent="0.25">
      <c r="A2652" t="s">
        <v>3546</v>
      </c>
      <c r="B2652" s="1">
        <v>40744</v>
      </c>
      <c r="C2652" s="1">
        <v>40747</v>
      </c>
      <c r="D2652" t="s">
        <v>2025</v>
      </c>
      <c r="E2652" t="s">
        <v>14</v>
      </c>
      <c r="F2652" t="s">
        <v>606</v>
      </c>
      <c r="G2652" t="s">
        <v>16</v>
      </c>
      <c r="H2652" t="s">
        <v>58</v>
      </c>
      <c r="I2652" t="s">
        <v>3392</v>
      </c>
      <c r="J2652">
        <v>41.94</v>
      </c>
      <c r="K2652">
        <v>2</v>
      </c>
      <c r="L2652">
        <v>15.1</v>
      </c>
      <c r="M2652">
        <f>YEAR(Walmart_dataset[[#This Row],[Order Date]])</f>
        <v>2011</v>
      </c>
      <c r="N2652">
        <f>MONTH(Walmart_dataset[[#This Row],[Order Date]])</f>
        <v>7</v>
      </c>
      <c r="O2652">
        <f>DAY(Walmart_dataset[[#This Row],[Order Date]])</f>
        <v>20</v>
      </c>
    </row>
    <row r="2653" spans="1:15" x14ac:dyDescent="0.25">
      <c r="A2653" t="s">
        <v>3546</v>
      </c>
      <c r="B2653" s="1">
        <v>40744</v>
      </c>
      <c r="C2653" s="1">
        <v>40747</v>
      </c>
      <c r="D2653" t="s">
        <v>2025</v>
      </c>
      <c r="E2653" t="s">
        <v>14</v>
      </c>
      <c r="F2653" t="s">
        <v>606</v>
      </c>
      <c r="G2653" t="s">
        <v>16</v>
      </c>
      <c r="H2653" t="s">
        <v>67</v>
      </c>
      <c r="I2653" t="s">
        <v>3063</v>
      </c>
      <c r="J2653">
        <v>11.96</v>
      </c>
      <c r="K2653">
        <v>2</v>
      </c>
      <c r="L2653">
        <v>5.86</v>
      </c>
      <c r="M2653">
        <f>YEAR(Walmart_dataset[[#This Row],[Order Date]])</f>
        <v>2011</v>
      </c>
      <c r="N2653">
        <f>MONTH(Walmart_dataset[[#This Row],[Order Date]])</f>
        <v>7</v>
      </c>
      <c r="O2653">
        <f>DAY(Walmart_dataset[[#This Row],[Order Date]])</f>
        <v>20</v>
      </c>
    </row>
    <row r="2654" spans="1:15" x14ac:dyDescent="0.25">
      <c r="A2654" t="s">
        <v>3546</v>
      </c>
      <c r="B2654" s="1">
        <v>40744</v>
      </c>
      <c r="C2654" s="1">
        <v>40747</v>
      </c>
      <c r="D2654" t="s">
        <v>2025</v>
      </c>
      <c r="E2654" t="s">
        <v>14</v>
      </c>
      <c r="F2654" t="s">
        <v>606</v>
      </c>
      <c r="G2654" t="s">
        <v>16</v>
      </c>
      <c r="H2654" t="s">
        <v>23</v>
      </c>
      <c r="I2654" t="s">
        <v>3547</v>
      </c>
      <c r="J2654">
        <v>13.12</v>
      </c>
      <c r="K2654">
        <v>4</v>
      </c>
      <c r="L2654">
        <v>3.8</v>
      </c>
      <c r="M2654">
        <f>YEAR(Walmart_dataset[[#This Row],[Order Date]])</f>
        <v>2011</v>
      </c>
      <c r="N2654">
        <f>MONTH(Walmart_dataset[[#This Row],[Order Date]])</f>
        <v>7</v>
      </c>
      <c r="O2654">
        <f>DAY(Walmart_dataset[[#This Row],[Order Date]])</f>
        <v>20</v>
      </c>
    </row>
    <row r="2655" spans="1:15" x14ac:dyDescent="0.25">
      <c r="A2655" t="s">
        <v>3546</v>
      </c>
      <c r="B2655" s="1">
        <v>40744</v>
      </c>
      <c r="C2655" s="1">
        <v>40747</v>
      </c>
      <c r="D2655" t="s">
        <v>2025</v>
      </c>
      <c r="E2655" t="s">
        <v>14</v>
      </c>
      <c r="F2655" t="s">
        <v>606</v>
      </c>
      <c r="G2655" t="s">
        <v>16</v>
      </c>
      <c r="H2655" t="s">
        <v>43</v>
      </c>
      <c r="I2655" t="s">
        <v>3525</v>
      </c>
      <c r="J2655">
        <v>535.41</v>
      </c>
      <c r="K2655">
        <v>3</v>
      </c>
      <c r="L2655">
        <v>160.62</v>
      </c>
      <c r="M2655">
        <f>YEAR(Walmart_dataset[[#This Row],[Order Date]])</f>
        <v>2011</v>
      </c>
      <c r="N2655">
        <f>MONTH(Walmart_dataset[[#This Row],[Order Date]])</f>
        <v>7</v>
      </c>
      <c r="O2655">
        <f>DAY(Walmart_dataset[[#This Row],[Order Date]])</f>
        <v>20</v>
      </c>
    </row>
    <row r="2656" spans="1:15" x14ac:dyDescent="0.25">
      <c r="A2656" t="s">
        <v>3548</v>
      </c>
      <c r="B2656" s="1">
        <v>40955</v>
      </c>
      <c r="C2656" s="1">
        <v>40960</v>
      </c>
      <c r="D2656" t="s">
        <v>1852</v>
      </c>
      <c r="E2656" t="s">
        <v>14</v>
      </c>
      <c r="F2656" t="s">
        <v>15</v>
      </c>
      <c r="G2656" t="s">
        <v>16</v>
      </c>
      <c r="H2656" t="s">
        <v>67</v>
      </c>
      <c r="I2656" t="s">
        <v>693</v>
      </c>
      <c r="J2656">
        <v>36.840000000000003</v>
      </c>
      <c r="K2656">
        <v>3</v>
      </c>
      <c r="L2656">
        <v>17.309999999999999</v>
      </c>
      <c r="M2656">
        <f>YEAR(Walmart_dataset[[#This Row],[Order Date]])</f>
        <v>2012</v>
      </c>
      <c r="N2656">
        <f>MONTH(Walmart_dataset[[#This Row],[Order Date]])</f>
        <v>2</v>
      </c>
      <c r="O2656">
        <f>DAY(Walmart_dataset[[#This Row],[Order Date]])</f>
        <v>16</v>
      </c>
    </row>
    <row r="2657" spans="1:15" x14ac:dyDescent="0.25">
      <c r="A2657" t="s">
        <v>3548</v>
      </c>
      <c r="B2657" s="1">
        <v>40955</v>
      </c>
      <c r="C2657" s="1">
        <v>40960</v>
      </c>
      <c r="D2657" t="s">
        <v>1852</v>
      </c>
      <c r="E2657" t="s">
        <v>14</v>
      </c>
      <c r="F2657" t="s">
        <v>15</v>
      </c>
      <c r="G2657" t="s">
        <v>16</v>
      </c>
      <c r="H2657" t="s">
        <v>17</v>
      </c>
      <c r="I2657" t="s">
        <v>1822</v>
      </c>
      <c r="J2657">
        <v>87.71</v>
      </c>
      <c r="K2657">
        <v>7</v>
      </c>
      <c r="L2657">
        <v>41.22</v>
      </c>
      <c r="M2657">
        <f>YEAR(Walmart_dataset[[#This Row],[Order Date]])</f>
        <v>2012</v>
      </c>
      <c r="N2657">
        <f>MONTH(Walmart_dataset[[#This Row],[Order Date]])</f>
        <v>2</v>
      </c>
      <c r="O2657">
        <f>DAY(Walmart_dataset[[#This Row],[Order Date]])</f>
        <v>16</v>
      </c>
    </row>
    <row r="2658" spans="1:15" x14ac:dyDescent="0.25">
      <c r="A2658" t="s">
        <v>3549</v>
      </c>
      <c r="B2658" s="1">
        <v>41310</v>
      </c>
      <c r="C2658" s="1">
        <v>41315</v>
      </c>
      <c r="D2658" t="s">
        <v>3001</v>
      </c>
      <c r="E2658" t="s">
        <v>14</v>
      </c>
      <c r="F2658" t="s">
        <v>197</v>
      </c>
      <c r="G2658" t="s">
        <v>16</v>
      </c>
      <c r="H2658" t="s">
        <v>17</v>
      </c>
      <c r="I2658" t="s">
        <v>3550</v>
      </c>
      <c r="J2658">
        <v>14.73</v>
      </c>
      <c r="K2658">
        <v>3</v>
      </c>
      <c r="L2658">
        <v>7.22</v>
      </c>
      <c r="M2658">
        <f>YEAR(Walmart_dataset[[#This Row],[Order Date]])</f>
        <v>2013</v>
      </c>
      <c r="N2658">
        <f>MONTH(Walmart_dataset[[#This Row],[Order Date]])</f>
        <v>2</v>
      </c>
      <c r="O2658">
        <f>DAY(Walmart_dataset[[#This Row],[Order Date]])</f>
        <v>5</v>
      </c>
    </row>
    <row r="2659" spans="1:15" x14ac:dyDescent="0.25">
      <c r="A2659" t="s">
        <v>3549</v>
      </c>
      <c r="B2659" s="1">
        <v>41310</v>
      </c>
      <c r="C2659" s="1">
        <v>41315</v>
      </c>
      <c r="D2659" t="s">
        <v>3001</v>
      </c>
      <c r="E2659" t="s">
        <v>14</v>
      </c>
      <c r="F2659" t="s">
        <v>197</v>
      </c>
      <c r="G2659" t="s">
        <v>16</v>
      </c>
      <c r="H2659" t="s">
        <v>43</v>
      </c>
      <c r="I2659" t="s">
        <v>738</v>
      </c>
      <c r="J2659">
        <v>186.54</v>
      </c>
      <c r="K2659">
        <v>3</v>
      </c>
      <c r="L2659">
        <v>50.37</v>
      </c>
      <c r="M2659">
        <f>YEAR(Walmart_dataset[[#This Row],[Order Date]])</f>
        <v>2013</v>
      </c>
      <c r="N2659">
        <f>MONTH(Walmart_dataset[[#This Row],[Order Date]])</f>
        <v>2</v>
      </c>
      <c r="O2659">
        <f>DAY(Walmart_dataset[[#This Row],[Order Date]])</f>
        <v>5</v>
      </c>
    </row>
    <row r="2660" spans="1:15" x14ac:dyDescent="0.25">
      <c r="A2660" t="s">
        <v>3549</v>
      </c>
      <c r="B2660" s="1">
        <v>41310</v>
      </c>
      <c r="C2660" s="1">
        <v>41315</v>
      </c>
      <c r="D2660" t="s">
        <v>3001</v>
      </c>
      <c r="E2660" t="s">
        <v>14</v>
      </c>
      <c r="F2660" t="s">
        <v>197</v>
      </c>
      <c r="G2660" t="s">
        <v>16</v>
      </c>
      <c r="H2660" t="s">
        <v>31</v>
      </c>
      <c r="I2660" t="s">
        <v>2270</v>
      </c>
      <c r="J2660">
        <v>557.73</v>
      </c>
      <c r="K2660">
        <v>4</v>
      </c>
      <c r="L2660">
        <v>6.97</v>
      </c>
      <c r="M2660">
        <f>YEAR(Walmart_dataset[[#This Row],[Order Date]])</f>
        <v>2013</v>
      </c>
      <c r="N2660">
        <f>MONTH(Walmart_dataset[[#This Row],[Order Date]])</f>
        <v>2</v>
      </c>
      <c r="O2660">
        <f>DAY(Walmart_dataset[[#This Row],[Order Date]])</f>
        <v>5</v>
      </c>
    </row>
    <row r="2661" spans="1:15" x14ac:dyDescent="0.25">
      <c r="A2661" t="s">
        <v>3549</v>
      </c>
      <c r="B2661" s="1">
        <v>41310</v>
      </c>
      <c r="C2661" s="1">
        <v>41315</v>
      </c>
      <c r="D2661" t="s">
        <v>3001</v>
      </c>
      <c r="E2661" t="s">
        <v>14</v>
      </c>
      <c r="F2661" t="s">
        <v>197</v>
      </c>
      <c r="G2661" t="s">
        <v>16</v>
      </c>
      <c r="H2661" t="s">
        <v>25</v>
      </c>
      <c r="I2661" t="s">
        <v>2989</v>
      </c>
      <c r="J2661">
        <v>159.97</v>
      </c>
      <c r="K2661">
        <v>4</v>
      </c>
      <c r="L2661">
        <v>-31.99</v>
      </c>
      <c r="M2661">
        <f>YEAR(Walmart_dataset[[#This Row],[Order Date]])</f>
        <v>2013</v>
      </c>
      <c r="N2661">
        <f>MONTH(Walmart_dataset[[#This Row],[Order Date]])</f>
        <v>2</v>
      </c>
      <c r="O2661">
        <f>DAY(Walmart_dataset[[#This Row],[Order Date]])</f>
        <v>5</v>
      </c>
    </row>
    <row r="2662" spans="1:15" x14ac:dyDescent="0.25">
      <c r="A2662" t="s">
        <v>3551</v>
      </c>
      <c r="B2662" s="1">
        <v>41636</v>
      </c>
      <c r="C2662" s="1">
        <v>41640</v>
      </c>
      <c r="D2662" t="s">
        <v>1706</v>
      </c>
      <c r="E2662" t="s">
        <v>14</v>
      </c>
      <c r="F2662" t="s">
        <v>564</v>
      </c>
      <c r="G2662" t="s">
        <v>16</v>
      </c>
      <c r="H2662" t="s">
        <v>17</v>
      </c>
      <c r="I2662" t="s">
        <v>1437</v>
      </c>
      <c r="J2662">
        <v>20.16</v>
      </c>
      <c r="K2662">
        <v>7</v>
      </c>
      <c r="L2662">
        <v>9.8800000000000008</v>
      </c>
      <c r="M2662">
        <f>YEAR(Walmart_dataset[[#This Row],[Order Date]])</f>
        <v>2013</v>
      </c>
      <c r="N2662">
        <f>MONTH(Walmart_dataset[[#This Row],[Order Date]])</f>
        <v>12</v>
      </c>
      <c r="O2662">
        <f>DAY(Walmart_dataset[[#This Row],[Order Date]])</f>
        <v>28</v>
      </c>
    </row>
    <row r="2663" spans="1:15" x14ac:dyDescent="0.25">
      <c r="A2663" t="s">
        <v>3552</v>
      </c>
      <c r="B2663" s="1">
        <v>41722</v>
      </c>
      <c r="C2663" s="1">
        <v>41724</v>
      </c>
      <c r="D2663" t="s">
        <v>3282</v>
      </c>
      <c r="E2663" t="s">
        <v>14</v>
      </c>
      <c r="F2663" t="s">
        <v>36</v>
      </c>
      <c r="G2663" t="s">
        <v>37</v>
      </c>
      <c r="H2663" t="s">
        <v>43</v>
      </c>
      <c r="I2663" t="s">
        <v>3491</v>
      </c>
      <c r="J2663">
        <v>32.479999999999997</v>
      </c>
      <c r="K2663">
        <v>2</v>
      </c>
      <c r="L2663">
        <v>4.87</v>
      </c>
      <c r="M2663">
        <f>YEAR(Walmart_dataset[[#This Row],[Order Date]])</f>
        <v>2014</v>
      </c>
      <c r="N2663">
        <f>MONTH(Walmart_dataset[[#This Row],[Order Date]])</f>
        <v>3</v>
      </c>
      <c r="O2663">
        <f>DAY(Walmart_dataset[[#This Row],[Order Date]])</f>
        <v>24</v>
      </c>
    </row>
    <row r="2664" spans="1:15" x14ac:dyDescent="0.25">
      <c r="A2664" t="s">
        <v>3552</v>
      </c>
      <c r="B2664" s="1">
        <v>41722</v>
      </c>
      <c r="C2664" s="1">
        <v>41724</v>
      </c>
      <c r="D2664" t="s">
        <v>3282</v>
      </c>
      <c r="E2664" t="s">
        <v>14</v>
      </c>
      <c r="F2664" t="s">
        <v>36</v>
      </c>
      <c r="G2664" t="s">
        <v>37</v>
      </c>
      <c r="H2664" t="s">
        <v>67</v>
      </c>
      <c r="I2664" t="s">
        <v>817</v>
      </c>
      <c r="J2664">
        <v>20.04</v>
      </c>
      <c r="K2664">
        <v>3</v>
      </c>
      <c r="L2664">
        <v>9.6199999999999992</v>
      </c>
      <c r="M2664">
        <f>YEAR(Walmart_dataset[[#This Row],[Order Date]])</f>
        <v>2014</v>
      </c>
      <c r="N2664">
        <f>MONTH(Walmart_dataset[[#This Row],[Order Date]])</f>
        <v>3</v>
      </c>
      <c r="O2664">
        <f>DAY(Walmart_dataset[[#This Row],[Order Date]])</f>
        <v>24</v>
      </c>
    </row>
    <row r="2665" spans="1:15" x14ac:dyDescent="0.25">
      <c r="A2665" t="s">
        <v>3552</v>
      </c>
      <c r="B2665" s="1">
        <v>41722</v>
      </c>
      <c r="C2665" s="1">
        <v>41724</v>
      </c>
      <c r="D2665" t="s">
        <v>3282</v>
      </c>
      <c r="E2665" t="s">
        <v>14</v>
      </c>
      <c r="F2665" t="s">
        <v>36</v>
      </c>
      <c r="G2665" t="s">
        <v>37</v>
      </c>
      <c r="H2665" t="s">
        <v>249</v>
      </c>
      <c r="I2665" t="s">
        <v>3553</v>
      </c>
      <c r="J2665">
        <v>13999.96</v>
      </c>
      <c r="K2665">
        <v>4</v>
      </c>
      <c r="L2665">
        <v>6719.98</v>
      </c>
      <c r="M2665">
        <f>YEAR(Walmart_dataset[[#This Row],[Order Date]])</f>
        <v>2014</v>
      </c>
      <c r="N2665">
        <f>MONTH(Walmart_dataset[[#This Row],[Order Date]])</f>
        <v>3</v>
      </c>
      <c r="O2665">
        <f>DAY(Walmart_dataset[[#This Row],[Order Date]])</f>
        <v>24</v>
      </c>
    </row>
    <row r="2666" spans="1:15" x14ac:dyDescent="0.25">
      <c r="A2666" t="s">
        <v>3554</v>
      </c>
      <c r="B2666" s="1">
        <v>41597</v>
      </c>
      <c r="C2666" s="1">
        <v>41601</v>
      </c>
      <c r="D2666" t="s">
        <v>567</v>
      </c>
      <c r="E2666" t="s">
        <v>14</v>
      </c>
      <c r="F2666" t="s">
        <v>197</v>
      </c>
      <c r="G2666" t="s">
        <v>16</v>
      </c>
      <c r="H2666" t="s">
        <v>58</v>
      </c>
      <c r="I2666" t="s">
        <v>1454</v>
      </c>
      <c r="J2666">
        <v>595</v>
      </c>
      <c r="K2666">
        <v>5</v>
      </c>
      <c r="L2666">
        <v>95.2</v>
      </c>
      <c r="M2666">
        <f>YEAR(Walmart_dataset[[#This Row],[Order Date]])</f>
        <v>2013</v>
      </c>
      <c r="N2666">
        <f>MONTH(Walmart_dataset[[#This Row],[Order Date]])</f>
        <v>11</v>
      </c>
      <c r="O2666">
        <f>DAY(Walmart_dataset[[#This Row],[Order Date]])</f>
        <v>19</v>
      </c>
    </row>
    <row r="2667" spans="1:15" x14ac:dyDescent="0.25">
      <c r="A2667" t="s">
        <v>3555</v>
      </c>
      <c r="B2667" s="1">
        <v>41215</v>
      </c>
      <c r="C2667" s="1">
        <v>41219</v>
      </c>
      <c r="D2667" t="s">
        <v>537</v>
      </c>
      <c r="E2667" t="s">
        <v>14</v>
      </c>
      <c r="F2667" t="s">
        <v>197</v>
      </c>
      <c r="G2667" t="s">
        <v>16</v>
      </c>
      <c r="H2667" t="s">
        <v>21</v>
      </c>
      <c r="I2667" t="s">
        <v>3556</v>
      </c>
      <c r="J2667">
        <v>96.96</v>
      </c>
      <c r="K2667">
        <v>6</v>
      </c>
      <c r="L2667">
        <v>33.94</v>
      </c>
      <c r="M2667">
        <f>YEAR(Walmart_dataset[[#This Row],[Order Date]])</f>
        <v>2012</v>
      </c>
      <c r="N2667">
        <f>MONTH(Walmart_dataset[[#This Row],[Order Date]])</f>
        <v>11</v>
      </c>
      <c r="O2667">
        <f>DAY(Walmart_dataset[[#This Row],[Order Date]])</f>
        <v>2</v>
      </c>
    </row>
    <row r="2668" spans="1:15" x14ac:dyDescent="0.25">
      <c r="A2668" t="s">
        <v>3555</v>
      </c>
      <c r="B2668" s="1">
        <v>41215</v>
      </c>
      <c r="C2668" s="1">
        <v>41219</v>
      </c>
      <c r="D2668" t="s">
        <v>537</v>
      </c>
      <c r="E2668" t="s">
        <v>14</v>
      </c>
      <c r="F2668" t="s">
        <v>197</v>
      </c>
      <c r="G2668" t="s">
        <v>16</v>
      </c>
      <c r="H2668" t="s">
        <v>27</v>
      </c>
      <c r="I2668" t="s">
        <v>2206</v>
      </c>
      <c r="J2668">
        <v>117.49</v>
      </c>
      <c r="K2668">
        <v>7</v>
      </c>
      <c r="L2668">
        <v>41.12</v>
      </c>
      <c r="M2668">
        <f>YEAR(Walmart_dataset[[#This Row],[Order Date]])</f>
        <v>2012</v>
      </c>
      <c r="N2668">
        <f>MONTH(Walmart_dataset[[#This Row],[Order Date]])</f>
        <v>11</v>
      </c>
      <c r="O2668">
        <f>DAY(Walmart_dataset[[#This Row],[Order Date]])</f>
        <v>2</v>
      </c>
    </row>
    <row r="2669" spans="1:15" x14ac:dyDescent="0.25">
      <c r="A2669" t="s">
        <v>3555</v>
      </c>
      <c r="B2669" s="1">
        <v>41215</v>
      </c>
      <c r="C2669" s="1">
        <v>41219</v>
      </c>
      <c r="D2669" t="s">
        <v>537</v>
      </c>
      <c r="E2669" t="s">
        <v>14</v>
      </c>
      <c r="F2669" t="s">
        <v>197</v>
      </c>
      <c r="G2669" t="s">
        <v>16</v>
      </c>
      <c r="H2669" t="s">
        <v>27</v>
      </c>
      <c r="I2669" t="s">
        <v>497</v>
      </c>
      <c r="J2669">
        <v>11.95</v>
      </c>
      <c r="K2669">
        <v>3</v>
      </c>
      <c r="L2669">
        <v>4.18</v>
      </c>
      <c r="M2669">
        <f>YEAR(Walmart_dataset[[#This Row],[Order Date]])</f>
        <v>2012</v>
      </c>
      <c r="N2669">
        <f>MONTH(Walmart_dataset[[#This Row],[Order Date]])</f>
        <v>11</v>
      </c>
      <c r="O2669">
        <f>DAY(Walmart_dataset[[#This Row],[Order Date]])</f>
        <v>2</v>
      </c>
    </row>
    <row r="2670" spans="1:15" x14ac:dyDescent="0.25">
      <c r="A2670" t="s">
        <v>3555</v>
      </c>
      <c r="B2670" s="1">
        <v>41215</v>
      </c>
      <c r="C2670" s="1">
        <v>41219</v>
      </c>
      <c r="D2670" t="s">
        <v>537</v>
      </c>
      <c r="E2670" t="s">
        <v>14</v>
      </c>
      <c r="F2670" t="s">
        <v>197</v>
      </c>
      <c r="G2670" t="s">
        <v>16</v>
      </c>
      <c r="H2670" t="s">
        <v>296</v>
      </c>
      <c r="I2670" t="s">
        <v>1520</v>
      </c>
      <c r="J2670">
        <v>512.5</v>
      </c>
      <c r="K2670">
        <v>3</v>
      </c>
      <c r="L2670">
        <v>-30.15</v>
      </c>
      <c r="M2670">
        <f>YEAR(Walmart_dataset[[#This Row],[Order Date]])</f>
        <v>2012</v>
      </c>
      <c r="N2670">
        <f>MONTH(Walmart_dataset[[#This Row],[Order Date]])</f>
        <v>11</v>
      </c>
      <c r="O2670">
        <f>DAY(Walmart_dataset[[#This Row],[Order Date]])</f>
        <v>2</v>
      </c>
    </row>
    <row r="2671" spans="1:15" x14ac:dyDescent="0.25">
      <c r="A2671" t="s">
        <v>3557</v>
      </c>
      <c r="B2671" s="1">
        <v>41487</v>
      </c>
      <c r="C2671" s="1">
        <v>41492</v>
      </c>
      <c r="D2671" t="s">
        <v>2239</v>
      </c>
      <c r="E2671" t="s">
        <v>14</v>
      </c>
      <c r="F2671" t="s">
        <v>47</v>
      </c>
      <c r="G2671" t="s">
        <v>16</v>
      </c>
      <c r="H2671" t="s">
        <v>31</v>
      </c>
      <c r="I2671" t="s">
        <v>494</v>
      </c>
      <c r="J2671">
        <v>863.13</v>
      </c>
      <c r="K2671">
        <v>7</v>
      </c>
      <c r="L2671">
        <v>-32.369999999999997</v>
      </c>
      <c r="M2671">
        <f>YEAR(Walmart_dataset[[#This Row],[Order Date]])</f>
        <v>2013</v>
      </c>
      <c r="N2671">
        <f>MONTH(Walmart_dataset[[#This Row],[Order Date]])</f>
        <v>8</v>
      </c>
      <c r="O2671">
        <f>DAY(Walmart_dataset[[#This Row],[Order Date]])</f>
        <v>1</v>
      </c>
    </row>
    <row r="2672" spans="1:15" x14ac:dyDescent="0.25">
      <c r="A2672" t="s">
        <v>3558</v>
      </c>
      <c r="B2672" s="1">
        <v>41950</v>
      </c>
      <c r="C2672" s="1">
        <v>41957</v>
      </c>
      <c r="D2672" t="s">
        <v>2493</v>
      </c>
      <c r="E2672" t="s">
        <v>14</v>
      </c>
      <c r="F2672" t="s">
        <v>36</v>
      </c>
      <c r="G2672" t="s">
        <v>37</v>
      </c>
      <c r="H2672" t="s">
        <v>31</v>
      </c>
      <c r="I2672" t="s">
        <v>255</v>
      </c>
      <c r="J2672">
        <v>2036.86</v>
      </c>
      <c r="K2672">
        <v>7</v>
      </c>
      <c r="L2672">
        <v>366.63</v>
      </c>
      <c r="M2672">
        <f>YEAR(Walmart_dataset[[#This Row],[Order Date]])</f>
        <v>2014</v>
      </c>
      <c r="N2672">
        <f>MONTH(Walmart_dataset[[#This Row],[Order Date]])</f>
        <v>11</v>
      </c>
      <c r="O2672">
        <f>DAY(Walmart_dataset[[#This Row],[Order Date]])</f>
        <v>7</v>
      </c>
    </row>
    <row r="2673" spans="1:15" x14ac:dyDescent="0.25">
      <c r="A2673" t="s">
        <v>3558</v>
      </c>
      <c r="B2673" s="1">
        <v>41950</v>
      </c>
      <c r="C2673" s="1">
        <v>41957</v>
      </c>
      <c r="D2673" t="s">
        <v>2493</v>
      </c>
      <c r="E2673" t="s">
        <v>14</v>
      </c>
      <c r="F2673" t="s">
        <v>36</v>
      </c>
      <c r="G2673" t="s">
        <v>37</v>
      </c>
      <c r="H2673" t="s">
        <v>110</v>
      </c>
      <c r="I2673" t="s">
        <v>847</v>
      </c>
      <c r="J2673">
        <v>449.57</v>
      </c>
      <c r="K2673">
        <v>2</v>
      </c>
      <c r="L2673">
        <v>-73.05</v>
      </c>
      <c r="M2673">
        <f>YEAR(Walmart_dataset[[#This Row],[Order Date]])</f>
        <v>2014</v>
      </c>
      <c r="N2673">
        <f>MONTH(Walmart_dataset[[#This Row],[Order Date]])</f>
        <v>11</v>
      </c>
      <c r="O2673">
        <f>DAY(Walmart_dataset[[#This Row],[Order Date]])</f>
        <v>7</v>
      </c>
    </row>
    <row r="2674" spans="1:15" x14ac:dyDescent="0.25">
      <c r="A2674" t="s">
        <v>3558</v>
      </c>
      <c r="B2674" s="1">
        <v>41950</v>
      </c>
      <c r="C2674" s="1">
        <v>41957</v>
      </c>
      <c r="D2674" t="s">
        <v>2493</v>
      </c>
      <c r="E2674" t="s">
        <v>14</v>
      </c>
      <c r="F2674" t="s">
        <v>36</v>
      </c>
      <c r="G2674" t="s">
        <v>37</v>
      </c>
      <c r="H2674" t="s">
        <v>58</v>
      </c>
      <c r="I2674" t="s">
        <v>1108</v>
      </c>
      <c r="J2674">
        <v>108.96</v>
      </c>
      <c r="K2674">
        <v>3</v>
      </c>
      <c r="L2674">
        <v>32.69</v>
      </c>
      <c r="M2674">
        <f>YEAR(Walmart_dataset[[#This Row],[Order Date]])</f>
        <v>2014</v>
      </c>
      <c r="N2674">
        <f>MONTH(Walmart_dataset[[#This Row],[Order Date]])</f>
        <v>11</v>
      </c>
      <c r="O2674">
        <f>DAY(Walmart_dataset[[#This Row],[Order Date]])</f>
        <v>7</v>
      </c>
    </row>
    <row r="2675" spans="1:15" x14ac:dyDescent="0.25">
      <c r="A2675" t="s">
        <v>3559</v>
      </c>
      <c r="B2675" s="1">
        <v>40733</v>
      </c>
      <c r="C2675" s="1">
        <v>40737</v>
      </c>
      <c r="D2675" t="s">
        <v>1797</v>
      </c>
      <c r="E2675" t="s">
        <v>14</v>
      </c>
      <c r="F2675" t="s">
        <v>15</v>
      </c>
      <c r="G2675" t="s">
        <v>16</v>
      </c>
      <c r="H2675" t="s">
        <v>17</v>
      </c>
      <c r="I2675" t="s">
        <v>3053</v>
      </c>
      <c r="J2675">
        <v>2.88</v>
      </c>
      <c r="K2675">
        <v>1</v>
      </c>
      <c r="L2675">
        <v>1.41</v>
      </c>
      <c r="M2675">
        <f>YEAR(Walmart_dataset[[#This Row],[Order Date]])</f>
        <v>2011</v>
      </c>
      <c r="N2675">
        <f>MONTH(Walmart_dataset[[#This Row],[Order Date]])</f>
        <v>7</v>
      </c>
      <c r="O2675">
        <f>DAY(Walmart_dataset[[#This Row],[Order Date]])</f>
        <v>9</v>
      </c>
    </row>
    <row r="2676" spans="1:15" x14ac:dyDescent="0.25">
      <c r="A2676" t="s">
        <v>3559</v>
      </c>
      <c r="B2676" s="1">
        <v>40733</v>
      </c>
      <c r="C2676" s="1">
        <v>40737</v>
      </c>
      <c r="D2676" t="s">
        <v>1797</v>
      </c>
      <c r="E2676" t="s">
        <v>14</v>
      </c>
      <c r="F2676" t="s">
        <v>15</v>
      </c>
      <c r="G2676" t="s">
        <v>16</v>
      </c>
      <c r="H2676" t="s">
        <v>27</v>
      </c>
      <c r="I2676" t="s">
        <v>509</v>
      </c>
      <c r="J2676">
        <v>41.9</v>
      </c>
      <c r="K2676">
        <v>6</v>
      </c>
      <c r="L2676">
        <v>14.14</v>
      </c>
      <c r="M2676">
        <f>YEAR(Walmart_dataset[[#This Row],[Order Date]])</f>
        <v>2011</v>
      </c>
      <c r="N2676">
        <f>MONTH(Walmart_dataset[[#This Row],[Order Date]])</f>
        <v>7</v>
      </c>
      <c r="O2676">
        <f>DAY(Walmart_dataset[[#This Row],[Order Date]])</f>
        <v>9</v>
      </c>
    </row>
    <row r="2677" spans="1:15" x14ac:dyDescent="0.25">
      <c r="A2677" t="s">
        <v>3559</v>
      </c>
      <c r="B2677" s="1">
        <v>40733</v>
      </c>
      <c r="C2677" s="1">
        <v>40737</v>
      </c>
      <c r="D2677" t="s">
        <v>1797</v>
      </c>
      <c r="E2677" t="s">
        <v>14</v>
      </c>
      <c r="F2677" t="s">
        <v>15</v>
      </c>
      <c r="G2677" t="s">
        <v>16</v>
      </c>
      <c r="H2677" t="s">
        <v>43</v>
      </c>
      <c r="I2677" t="s">
        <v>1194</v>
      </c>
      <c r="J2677">
        <v>23.92</v>
      </c>
      <c r="K2677">
        <v>4</v>
      </c>
      <c r="L2677">
        <v>4.07</v>
      </c>
      <c r="M2677">
        <f>YEAR(Walmart_dataset[[#This Row],[Order Date]])</f>
        <v>2011</v>
      </c>
      <c r="N2677">
        <f>MONTH(Walmart_dataset[[#This Row],[Order Date]])</f>
        <v>7</v>
      </c>
      <c r="O2677">
        <f>DAY(Walmart_dataset[[#This Row],[Order Date]])</f>
        <v>9</v>
      </c>
    </row>
    <row r="2678" spans="1:15" x14ac:dyDescent="0.25">
      <c r="A2678" t="s">
        <v>3560</v>
      </c>
      <c r="B2678" s="1">
        <v>41996</v>
      </c>
      <c r="C2678" s="1">
        <v>41998</v>
      </c>
      <c r="D2678" t="s">
        <v>3273</v>
      </c>
      <c r="E2678" t="s">
        <v>14</v>
      </c>
      <c r="F2678" t="s">
        <v>15</v>
      </c>
      <c r="G2678" t="s">
        <v>16</v>
      </c>
      <c r="H2678" t="s">
        <v>58</v>
      </c>
      <c r="I2678" t="s">
        <v>2744</v>
      </c>
      <c r="J2678">
        <v>474.95</v>
      </c>
      <c r="K2678">
        <v>5</v>
      </c>
      <c r="L2678">
        <v>142.49</v>
      </c>
      <c r="M2678">
        <f>YEAR(Walmart_dataset[[#This Row],[Order Date]])</f>
        <v>2014</v>
      </c>
      <c r="N2678">
        <f>MONTH(Walmart_dataset[[#This Row],[Order Date]])</f>
        <v>12</v>
      </c>
      <c r="O2678">
        <f>DAY(Walmart_dataset[[#This Row],[Order Date]])</f>
        <v>23</v>
      </c>
    </row>
    <row r="2679" spans="1:15" x14ac:dyDescent="0.25">
      <c r="A2679" t="s">
        <v>3561</v>
      </c>
      <c r="B2679" s="1">
        <v>41520</v>
      </c>
      <c r="C2679" s="1">
        <v>41526</v>
      </c>
      <c r="D2679" t="s">
        <v>1351</v>
      </c>
      <c r="E2679" t="s">
        <v>14</v>
      </c>
      <c r="F2679" t="s">
        <v>279</v>
      </c>
      <c r="G2679" t="s">
        <v>37</v>
      </c>
      <c r="H2679" t="s">
        <v>249</v>
      </c>
      <c r="I2679" t="s">
        <v>521</v>
      </c>
      <c r="J2679">
        <v>999.98</v>
      </c>
      <c r="K2679">
        <v>2</v>
      </c>
      <c r="L2679">
        <v>449.99</v>
      </c>
      <c r="M2679">
        <f>YEAR(Walmart_dataset[[#This Row],[Order Date]])</f>
        <v>2013</v>
      </c>
      <c r="N2679">
        <f>MONTH(Walmart_dataset[[#This Row],[Order Date]])</f>
        <v>9</v>
      </c>
      <c r="O2679">
        <f>DAY(Walmart_dataset[[#This Row],[Order Date]])</f>
        <v>3</v>
      </c>
    </row>
    <row r="2680" spans="1:15" hidden="1" x14ac:dyDescent="0.25">
      <c r="A2680" t="s">
        <v>3562</v>
      </c>
      <c r="B2680" s="1">
        <v>41123</v>
      </c>
      <c r="C2680" s="1">
        <v>41127</v>
      </c>
      <c r="D2680" t="s">
        <v>2565</v>
      </c>
      <c r="E2680" t="s">
        <v>14</v>
      </c>
      <c r="F2680" t="s">
        <v>1161</v>
      </c>
      <c r="G2680" t="s">
        <v>88</v>
      </c>
      <c r="H2680" t="s">
        <v>31</v>
      </c>
      <c r="I2680" t="s">
        <v>2029</v>
      </c>
      <c r="J2680">
        <v>277.5</v>
      </c>
      <c r="K2680">
        <v>4</v>
      </c>
      <c r="L2680">
        <v>-188.7</v>
      </c>
      <c r="M2680">
        <f>YEAR(Walmart_dataset[[#This Row],[Order Date]])</f>
        <v>2012</v>
      </c>
      <c r="N2680">
        <f>MONTH(Walmart_dataset[[#This Row],[Order Date]])</f>
        <v>8</v>
      </c>
      <c r="O2680">
        <f>DAY(Walmart_dataset[[#This Row],[Order Date]])</f>
        <v>2</v>
      </c>
    </row>
    <row r="2681" spans="1:15" x14ac:dyDescent="0.25">
      <c r="A2681" t="s">
        <v>3563</v>
      </c>
      <c r="B2681" s="1">
        <v>41249</v>
      </c>
      <c r="C2681" s="1">
        <v>41254</v>
      </c>
      <c r="D2681" t="s">
        <v>189</v>
      </c>
      <c r="E2681" t="s">
        <v>14</v>
      </c>
      <c r="F2681" t="s">
        <v>2714</v>
      </c>
      <c r="G2681" t="s">
        <v>16</v>
      </c>
      <c r="H2681" t="s">
        <v>67</v>
      </c>
      <c r="I2681" t="s">
        <v>1000</v>
      </c>
      <c r="J2681">
        <v>8.9600000000000009</v>
      </c>
      <c r="K2681">
        <v>2</v>
      </c>
      <c r="L2681">
        <v>4.3899999999999997</v>
      </c>
      <c r="M2681">
        <f>YEAR(Walmart_dataset[[#This Row],[Order Date]])</f>
        <v>2012</v>
      </c>
      <c r="N2681">
        <f>MONTH(Walmart_dataset[[#This Row],[Order Date]])</f>
        <v>12</v>
      </c>
      <c r="O2681">
        <f>DAY(Walmart_dataset[[#This Row],[Order Date]])</f>
        <v>6</v>
      </c>
    </row>
    <row r="2682" spans="1:15" x14ac:dyDescent="0.25">
      <c r="A2682" t="s">
        <v>3564</v>
      </c>
      <c r="B2682" s="1">
        <v>41438</v>
      </c>
      <c r="C2682" s="1">
        <v>41442</v>
      </c>
      <c r="D2682" t="s">
        <v>2711</v>
      </c>
      <c r="E2682" t="s">
        <v>14</v>
      </c>
      <c r="F2682" t="s">
        <v>133</v>
      </c>
      <c r="G2682" t="s">
        <v>16</v>
      </c>
      <c r="H2682" t="s">
        <v>67</v>
      </c>
      <c r="I2682" t="s">
        <v>1156</v>
      </c>
      <c r="J2682">
        <v>185.88</v>
      </c>
      <c r="K2682">
        <v>6</v>
      </c>
      <c r="L2682">
        <v>83.65</v>
      </c>
      <c r="M2682">
        <f>YEAR(Walmart_dataset[[#This Row],[Order Date]])</f>
        <v>2013</v>
      </c>
      <c r="N2682">
        <f>MONTH(Walmart_dataset[[#This Row],[Order Date]])</f>
        <v>6</v>
      </c>
      <c r="O2682">
        <f>DAY(Walmart_dataset[[#This Row],[Order Date]])</f>
        <v>13</v>
      </c>
    </row>
    <row r="2683" spans="1:15" x14ac:dyDescent="0.25">
      <c r="A2683" t="s">
        <v>3564</v>
      </c>
      <c r="B2683" s="1">
        <v>41438</v>
      </c>
      <c r="C2683" s="1">
        <v>41442</v>
      </c>
      <c r="D2683" t="s">
        <v>2711</v>
      </c>
      <c r="E2683" t="s">
        <v>14</v>
      </c>
      <c r="F2683" t="s">
        <v>133</v>
      </c>
      <c r="G2683" t="s">
        <v>16</v>
      </c>
      <c r="H2683" t="s">
        <v>67</v>
      </c>
      <c r="I2683" t="s">
        <v>1643</v>
      </c>
      <c r="J2683">
        <v>12.96</v>
      </c>
      <c r="K2683">
        <v>2</v>
      </c>
      <c r="L2683">
        <v>6.22</v>
      </c>
      <c r="M2683">
        <f>YEAR(Walmart_dataset[[#This Row],[Order Date]])</f>
        <v>2013</v>
      </c>
      <c r="N2683">
        <f>MONTH(Walmart_dataset[[#This Row],[Order Date]])</f>
        <v>6</v>
      </c>
      <c r="O2683">
        <f>DAY(Walmart_dataset[[#This Row],[Order Date]])</f>
        <v>13</v>
      </c>
    </row>
    <row r="2684" spans="1:15" x14ac:dyDescent="0.25">
      <c r="A2684" t="s">
        <v>3565</v>
      </c>
      <c r="B2684" s="1">
        <v>40808</v>
      </c>
      <c r="C2684" s="1">
        <v>40814</v>
      </c>
      <c r="D2684" t="s">
        <v>1587</v>
      </c>
      <c r="E2684" t="s">
        <v>14</v>
      </c>
      <c r="F2684" t="s">
        <v>142</v>
      </c>
      <c r="G2684" t="s">
        <v>16</v>
      </c>
      <c r="H2684" t="s">
        <v>43</v>
      </c>
      <c r="I2684" t="s">
        <v>1697</v>
      </c>
      <c r="J2684">
        <v>169.45</v>
      </c>
      <c r="K2684">
        <v>5</v>
      </c>
      <c r="L2684">
        <v>42.36</v>
      </c>
      <c r="M2684">
        <f>YEAR(Walmart_dataset[[#This Row],[Order Date]])</f>
        <v>2011</v>
      </c>
      <c r="N2684">
        <f>MONTH(Walmart_dataset[[#This Row],[Order Date]])</f>
        <v>9</v>
      </c>
      <c r="O2684">
        <f>DAY(Walmart_dataset[[#This Row],[Order Date]])</f>
        <v>22</v>
      </c>
    </row>
    <row r="2685" spans="1:15" x14ac:dyDescent="0.25">
      <c r="A2685" t="s">
        <v>3565</v>
      </c>
      <c r="B2685" s="1">
        <v>40808</v>
      </c>
      <c r="C2685" s="1">
        <v>40814</v>
      </c>
      <c r="D2685" t="s">
        <v>1587</v>
      </c>
      <c r="E2685" t="s">
        <v>14</v>
      </c>
      <c r="F2685" t="s">
        <v>142</v>
      </c>
      <c r="G2685" t="s">
        <v>16</v>
      </c>
      <c r="H2685" t="s">
        <v>43</v>
      </c>
      <c r="I2685" t="s">
        <v>2282</v>
      </c>
      <c r="J2685">
        <v>40.68</v>
      </c>
      <c r="K2685">
        <v>2</v>
      </c>
      <c r="L2685">
        <v>0.41</v>
      </c>
      <c r="M2685">
        <f>YEAR(Walmart_dataset[[#This Row],[Order Date]])</f>
        <v>2011</v>
      </c>
      <c r="N2685">
        <f>MONTH(Walmart_dataset[[#This Row],[Order Date]])</f>
        <v>9</v>
      </c>
      <c r="O2685">
        <f>DAY(Walmart_dataset[[#This Row],[Order Date]])</f>
        <v>22</v>
      </c>
    </row>
    <row r="2686" spans="1:15" x14ac:dyDescent="0.25">
      <c r="A2686" t="s">
        <v>3566</v>
      </c>
      <c r="B2686" s="1">
        <v>40767</v>
      </c>
      <c r="C2686" s="1">
        <v>40771</v>
      </c>
      <c r="D2686" t="s">
        <v>1392</v>
      </c>
      <c r="E2686" t="s">
        <v>14</v>
      </c>
      <c r="F2686" t="s">
        <v>47</v>
      </c>
      <c r="G2686" t="s">
        <v>16</v>
      </c>
      <c r="H2686" t="s">
        <v>25</v>
      </c>
      <c r="I2686" t="s">
        <v>1749</v>
      </c>
      <c r="J2686">
        <v>806.34</v>
      </c>
      <c r="K2686">
        <v>8</v>
      </c>
      <c r="L2686">
        <v>50.4</v>
      </c>
      <c r="M2686">
        <f>YEAR(Walmart_dataset[[#This Row],[Order Date]])</f>
        <v>2011</v>
      </c>
      <c r="N2686">
        <f>MONTH(Walmart_dataset[[#This Row],[Order Date]])</f>
        <v>8</v>
      </c>
      <c r="O2686">
        <f>DAY(Walmart_dataset[[#This Row],[Order Date]])</f>
        <v>12</v>
      </c>
    </row>
    <row r="2687" spans="1:15" x14ac:dyDescent="0.25">
      <c r="A2687" t="s">
        <v>3566</v>
      </c>
      <c r="B2687" s="1">
        <v>40767</v>
      </c>
      <c r="C2687" s="1">
        <v>40771</v>
      </c>
      <c r="D2687" t="s">
        <v>1392</v>
      </c>
      <c r="E2687" t="s">
        <v>14</v>
      </c>
      <c r="F2687" t="s">
        <v>47</v>
      </c>
      <c r="G2687" t="s">
        <v>16</v>
      </c>
      <c r="H2687" t="s">
        <v>21</v>
      </c>
      <c r="I2687" t="s">
        <v>1122</v>
      </c>
      <c r="J2687">
        <v>85.44</v>
      </c>
      <c r="K2687">
        <v>3</v>
      </c>
      <c r="L2687">
        <v>31.61</v>
      </c>
      <c r="M2687">
        <f>YEAR(Walmart_dataset[[#This Row],[Order Date]])</f>
        <v>2011</v>
      </c>
      <c r="N2687">
        <f>MONTH(Walmart_dataset[[#This Row],[Order Date]])</f>
        <v>8</v>
      </c>
      <c r="O2687">
        <f>DAY(Walmart_dataset[[#This Row],[Order Date]])</f>
        <v>12</v>
      </c>
    </row>
    <row r="2688" spans="1:15" x14ac:dyDescent="0.25">
      <c r="A2688" t="s">
        <v>3567</v>
      </c>
      <c r="B2688" s="1">
        <v>41864</v>
      </c>
      <c r="C2688" s="1">
        <v>41871</v>
      </c>
      <c r="D2688" t="s">
        <v>3568</v>
      </c>
      <c r="E2688" t="s">
        <v>14</v>
      </c>
      <c r="F2688" t="s">
        <v>36</v>
      </c>
      <c r="G2688" t="s">
        <v>37</v>
      </c>
      <c r="H2688" t="s">
        <v>249</v>
      </c>
      <c r="I2688" t="s">
        <v>1432</v>
      </c>
      <c r="J2688">
        <v>299.99</v>
      </c>
      <c r="K2688">
        <v>1</v>
      </c>
      <c r="L2688">
        <v>90</v>
      </c>
      <c r="M2688">
        <f>YEAR(Walmart_dataset[[#This Row],[Order Date]])</f>
        <v>2014</v>
      </c>
      <c r="N2688">
        <f>MONTH(Walmart_dataset[[#This Row],[Order Date]])</f>
        <v>8</v>
      </c>
      <c r="O2688">
        <f>DAY(Walmart_dataset[[#This Row],[Order Date]])</f>
        <v>13</v>
      </c>
    </row>
    <row r="2689" spans="1:15" x14ac:dyDescent="0.25">
      <c r="A2689" t="s">
        <v>3567</v>
      </c>
      <c r="B2689" s="1">
        <v>41864</v>
      </c>
      <c r="C2689" s="1">
        <v>41871</v>
      </c>
      <c r="D2689" t="s">
        <v>3568</v>
      </c>
      <c r="E2689" t="s">
        <v>14</v>
      </c>
      <c r="F2689" t="s">
        <v>36</v>
      </c>
      <c r="G2689" t="s">
        <v>37</v>
      </c>
      <c r="H2689" t="s">
        <v>67</v>
      </c>
      <c r="I2689" t="s">
        <v>3569</v>
      </c>
      <c r="J2689">
        <v>192.16</v>
      </c>
      <c r="K2689">
        <v>4</v>
      </c>
      <c r="L2689">
        <v>92.24</v>
      </c>
      <c r="M2689">
        <f>YEAR(Walmart_dataset[[#This Row],[Order Date]])</f>
        <v>2014</v>
      </c>
      <c r="N2689">
        <f>MONTH(Walmart_dataset[[#This Row],[Order Date]])</f>
        <v>8</v>
      </c>
      <c r="O2689">
        <f>DAY(Walmart_dataset[[#This Row],[Order Date]])</f>
        <v>13</v>
      </c>
    </row>
    <row r="2690" spans="1:15" x14ac:dyDescent="0.25">
      <c r="A2690" t="s">
        <v>3567</v>
      </c>
      <c r="B2690" s="1">
        <v>41864</v>
      </c>
      <c r="C2690" s="1">
        <v>41871</v>
      </c>
      <c r="D2690" t="s">
        <v>3568</v>
      </c>
      <c r="E2690" t="s">
        <v>14</v>
      </c>
      <c r="F2690" t="s">
        <v>36</v>
      </c>
      <c r="G2690" t="s">
        <v>37</v>
      </c>
      <c r="H2690" t="s">
        <v>25</v>
      </c>
      <c r="I2690" t="s">
        <v>3570</v>
      </c>
      <c r="J2690">
        <v>242.62</v>
      </c>
      <c r="K2690">
        <v>8</v>
      </c>
      <c r="L2690">
        <v>27.3</v>
      </c>
      <c r="M2690">
        <f>YEAR(Walmart_dataset[[#This Row],[Order Date]])</f>
        <v>2014</v>
      </c>
      <c r="N2690">
        <f>MONTH(Walmart_dataset[[#This Row],[Order Date]])</f>
        <v>8</v>
      </c>
      <c r="O2690">
        <f>DAY(Walmart_dataset[[#This Row],[Order Date]])</f>
        <v>13</v>
      </c>
    </row>
    <row r="2691" spans="1:15" x14ac:dyDescent="0.25">
      <c r="A2691" t="s">
        <v>3567</v>
      </c>
      <c r="B2691" s="1">
        <v>41864</v>
      </c>
      <c r="C2691" s="1">
        <v>41871</v>
      </c>
      <c r="D2691" t="s">
        <v>3568</v>
      </c>
      <c r="E2691" t="s">
        <v>14</v>
      </c>
      <c r="F2691" t="s">
        <v>36</v>
      </c>
      <c r="G2691" t="s">
        <v>37</v>
      </c>
      <c r="H2691" t="s">
        <v>43</v>
      </c>
      <c r="I2691" t="s">
        <v>2633</v>
      </c>
      <c r="J2691">
        <v>46.74</v>
      </c>
      <c r="K2691">
        <v>3</v>
      </c>
      <c r="L2691">
        <v>11.69</v>
      </c>
      <c r="M2691">
        <f>YEAR(Walmart_dataset[[#This Row],[Order Date]])</f>
        <v>2014</v>
      </c>
      <c r="N2691">
        <f>MONTH(Walmart_dataset[[#This Row],[Order Date]])</f>
        <v>8</v>
      </c>
      <c r="O2691">
        <f>DAY(Walmart_dataset[[#This Row],[Order Date]])</f>
        <v>13</v>
      </c>
    </row>
    <row r="2692" spans="1:15" x14ac:dyDescent="0.25">
      <c r="A2692" t="s">
        <v>3567</v>
      </c>
      <c r="B2692" s="1">
        <v>41864</v>
      </c>
      <c r="C2692" s="1">
        <v>41871</v>
      </c>
      <c r="D2692" t="s">
        <v>3568</v>
      </c>
      <c r="E2692" t="s">
        <v>14</v>
      </c>
      <c r="F2692" t="s">
        <v>36</v>
      </c>
      <c r="G2692" t="s">
        <v>37</v>
      </c>
      <c r="H2692" t="s">
        <v>58</v>
      </c>
      <c r="I2692" t="s">
        <v>3571</v>
      </c>
      <c r="J2692">
        <v>174.95</v>
      </c>
      <c r="K2692">
        <v>5</v>
      </c>
      <c r="L2692">
        <v>12.25</v>
      </c>
      <c r="M2692">
        <f>YEAR(Walmart_dataset[[#This Row],[Order Date]])</f>
        <v>2014</v>
      </c>
      <c r="N2692">
        <f>MONTH(Walmart_dataset[[#This Row],[Order Date]])</f>
        <v>8</v>
      </c>
      <c r="O2692">
        <f>DAY(Walmart_dataset[[#This Row],[Order Date]])</f>
        <v>13</v>
      </c>
    </row>
    <row r="2693" spans="1:15" x14ac:dyDescent="0.25">
      <c r="A2693" t="s">
        <v>3567</v>
      </c>
      <c r="B2693" s="1">
        <v>41864</v>
      </c>
      <c r="C2693" s="1">
        <v>41871</v>
      </c>
      <c r="D2693" t="s">
        <v>3568</v>
      </c>
      <c r="E2693" t="s">
        <v>14</v>
      </c>
      <c r="F2693" t="s">
        <v>36</v>
      </c>
      <c r="G2693" t="s">
        <v>37</v>
      </c>
      <c r="H2693" t="s">
        <v>27</v>
      </c>
      <c r="I2693" t="s">
        <v>3572</v>
      </c>
      <c r="J2693">
        <v>100.7</v>
      </c>
      <c r="K2693">
        <v>6</v>
      </c>
      <c r="L2693">
        <v>37.76</v>
      </c>
      <c r="M2693">
        <f>YEAR(Walmart_dataset[[#This Row],[Order Date]])</f>
        <v>2014</v>
      </c>
      <c r="N2693">
        <f>MONTH(Walmart_dataset[[#This Row],[Order Date]])</f>
        <v>8</v>
      </c>
      <c r="O2693">
        <f>DAY(Walmart_dataset[[#This Row],[Order Date]])</f>
        <v>13</v>
      </c>
    </row>
    <row r="2694" spans="1:15" x14ac:dyDescent="0.25">
      <c r="A2694" t="s">
        <v>3573</v>
      </c>
      <c r="B2694" s="1">
        <v>41568</v>
      </c>
      <c r="C2694" s="1">
        <v>41573</v>
      </c>
      <c r="D2694" t="s">
        <v>3574</v>
      </c>
      <c r="E2694" t="s">
        <v>14</v>
      </c>
      <c r="F2694" t="s">
        <v>3155</v>
      </c>
      <c r="G2694" t="s">
        <v>16</v>
      </c>
      <c r="H2694" t="s">
        <v>110</v>
      </c>
      <c r="I2694" t="s">
        <v>3575</v>
      </c>
      <c r="J2694">
        <v>387.14</v>
      </c>
      <c r="K2694">
        <v>4</v>
      </c>
      <c r="L2694">
        <v>4.84</v>
      </c>
      <c r="M2694">
        <f>YEAR(Walmart_dataset[[#This Row],[Order Date]])</f>
        <v>2013</v>
      </c>
      <c r="N2694">
        <f>MONTH(Walmart_dataset[[#This Row],[Order Date]])</f>
        <v>10</v>
      </c>
      <c r="O2694">
        <f>DAY(Walmart_dataset[[#This Row],[Order Date]])</f>
        <v>21</v>
      </c>
    </row>
    <row r="2695" spans="1:15" x14ac:dyDescent="0.25">
      <c r="A2695" t="s">
        <v>3576</v>
      </c>
      <c r="B2695" s="1">
        <v>41947</v>
      </c>
      <c r="C2695" s="1">
        <v>41951</v>
      </c>
      <c r="D2695" t="s">
        <v>2105</v>
      </c>
      <c r="E2695" t="s">
        <v>14</v>
      </c>
      <c r="F2695" t="s">
        <v>36</v>
      </c>
      <c r="G2695" t="s">
        <v>37</v>
      </c>
      <c r="H2695" t="s">
        <v>27</v>
      </c>
      <c r="I2695" t="s">
        <v>3577</v>
      </c>
      <c r="J2695">
        <v>18.37</v>
      </c>
      <c r="K2695">
        <v>4</v>
      </c>
      <c r="L2695">
        <v>5.97</v>
      </c>
      <c r="M2695">
        <f>YEAR(Walmart_dataset[[#This Row],[Order Date]])</f>
        <v>2014</v>
      </c>
      <c r="N2695">
        <f>MONTH(Walmart_dataset[[#This Row],[Order Date]])</f>
        <v>11</v>
      </c>
      <c r="O2695">
        <f>DAY(Walmart_dataset[[#This Row],[Order Date]])</f>
        <v>4</v>
      </c>
    </row>
    <row r="2696" spans="1:15" x14ac:dyDescent="0.25">
      <c r="A2696" t="s">
        <v>3578</v>
      </c>
      <c r="B2696" s="1">
        <v>40613</v>
      </c>
      <c r="C2696" s="1">
        <v>40617</v>
      </c>
      <c r="D2696" t="s">
        <v>2379</v>
      </c>
      <c r="E2696" t="s">
        <v>14</v>
      </c>
      <c r="F2696" t="s">
        <v>115</v>
      </c>
      <c r="G2696" t="s">
        <v>16</v>
      </c>
      <c r="H2696" t="s">
        <v>23</v>
      </c>
      <c r="I2696" t="s">
        <v>2049</v>
      </c>
      <c r="J2696">
        <v>7.98</v>
      </c>
      <c r="K2696">
        <v>3</v>
      </c>
      <c r="L2696">
        <v>2.0699999999999998</v>
      </c>
      <c r="M2696">
        <f>YEAR(Walmart_dataset[[#This Row],[Order Date]])</f>
        <v>2011</v>
      </c>
      <c r="N2696">
        <f>MONTH(Walmart_dataset[[#This Row],[Order Date]])</f>
        <v>3</v>
      </c>
      <c r="O2696">
        <f>DAY(Walmart_dataset[[#This Row],[Order Date]])</f>
        <v>11</v>
      </c>
    </row>
    <row r="2697" spans="1:15" x14ac:dyDescent="0.25">
      <c r="A2697" t="s">
        <v>3579</v>
      </c>
      <c r="B2697" s="1">
        <v>41847</v>
      </c>
      <c r="C2697" s="1">
        <v>41853</v>
      </c>
      <c r="D2697" t="s">
        <v>3296</v>
      </c>
      <c r="E2697" t="s">
        <v>14</v>
      </c>
      <c r="F2697" t="s">
        <v>15</v>
      </c>
      <c r="G2697" t="s">
        <v>16</v>
      </c>
      <c r="H2697" t="s">
        <v>58</v>
      </c>
      <c r="I2697" t="s">
        <v>2663</v>
      </c>
      <c r="J2697">
        <v>1649.95</v>
      </c>
      <c r="K2697">
        <v>5</v>
      </c>
      <c r="L2697">
        <v>659.98</v>
      </c>
      <c r="M2697">
        <f>YEAR(Walmart_dataset[[#This Row],[Order Date]])</f>
        <v>2014</v>
      </c>
      <c r="N2697">
        <f>MONTH(Walmart_dataset[[#This Row],[Order Date]])</f>
        <v>7</v>
      </c>
      <c r="O2697">
        <f>DAY(Walmart_dataset[[#This Row],[Order Date]])</f>
        <v>27</v>
      </c>
    </row>
    <row r="2698" spans="1:15" x14ac:dyDescent="0.25">
      <c r="A2698" t="s">
        <v>3579</v>
      </c>
      <c r="B2698" s="1">
        <v>41847</v>
      </c>
      <c r="C2698" s="1">
        <v>41853</v>
      </c>
      <c r="D2698" t="s">
        <v>3296</v>
      </c>
      <c r="E2698" t="s">
        <v>14</v>
      </c>
      <c r="F2698" t="s">
        <v>15</v>
      </c>
      <c r="G2698" t="s">
        <v>16</v>
      </c>
      <c r="H2698" t="s">
        <v>110</v>
      </c>
      <c r="I2698" t="s">
        <v>644</v>
      </c>
      <c r="J2698">
        <v>362.35</v>
      </c>
      <c r="K2698">
        <v>3</v>
      </c>
      <c r="L2698">
        <v>45.29</v>
      </c>
      <c r="M2698">
        <f>YEAR(Walmart_dataset[[#This Row],[Order Date]])</f>
        <v>2014</v>
      </c>
      <c r="N2698">
        <f>MONTH(Walmart_dataset[[#This Row],[Order Date]])</f>
        <v>7</v>
      </c>
      <c r="O2698">
        <f>DAY(Walmart_dataset[[#This Row],[Order Date]])</f>
        <v>27</v>
      </c>
    </row>
    <row r="2699" spans="1:15" x14ac:dyDescent="0.25">
      <c r="A2699" t="s">
        <v>3580</v>
      </c>
      <c r="B2699" s="1">
        <v>40847</v>
      </c>
      <c r="C2699" s="1">
        <v>40849</v>
      </c>
      <c r="D2699" t="s">
        <v>1560</v>
      </c>
      <c r="E2699" t="s">
        <v>14</v>
      </c>
      <c r="F2699" t="s">
        <v>47</v>
      </c>
      <c r="G2699" t="s">
        <v>16</v>
      </c>
      <c r="H2699" t="s">
        <v>25</v>
      </c>
      <c r="I2699" t="s">
        <v>837</v>
      </c>
      <c r="J2699">
        <v>73.58</v>
      </c>
      <c r="K2699">
        <v>2</v>
      </c>
      <c r="L2699">
        <v>8.2799999999999994</v>
      </c>
      <c r="M2699">
        <f>YEAR(Walmart_dataset[[#This Row],[Order Date]])</f>
        <v>2011</v>
      </c>
      <c r="N2699">
        <f>MONTH(Walmart_dataset[[#This Row],[Order Date]])</f>
        <v>10</v>
      </c>
      <c r="O2699">
        <f>DAY(Walmart_dataset[[#This Row],[Order Date]])</f>
        <v>31</v>
      </c>
    </row>
    <row r="2700" spans="1:15" x14ac:dyDescent="0.25">
      <c r="A2700" t="s">
        <v>3581</v>
      </c>
      <c r="B2700" s="1">
        <v>41947</v>
      </c>
      <c r="C2700" s="1">
        <v>41953</v>
      </c>
      <c r="D2700" t="s">
        <v>2161</v>
      </c>
      <c r="E2700" t="s">
        <v>14</v>
      </c>
      <c r="F2700" t="s">
        <v>1625</v>
      </c>
      <c r="G2700" t="s">
        <v>16</v>
      </c>
      <c r="H2700" t="s">
        <v>31</v>
      </c>
      <c r="I2700" t="s">
        <v>2717</v>
      </c>
      <c r="J2700">
        <v>486.37</v>
      </c>
      <c r="K2700">
        <v>4</v>
      </c>
      <c r="L2700">
        <v>36.479999999999997</v>
      </c>
      <c r="M2700">
        <f>YEAR(Walmart_dataset[[#This Row],[Order Date]])</f>
        <v>2014</v>
      </c>
      <c r="N2700">
        <f>MONTH(Walmart_dataset[[#This Row],[Order Date]])</f>
        <v>11</v>
      </c>
      <c r="O2700">
        <f>DAY(Walmart_dataset[[#This Row],[Order Date]])</f>
        <v>4</v>
      </c>
    </row>
    <row r="2701" spans="1:15" x14ac:dyDescent="0.25">
      <c r="A2701" t="s">
        <v>3582</v>
      </c>
      <c r="B2701" s="1">
        <v>41481</v>
      </c>
      <c r="C2701" s="1">
        <v>41481</v>
      </c>
      <c r="D2701" t="s">
        <v>1398</v>
      </c>
      <c r="E2701" t="s">
        <v>14</v>
      </c>
      <c r="F2701" t="s">
        <v>47</v>
      </c>
      <c r="G2701" t="s">
        <v>16</v>
      </c>
      <c r="H2701" t="s">
        <v>23</v>
      </c>
      <c r="I2701" t="s">
        <v>1240</v>
      </c>
      <c r="J2701">
        <v>37.17</v>
      </c>
      <c r="K2701">
        <v>9</v>
      </c>
      <c r="L2701">
        <v>11.15</v>
      </c>
      <c r="M2701">
        <f>YEAR(Walmart_dataset[[#This Row],[Order Date]])</f>
        <v>2013</v>
      </c>
      <c r="N2701">
        <f>MONTH(Walmart_dataset[[#This Row],[Order Date]])</f>
        <v>7</v>
      </c>
      <c r="O2701">
        <f>DAY(Walmart_dataset[[#This Row],[Order Date]])</f>
        <v>26</v>
      </c>
    </row>
    <row r="2702" spans="1:15" x14ac:dyDescent="0.25">
      <c r="A2702" t="s">
        <v>3583</v>
      </c>
      <c r="B2702" s="1">
        <v>41743</v>
      </c>
      <c r="C2702" s="1">
        <v>41747</v>
      </c>
      <c r="D2702" t="s">
        <v>1013</v>
      </c>
      <c r="E2702" t="s">
        <v>14</v>
      </c>
      <c r="F2702" t="s">
        <v>244</v>
      </c>
      <c r="G2702" t="s">
        <v>16</v>
      </c>
      <c r="H2702" t="s">
        <v>110</v>
      </c>
      <c r="I2702" t="s">
        <v>3164</v>
      </c>
      <c r="J2702">
        <v>436.7</v>
      </c>
      <c r="K2702">
        <v>6</v>
      </c>
      <c r="L2702">
        <v>-38.21</v>
      </c>
      <c r="M2702">
        <f>YEAR(Walmart_dataset[[#This Row],[Order Date]])</f>
        <v>2014</v>
      </c>
      <c r="N2702">
        <f>MONTH(Walmart_dataset[[#This Row],[Order Date]])</f>
        <v>4</v>
      </c>
      <c r="O2702">
        <f>DAY(Walmart_dataset[[#This Row],[Order Date]])</f>
        <v>14</v>
      </c>
    </row>
    <row r="2703" spans="1:15" x14ac:dyDescent="0.25">
      <c r="A2703" t="s">
        <v>3584</v>
      </c>
      <c r="B2703" s="1">
        <v>41802</v>
      </c>
      <c r="C2703" s="1">
        <v>41805</v>
      </c>
      <c r="D2703" t="s">
        <v>46</v>
      </c>
      <c r="E2703" t="s">
        <v>14</v>
      </c>
      <c r="F2703" t="s">
        <v>15</v>
      </c>
      <c r="G2703" t="s">
        <v>16</v>
      </c>
      <c r="H2703" t="s">
        <v>29</v>
      </c>
      <c r="I2703" t="s">
        <v>763</v>
      </c>
      <c r="J2703">
        <v>61.44</v>
      </c>
      <c r="K2703">
        <v>3</v>
      </c>
      <c r="L2703">
        <v>16.59</v>
      </c>
      <c r="M2703">
        <f>YEAR(Walmart_dataset[[#This Row],[Order Date]])</f>
        <v>2014</v>
      </c>
      <c r="N2703">
        <f>MONTH(Walmart_dataset[[#This Row],[Order Date]])</f>
        <v>6</v>
      </c>
      <c r="O2703">
        <f>DAY(Walmart_dataset[[#This Row],[Order Date]])</f>
        <v>12</v>
      </c>
    </row>
    <row r="2704" spans="1:15" hidden="1" x14ac:dyDescent="0.25">
      <c r="A2704" t="s">
        <v>3585</v>
      </c>
      <c r="B2704" s="1">
        <v>40644</v>
      </c>
      <c r="C2704" s="1">
        <v>40651</v>
      </c>
      <c r="D2704" t="s">
        <v>1049</v>
      </c>
      <c r="E2704" t="s">
        <v>14</v>
      </c>
      <c r="F2704" t="s">
        <v>374</v>
      </c>
      <c r="G2704" t="s">
        <v>375</v>
      </c>
      <c r="H2704" t="s">
        <v>43</v>
      </c>
      <c r="I2704" t="s">
        <v>1540</v>
      </c>
      <c r="J2704">
        <v>87.08</v>
      </c>
      <c r="K2704">
        <v>7</v>
      </c>
      <c r="L2704">
        <v>24.38</v>
      </c>
      <c r="M2704">
        <f>YEAR(Walmart_dataset[[#This Row],[Order Date]])</f>
        <v>2011</v>
      </c>
      <c r="N2704">
        <f>MONTH(Walmart_dataset[[#This Row],[Order Date]])</f>
        <v>4</v>
      </c>
      <c r="O2704">
        <f>DAY(Walmart_dataset[[#This Row],[Order Date]])</f>
        <v>11</v>
      </c>
    </row>
    <row r="2705" spans="1:15" hidden="1" x14ac:dyDescent="0.25">
      <c r="A2705" t="s">
        <v>3585</v>
      </c>
      <c r="B2705" s="1">
        <v>40644</v>
      </c>
      <c r="C2705" s="1">
        <v>40651</v>
      </c>
      <c r="D2705" t="s">
        <v>1049</v>
      </c>
      <c r="E2705" t="s">
        <v>14</v>
      </c>
      <c r="F2705" t="s">
        <v>374</v>
      </c>
      <c r="G2705" t="s">
        <v>375</v>
      </c>
      <c r="H2705" t="s">
        <v>25</v>
      </c>
      <c r="I2705" t="s">
        <v>438</v>
      </c>
      <c r="J2705">
        <v>105.58</v>
      </c>
      <c r="K2705">
        <v>2</v>
      </c>
      <c r="L2705">
        <v>9.24</v>
      </c>
      <c r="M2705">
        <f>YEAR(Walmart_dataset[[#This Row],[Order Date]])</f>
        <v>2011</v>
      </c>
      <c r="N2705">
        <f>MONTH(Walmart_dataset[[#This Row],[Order Date]])</f>
        <v>4</v>
      </c>
      <c r="O2705">
        <f>DAY(Walmart_dataset[[#This Row],[Order Date]])</f>
        <v>11</v>
      </c>
    </row>
    <row r="2706" spans="1:15" hidden="1" x14ac:dyDescent="0.25">
      <c r="A2706" t="s">
        <v>3585</v>
      </c>
      <c r="B2706" s="1">
        <v>40644</v>
      </c>
      <c r="C2706" s="1">
        <v>40651</v>
      </c>
      <c r="D2706" t="s">
        <v>1049</v>
      </c>
      <c r="E2706" t="s">
        <v>14</v>
      </c>
      <c r="F2706" t="s">
        <v>374</v>
      </c>
      <c r="G2706" t="s">
        <v>375</v>
      </c>
      <c r="H2706" t="s">
        <v>58</v>
      </c>
      <c r="I2706" t="s">
        <v>1855</v>
      </c>
      <c r="J2706">
        <v>217.44</v>
      </c>
      <c r="K2706">
        <v>6</v>
      </c>
      <c r="L2706">
        <v>91.32</v>
      </c>
      <c r="M2706">
        <f>YEAR(Walmart_dataset[[#This Row],[Order Date]])</f>
        <v>2011</v>
      </c>
      <c r="N2706">
        <f>MONTH(Walmart_dataset[[#This Row],[Order Date]])</f>
        <v>4</v>
      </c>
      <c r="O2706">
        <f>DAY(Walmart_dataset[[#This Row],[Order Date]])</f>
        <v>11</v>
      </c>
    </row>
    <row r="2707" spans="1:15" x14ac:dyDescent="0.25">
      <c r="A2707" t="s">
        <v>3586</v>
      </c>
      <c r="B2707" s="1">
        <v>41670</v>
      </c>
      <c r="C2707" s="1">
        <v>41673</v>
      </c>
      <c r="D2707" t="s">
        <v>849</v>
      </c>
      <c r="E2707" t="s">
        <v>14</v>
      </c>
      <c r="F2707" t="s">
        <v>36</v>
      </c>
      <c r="G2707" t="s">
        <v>37</v>
      </c>
      <c r="H2707" t="s">
        <v>25</v>
      </c>
      <c r="I2707" t="s">
        <v>26</v>
      </c>
      <c r="J2707">
        <v>604.77</v>
      </c>
      <c r="K2707">
        <v>4</v>
      </c>
      <c r="L2707">
        <v>60.48</v>
      </c>
      <c r="M2707">
        <f>YEAR(Walmart_dataset[[#This Row],[Order Date]])</f>
        <v>2014</v>
      </c>
      <c r="N2707">
        <f>MONTH(Walmart_dataset[[#This Row],[Order Date]])</f>
        <v>1</v>
      </c>
      <c r="O2707">
        <f>DAY(Walmart_dataset[[#This Row],[Order Date]])</f>
        <v>31</v>
      </c>
    </row>
    <row r="2708" spans="1:15" x14ac:dyDescent="0.25">
      <c r="A2708" t="s">
        <v>3587</v>
      </c>
      <c r="B2708" s="1">
        <v>40793</v>
      </c>
      <c r="C2708" s="1">
        <v>40798</v>
      </c>
      <c r="D2708" t="s">
        <v>2883</v>
      </c>
      <c r="E2708" t="s">
        <v>14</v>
      </c>
      <c r="F2708" t="s">
        <v>190</v>
      </c>
      <c r="G2708" t="s">
        <v>16</v>
      </c>
      <c r="H2708" t="s">
        <v>122</v>
      </c>
      <c r="I2708" t="s">
        <v>3588</v>
      </c>
      <c r="J2708">
        <v>27.36</v>
      </c>
      <c r="K2708">
        <v>4</v>
      </c>
      <c r="L2708">
        <v>7.39</v>
      </c>
      <c r="M2708">
        <f>YEAR(Walmart_dataset[[#This Row],[Order Date]])</f>
        <v>2011</v>
      </c>
      <c r="N2708">
        <f>MONTH(Walmart_dataset[[#This Row],[Order Date]])</f>
        <v>9</v>
      </c>
      <c r="O2708">
        <f>DAY(Walmart_dataset[[#This Row],[Order Date]])</f>
        <v>7</v>
      </c>
    </row>
    <row r="2709" spans="1:15" x14ac:dyDescent="0.25">
      <c r="A2709" t="s">
        <v>3587</v>
      </c>
      <c r="B2709" s="1">
        <v>40793</v>
      </c>
      <c r="C2709" s="1">
        <v>40798</v>
      </c>
      <c r="D2709" t="s">
        <v>2883</v>
      </c>
      <c r="E2709" t="s">
        <v>14</v>
      </c>
      <c r="F2709" t="s">
        <v>190</v>
      </c>
      <c r="G2709" t="s">
        <v>16</v>
      </c>
      <c r="H2709" t="s">
        <v>67</v>
      </c>
      <c r="I2709" t="s">
        <v>2704</v>
      </c>
      <c r="J2709">
        <v>20.56</v>
      </c>
      <c r="K2709">
        <v>2</v>
      </c>
      <c r="L2709">
        <v>9.66</v>
      </c>
      <c r="M2709">
        <f>YEAR(Walmart_dataset[[#This Row],[Order Date]])</f>
        <v>2011</v>
      </c>
      <c r="N2709">
        <f>MONTH(Walmart_dataset[[#This Row],[Order Date]])</f>
        <v>9</v>
      </c>
      <c r="O2709">
        <f>DAY(Walmart_dataset[[#This Row],[Order Date]])</f>
        <v>7</v>
      </c>
    </row>
    <row r="2710" spans="1:15" x14ac:dyDescent="0.25">
      <c r="A2710" t="s">
        <v>3587</v>
      </c>
      <c r="B2710" s="1">
        <v>40793</v>
      </c>
      <c r="C2710" s="1">
        <v>40798</v>
      </c>
      <c r="D2710" t="s">
        <v>2883</v>
      </c>
      <c r="E2710" t="s">
        <v>14</v>
      </c>
      <c r="F2710" t="s">
        <v>190</v>
      </c>
      <c r="G2710" t="s">
        <v>16</v>
      </c>
      <c r="H2710" t="s">
        <v>27</v>
      </c>
      <c r="I2710" t="s">
        <v>3572</v>
      </c>
      <c r="J2710">
        <v>83.92</v>
      </c>
      <c r="K2710">
        <v>5</v>
      </c>
      <c r="L2710">
        <v>31.47</v>
      </c>
      <c r="M2710">
        <f>YEAR(Walmart_dataset[[#This Row],[Order Date]])</f>
        <v>2011</v>
      </c>
      <c r="N2710">
        <f>MONTH(Walmart_dataset[[#This Row],[Order Date]])</f>
        <v>9</v>
      </c>
      <c r="O2710">
        <f>DAY(Walmart_dataset[[#This Row],[Order Date]])</f>
        <v>7</v>
      </c>
    </row>
    <row r="2711" spans="1:15" x14ac:dyDescent="0.25">
      <c r="A2711" t="s">
        <v>3589</v>
      </c>
      <c r="B2711" s="1">
        <v>41437</v>
      </c>
      <c r="C2711" s="1">
        <v>41442</v>
      </c>
      <c r="D2711" t="s">
        <v>3590</v>
      </c>
      <c r="E2711" t="s">
        <v>14</v>
      </c>
      <c r="F2711" t="s">
        <v>15</v>
      </c>
      <c r="G2711" t="s">
        <v>16</v>
      </c>
      <c r="H2711" t="s">
        <v>31</v>
      </c>
      <c r="I2711" t="s">
        <v>787</v>
      </c>
      <c r="J2711">
        <v>902.71</v>
      </c>
      <c r="K2711">
        <v>3</v>
      </c>
      <c r="L2711">
        <v>33.85</v>
      </c>
      <c r="M2711">
        <f>YEAR(Walmart_dataset[[#This Row],[Order Date]])</f>
        <v>2013</v>
      </c>
      <c r="N2711">
        <f>MONTH(Walmart_dataset[[#This Row],[Order Date]])</f>
        <v>6</v>
      </c>
      <c r="O2711">
        <f>DAY(Walmart_dataset[[#This Row],[Order Date]])</f>
        <v>12</v>
      </c>
    </row>
    <row r="2712" spans="1:15" x14ac:dyDescent="0.25">
      <c r="A2712" t="s">
        <v>3591</v>
      </c>
      <c r="B2712" s="1">
        <v>41565</v>
      </c>
      <c r="C2712" s="1">
        <v>41569</v>
      </c>
      <c r="D2712" t="s">
        <v>1527</v>
      </c>
      <c r="E2712" t="s">
        <v>14</v>
      </c>
      <c r="F2712" t="s">
        <v>785</v>
      </c>
      <c r="G2712" t="s">
        <v>16</v>
      </c>
      <c r="H2712" t="s">
        <v>296</v>
      </c>
      <c r="I2712" t="s">
        <v>2167</v>
      </c>
      <c r="J2712">
        <v>120.67</v>
      </c>
      <c r="K2712">
        <v>2</v>
      </c>
      <c r="L2712">
        <v>21.29</v>
      </c>
      <c r="M2712">
        <f>YEAR(Walmart_dataset[[#This Row],[Order Date]])</f>
        <v>2013</v>
      </c>
      <c r="N2712">
        <f>MONTH(Walmart_dataset[[#This Row],[Order Date]])</f>
        <v>10</v>
      </c>
      <c r="O2712">
        <f>DAY(Walmart_dataset[[#This Row],[Order Date]])</f>
        <v>18</v>
      </c>
    </row>
    <row r="2713" spans="1:15" x14ac:dyDescent="0.25">
      <c r="A2713" t="s">
        <v>3592</v>
      </c>
      <c r="B2713" s="1">
        <v>41603</v>
      </c>
      <c r="C2713" s="1">
        <v>41610</v>
      </c>
      <c r="D2713" t="s">
        <v>2861</v>
      </c>
      <c r="E2713" t="s">
        <v>14</v>
      </c>
      <c r="F2713" t="s">
        <v>36</v>
      </c>
      <c r="G2713" t="s">
        <v>37</v>
      </c>
      <c r="H2713" t="s">
        <v>21</v>
      </c>
      <c r="I2713" t="s">
        <v>3593</v>
      </c>
      <c r="J2713">
        <v>82.26</v>
      </c>
      <c r="K2713">
        <v>3</v>
      </c>
      <c r="L2713">
        <v>33.729999999999997</v>
      </c>
      <c r="M2713">
        <f>YEAR(Walmart_dataset[[#This Row],[Order Date]])</f>
        <v>2013</v>
      </c>
      <c r="N2713">
        <f>MONTH(Walmart_dataset[[#This Row],[Order Date]])</f>
        <v>11</v>
      </c>
      <c r="O2713">
        <f>DAY(Walmart_dataset[[#This Row],[Order Date]])</f>
        <v>25</v>
      </c>
    </row>
    <row r="2714" spans="1:15" x14ac:dyDescent="0.25">
      <c r="A2714" t="s">
        <v>3594</v>
      </c>
      <c r="B2714" s="1">
        <v>41589</v>
      </c>
      <c r="C2714" s="1">
        <v>41592</v>
      </c>
      <c r="D2714" t="s">
        <v>2986</v>
      </c>
      <c r="E2714" t="s">
        <v>14</v>
      </c>
      <c r="F2714" t="s">
        <v>47</v>
      </c>
      <c r="G2714" t="s">
        <v>16</v>
      </c>
      <c r="H2714" t="s">
        <v>43</v>
      </c>
      <c r="I2714" t="s">
        <v>3595</v>
      </c>
      <c r="J2714">
        <v>29.74</v>
      </c>
      <c r="K2714">
        <v>1</v>
      </c>
      <c r="L2714">
        <v>4.46</v>
      </c>
      <c r="M2714">
        <f>YEAR(Walmart_dataset[[#This Row],[Order Date]])</f>
        <v>2013</v>
      </c>
      <c r="N2714">
        <f>MONTH(Walmart_dataset[[#This Row],[Order Date]])</f>
        <v>11</v>
      </c>
      <c r="O2714">
        <f>DAY(Walmart_dataset[[#This Row],[Order Date]])</f>
        <v>11</v>
      </c>
    </row>
    <row r="2715" spans="1:15" x14ac:dyDescent="0.25">
      <c r="A2715" t="s">
        <v>3596</v>
      </c>
      <c r="B2715" s="1">
        <v>40913</v>
      </c>
      <c r="C2715" s="1">
        <v>40918</v>
      </c>
      <c r="D2715" t="s">
        <v>2546</v>
      </c>
      <c r="E2715" t="s">
        <v>14</v>
      </c>
      <c r="F2715" t="s">
        <v>47</v>
      </c>
      <c r="G2715" t="s">
        <v>16</v>
      </c>
      <c r="H2715" t="s">
        <v>29</v>
      </c>
      <c r="I2715" t="s">
        <v>2708</v>
      </c>
      <c r="J2715">
        <v>87.36</v>
      </c>
      <c r="K2715">
        <v>6</v>
      </c>
      <c r="L2715">
        <v>23.59</v>
      </c>
      <c r="M2715">
        <f>YEAR(Walmart_dataset[[#This Row],[Order Date]])</f>
        <v>2012</v>
      </c>
      <c r="N2715">
        <f>MONTH(Walmart_dataset[[#This Row],[Order Date]])</f>
        <v>1</v>
      </c>
      <c r="O2715">
        <f>DAY(Walmart_dataset[[#This Row],[Order Date]])</f>
        <v>5</v>
      </c>
    </row>
    <row r="2716" spans="1:15" x14ac:dyDescent="0.25">
      <c r="A2716" t="s">
        <v>3596</v>
      </c>
      <c r="B2716" s="1">
        <v>40913</v>
      </c>
      <c r="C2716" s="1">
        <v>40918</v>
      </c>
      <c r="D2716" t="s">
        <v>2546</v>
      </c>
      <c r="E2716" t="s">
        <v>14</v>
      </c>
      <c r="F2716" t="s">
        <v>47</v>
      </c>
      <c r="G2716" t="s">
        <v>16</v>
      </c>
      <c r="H2716" t="s">
        <v>27</v>
      </c>
      <c r="I2716" t="s">
        <v>572</v>
      </c>
      <c r="J2716">
        <v>56.16</v>
      </c>
      <c r="K2716">
        <v>6</v>
      </c>
      <c r="L2716">
        <v>17.55</v>
      </c>
      <c r="M2716">
        <f>YEAR(Walmart_dataset[[#This Row],[Order Date]])</f>
        <v>2012</v>
      </c>
      <c r="N2716">
        <f>MONTH(Walmart_dataset[[#This Row],[Order Date]])</f>
        <v>1</v>
      </c>
      <c r="O2716">
        <f>DAY(Walmart_dataset[[#This Row],[Order Date]])</f>
        <v>5</v>
      </c>
    </row>
    <row r="2717" spans="1:15" x14ac:dyDescent="0.25">
      <c r="A2717" t="s">
        <v>3597</v>
      </c>
      <c r="B2717" s="1">
        <v>41351</v>
      </c>
      <c r="C2717" s="1">
        <v>41353</v>
      </c>
      <c r="D2717" t="s">
        <v>2950</v>
      </c>
      <c r="E2717" t="s">
        <v>14</v>
      </c>
      <c r="F2717" t="s">
        <v>47</v>
      </c>
      <c r="G2717" t="s">
        <v>16</v>
      </c>
      <c r="H2717" t="s">
        <v>25</v>
      </c>
      <c r="I2717" t="s">
        <v>444</v>
      </c>
      <c r="J2717">
        <v>84.78</v>
      </c>
      <c r="K2717">
        <v>2</v>
      </c>
      <c r="L2717">
        <v>-20.14</v>
      </c>
      <c r="M2717">
        <f>YEAR(Walmart_dataset[[#This Row],[Order Date]])</f>
        <v>2013</v>
      </c>
      <c r="N2717">
        <f>MONTH(Walmart_dataset[[#This Row],[Order Date]])</f>
        <v>3</v>
      </c>
      <c r="O2717">
        <f>DAY(Walmart_dataset[[#This Row],[Order Date]])</f>
        <v>18</v>
      </c>
    </row>
    <row r="2718" spans="1:15" x14ac:dyDescent="0.25">
      <c r="A2718" t="s">
        <v>3598</v>
      </c>
      <c r="B2718" s="1">
        <v>41887</v>
      </c>
      <c r="C2718" s="1">
        <v>41891</v>
      </c>
      <c r="D2718" t="s">
        <v>635</v>
      </c>
      <c r="E2718" t="s">
        <v>14</v>
      </c>
      <c r="F2718" t="s">
        <v>705</v>
      </c>
      <c r="G2718" t="s">
        <v>16</v>
      </c>
      <c r="H2718" t="s">
        <v>27</v>
      </c>
      <c r="I2718" t="s">
        <v>3025</v>
      </c>
      <c r="J2718">
        <v>11.81</v>
      </c>
      <c r="K2718">
        <v>3</v>
      </c>
      <c r="L2718">
        <v>4.13</v>
      </c>
      <c r="M2718">
        <f>YEAR(Walmart_dataset[[#This Row],[Order Date]])</f>
        <v>2014</v>
      </c>
      <c r="N2718">
        <f>MONTH(Walmart_dataset[[#This Row],[Order Date]])</f>
        <v>9</v>
      </c>
      <c r="O2718">
        <f>DAY(Walmart_dataset[[#This Row],[Order Date]])</f>
        <v>5</v>
      </c>
    </row>
    <row r="2719" spans="1:15" x14ac:dyDescent="0.25">
      <c r="A2719" t="s">
        <v>3599</v>
      </c>
      <c r="B2719" s="1">
        <v>41978</v>
      </c>
      <c r="C2719" s="1">
        <v>41980</v>
      </c>
      <c r="D2719" t="s">
        <v>2205</v>
      </c>
      <c r="E2719" t="s">
        <v>14</v>
      </c>
      <c r="F2719" t="s">
        <v>15</v>
      </c>
      <c r="G2719" t="s">
        <v>16</v>
      </c>
      <c r="H2719" t="s">
        <v>67</v>
      </c>
      <c r="I2719" t="s">
        <v>1825</v>
      </c>
      <c r="J2719">
        <v>11.76</v>
      </c>
      <c r="K2719">
        <v>2</v>
      </c>
      <c r="L2719">
        <v>5.76</v>
      </c>
      <c r="M2719">
        <f>YEAR(Walmart_dataset[[#This Row],[Order Date]])</f>
        <v>2014</v>
      </c>
      <c r="N2719">
        <f>MONTH(Walmart_dataset[[#This Row],[Order Date]])</f>
        <v>12</v>
      </c>
      <c r="O2719">
        <f>DAY(Walmart_dataset[[#This Row],[Order Date]])</f>
        <v>5</v>
      </c>
    </row>
    <row r="2720" spans="1:15" hidden="1" x14ac:dyDescent="0.25">
      <c r="A2720" t="s">
        <v>3600</v>
      </c>
      <c r="B2720" s="1">
        <v>41012</v>
      </c>
      <c r="C2720" s="1">
        <v>41017</v>
      </c>
      <c r="D2720" t="s">
        <v>1046</v>
      </c>
      <c r="E2720" t="s">
        <v>14</v>
      </c>
      <c r="F2720" t="s">
        <v>907</v>
      </c>
      <c r="G2720" t="s">
        <v>73</v>
      </c>
      <c r="H2720" t="s">
        <v>43</v>
      </c>
      <c r="I2720" t="s">
        <v>963</v>
      </c>
      <c r="J2720">
        <v>10.74</v>
      </c>
      <c r="K2720">
        <v>1</v>
      </c>
      <c r="L2720">
        <v>0.81</v>
      </c>
      <c r="M2720">
        <f>YEAR(Walmart_dataset[[#This Row],[Order Date]])</f>
        <v>2012</v>
      </c>
      <c r="N2720">
        <f>MONTH(Walmart_dataset[[#This Row],[Order Date]])</f>
        <v>4</v>
      </c>
      <c r="O2720">
        <f>DAY(Walmart_dataset[[#This Row],[Order Date]])</f>
        <v>13</v>
      </c>
    </row>
    <row r="2721" spans="1:15" x14ac:dyDescent="0.25">
      <c r="A2721" t="s">
        <v>3601</v>
      </c>
      <c r="B2721" s="1">
        <v>41306</v>
      </c>
      <c r="C2721" s="1">
        <v>41312</v>
      </c>
      <c r="D2721" t="s">
        <v>3602</v>
      </c>
      <c r="E2721" t="s">
        <v>14</v>
      </c>
      <c r="F2721" t="s">
        <v>15</v>
      </c>
      <c r="G2721" t="s">
        <v>16</v>
      </c>
      <c r="H2721" t="s">
        <v>67</v>
      </c>
      <c r="I2721" t="s">
        <v>144</v>
      </c>
      <c r="J2721">
        <v>105.52</v>
      </c>
      <c r="K2721">
        <v>4</v>
      </c>
      <c r="L2721">
        <v>48.54</v>
      </c>
      <c r="M2721">
        <f>YEAR(Walmart_dataset[[#This Row],[Order Date]])</f>
        <v>2013</v>
      </c>
      <c r="N2721">
        <f>MONTH(Walmart_dataset[[#This Row],[Order Date]])</f>
        <v>2</v>
      </c>
      <c r="O2721">
        <f>DAY(Walmart_dataset[[#This Row],[Order Date]])</f>
        <v>1</v>
      </c>
    </row>
    <row r="2722" spans="1:15" x14ac:dyDescent="0.25">
      <c r="A2722" t="s">
        <v>3603</v>
      </c>
      <c r="B2722" s="1">
        <v>41254</v>
      </c>
      <c r="C2722" s="1">
        <v>41260</v>
      </c>
      <c r="D2722" t="s">
        <v>1952</v>
      </c>
      <c r="E2722" t="s">
        <v>14</v>
      </c>
      <c r="F2722" t="s">
        <v>1212</v>
      </c>
      <c r="G2722" t="s">
        <v>16</v>
      </c>
      <c r="H2722" t="s">
        <v>27</v>
      </c>
      <c r="I2722" t="s">
        <v>971</v>
      </c>
      <c r="J2722">
        <v>110.53</v>
      </c>
      <c r="K2722">
        <v>4</v>
      </c>
      <c r="L2722">
        <v>38.68</v>
      </c>
      <c r="M2722">
        <f>YEAR(Walmart_dataset[[#This Row],[Order Date]])</f>
        <v>2012</v>
      </c>
      <c r="N2722">
        <f>MONTH(Walmart_dataset[[#This Row],[Order Date]])</f>
        <v>12</v>
      </c>
      <c r="O2722">
        <f>DAY(Walmart_dataset[[#This Row],[Order Date]])</f>
        <v>11</v>
      </c>
    </row>
    <row r="2723" spans="1:15" x14ac:dyDescent="0.25">
      <c r="A2723" t="s">
        <v>3604</v>
      </c>
      <c r="B2723" s="1">
        <v>41769</v>
      </c>
      <c r="C2723" s="1">
        <v>41771</v>
      </c>
      <c r="D2723" t="s">
        <v>3363</v>
      </c>
      <c r="E2723" t="s">
        <v>14</v>
      </c>
      <c r="F2723" t="s">
        <v>36</v>
      </c>
      <c r="G2723" t="s">
        <v>37</v>
      </c>
      <c r="H2723" t="s">
        <v>27</v>
      </c>
      <c r="I2723" t="s">
        <v>1050</v>
      </c>
      <c r="J2723">
        <v>147.91999999999999</v>
      </c>
      <c r="K2723">
        <v>5</v>
      </c>
      <c r="L2723">
        <v>46.23</v>
      </c>
      <c r="M2723">
        <f>YEAR(Walmart_dataset[[#This Row],[Order Date]])</f>
        <v>2014</v>
      </c>
      <c r="N2723">
        <f>MONTH(Walmart_dataset[[#This Row],[Order Date]])</f>
        <v>5</v>
      </c>
      <c r="O2723">
        <f>DAY(Walmart_dataset[[#This Row],[Order Date]])</f>
        <v>10</v>
      </c>
    </row>
    <row r="2724" spans="1:15" x14ac:dyDescent="0.25">
      <c r="A2724" t="s">
        <v>3604</v>
      </c>
      <c r="B2724" s="1">
        <v>41769</v>
      </c>
      <c r="C2724" s="1">
        <v>41771</v>
      </c>
      <c r="D2724" t="s">
        <v>3363</v>
      </c>
      <c r="E2724" t="s">
        <v>14</v>
      </c>
      <c r="F2724" t="s">
        <v>36</v>
      </c>
      <c r="G2724" t="s">
        <v>37</v>
      </c>
      <c r="H2724" t="s">
        <v>43</v>
      </c>
      <c r="I2724" t="s">
        <v>1056</v>
      </c>
      <c r="J2724">
        <v>104.28</v>
      </c>
      <c r="K2724">
        <v>3</v>
      </c>
      <c r="L2724">
        <v>26.07</v>
      </c>
      <c r="M2724">
        <f>YEAR(Walmart_dataset[[#This Row],[Order Date]])</f>
        <v>2014</v>
      </c>
      <c r="N2724">
        <f>MONTH(Walmart_dataset[[#This Row],[Order Date]])</f>
        <v>5</v>
      </c>
      <c r="O2724">
        <f>DAY(Walmart_dataset[[#This Row],[Order Date]])</f>
        <v>10</v>
      </c>
    </row>
    <row r="2725" spans="1:15" x14ac:dyDescent="0.25">
      <c r="A2725" t="s">
        <v>3604</v>
      </c>
      <c r="B2725" s="1">
        <v>41769</v>
      </c>
      <c r="C2725" s="1">
        <v>41771</v>
      </c>
      <c r="D2725" t="s">
        <v>3363</v>
      </c>
      <c r="E2725" t="s">
        <v>14</v>
      </c>
      <c r="F2725" t="s">
        <v>36</v>
      </c>
      <c r="G2725" t="s">
        <v>37</v>
      </c>
      <c r="H2725" t="s">
        <v>31</v>
      </c>
      <c r="I2725" t="s">
        <v>3605</v>
      </c>
      <c r="J2725">
        <v>286.85000000000002</v>
      </c>
      <c r="K2725">
        <v>1</v>
      </c>
      <c r="L2725">
        <v>63.11</v>
      </c>
      <c r="M2725">
        <f>YEAR(Walmart_dataset[[#This Row],[Order Date]])</f>
        <v>2014</v>
      </c>
      <c r="N2725">
        <f>MONTH(Walmart_dataset[[#This Row],[Order Date]])</f>
        <v>5</v>
      </c>
      <c r="O2725">
        <f>DAY(Walmart_dataset[[#This Row],[Order Date]])</f>
        <v>10</v>
      </c>
    </row>
    <row r="2726" spans="1:15" x14ac:dyDescent="0.25">
      <c r="A2726" t="s">
        <v>3604</v>
      </c>
      <c r="B2726" s="1">
        <v>41769</v>
      </c>
      <c r="C2726" s="1">
        <v>41771</v>
      </c>
      <c r="D2726" t="s">
        <v>3363</v>
      </c>
      <c r="E2726" t="s">
        <v>14</v>
      </c>
      <c r="F2726" t="s">
        <v>36</v>
      </c>
      <c r="G2726" t="s">
        <v>37</v>
      </c>
      <c r="H2726" t="s">
        <v>43</v>
      </c>
      <c r="I2726" t="s">
        <v>2827</v>
      </c>
      <c r="J2726">
        <v>66.959999999999994</v>
      </c>
      <c r="K2726">
        <v>4</v>
      </c>
      <c r="L2726">
        <v>2.68</v>
      </c>
      <c r="M2726">
        <f>YEAR(Walmart_dataset[[#This Row],[Order Date]])</f>
        <v>2014</v>
      </c>
      <c r="N2726">
        <f>MONTH(Walmart_dataset[[#This Row],[Order Date]])</f>
        <v>5</v>
      </c>
      <c r="O2726">
        <f>DAY(Walmart_dataset[[#This Row],[Order Date]])</f>
        <v>10</v>
      </c>
    </row>
    <row r="2727" spans="1:15" x14ac:dyDescent="0.25">
      <c r="A2727" t="s">
        <v>3604</v>
      </c>
      <c r="B2727" s="1">
        <v>41769</v>
      </c>
      <c r="C2727" s="1">
        <v>41771</v>
      </c>
      <c r="D2727" t="s">
        <v>3363</v>
      </c>
      <c r="E2727" t="s">
        <v>14</v>
      </c>
      <c r="F2727" t="s">
        <v>36</v>
      </c>
      <c r="G2727" t="s">
        <v>37</v>
      </c>
      <c r="H2727" t="s">
        <v>58</v>
      </c>
      <c r="I2727" t="s">
        <v>1462</v>
      </c>
      <c r="J2727">
        <v>199.98</v>
      </c>
      <c r="K2727">
        <v>2</v>
      </c>
      <c r="L2727">
        <v>87.99</v>
      </c>
      <c r="M2727">
        <f>YEAR(Walmart_dataset[[#This Row],[Order Date]])</f>
        <v>2014</v>
      </c>
      <c r="N2727">
        <f>MONTH(Walmart_dataset[[#This Row],[Order Date]])</f>
        <v>5</v>
      </c>
      <c r="O2727">
        <f>DAY(Walmart_dataset[[#This Row],[Order Date]])</f>
        <v>10</v>
      </c>
    </row>
    <row r="2728" spans="1:15" hidden="1" x14ac:dyDescent="0.25">
      <c r="A2728" t="s">
        <v>3606</v>
      </c>
      <c r="B2728" s="1">
        <v>41184</v>
      </c>
      <c r="C2728" s="1">
        <v>41189</v>
      </c>
      <c r="D2728" t="s">
        <v>3607</v>
      </c>
      <c r="E2728" t="s">
        <v>14</v>
      </c>
      <c r="F2728" t="s">
        <v>2045</v>
      </c>
      <c r="G2728" t="s">
        <v>96</v>
      </c>
      <c r="H2728" t="s">
        <v>122</v>
      </c>
      <c r="I2728" t="s">
        <v>3588</v>
      </c>
      <c r="J2728">
        <v>10.94</v>
      </c>
      <c r="K2728">
        <v>2</v>
      </c>
      <c r="L2728">
        <v>0.96</v>
      </c>
      <c r="M2728">
        <f>YEAR(Walmart_dataset[[#This Row],[Order Date]])</f>
        <v>2012</v>
      </c>
      <c r="N2728">
        <f>MONTH(Walmart_dataset[[#This Row],[Order Date]])</f>
        <v>10</v>
      </c>
      <c r="O2728">
        <f>DAY(Walmart_dataset[[#This Row],[Order Date]])</f>
        <v>2</v>
      </c>
    </row>
    <row r="2729" spans="1:15" hidden="1" x14ac:dyDescent="0.25">
      <c r="A2729" t="s">
        <v>3608</v>
      </c>
      <c r="B2729" s="1">
        <v>41956</v>
      </c>
      <c r="C2729" s="1">
        <v>41960</v>
      </c>
      <c r="D2729" t="s">
        <v>1658</v>
      </c>
      <c r="E2729" t="s">
        <v>14</v>
      </c>
      <c r="F2729" t="s">
        <v>962</v>
      </c>
      <c r="G2729" t="s">
        <v>73</v>
      </c>
      <c r="H2729" t="s">
        <v>58</v>
      </c>
      <c r="I2729" t="s">
        <v>1728</v>
      </c>
      <c r="J2729">
        <v>62.35</v>
      </c>
      <c r="K2729">
        <v>6</v>
      </c>
      <c r="L2729">
        <v>-10.91</v>
      </c>
      <c r="M2729">
        <f>YEAR(Walmart_dataset[[#This Row],[Order Date]])</f>
        <v>2014</v>
      </c>
      <c r="N2729">
        <f>MONTH(Walmart_dataset[[#This Row],[Order Date]])</f>
        <v>11</v>
      </c>
      <c r="O2729">
        <f>DAY(Walmart_dataset[[#This Row],[Order Date]])</f>
        <v>13</v>
      </c>
    </row>
    <row r="2730" spans="1:15" hidden="1" x14ac:dyDescent="0.25">
      <c r="A2730" t="s">
        <v>3609</v>
      </c>
      <c r="B2730" s="1">
        <v>41172</v>
      </c>
      <c r="C2730" s="1">
        <v>41178</v>
      </c>
      <c r="D2730" t="s">
        <v>1474</v>
      </c>
      <c r="E2730" t="s">
        <v>14</v>
      </c>
      <c r="F2730" t="s">
        <v>284</v>
      </c>
      <c r="G2730" t="s">
        <v>285</v>
      </c>
      <c r="H2730" t="s">
        <v>27</v>
      </c>
      <c r="I2730" t="s">
        <v>2485</v>
      </c>
      <c r="J2730">
        <v>45.58</v>
      </c>
      <c r="K2730">
        <v>11</v>
      </c>
      <c r="L2730">
        <v>16.52</v>
      </c>
      <c r="M2730">
        <f>YEAR(Walmart_dataset[[#This Row],[Order Date]])</f>
        <v>2012</v>
      </c>
      <c r="N2730">
        <f>MONTH(Walmart_dataset[[#This Row],[Order Date]])</f>
        <v>9</v>
      </c>
      <c r="O2730">
        <f>DAY(Walmart_dataset[[#This Row],[Order Date]])</f>
        <v>20</v>
      </c>
    </row>
    <row r="2731" spans="1:15" x14ac:dyDescent="0.25">
      <c r="A2731" t="s">
        <v>3610</v>
      </c>
      <c r="B2731" s="1">
        <v>40691</v>
      </c>
      <c r="C2731" s="1">
        <v>40695</v>
      </c>
      <c r="D2731" t="s">
        <v>3611</v>
      </c>
      <c r="E2731" t="s">
        <v>14</v>
      </c>
      <c r="F2731" t="s">
        <v>36</v>
      </c>
      <c r="G2731" t="s">
        <v>37</v>
      </c>
      <c r="H2731" t="s">
        <v>27</v>
      </c>
      <c r="I2731" t="s">
        <v>2440</v>
      </c>
      <c r="J2731">
        <v>136.96</v>
      </c>
      <c r="K2731">
        <v>4</v>
      </c>
      <c r="L2731">
        <v>51.36</v>
      </c>
      <c r="M2731">
        <f>YEAR(Walmart_dataset[[#This Row],[Order Date]])</f>
        <v>2011</v>
      </c>
      <c r="N2731">
        <f>MONTH(Walmart_dataset[[#This Row],[Order Date]])</f>
        <v>5</v>
      </c>
      <c r="O2731">
        <f>DAY(Walmart_dataset[[#This Row],[Order Date]])</f>
        <v>28</v>
      </c>
    </row>
    <row r="2732" spans="1:15" hidden="1" x14ac:dyDescent="0.25">
      <c r="A2732" t="s">
        <v>3612</v>
      </c>
      <c r="B2732" s="1">
        <v>41766</v>
      </c>
      <c r="C2732" s="1">
        <v>41770</v>
      </c>
      <c r="D2732" t="s">
        <v>247</v>
      </c>
      <c r="E2732" t="s">
        <v>14</v>
      </c>
      <c r="F2732" t="s">
        <v>268</v>
      </c>
      <c r="G2732" t="s">
        <v>73</v>
      </c>
      <c r="H2732" t="s">
        <v>67</v>
      </c>
      <c r="I2732" t="s">
        <v>144</v>
      </c>
      <c r="J2732">
        <v>84.42</v>
      </c>
      <c r="K2732">
        <v>4</v>
      </c>
      <c r="L2732">
        <v>27.44</v>
      </c>
      <c r="M2732">
        <f>YEAR(Walmart_dataset[[#This Row],[Order Date]])</f>
        <v>2014</v>
      </c>
      <c r="N2732">
        <f>MONTH(Walmart_dataset[[#This Row],[Order Date]])</f>
        <v>5</v>
      </c>
      <c r="O2732">
        <f>DAY(Walmart_dataset[[#This Row],[Order Date]])</f>
        <v>7</v>
      </c>
    </row>
    <row r="2733" spans="1:15" x14ac:dyDescent="0.25">
      <c r="A2733" t="s">
        <v>3613</v>
      </c>
      <c r="B2733" s="1">
        <v>40661</v>
      </c>
      <c r="C2733" s="1">
        <v>40663</v>
      </c>
      <c r="D2733" t="s">
        <v>2510</v>
      </c>
      <c r="E2733" t="s">
        <v>14</v>
      </c>
      <c r="F2733" t="s">
        <v>47</v>
      </c>
      <c r="G2733" t="s">
        <v>16</v>
      </c>
      <c r="H2733" t="s">
        <v>25</v>
      </c>
      <c r="I2733" t="s">
        <v>1712</v>
      </c>
      <c r="J2733">
        <v>1679.96</v>
      </c>
      <c r="K2733">
        <v>5</v>
      </c>
      <c r="L2733">
        <v>126</v>
      </c>
      <c r="M2733">
        <f>YEAR(Walmart_dataset[[#This Row],[Order Date]])</f>
        <v>2011</v>
      </c>
      <c r="N2733">
        <f>MONTH(Walmart_dataset[[#This Row],[Order Date]])</f>
        <v>4</v>
      </c>
      <c r="O2733">
        <f>DAY(Walmart_dataset[[#This Row],[Order Date]])</f>
        <v>28</v>
      </c>
    </row>
    <row r="2734" spans="1:15" x14ac:dyDescent="0.25">
      <c r="A2734" t="s">
        <v>3614</v>
      </c>
      <c r="B2734" s="1">
        <v>41417</v>
      </c>
      <c r="C2734" s="1">
        <v>41424</v>
      </c>
      <c r="D2734" t="s">
        <v>2421</v>
      </c>
      <c r="E2734" t="s">
        <v>14</v>
      </c>
      <c r="F2734" t="s">
        <v>15</v>
      </c>
      <c r="G2734" t="s">
        <v>16</v>
      </c>
      <c r="H2734" t="s">
        <v>25</v>
      </c>
      <c r="I2734" t="s">
        <v>183</v>
      </c>
      <c r="J2734">
        <v>222.38</v>
      </c>
      <c r="K2734">
        <v>2</v>
      </c>
      <c r="L2734">
        <v>22.24</v>
      </c>
      <c r="M2734">
        <f>YEAR(Walmart_dataset[[#This Row],[Order Date]])</f>
        <v>2013</v>
      </c>
      <c r="N2734">
        <f>MONTH(Walmart_dataset[[#This Row],[Order Date]])</f>
        <v>5</v>
      </c>
      <c r="O2734">
        <f>DAY(Walmart_dataset[[#This Row],[Order Date]])</f>
        <v>23</v>
      </c>
    </row>
    <row r="2735" spans="1:15" hidden="1" x14ac:dyDescent="0.25">
      <c r="A2735" t="s">
        <v>3615</v>
      </c>
      <c r="B2735" s="1">
        <v>40630</v>
      </c>
      <c r="C2735" s="1">
        <v>40634</v>
      </c>
      <c r="D2735" t="s">
        <v>3616</v>
      </c>
      <c r="E2735" t="s">
        <v>14</v>
      </c>
      <c r="F2735" t="s">
        <v>1453</v>
      </c>
      <c r="G2735" t="s">
        <v>158</v>
      </c>
      <c r="H2735" t="s">
        <v>25</v>
      </c>
      <c r="I2735" t="s">
        <v>484</v>
      </c>
      <c r="J2735">
        <v>302.38</v>
      </c>
      <c r="K2735">
        <v>3</v>
      </c>
      <c r="L2735">
        <v>22.68</v>
      </c>
      <c r="M2735">
        <f>YEAR(Walmart_dataset[[#This Row],[Order Date]])</f>
        <v>2011</v>
      </c>
      <c r="N2735">
        <f>MONTH(Walmart_dataset[[#This Row],[Order Date]])</f>
        <v>3</v>
      </c>
      <c r="O2735">
        <f>DAY(Walmart_dataset[[#This Row],[Order Date]])</f>
        <v>28</v>
      </c>
    </row>
    <row r="2736" spans="1:15" hidden="1" x14ac:dyDescent="0.25">
      <c r="A2736" t="s">
        <v>3617</v>
      </c>
      <c r="B2736" s="1">
        <v>41039</v>
      </c>
      <c r="C2736" s="1">
        <v>41044</v>
      </c>
      <c r="D2736" t="s">
        <v>487</v>
      </c>
      <c r="E2736" t="s">
        <v>14</v>
      </c>
      <c r="F2736" t="s">
        <v>315</v>
      </c>
      <c r="G2736" t="s">
        <v>96</v>
      </c>
      <c r="H2736" t="s">
        <v>58</v>
      </c>
      <c r="I2736" t="s">
        <v>3404</v>
      </c>
      <c r="J2736">
        <v>46.69</v>
      </c>
      <c r="K2736">
        <v>4</v>
      </c>
      <c r="L2736">
        <v>-2.92</v>
      </c>
      <c r="M2736">
        <f>YEAR(Walmart_dataset[[#This Row],[Order Date]])</f>
        <v>2012</v>
      </c>
      <c r="N2736">
        <f>MONTH(Walmart_dataset[[#This Row],[Order Date]])</f>
        <v>5</v>
      </c>
      <c r="O2736">
        <f>DAY(Walmart_dataset[[#This Row],[Order Date]])</f>
        <v>10</v>
      </c>
    </row>
    <row r="2737" spans="1:15" x14ac:dyDescent="0.25">
      <c r="A2737" t="s">
        <v>3618</v>
      </c>
      <c r="B2737" s="1">
        <v>41537</v>
      </c>
      <c r="C2737" s="1">
        <v>41541</v>
      </c>
      <c r="D2737" t="s">
        <v>1126</v>
      </c>
      <c r="E2737" t="s">
        <v>14</v>
      </c>
      <c r="F2737" t="s">
        <v>47</v>
      </c>
      <c r="G2737" t="s">
        <v>16</v>
      </c>
      <c r="H2737" t="s">
        <v>27</v>
      </c>
      <c r="I2737" t="s">
        <v>1729</v>
      </c>
      <c r="J2737">
        <v>8.93</v>
      </c>
      <c r="K2737">
        <v>2</v>
      </c>
      <c r="L2737">
        <v>3.12</v>
      </c>
      <c r="M2737">
        <f>YEAR(Walmart_dataset[[#This Row],[Order Date]])</f>
        <v>2013</v>
      </c>
      <c r="N2737">
        <f>MONTH(Walmart_dataset[[#This Row],[Order Date]])</f>
        <v>9</v>
      </c>
      <c r="O2737">
        <f>DAY(Walmart_dataset[[#This Row],[Order Date]])</f>
        <v>20</v>
      </c>
    </row>
    <row r="2738" spans="1:15" hidden="1" x14ac:dyDescent="0.25">
      <c r="A2738" t="s">
        <v>3619</v>
      </c>
      <c r="B2738" s="1">
        <v>41940</v>
      </c>
      <c r="C2738" s="1">
        <v>41945</v>
      </c>
      <c r="D2738" t="s">
        <v>136</v>
      </c>
      <c r="E2738" t="s">
        <v>14</v>
      </c>
      <c r="F2738" t="s">
        <v>391</v>
      </c>
      <c r="G2738" t="s">
        <v>73</v>
      </c>
      <c r="H2738" t="s">
        <v>67</v>
      </c>
      <c r="I2738" t="s">
        <v>2601</v>
      </c>
      <c r="J2738">
        <v>44.78</v>
      </c>
      <c r="K2738">
        <v>1</v>
      </c>
      <c r="L2738">
        <v>16.23</v>
      </c>
      <c r="M2738">
        <f>YEAR(Walmart_dataset[[#This Row],[Order Date]])</f>
        <v>2014</v>
      </c>
      <c r="N2738">
        <f>MONTH(Walmart_dataset[[#This Row],[Order Date]])</f>
        <v>10</v>
      </c>
      <c r="O2738">
        <f>DAY(Walmart_dataset[[#This Row],[Order Date]])</f>
        <v>28</v>
      </c>
    </row>
    <row r="2739" spans="1:15" x14ac:dyDescent="0.25">
      <c r="A2739" t="s">
        <v>3620</v>
      </c>
      <c r="B2739" s="1">
        <v>41992</v>
      </c>
      <c r="C2739" s="1">
        <v>41998</v>
      </c>
      <c r="D2739" t="s">
        <v>2520</v>
      </c>
      <c r="E2739" t="s">
        <v>14</v>
      </c>
      <c r="F2739" t="s">
        <v>47</v>
      </c>
      <c r="G2739" t="s">
        <v>16</v>
      </c>
      <c r="H2739" t="s">
        <v>23</v>
      </c>
      <c r="I2739" t="s">
        <v>3621</v>
      </c>
      <c r="J2739">
        <v>5.76</v>
      </c>
      <c r="K2739">
        <v>2</v>
      </c>
      <c r="L2739">
        <v>1.67</v>
      </c>
      <c r="M2739">
        <f>YEAR(Walmart_dataset[[#This Row],[Order Date]])</f>
        <v>2014</v>
      </c>
      <c r="N2739">
        <f>MONTH(Walmart_dataset[[#This Row],[Order Date]])</f>
        <v>12</v>
      </c>
      <c r="O2739">
        <f>DAY(Walmart_dataset[[#This Row],[Order Date]])</f>
        <v>19</v>
      </c>
    </row>
    <row r="2740" spans="1:15" x14ac:dyDescent="0.25">
      <c r="A2740" t="s">
        <v>3622</v>
      </c>
      <c r="B2740" s="1">
        <v>41346</v>
      </c>
      <c r="C2740" s="1">
        <v>41350</v>
      </c>
      <c r="D2740" t="s">
        <v>1288</v>
      </c>
      <c r="E2740" t="s">
        <v>14</v>
      </c>
      <c r="F2740" t="s">
        <v>15</v>
      </c>
      <c r="G2740" t="s">
        <v>16</v>
      </c>
      <c r="H2740" t="s">
        <v>67</v>
      </c>
      <c r="I2740" t="s">
        <v>3623</v>
      </c>
      <c r="J2740">
        <v>19.98</v>
      </c>
      <c r="K2740">
        <v>2</v>
      </c>
      <c r="L2740">
        <v>8.99</v>
      </c>
      <c r="M2740">
        <f>YEAR(Walmart_dataset[[#This Row],[Order Date]])</f>
        <v>2013</v>
      </c>
      <c r="N2740">
        <f>MONTH(Walmart_dataset[[#This Row],[Order Date]])</f>
        <v>3</v>
      </c>
      <c r="O2740">
        <f>DAY(Walmart_dataset[[#This Row],[Order Date]])</f>
        <v>13</v>
      </c>
    </row>
    <row r="2741" spans="1:15" x14ac:dyDescent="0.25">
      <c r="A2741" t="s">
        <v>3624</v>
      </c>
      <c r="B2741" s="1">
        <v>41907</v>
      </c>
      <c r="C2741" s="1">
        <v>41907</v>
      </c>
      <c r="D2741" t="s">
        <v>307</v>
      </c>
      <c r="E2741" t="s">
        <v>14</v>
      </c>
      <c r="F2741" t="s">
        <v>36</v>
      </c>
      <c r="G2741" t="s">
        <v>37</v>
      </c>
      <c r="H2741" t="s">
        <v>21</v>
      </c>
      <c r="I2741" t="s">
        <v>524</v>
      </c>
      <c r="J2741">
        <v>199.8</v>
      </c>
      <c r="K2741">
        <v>10</v>
      </c>
      <c r="L2741">
        <v>71.930000000000007</v>
      </c>
      <c r="M2741">
        <f>YEAR(Walmart_dataset[[#This Row],[Order Date]])</f>
        <v>2014</v>
      </c>
      <c r="N2741">
        <f>MONTH(Walmart_dataset[[#This Row],[Order Date]])</f>
        <v>9</v>
      </c>
      <c r="O2741">
        <f>DAY(Walmart_dataset[[#This Row],[Order Date]])</f>
        <v>25</v>
      </c>
    </row>
    <row r="2742" spans="1:15" x14ac:dyDescent="0.25">
      <c r="A2742" t="s">
        <v>3625</v>
      </c>
      <c r="B2742" s="1">
        <v>41726</v>
      </c>
      <c r="C2742" s="1">
        <v>41730</v>
      </c>
      <c r="D2742" t="s">
        <v>3626</v>
      </c>
      <c r="E2742" t="s">
        <v>14</v>
      </c>
      <c r="F2742" t="s">
        <v>785</v>
      </c>
      <c r="G2742" t="s">
        <v>16</v>
      </c>
      <c r="H2742" t="s">
        <v>67</v>
      </c>
      <c r="I2742" t="s">
        <v>1312</v>
      </c>
      <c r="J2742">
        <v>45.68</v>
      </c>
      <c r="K2742">
        <v>2</v>
      </c>
      <c r="L2742">
        <v>21.01</v>
      </c>
      <c r="M2742">
        <f>YEAR(Walmart_dataset[[#This Row],[Order Date]])</f>
        <v>2014</v>
      </c>
      <c r="N2742">
        <f>MONTH(Walmart_dataset[[#This Row],[Order Date]])</f>
        <v>3</v>
      </c>
      <c r="O2742">
        <f>DAY(Walmart_dataset[[#This Row],[Order Date]])</f>
        <v>28</v>
      </c>
    </row>
    <row r="2743" spans="1:15" x14ac:dyDescent="0.25">
      <c r="A2743" t="s">
        <v>3625</v>
      </c>
      <c r="B2743" s="1">
        <v>41726</v>
      </c>
      <c r="C2743" s="1">
        <v>41730</v>
      </c>
      <c r="D2743" t="s">
        <v>3626</v>
      </c>
      <c r="E2743" t="s">
        <v>14</v>
      </c>
      <c r="F2743" t="s">
        <v>785</v>
      </c>
      <c r="G2743" t="s">
        <v>16</v>
      </c>
      <c r="H2743" t="s">
        <v>67</v>
      </c>
      <c r="I2743" t="s">
        <v>166</v>
      </c>
      <c r="J2743">
        <v>110.96</v>
      </c>
      <c r="K2743">
        <v>2</v>
      </c>
      <c r="L2743">
        <v>53.26</v>
      </c>
      <c r="M2743">
        <f>YEAR(Walmart_dataset[[#This Row],[Order Date]])</f>
        <v>2014</v>
      </c>
      <c r="N2743">
        <f>MONTH(Walmart_dataset[[#This Row],[Order Date]])</f>
        <v>3</v>
      </c>
      <c r="O2743">
        <f>DAY(Walmart_dataset[[#This Row],[Order Date]])</f>
        <v>28</v>
      </c>
    </row>
    <row r="2744" spans="1:15" x14ac:dyDescent="0.25">
      <c r="A2744" t="s">
        <v>3625</v>
      </c>
      <c r="B2744" s="1">
        <v>41726</v>
      </c>
      <c r="C2744" s="1">
        <v>41730</v>
      </c>
      <c r="D2744" t="s">
        <v>3626</v>
      </c>
      <c r="E2744" t="s">
        <v>14</v>
      </c>
      <c r="F2744" t="s">
        <v>785</v>
      </c>
      <c r="G2744" t="s">
        <v>16</v>
      </c>
      <c r="H2744" t="s">
        <v>67</v>
      </c>
      <c r="I2744" t="s">
        <v>2676</v>
      </c>
      <c r="J2744">
        <v>11.94</v>
      </c>
      <c r="K2744">
        <v>3</v>
      </c>
      <c r="L2744">
        <v>5.97</v>
      </c>
      <c r="M2744">
        <f>YEAR(Walmart_dataset[[#This Row],[Order Date]])</f>
        <v>2014</v>
      </c>
      <c r="N2744">
        <f>MONTH(Walmart_dataset[[#This Row],[Order Date]])</f>
        <v>3</v>
      </c>
      <c r="O2744">
        <f>DAY(Walmart_dataset[[#This Row],[Order Date]])</f>
        <v>28</v>
      </c>
    </row>
    <row r="2745" spans="1:15" x14ac:dyDescent="0.25">
      <c r="A2745" t="s">
        <v>3627</v>
      </c>
      <c r="B2745" s="1">
        <v>41828</v>
      </c>
      <c r="C2745" s="1">
        <v>41832</v>
      </c>
      <c r="D2745" t="s">
        <v>453</v>
      </c>
      <c r="E2745" t="s">
        <v>14</v>
      </c>
      <c r="F2745" t="s">
        <v>15</v>
      </c>
      <c r="G2745" t="s">
        <v>16</v>
      </c>
      <c r="H2745" t="s">
        <v>119</v>
      </c>
      <c r="I2745" t="s">
        <v>1950</v>
      </c>
      <c r="J2745">
        <v>5.94</v>
      </c>
      <c r="K2745">
        <v>3</v>
      </c>
      <c r="L2745">
        <v>0.12</v>
      </c>
      <c r="M2745">
        <f>YEAR(Walmart_dataset[[#This Row],[Order Date]])</f>
        <v>2014</v>
      </c>
      <c r="N2745">
        <f>MONTH(Walmart_dataset[[#This Row],[Order Date]])</f>
        <v>7</v>
      </c>
      <c r="O2745">
        <f>DAY(Walmart_dataset[[#This Row],[Order Date]])</f>
        <v>8</v>
      </c>
    </row>
    <row r="2746" spans="1:15" hidden="1" x14ac:dyDescent="0.25">
      <c r="A2746" t="s">
        <v>3628</v>
      </c>
      <c r="B2746" s="1">
        <v>41611</v>
      </c>
      <c r="C2746" s="1">
        <v>41617</v>
      </c>
      <c r="D2746" t="s">
        <v>1550</v>
      </c>
      <c r="E2746" t="s">
        <v>14</v>
      </c>
      <c r="F2746" t="s">
        <v>3380</v>
      </c>
      <c r="G2746" t="s">
        <v>96</v>
      </c>
      <c r="H2746" t="s">
        <v>58</v>
      </c>
      <c r="I2746" t="s">
        <v>2099</v>
      </c>
      <c r="J2746">
        <v>165.6</v>
      </c>
      <c r="K2746">
        <v>3</v>
      </c>
      <c r="L2746">
        <v>-6.21</v>
      </c>
      <c r="M2746">
        <f>YEAR(Walmart_dataset[[#This Row],[Order Date]])</f>
        <v>2013</v>
      </c>
      <c r="N2746">
        <f>MONTH(Walmart_dataset[[#This Row],[Order Date]])</f>
        <v>12</v>
      </c>
      <c r="O2746">
        <f>DAY(Walmart_dataset[[#This Row],[Order Date]])</f>
        <v>3</v>
      </c>
    </row>
    <row r="2747" spans="1:15" x14ac:dyDescent="0.25">
      <c r="A2747" t="s">
        <v>3629</v>
      </c>
      <c r="B2747" s="1">
        <v>40968</v>
      </c>
      <c r="C2747" s="1">
        <v>40971</v>
      </c>
      <c r="D2747" t="s">
        <v>2780</v>
      </c>
      <c r="E2747" t="s">
        <v>14</v>
      </c>
      <c r="F2747" t="s">
        <v>15</v>
      </c>
      <c r="G2747" t="s">
        <v>16</v>
      </c>
      <c r="H2747" t="s">
        <v>25</v>
      </c>
      <c r="I2747" t="s">
        <v>914</v>
      </c>
      <c r="J2747">
        <v>15.98</v>
      </c>
      <c r="K2747">
        <v>2</v>
      </c>
      <c r="L2747">
        <v>1.2</v>
      </c>
      <c r="M2747">
        <f>YEAR(Walmart_dataset[[#This Row],[Order Date]])</f>
        <v>2012</v>
      </c>
      <c r="N2747">
        <f>MONTH(Walmart_dataset[[#This Row],[Order Date]])</f>
        <v>2</v>
      </c>
      <c r="O2747">
        <f>DAY(Walmart_dataset[[#This Row],[Order Date]])</f>
        <v>29</v>
      </c>
    </row>
    <row r="2748" spans="1:15" x14ac:dyDescent="0.25">
      <c r="A2748" t="s">
        <v>3629</v>
      </c>
      <c r="B2748" s="1">
        <v>40968</v>
      </c>
      <c r="C2748" s="1">
        <v>40971</v>
      </c>
      <c r="D2748" t="s">
        <v>2780</v>
      </c>
      <c r="E2748" t="s">
        <v>14</v>
      </c>
      <c r="F2748" t="s">
        <v>15</v>
      </c>
      <c r="G2748" t="s">
        <v>16</v>
      </c>
      <c r="H2748" t="s">
        <v>110</v>
      </c>
      <c r="I2748" t="s">
        <v>1677</v>
      </c>
      <c r="J2748">
        <v>184.75</v>
      </c>
      <c r="K2748">
        <v>3</v>
      </c>
      <c r="L2748">
        <v>-20.78</v>
      </c>
      <c r="M2748">
        <f>YEAR(Walmart_dataset[[#This Row],[Order Date]])</f>
        <v>2012</v>
      </c>
      <c r="N2748">
        <f>MONTH(Walmart_dataset[[#This Row],[Order Date]])</f>
        <v>2</v>
      </c>
      <c r="O2748">
        <f>DAY(Walmart_dataset[[#This Row],[Order Date]])</f>
        <v>29</v>
      </c>
    </row>
    <row r="2749" spans="1:15" x14ac:dyDescent="0.25">
      <c r="A2749" t="s">
        <v>3630</v>
      </c>
      <c r="B2749" s="1">
        <v>40595</v>
      </c>
      <c r="C2749" s="1">
        <v>40599</v>
      </c>
      <c r="D2749" t="s">
        <v>2174</v>
      </c>
      <c r="E2749" t="s">
        <v>14</v>
      </c>
      <c r="F2749" t="s">
        <v>15</v>
      </c>
      <c r="G2749" t="s">
        <v>16</v>
      </c>
      <c r="H2749" t="s">
        <v>67</v>
      </c>
      <c r="I2749" t="s">
        <v>1924</v>
      </c>
      <c r="J2749">
        <v>12.96</v>
      </c>
      <c r="K2749">
        <v>2</v>
      </c>
      <c r="L2749">
        <v>6.22</v>
      </c>
      <c r="M2749">
        <f>YEAR(Walmart_dataset[[#This Row],[Order Date]])</f>
        <v>2011</v>
      </c>
      <c r="N2749">
        <f>MONTH(Walmart_dataset[[#This Row],[Order Date]])</f>
        <v>2</v>
      </c>
      <c r="O2749">
        <f>DAY(Walmart_dataset[[#This Row],[Order Date]])</f>
        <v>21</v>
      </c>
    </row>
    <row r="2750" spans="1:15" x14ac:dyDescent="0.25">
      <c r="A2750" t="s">
        <v>3631</v>
      </c>
      <c r="B2750" s="1">
        <v>41904</v>
      </c>
      <c r="C2750" s="1">
        <v>41908</v>
      </c>
      <c r="D2750" t="s">
        <v>247</v>
      </c>
      <c r="E2750" t="s">
        <v>14</v>
      </c>
      <c r="F2750" t="s">
        <v>47</v>
      </c>
      <c r="G2750" t="s">
        <v>16</v>
      </c>
      <c r="H2750" t="s">
        <v>67</v>
      </c>
      <c r="I2750" t="s">
        <v>3632</v>
      </c>
      <c r="J2750">
        <v>55.86</v>
      </c>
      <c r="K2750">
        <v>7</v>
      </c>
      <c r="L2750">
        <v>27.93</v>
      </c>
      <c r="M2750">
        <f>YEAR(Walmart_dataset[[#This Row],[Order Date]])</f>
        <v>2014</v>
      </c>
      <c r="N2750">
        <f>MONTH(Walmart_dataset[[#This Row],[Order Date]])</f>
        <v>9</v>
      </c>
      <c r="O2750">
        <f>DAY(Walmart_dataset[[#This Row],[Order Date]])</f>
        <v>22</v>
      </c>
    </row>
    <row r="2751" spans="1:15" x14ac:dyDescent="0.25">
      <c r="A2751" t="s">
        <v>3633</v>
      </c>
      <c r="B2751" s="1">
        <v>41954</v>
      </c>
      <c r="C2751" s="1">
        <v>41961</v>
      </c>
      <c r="D2751" t="s">
        <v>3634</v>
      </c>
      <c r="E2751" t="s">
        <v>14</v>
      </c>
      <c r="F2751" t="s">
        <v>15</v>
      </c>
      <c r="G2751" t="s">
        <v>16</v>
      </c>
      <c r="H2751" t="s">
        <v>110</v>
      </c>
      <c r="I2751" t="s">
        <v>1422</v>
      </c>
      <c r="J2751">
        <v>241.42</v>
      </c>
      <c r="K2751">
        <v>2</v>
      </c>
      <c r="L2751">
        <v>-36.21</v>
      </c>
      <c r="M2751">
        <f>YEAR(Walmart_dataset[[#This Row],[Order Date]])</f>
        <v>2014</v>
      </c>
      <c r="N2751">
        <f>MONTH(Walmart_dataset[[#This Row],[Order Date]])</f>
        <v>11</v>
      </c>
      <c r="O2751">
        <f>DAY(Walmart_dataset[[#This Row],[Order Date]])</f>
        <v>11</v>
      </c>
    </row>
    <row r="2752" spans="1:15" x14ac:dyDescent="0.25">
      <c r="A2752" t="s">
        <v>3635</v>
      </c>
      <c r="B2752" s="1">
        <v>40679</v>
      </c>
      <c r="C2752" s="1">
        <v>40683</v>
      </c>
      <c r="D2752" t="s">
        <v>2496</v>
      </c>
      <c r="E2752" t="s">
        <v>14</v>
      </c>
      <c r="F2752" t="s">
        <v>47</v>
      </c>
      <c r="G2752" t="s">
        <v>16</v>
      </c>
      <c r="H2752" t="s">
        <v>58</v>
      </c>
      <c r="I2752" t="s">
        <v>1900</v>
      </c>
      <c r="J2752">
        <v>56.4</v>
      </c>
      <c r="K2752">
        <v>3</v>
      </c>
      <c r="L2752">
        <v>3.38</v>
      </c>
      <c r="M2752">
        <f>YEAR(Walmart_dataset[[#This Row],[Order Date]])</f>
        <v>2011</v>
      </c>
      <c r="N2752">
        <f>MONTH(Walmart_dataset[[#This Row],[Order Date]])</f>
        <v>5</v>
      </c>
      <c r="O2752">
        <f>DAY(Walmart_dataset[[#This Row],[Order Date]])</f>
        <v>16</v>
      </c>
    </row>
    <row r="2753" spans="1:15" x14ac:dyDescent="0.25">
      <c r="A2753" t="s">
        <v>3636</v>
      </c>
      <c r="B2753" s="1">
        <v>41708</v>
      </c>
      <c r="C2753" s="1">
        <v>41712</v>
      </c>
      <c r="D2753" t="s">
        <v>3637</v>
      </c>
      <c r="E2753" t="s">
        <v>14</v>
      </c>
      <c r="F2753" t="s">
        <v>15</v>
      </c>
      <c r="G2753" t="s">
        <v>16</v>
      </c>
      <c r="H2753" t="s">
        <v>249</v>
      </c>
      <c r="I2753" t="s">
        <v>1432</v>
      </c>
      <c r="J2753">
        <v>479.98</v>
      </c>
      <c r="K2753">
        <v>2</v>
      </c>
      <c r="L2753">
        <v>60</v>
      </c>
      <c r="M2753">
        <f>YEAR(Walmart_dataset[[#This Row],[Order Date]])</f>
        <v>2014</v>
      </c>
      <c r="N2753">
        <f>MONTH(Walmart_dataset[[#This Row],[Order Date]])</f>
        <v>3</v>
      </c>
      <c r="O2753">
        <f>DAY(Walmart_dataset[[#This Row],[Order Date]])</f>
        <v>10</v>
      </c>
    </row>
    <row r="2754" spans="1:15" x14ac:dyDescent="0.25">
      <c r="A2754" t="s">
        <v>3636</v>
      </c>
      <c r="B2754" s="1">
        <v>41708</v>
      </c>
      <c r="C2754" s="1">
        <v>41712</v>
      </c>
      <c r="D2754" t="s">
        <v>3637</v>
      </c>
      <c r="E2754" t="s">
        <v>14</v>
      </c>
      <c r="F2754" t="s">
        <v>15</v>
      </c>
      <c r="G2754" t="s">
        <v>16</v>
      </c>
      <c r="H2754" t="s">
        <v>27</v>
      </c>
      <c r="I2754" t="s">
        <v>28</v>
      </c>
      <c r="J2754">
        <v>30.84</v>
      </c>
      <c r="K2754">
        <v>5</v>
      </c>
      <c r="L2754">
        <v>9.64</v>
      </c>
      <c r="M2754">
        <f>YEAR(Walmart_dataset[[#This Row],[Order Date]])</f>
        <v>2014</v>
      </c>
      <c r="N2754">
        <f>MONTH(Walmart_dataset[[#This Row],[Order Date]])</f>
        <v>3</v>
      </c>
      <c r="O2754">
        <f>DAY(Walmart_dataset[[#This Row],[Order Date]])</f>
        <v>10</v>
      </c>
    </row>
    <row r="2755" spans="1:15" x14ac:dyDescent="0.25">
      <c r="A2755" t="s">
        <v>3638</v>
      </c>
      <c r="B2755" s="1">
        <v>41248</v>
      </c>
      <c r="C2755" s="1">
        <v>41253</v>
      </c>
      <c r="D2755" t="s">
        <v>744</v>
      </c>
      <c r="E2755" t="s">
        <v>14</v>
      </c>
      <c r="F2755" t="s">
        <v>15</v>
      </c>
      <c r="G2755" t="s">
        <v>16</v>
      </c>
      <c r="H2755" t="s">
        <v>58</v>
      </c>
      <c r="I2755" t="s">
        <v>1707</v>
      </c>
      <c r="J2755">
        <v>39</v>
      </c>
      <c r="K2755">
        <v>3</v>
      </c>
      <c r="L2755">
        <v>17.55</v>
      </c>
      <c r="M2755">
        <f>YEAR(Walmart_dataset[[#This Row],[Order Date]])</f>
        <v>2012</v>
      </c>
      <c r="N2755">
        <f>MONTH(Walmart_dataset[[#This Row],[Order Date]])</f>
        <v>12</v>
      </c>
      <c r="O2755">
        <f>DAY(Walmart_dataset[[#This Row],[Order Date]])</f>
        <v>5</v>
      </c>
    </row>
    <row r="2756" spans="1:15" x14ac:dyDescent="0.25">
      <c r="A2756" t="s">
        <v>3638</v>
      </c>
      <c r="B2756" s="1">
        <v>41248</v>
      </c>
      <c r="C2756" s="1">
        <v>41253</v>
      </c>
      <c r="D2756" t="s">
        <v>744</v>
      </c>
      <c r="E2756" t="s">
        <v>14</v>
      </c>
      <c r="F2756" t="s">
        <v>15</v>
      </c>
      <c r="G2756" t="s">
        <v>16</v>
      </c>
      <c r="H2756" t="s">
        <v>17</v>
      </c>
      <c r="I2756" t="s">
        <v>707</v>
      </c>
      <c r="J2756">
        <v>12.6</v>
      </c>
      <c r="K2756">
        <v>4</v>
      </c>
      <c r="L2756">
        <v>6.05</v>
      </c>
      <c r="M2756">
        <f>YEAR(Walmart_dataset[[#This Row],[Order Date]])</f>
        <v>2012</v>
      </c>
      <c r="N2756">
        <f>MONTH(Walmart_dataset[[#This Row],[Order Date]])</f>
        <v>12</v>
      </c>
      <c r="O2756">
        <f>DAY(Walmart_dataset[[#This Row],[Order Date]])</f>
        <v>5</v>
      </c>
    </row>
    <row r="2757" spans="1:15" hidden="1" x14ac:dyDescent="0.25">
      <c r="A2757" t="s">
        <v>3639</v>
      </c>
      <c r="B2757" s="1">
        <v>41163</v>
      </c>
      <c r="C2757" s="1">
        <v>41164</v>
      </c>
      <c r="D2757" t="s">
        <v>744</v>
      </c>
      <c r="E2757" t="s">
        <v>14</v>
      </c>
      <c r="F2757" t="s">
        <v>95</v>
      </c>
      <c r="G2757" t="s">
        <v>96</v>
      </c>
      <c r="H2757" t="s">
        <v>21</v>
      </c>
      <c r="I2757" t="s">
        <v>359</v>
      </c>
      <c r="J2757">
        <v>24.64</v>
      </c>
      <c r="K2757">
        <v>4</v>
      </c>
      <c r="L2757">
        <v>4</v>
      </c>
      <c r="M2757">
        <f>YEAR(Walmart_dataset[[#This Row],[Order Date]])</f>
        <v>2012</v>
      </c>
      <c r="N2757">
        <f>MONTH(Walmart_dataset[[#This Row],[Order Date]])</f>
        <v>9</v>
      </c>
      <c r="O2757">
        <f>DAY(Walmart_dataset[[#This Row],[Order Date]])</f>
        <v>11</v>
      </c>
    </row>
    <row r="2758" spans="1:15" x14ac:dyDescent="0.25">
      <c r="A2758" t="s">
        <v>3640</v>
      </c>
      <c r="B2758" s="1">
        <v>40805</v>
      </c>
      <c r="C2758" s="1">
        <v>40805</v>
      </c>
      <c r="D2758" t="s">
        <v>1952</v>
      </c>
      <c r="E2758" t="s">
        <v>14</v>
      </c>
      <c r="F2758" t="s">
        <v>47</v>
      </c>
      <c r="G2758" t="s">
        <v>16</v>
      </c>
      <c r="H2758" t="s">
        <v>119</v>
      </c>
      <c r="I2758" t="s">
        <v>3641</v>
      </c>
      <c r="J2758">
        <v>5.67</v>
      </c>
      <c r="K2758">
        <v>3</v>
      </c>
      <c r="L2758">
        <v>0.11</v>
      </c>
      <c r="M2758">
        <f>YEAR(Walmart_dataset[[#This Row],[Order Date]])</f>
        <v>2011</v>
      </c>
      <c r="N2758">
        <f>MONTH(Walmart_dataset[[#This Row],[Order Date]])</f>
        <v>9</v>
      </c>
      <c r="O2758">
        <f>DAY(Walmart_dataset[[#This Row],[Order Date]])</f>
        <v>19</v>
      </c>
    </row>
    <row r="2759" spans="1:15" x14ac:dyDescent="0.25">
      <c r="A2759" t="s">
        <v>3642</v>
      </c>
      <c r="B2759" s="1">
        <v>40579</v>
      </c>
      <c r="C2759" s="1">
        <v>40583</v>
      </c>
      <c r="D2759" t="s">
        <v>3643</v>
      </c>
      <c r="E2759" t="s">
        <v>14</v>
      </c>
      <c r="F2759" t="s">
        <v>748</v>
      </c>
      <c r="G2759" t="s">
        <v>16</v>
      </c>
      <c r="H2759" t="s">
        <v>27</v>
      </c>
      <c r="I2759" t="s">
        <v>1071</v>
      </c>
      <c r="J2759">
        <v>17.25</v>
      </c>
      <c r="K2759">
        <v>2</v>
      </c>
      <c r="L2759">
        <v>6.04</v>
      </c>
      <c r="M2759">
        <f>YEAR(Walmart_dataset[[#This Row],[Order Date]])</f>
        <v>2011</v>
      </c>
      <c r="N2759">
        <f>MONTH(Walmart_dataset[[#This Row],[Order Date]])</f>
        <v>2</v>
      </c>
      <c r="O2759">
        <f>DAY(Walmart_dataset[[#This Row],[Order Date]])</f>
        <v>5</v>
      </c>
    </row>
    <row r="2760" spans="1:15" x14ac:dyDescent="0.25">
      <c r="A2760" t="s">
        <v>3644</v>
      </c>
      <c r="B2760" s="1">
        <v>41832</v>
      </c>
      <c r="C2760" s="1">
        <v>41839</v>
      </c>
      <c r="D2760" t="s">
        <v>384</v>
      </c>
      <c r="E2760" t="s">
        <v>14</v>
      </c>
      <c r="F2760" t="s">
        <v>15</v>
      </c>
      <c r="G2760" t="s">
        <v>16</v>
      </c>
      <c r="H2760" t="s">
        <v>58</v>
      </c>
      <c r="I2760" t="s">
        <v>199</v>
      </c>
      <c r="J2760">
        <v>1287.45</v>
      </c>
      <c r="K2760">
        <v>5</v>
      </c>
      <c r="L2760">
        <v>244.62</v>
      </c>
      <c r="M2760">
        <f>YEAR(Walmart_dataset[[#This Row],[Order Date]])</f>
        <v>2014</v>
      </c>
      <c r="N2760">
        <f>MONTH(Walmart_dataset[[#This Row],[Order Date]])</f>
        <v>7</v>
      </c>
      <c r="O2760">
        <f>DAY(Walmart_dataset[[#This Row],[Order Date]])</f>
        <v>12</v>
      </c>
    </row>
    <row r="2761" spans="1:15" x14ac:dyDescent="0.25">
      <c r="A2761" t="s">
        <v>3644</v>
      </c>
      <c r="B2761" s="1">
        <v>41832</v>
      </c>
      <c r="C2761" s="1">
        <v>41839</v>
      </c>
      <c r="D2761" t="s">
        <v>384</v>
      </c>
      <c r="E2761" t="s">
        <v>14</v>
      </c>
      <c r="F2761" t="s">
        <v>15</v>
      </c>
      <c r="G2761" t="s">
        <v>16</v>
      </c>
      <c r="H2761" t="s">
        <v>29</v>
      </c>
      <c r="I2761" t="s">
        <v>608</v>
      </c>
      <c r="J2761">
        <v>168.1</v>
      </c>
      <c r="K2761">
        <v>5</v>
      </c>
      <c r="L2761">
        <v>43.71</v>
      </c>
      <c r="M2761">
        <f>YEAR(Walmart_dataset[[#This Row],[Order Date]])</f>
        <v>2014</v>
      </c>
      <c r="N2761">
        <f>MONTH(Walmart_dataset[[#This Row],[Order Date]])</f>
        <v>7</v>
      </c>
      <c r="O2761">
        <f>DAY(Walmart_dataset[[#This Row],[Order Date]])</f>
        <v>12</v>
      </c>
    </row>
    <row r="2762" spans="1:15" hidden="1" x14ac:dyDescent="0.25">
      <c r="A2762" t="s">
        <v>3645</v>
      </c>
      <c r="B2762" s="1">
        <v>41753</v>
      </c>
      <c r="C2762" s="1">
        <v>41756</v>
      </c>
      <c r="D2762" t="s">
        <v>3222</v>
      </c>
      <c r="E2762" t="s">
        <v>14</v>
      </c>
      <c r="F2762" t="s">
        <v>3646</v>
      </c>
      <c r="G2762" t="s">
        <v>96</v>
      </c>
      <c r="H2762" t="s">
        <v>128</v>
      </c>
      <c r="I2762" t="s">
        <v>159</v>
      </c>
      <c r="J2762">
        <v>18.690000000000001</v>
      </c>
      <c r="K2762">
        <v>2</v>
      </c>
      <c r="L2762">
        <v>7.01</v>
      </c>
      <c r="M2762">
        <f>YEAR(Walmart_dataset[[#This Row],[Order Date]])</f>
        <v>2014</v>
      </c>
      <c r="N2762">
        <f>MONTH(Walmart_dataset[[#This Row],[Order Date]])</f>
        <v>4</v>
      </c>
      <c r="O2762">
        <f>DAY(Walmart_dataset[[#This Row],[Order Date]])</f>
        <v>24</v>
      </c>
    </row>
    <row r="2763" spans="1:15" hidden="1" x14ac:dyDescent="0.25">
      <c r="A2763" t="s">
        <v>3645</v>
      </c>
      <c r="B2763" s="1">
        <v>41753</v>
      </c>
      <c r="C2763" s="1">
        <v>41756</v>
      </c>
      <c r="D2763" t="s">
        <v>3222</v>
      </c>
      <c r="E2763" t="s">
        <v>14</v>
      </c>
      <c r="F2763" t="s">
        <v>3646</v>
      </c>
      <c r="G2763" t="s">
        <v>96</v>
      </c>
      <c r="H2763" t="s">
        <v>21</v>
      </c>
      <c r="I2763" t="s">
        <v>3647</v>
      </c>
      <c r="J2763">
        <v>11.66</v>
      </c>
      <c r="K2763">
        <v>3</v>
      </c>
      <c r="L2763">
        <v>3.35</v>
      </c>
      <c r="M2763">
        <f>YEAR(Walmart_dataset[[#This Row],[Order Date]])</f>
        <v>2014</v>
      </c>
      <c r="N2763">
        <f>MONTH(Walmart_dataset[[#This Row],[Order Date]])</f>
        <v>4</v>
      </c>
      <c r="O2763">
        <f>DAY(Walmart_dataset[[#This Row],[Order Date]])</f>
        <v>24</v>
      </c>
    </row>
    <row r="2764" spans="1:15" x14ac:dyDescent="0.25">
      <c r="A2764" t="s">
        <v>3648</v>
      </c>
      <c r="B2764" s="1">
        <v>41575</v>
      </c>
      <c r="C2764" s="1">
        <v>41579</v>
      </c>
      <c r="D2764" t="s">
        <v>3649</v>
      </c>
      <c r="E2764" t="s">
        <v>14</v>
      </c>
      <c r="F2764" t="s">
        <v>47</v>
      </c>
      <c r="G2764" t="s">
        <v>16</v>
      </c>
      <c r="H2764" t="s">
        <v>27</v>
      </c>
      <c r="I2764" t="s">
        <v>3572</v>
      </c>
      <c r="J2764">
        <v>67.14</v>
      </c>
      <c r="K2764">
        <v>4</v>
      </c>
      <c r="L2764">
        <v>25.18</v>
      </c>
      <c r="M2764">
        <f>YEAR(Walmart_dataset[[#This Row],[Order Date]])</f>
        <v>2013</v>
      </c>
      <c r="N2764">
        <f>MONTH(Walmart_dataset[[#This Row],[Order Date]])</f>
        <v>10</v>
      </c>
      <c r="O2764">
        <f>DAY(Walmart_dataset[[#This Row],[Order Date]])</f>
        <v>28</v>
      </c>
    </row>
    <row r="2765" spans="1:15" x14ac:dyDescent="0.25">
      <c r="A2765" t="s">
        <v>3650</v>
      </c>
      <c r="B2765" s="1">
        <v>40873</v>
      </c>
      <c r="C2765" s="1">
        <v>40878</v>
      </c>
      <c r="D2765" t="s">
        <v>2551</v>
      </c>
      <c r="E2765" t="s">
        <v>14</v>
      </c>
      <c r="F2765" t="s">
        <v>785</v>
      </c>
      <c r="G2765" t="s">
        <v>16</v>
      </c>
      <c r="H2765" t="s">
        <v>27</v>
      </c>
      <c r="I2765" t="s">
        <v>639</v>
      </c>
      <c r="J2765">
        <v>4.32</v>
      </c>
      <c r="K2765">
        <v>3</v>
      </c>
      <c r="L2765">
        <v>1.51</v>
      </c>
      <c r="M2765">
        <f>YEAR(Walmart_dataset[[#This Row],[Order Date]])</f>
        <v>2011</v>
      </c>
      <c r="N2765">
        <f>MONTH(Walmart_dataset[[#This Row],[Order Date]])</f>
        <v>11</v>
      </c>
      <c r="O2765">
        <f>DAY(Walmart_dataset[[#This Row],[Order Date]])</f>
        <v>26</v>
      </c>
    </row>
    <row r="2766" spans="1:15" x14ac:dyDescent="0.25">
      <c r="A2766" t="s">
        <v>3650</v>
      </c>
      <c r="B2766" s="1">
        <v>40873</v>
      </c>
      <c r="C2766" s="1">
        <v>40878</v>
      </c>
      <c r="D2766" t="s">
        <v>2551</v>
      </c>
      <c r="E2766" t="s">
        <v>14</v>
      </c>
      <c r="F2766" t="s">
        <v>785</v>
      </c>
      <c r="G2766" t="s">
        <v>16</v>
      </c>
      <c r="H2766" t="s">
        <v>67</v>
      </c>
      <c r="I2766" t="s">
        <v>958</v>
      </c>
      <c r="J2766">
        <v>14.94</v>
      </c>
      <c r="K2766">
        <v>3</v>
      </c>
      <c r="L2766">
        <v>7.02</v>
      </c>
      <c r="M2766">
        <f>YEAR(Walmart_dataset[[#This Row],[Order Date]])</f>
        <v>2011</v>
      </c>
      <c r="N2766">
        <f>MONTH(Walmart_dataset[[#This Row],[Order Date]])</f>
        <v>11</v>
      </c>
      <c r="O2766">
        <f>DAY(Walmart_dataset[[#This Row],[Order Date]])</f>
        <v>26</v>
      </c>
    </row>
    <row r="2767" spans="1:15" x14ac:dyDescent="0.25">
      <c r="A2767" t="s">
        <v>3650</v>
      </c>
      <c r="B2767" s="1">
        <v>40873</v>
      </c>
      <c r="C2767" s="1">
        <v>40878</v>
      </c>
      <c r="D2767" t="s">
        <v>2551</v>
      </c>
      <c r="E2767" t="s">
        <v>14</v>
      </c>
      <c r="F2767" t="s">
        <v>785</v>
      </c>
      <c r="G2767" t="s">
        <v>16</v>
      </c>
      <c r="H2767" t="s">
        <v>29</v>
      </c>
      <c r="I2767" t="s">
        <v>1319</v>
      </c>
      <c r="J2767">
        <v>40.54</v>
      </c>
      <c r="K2767">
        <v>2</v>
      </c>
      <c r="L2767">
        <v>11.35</v>
      </c>
      <c r="M2767">
        <f>YEAR(Walmart_dataset[[#This Row],[Order Date]])</f>
        <v>2011</v>
      </c>
      <c r="N2767">
        <f>MONTH(Walmart_dataset[[#This Row],[Order Date]])</f>
        <v>11</v>
      </c>
      <c r="O2767">
        <f>DAY(Walmart_dataset[[#This Row],[Order Date]])</f>
        <v>26</v>
      </c>
    </row>
    <row r="2768" spans="1:15" x14ac:dyDescent="0.25">
      <c r="A2768" t="s">
        <v>3650</v>
      </c>
      <c r="B2768" s="1">
        <v>40873</v>
      </c>
      <c r="C2768" s="1">
        <v>40878</v>
      </c>
      <c r="D2768" t="s">
        <v>2551</v>
      </c>
      <c r="E2768" t="s">
        <v>14</v>
      </c>
      <c r="F2768" t="s">
        <v>785</v>
      </c>
      <c r="G2768" t="s">
        <v>16</v>
      </c>
      <c r="H2768" t="s">
        <v>27</v>
      </c>
      <c r="I2768" t="s">
        <v>2578</v>
      </c>
      <c r="J2768">
        <v>7.31</v>
      </c>
      <c r="K2768">
        <v>1</v>
      </c>
      <c r="L2768">
        <v>2.56</v>
      </c>
      <c r="M2768">
        <f>YEAR(Walmart_dataset[[#This Row],[Order Date]])</f>
        <v>2011</v>
      </c>
      <c r="N2768">
        <f>MONTH(Walmart_dataset[[#This Row],[Order Date]])</f>
        <v>11</v>
      </c>
      <c r="O2768">
        <f>DAY(Walmart_dataset[[#This Row],[Order Date]])</f>
        <v>26</v>
      </c>
    </row>
    <row r="2769" spans="1:15" hidden="1" x14ac:dyDescent="0.25">
      <c r="A2769" t="s">
        <v>3651</v>
      </c>
      <c r="B2769" s="1">
        <v>40908</v>
      </c>
      <c r="C2769" s="1">
        <v>40908</v>
      </c>
      <c r="D2769" t="s">
        <v>2546</v>
      </c>
      <c r="E2769" t="s">
        <v>14</v>
      </c>
      <c r="F2769" t="s">
        <v>740</v>
      </c>
      <c r="G2769" t="s">
        <v>285</v>
      </c>
      <c r="H2769" t="s">
        <v>25</v>
      </c>
      <c r="I2769" t="s">
        <v>3019</v>
      </c>
      <c r="J2769">
        <v>475.94</v>
      </c>
      <c r="K2769">
        <v>7</v>
      </c>
      <c r="L2769">
        <v>59.49</v>
      </c>
      <c r="M2769">
        <f>YEAR(Walmart_dataset[[#This Row],[Order Date]])</f>
        <v>2011</v>
      </c>
      <c r="N2769">
        <f>MONTH(Walmart_dataset[[#This Row],[Order Date]])</f>
        <v>12</v>
      </c>
      <c r="O2769">
        <f>DAY(Walmart_dataset[[#This Row],[Order Date]])</f>
        <v>31</v>
      </c>
    </row>
    <row r="2770" spans="1:15" x14ac:dyDescent="0.25">
      <c r="A2770" t="s">
        <v>3652</v>
      </c>
      <c r="B2770" s="1">
        <v>41957</v>
      </c>
      <c r="C2770" s="1">
        <v>41961</v>
      </c>
      <c r="D2770" t="s">
        <v>1587</v>
      </c>
      <c r="E2770" t="s">
        <v>14</v>
      </c>
      <c r="F2770" t="s">
        <v>3014</v>
      </c>
      <c r="G2770" t="s">
        <v>16</v>
      </c>
      <c r="H2770" t="s">
        <v>58</v>
      </c>
      <c r="I2770" t="s">
        <v>1483</v>
      </c>
      <c r="J2770">
        <v>82.95</v>
      </c>
      <c r="K2770">
        <v>5</v>
      </c>
      <c r="L2770">
        <v>29.03</v>
      </c>
      <c r="M2770">
        <f>YEAR(Walmart_dataset[[#This Row],[Order Date]])</f>
        <v>2014</v>
      </c>
      <c r="N2770">
        <f>MONTH(Walmart_dataset[[#This Row],[Order Date]])</f>
        <v>11</v>
      </c>
      <c r="O2770">
        <f>DAY(Walmart_dataset[[#This Row],[Order Date]])</f>
        <v>14</v>
      </c>
    </row>
    <row r="2771" spans="1:15" x14ac:dyDescent="0.25">
      <c r="A2771" t="s">
        <v>3653</v>
      </c>
      <c r="B2771" s="1">
        <v>41302</v>
      </c>
      <c r="C2771" s="1">
        <v>41306</v>
      </c>
      <c r="D2771" t="s">
        <v>822</v>
      </c>
      <c r="E2771" t="s">
        <v>14</v>
      </c>
      <c r="F2771" t="s">
        <v>15</v>
      </c>
      <c r="G2771" t="s">
        <v>16</v>
      </c>
      <c r="H2771" t="s">
        <v>23</v>
      </c>
      <c r="I2771" t="s">
        <v>1660</v>
      </c>
      <c r="J2771">
        <v>39.68</v>
      </c>
      <c r="K2771">
        <v>2</v>
      </c>
      <c r="L2771">
        <v>10.32</v>
      </c>
      <c r="M2771">
        <f>YEAR(Walmart_dataset[[#This Row],[Order Date]])</f>
        <v>2013</v>
      </c>
      <c r="N2771">
        <f>MONTH(Walmart_dataset[[#This Row],[Order Date]])</f>
        <v>1</v>
      </c>
      <c r="O2771">
        <f>DAY(Walmart_dataset[[#This Row],[Order Date]])</f>
        <v>28</v>
      </c>
    </row>
    <row r="2772" spans="1:15" x14ac:dyDescent="0.25">
      <c r="A2772" t="s">
        <v>3654</v>
      </c>
      <c r="B2772" s="1">
        <v>41588</v>
      </c>
      <c r="C2772" s="1">
        <v>41593</v>
      </c>
      <c r="D2772" t="s">
        <v>663</v>
      </c>
      <c r="E2772" t="s">
        <v>14</v>
      </c>
      <c r="F2772" t="s">
        <v>705</v>
      </c>
      <c r="G2772" t="s">
        <v>16</v>
      </c>
      <c r="H2772" t="s">
        <v>58</v>
      </c>
      <c r="I2772" t="s">
        <v>3655</v>
      </c>
      <c r="J2772">
        <v>479.97</v>
      </c>
      <c r="K2772">
        <v>3</v>
      </c>
      <c r="L2772">
        <v>177.59</v>
      </c>
      <c r="M2772">
        <f>YEAR(Walmart_dataset[[#This Row],[Order Date]])</f>
        <v>2013</v>
      </c>
      <c r="N2772">
        <f>MONTH(Walmart_dataset[[#This Row],[Order Date]])</f>
        <v>11</v>
      </c>
      <c r="O2772">
        <f>DAY(Walmart_dataset[[#This Row],[Order Date]])</f>
        <v>10</v>
      </c>
    </row>
    <row r="2773" spans="1:15" x14ac:dyDescent="0.25">
      <c r="A2773" t="s">
        <v>3656</v>
      </c>
      <c r="B2773" s="1">
        <v>41528</v>
      </c>
      <c r="C2773" s="1">
        <v>41532</v>
      </c>
      <c r="D2773" t="s">
        <v>3657</v>
      </c>
      <c r="E2773" t="s">
        <v>14</v>
      </c>
      <c r="F2773" t="s">
        <v>558</v>
      </c>
      <c r="G2773" t="s">
        <v>37</v>
      </c>
      <c r="H2773" t="s">
        <v>17</v>
      </c>
      <c r="I2773" t="s">
        <v>3122</v>
      </c>
      <c r="J2773">
        <v>7.38</v>
      </c>
      <c r="K2773">
        <v>2</v>
      </c>
      <c r="L2773">
        <v>3.47</v>
      </c>
      <c r="M2773">
        <f>YEAR(Walmart_dataset[[#This Row],[Order Date]])</f>
        <v>2013</v>
      </c>
      <c r="N2773">
        <f>MONTH(Walmart_dataset[[#This Row],[Order Date]])</f>
        <v>9</v>
      </c>
      <c r="O2773">
        <f>DAY(Walmart_dataset[[#This Row],[Order Date]])</f>
        <v>11</v>
      </c>
    </row>
    <row r="2774" spans="1:15" x14ac:dyDescent="0.25">
      <c r="A2774" t="s">
        <v>3656</v>
      </c>
      <c r="B2774" s="1">
        <v>41528</v>
      </c>
      <c r="C2774" s="1">
        <v>41532</v>
      </c>
      <c r="D2774" t="s">
        <v>3657</v>
      </c>
      <c r="E2774" t="s">
        <v>14</v>
      </c>
      <c r="F2774" t="s">
        <v>558</v>
      </c>
      <c r="G2774" t="s">
        <v>37</v>
      </c>
      <c r="H2774" t="s">
        <v>27</v>
      </c>
      <c r="I2774" t="s">
        <v>248</v>
      </c>
      <c r="J2774">
        <v>14.26</v>
      </c>
      <c r="K2774">
        <v>3</v>
      </c>
      <c r="L2774">
        <v>4.46</v>
      </c>
      <c r="M2774">
        <f>YEAR(Walmart_dataset[[#This Row],[Order Date]])</f>
        <v>2013</v>
      </c>
      <c r="N2774">
        <f>MONTH(Walmart_dataset[[#This Row],[Order Date]])</f>
        <v>9</v>
      </c>
      <c r="O2774">
        <f>DAY(Walmart_dataset[[#This Row],[Order Date]])</f>
        <v>11</v>
      </c>
    </row>
    <row r="2775" spans="1:15" x14ac:dyDescent="0.25">
      <c r="A2775" t="s">
        <v>3656</v>
      </c>
      <c r="B2775" s="1">
        <v>41528</v>
      </c>
      <c r="C2775" s="1">
        <v>41532</v>
      </c>
      <c r="D2775" t="s">
        <v>3657</v>
      </c>
      <c r="E2775" t="s">
        <v>14</v>
      </c>
      <c r="F2775" t="s">
        <v>558</v>
      </c>
      <c r="G2775" t="s">
        <v>37</v>
      </c>
      <c r="H2775" t="s">
        <v>67</v>
      </c>
      <c r="I2775" t="s">
        <v>2843</v>
      </c>
      <c r="J2775">
        <v>81.98</v>
      </c>
      <c r="K2775">
        <v>2</v>
      </c>
      <c r="L2775">
        <v>40.17</v>
      </c>
      <c r="M2775">
        <f>YEAR(Walmart_dataset[[#This Row],[Order Date]])</f>
        <v>2013</v>
      </c>
      <c r="N2775">
        <f>MONTH(Walmart_dataset[[#This Row],[Order Date]])</f>
        <v>9</v>
      </c>
      <c r="O2775">
        <f>DAY(Walmart_dataset[[#This Row],[Order Date]])</f>
        <v>11</v>
      </c>
    </row>
    <row r="2776" spans="1:15" x14ac:dyDescent="0.25">
      <c r="A2776" t="s">
        <v>3656</v>
      </c>
      <c r="B2776" s="1">
        <v>41528</v>
      </c>
      <c r="C2776" s="1">
        <v>41532</v>
      </c>
      <c r="D2776" t="s">
        <v>3657</v>
      </c>
      <c r="E2776" t="s">
        <v>14</v>
      </c>
      <c r="F2776" t="s">
        <v>558</v>
      </c>
      <c r="G2776" t="s">
        <v>37</v>
      </c>
      <c r="H2776" t="s">
        <v>27</v>
      </c>
      <c r="I2776" t="s">
        <v>2799</v>
      </c>
      <c r="J2776">
        <v>39.619999999999997</v>
      </c>
      <c r="K2776">
        <v>3</v>
      </c>
      <c r="L2776">
        <v>13.87</v>
      </c>
      <c r="M2776">
        <f>YEAR(Walmart_dataset[[#This Row],[Order Date]])</f>
        <v>2013</v>
      </c>
      <c r="N2776">
        <f>MONTH(Walmart_dataset[[#This Row],[Order Date]])</f>
        <v>9</v>
      </c>
      <c r="O2776">
        <f>DAY(Walmart_dataset[[#This Row],[Order Date]])</f>
        <v>11</v>
      </c>
    </row>
    <row r="2777" spans="1:15" x14ac:dyDescent="0.25">
      <c r="A2777" t="s">
        <v>3658</v>
      </c>
      <c r="B2777" s="1">
        <v>41702</v>
      </c>
      <c r="C2777" s="1">
        <v>41707</v>
      </c>
      <c r="D2777" t="s">
        <v>1499</v>
      </c>
      <c r="E2777" t="s">
        <v>14</v>
      </c>
      <c r="F2777" t="s">
        <v>15</v>
      </c>
      <c r="G2777" t="s">
        <v>16</v>
      </c>
      <c r="H2777" t="s">
        <v>31</v>
      </c>
      <c r="I2777" t="s">
        <v>1753</v>
      </c>
      <c r="J2777">
        <v>399.67</v>
      </c>
      <c r="K2777">
        <v>7</v>
      </c>
      <c r="L2777">
        <v>-14.99</v>
      </c>
      <c r="M2777">
        <f>YEAR(Walmart_dataset[[#This Row],[Order Date]])</f>
        <v>2014</v>
      </c>
      <c r="N2777">
        <f>MONTH(Walmart_dataset[[#This Row],[Order Date]])</f>
        <v>3</v>
      </c>
      <c r="O2777">
        <f>DAY(Walmart_dataset[[#This Row],[Order Date]])</f>
        <v>4</v>
      </c>
    </row>
    <row r="2778" spans="1:15" hidden="1" x14ac:dyDescent="0.25">
      <c r="A2778" t="s">
        <v>3659</v>
      </c>
      <c r="B2778" s="1">
        <v>41606</v>
      </c>
      <c r="C2778" s="1">
        <v>41610</v>
      </c>
      <c r="D2778" t="s">
        <v>3660</v>
      </c>
      <c r="E2778" t="s">
        <v>14</v>
      </c>
      <c r="F2778" t="s">
        <v>105</v>
      </c>
      <c r="G2778" t="s">
        <v>73</v>
      </c>
      <c r="H2778" t="s">
        <v>43</v>
      </c>
      <c r="I2778" t="s">
        <v>1540</v>
      </c>
      <c r="J2778">
        <v>39.81</v>
      </c>
      <c r="K2778">
        <v>4</v>
      </c>
      <c r="L2778">
        <v>3.98</v>
      </c>
      <c r="M2778">
        <f>YEAR(Walmart_dataset[[#This Row],[Order Date]])</f>
        <v>2013</v>
      </c>
      <c r="N2778">
        <f>MONTH(Walmart_dataset[[#This Row],[Order Date]])</f>
        <v>11</v>
      </c>
      <c r="O2778">
        <f>DAY(Walmart_dataset[[#This Row],[Order Date]])</f>
        <v>28</v>
      </c>
    </row>
    <row r="2779" spans="1:15" hidden="1" x14ac:dyDescent="0.25">
      <c r="A2779" t="s">
        <v>3661</v>
      </c>
      <c r="B2779" s="1">
        <v>41251</v>
      </c>
      <c r="C2779" s="1">
        <v>41255</v>
      </c>
      <c r="D2779" t="s">
        <v>822</v>
      </c>
      <c r="E2779" t="s">
        <v>14</v>
      </c>
      <c r="F2779" t="s">
        <v>225</v>
      </c>
      <c r="G2779" t="s">
        <v>96</v>
      </c>
      <c r="H2779" t="s">
        <v>67</v>
      </c>
      <c r="I2779" t="s">
        <v>3662</v>
      </c>
      <c r="J2779">
        <v>15.7</v>
      </c>
      <c r="K2779">
        <v>3</v>
      </c>
      <c r="L2779">
        <v>5.0999999999999996</v>
      </c>
      <c r="M2779">
        <f>YEAR(Walmart_dataset[[#This Row],[Order Date]])</f>
        <v>2012</v>
      </c>
      <c r="N2779">
        <f>MONTH(Walmart_dataset[[#This Row],[Order Date]])</f>
        <v>12</v>
      </c>
      <c r="O2779">
        <f>DAY(Walmart_dataset[[#This Row],[Order Date]])</f>
        <v>8</v>
      </c>
    </row>
    <row r="2780" spans="1:15" x14ac:dyDescent="0.25">
      <c r="A2780" t="s">
        <v>3663</v>
      </c>
      <c r="B2780" s="1">
        <v>41757</v>
      </c>
      <c r="C2780" s="1">
        <v>41762</v>
      </c>
      <c r="D2780" t="s">
        <v>3207</v>
      </c>
      <c r="E2780" t="s">
        <v>14</v>
      </c>
      <c r="F2780" t="s">
        <v>36</v>
      </c>
      <c r="G2780" t="s">
        <v>37</v>
      </c>
      <c r="H2780" t="s">
        <v>21</v>
      </c>
      <c r="I2780" t="s">
        <v>69</v>
      </c>
      <c r="J2780">
        <v>139.58000000000001</v>
      </c>
      <c r="K2780">
        <v>7</v>
      </c>
      <c r="L2780">
        <v>39.08</v>
      </c>
      <c r="M2780">
        <f>YEAR(Walmart_dataset[[#This Row],[Order Date]])</f>
        <v>2014</v>
      </c>
      <c r="N2780">
        <f>MONTH(Walmart_dataset[[#This Row],[Order Date]])</f>
        <v>4</v>
      </c>
      <c r="O2780">
        <f>DAY(Walmart_dataset[[#This Row],[Order Date]])</f>
        <v>28</v>
      </c>
    </row>
    <row r="2781" spans="1:15" hidden="1" x14ac:dyDescent="0.25">
      <c r="A2781" t="s">
        <v>3664</v>
      </c>
      <c r="B2781" s="1">
        <v>41976</v>
      </c>
      <c r="C2781" s="1">
        <v>41976</v>
      </c>
      <c r="D2781" t="s">
        <v>2892</v>
      </c>
      <c r="E2781" t="s">
        <v>14</v>
      </c>
      <c r="F2781" t="s">
        <v>1227</v>
      </c>
      <c r="G2781" t="s">
        <v>73</v>
      </c>
      <c r="H2781" t="s">
        <v>27</v>
      </c>
      <c r="I2781" t="s">
        <v>363</v>
      </c>
      <c r="J2781">
        <v>67.86</v>
      </c>
      <c r="K2781">
        <v>6</v>
      </c>
      <c r="L2781">
        <v>-45.24</v>
      </c>
      <c r="M2781">
        <f>YEAR(Walmart_dataset[[#This Row],[Order Date]])</f>
        <v>2014</v>
      </c>
      <c r="N2781">
        <f>MONTH(Walmart_dataset[[#This Row],[Order Date]])</f>
        <v>12</v>
      </c>
      <c r="O2781">
        <f>DAY(Walmart_dataset[[#This Row],[Order Date]])</f>
        <v>3</v>
      </c>
    </row>
    <row r="2782" spans="1:15" x14ac:dyDescent="0.25">
      <c r="A2782" t="s">
        <v>3665</v>
      </c>
      <c r="B2782" s="1">
        <v>41604</v>
      </c>
      <c r="C2782" s="1">
        <v>41608</v>
      </c>
      <c r="D2782" t="s">
        <v>3666</v>
      </c>
      <c r="E2782" t="s">
        <v>14</v>
      </c>
      <c r="F2782" t="s">
        <v>15</v>
      </c>
      <c r="G2782" t="s">
        <v>16</v>
      </c>
      <c r="H2782" t="s">
        <v>110</v>
      </c>
      <c r="I2782" t="s">
        <v>3522</v>
      </c>
      <c r="J2782">
        <v>194.35</v>
      </c>
      <c r="K2782">
        <v>3</v>
      </c>
      <c r="L2782">
        <v>19.440000000000001</v>
      </c>
      <c r="M2782">
        <f>YEAR(Walmart_dataset[[#This Row],[Order Date]])</f>
        <v>2013</v>
      </c>
      <c r="N2782">
        <f>MONTH(Walmart_dataset[[#This Row],[Order Date]])</f>
        <v>11</v>
      </c>
      <c r="O2782">
        <f>DAY(Walmart_dataset[[#This Row],[Order Date]])</f>
        <v>26</v>
      </c>
    </row>
    <row r="2783" spans="1:15" x14ac:dyDescent="0.25">
      <c r="A2783" t="s">
        <v>3667</v>
      </c>
      <c r="B2783" s="1">
        <v>40799</v>
      </c>
      <c r="C2783" s="1">
        <v>40799</v>
      </c>
      <c r="D2783" t="s">
        <v>3607</v>
      </c>
      <c r="E2783" t="s">
        <v>14</v>
      </c>
      <c r="F2783" t="s">
        <v>36</v>
      </c>
      <c r="G2783" t="s">
        <v>37</v>
      </c>
      <c r="H2783" t="s">
        <v>119</v>
      </c>
      <c r="I2783" t="s">
        <v>3668</v>
      </c>
      <c r="J2783">
        <v>5.7</v>
      </c>
      <c r="K2783">
        <v>5</v>
      </c>
      <c r="L2783">
        <v>2.68</v>
      </c>
      <c r="M2783">
        <f>YEAR(Walmart_dataset[[#This Row],[Order Date]])</f>
        <v>2011</v>
      </c>
      <c r="N2783">
        <f>MONTH(Walmart_dataset[[#This Row],[Order Date]])</f>
        <v>9</v>
      </c>
      <c r="O2783">
        <f>DAY(Walmart_dataset[[#This Row],[Order Date]])</f>
        <v>13</v>
      </c>
    </row>
    <row r="2784" spans="1:15" x14ac:dyDescent="0.25">
      <c r="A2784" t="s">
        <v>3667</v>
      </c>
      <c r="B2784" s="1">
        <v>40799</v>
      </c>
      <c r="C2784" s="1">
        <v>40799</v>
      </c>
      <c r="D2784" t="s">
        <v>3607</v>
      </c>
      <c r="E2784" t="s">
        <v>14</v>
      </c>
      <c r="F2784" t="s">
        <v>36</v>
      </c>
      <c r="G2784" t="s">
        <v>37</v>
      </c>
      <c r="H2784" t="s">
        <v>21</v>
      </c>
      <c r="I2784" t="s">
        <v>234</v>
      </c>
      <c r="J2784">
        <v>14.19</v>
      </c>
      <c r="K2784">
        <v>3</v>
      </c>
      <c r="L2784">
        <v>5.53</v>
      </c>
      <c r="M2784">
        <f>YEAR(Walmart_dataset[[#This Row],[Order Date]])</f>
        <v>2011</v>
      </c>
      <c r="N2784">
        <f>MONTH(Walmart_dataset[[#This Row],[Order Date]])</f>
        <v>9</v>
      </c>
      <c r="O2784">
        <f>DAY(Walmart_dataset[[#This Row],[Order Date]])</f>
        <v>13</v>
      </c>
    </row>
    <row r="2785" spans="1:15" x14ac:dyDescent="0.25">
      <c r="A2785" t="s">
        <v>3667</v>
      </c>
      <c r="B2785" s="1">
        <v>40799</v>
      </c>
      <c r="C2785" s="1">
        <v>40799</v>
      </c>
      <c r="D2785" t="s">
        <v>3607</v>
      </c>
      <c r="E2785" t="s">
        <v>14</v>
      </c>
      <c r="F2785" t="s">
        <v>36</v>
      </c>
      <c r="G2785" t="s">
        <v>37</v>
      </c>
      <c r="H2785" t="s">
        <v>122</v>
      </c>
      <c r="I2785" t="s">
        <v>431</v>
      </c>
      <c r="J2785">
        <v>7.3</v>
      </c>
      <c r="K2785">
        <v>2</v>
      </c>
      <c r="L2785">
        <v>2.19</v>
      </c>
      <c r="M2785">
        <f>YEAR(Walmart_dataset[[#This Row],[Order Date]])</f>
        <v>2011</v>
      </c>
      <c r="N2785">
        <f>MONTH(Walmart_dataset[[#This Row],[Order Date]])</f>
        <v>9</v>
      </c>
      <c r="O2785">
        <f>DAY(Walmart_dataset[[#This Row],[Order Date]])</f>
        <v>13</v>
      </c>
    </row>
    <row r="2786" spans="1:15" x14ac:dyDescent="0.25">
      <c r="A2786" t="s">
        <v>3667</v>
      </c>
      <c r="B2786" s="1">
        <v>40799</v>
      </c>
      <c r="C2786" s="1">
        <v>40799</v>
      </c>
      <c r="D2786" t="s">
        <v>3607</v>
      </c>
      <c r="E2786" t="s">
        <v>14</v>
      </c>
      <c r="F2786" t="s">
        <v>36</v>
      </c>
      <c r="G2786" t="s">
        <v>37</v>
      </c>
      <c r="H2786" t="s">
        <v>58</v>
      </c>
      <c r="I2786" t="s">
        <v>681</v>
      </c>
      <c r="J2786">
        <v>199.98</v>
      </c>
      <c r="K2786">
        <v>2</v>
      </c>
      <c r="L2786">
        <v>75.989999999999995</v>
      </c>
      <c r="M2786">
        <f>YEAR(Walmart_dataset[[#This Row],[Order Date]])</f>
        <v>2011</v>
      </c>
      <c r="N2786">
        <f>MONTH(Walmart_dataset[[#This Row],[Order Date]])</f>
        <v>9</v>
      </c>
      <c r="O2786">
        <f>DAY(Walmart_dataset[[#This Row],[Order Date]])</f>
        <v>13</v>
      </c>
    </row>
    <row r="2787" spans="1:15" x14ac:dyDescent="0.25">
      <c r="A2787" t="s">
        <v>3667</v>
      </c>
      <c r="B2787" s="1">
        <v>40799</v>
      </c>
      <c r="C2787" s="1">
        <v>40799</v>
      </c>
      <c r="D2787" t="s">
        <v>3607</v>
      </c>
      <c r="E2787" t="s">
        <v>14</v>
      </c>
      <c r="F2787" t="s">
        <v>36</v>
      </c>
      <c r="G2787" t="s">
        <v>37</v>
      </c>
      <c r="H2787" t="s">
        <v>58</v>
      </c>
      <c r="I2787" t="s">
        <v>1855</v>
      </c>
      <c r="J2787">
        <v>144.96</v>
      </c>
      <c r="K2787">
        <v>4</v>
      </c>
      <c r="L2787">
        <v>60.88</v>
      </c>
      <c r="M2787">
        <f>YEAR(Walmart_dataset[[#This Row],[Order Date]])</f>
        <v>2011</v>
      </c>
      <c r="N2787">
        <f>MONTH(Walmart_dataset[[#This Row],[Order Date]])</f>
        <v>9</v>
      </c>
      <c r="O2787">
        <f>DAY(Walmart_dataset[[#This Row],[Order Date]])</f>
        <v>13</v>
      </c>
    </row>
    <row r="2788" spans="1:15" x14ac:dyDescent="0.25">
      <c r="A2788" t="s">
        <v>3667</v>
      </c>
      <c r="B2788" s="1">
        <v>40799</v>
      </c>
      <c r="C2788" s="1">
        <v>40799</v>
      </c>
      <c r="D2788" t="s">
        <v>3607</v>
      </c>
      <c r="E2788" t="s">
        <v>14</v>
      </c>
      <c r="F2788" t="s">
        <v>36</v>
      </c>
      <c r="G2788" t="s">
        <v>37</v>
      </c>
      <c r="H2788" t="s">
        <v>58</v>
      </c>
      <c r="I2788" t="s">
        <v>922</v>
      </c>
      <c r="J2788">
        <v>118</v>
      </c>
      <c r="K2788">
        <v>2</v>
      </c>
      <c r="L2788">
        <v>20.059999999999999</v>
      </c>
      <c r="M2788">
        <f>YEAR(Walmart_dataset[[#This Row],[Order Date]])</f>
        <v>2011</v>
      </c>
      <c r="N2788">
        <f>MONTH(Walmart_dataset[[#This Row],[Order Date]])</f>
        <v>9</v>
      </c>
      <c r="O2788">
        <f>DAY(Walmart_dataset[[#This Row],[Order Date]])</f>
        <v>13</v>
      </c>
    </row>
    <row r="2789" spans="1:15" x14ac:dyDescent="0.25">
      <c r="A2789" t="s">
        <v>3667</v>
      </c>
      <c r="B2789" s="1">
        <v>40799</v>
      </c>
      <c r="C2789" s="1">
        <v>40799</v>
      </c>
      <c r="D2789" t="s">
        <v>3607</v>
      </c>
      <c r="E2789" t="s">
        <v>14</v>
      </c>
      <c r="F2789" t="s">
        <v>36</v>
      </c>
      <c r="G2789" t="s">
        <v>37</v>
      </c>
      <c r="H2789" t="s">
        <v>67</v>
      </c>
      <c r="I2789" t="s">
        <v>2093</v>
      </c>
      <c r="J2789">
        <v>48.94</v>
      </c>
      <c r="K2789">
        <v>1</v>
      </c>
      <c r="L2789">
        <v>24.47</v>
      </c>
      <c r="M2789">
        <f>YEAR(Walmart_dataset[[#This Row],[Order Date]])</f>
        <v>2011</v>
      </c>
      <c r="N2789">
        <f>MONTH(Walmart_dataset[[#This Row],[Order Date]])</f>
        <v>9</v>
      </c>
      <c r="O2789">
        <f>DAY(Walmart_dataset[[#This Row],[Order Date]])</f>
        <v>13</v>
      </c>
    </row>
    <row r="2790" spans="1:15" x14ac:dyDescent="0.25">
      <c r="A2790" t="s">
        <v>3667</v>
      </c>
      <c r="B2790" s="1">
        <v>40799</v>
      </c>
      <c r="C2790" s="1">
        <v>40799</v>
      </c>
      <c r="D2790" t="s">
        <v>3607</v>
      </c>
      <c r="E2790" t="s">
        <v>14</v>
      </c>
      <c r="F2790" t="s">
        <v>36</v>
      </c>
      <c r="G2790" t="s">
        <v>37</v>
      </c>
      <c r="H2790" t="s">
        <v>29</v>
      </c>
      <c r="I2790" t="s">
        <v>1915</v>
      </c>
      <c r="J2790">
        <v>22.66</v>
      </c>
      <c r="K2790">
        <v>2</v>
      </c>
      <c r="L2790">
        <v>9.74</v>
      </c>
      <c r="M2790">
        <f>YEAR(Walmart_dataset[[#This Row],[Order Date]])</f>
        <v>2011</v>
      </c>
      <c r="N2790">
        <f>MONTH(Walmart_dataset[[#This Row],[Order Date]])</f>
        <v>9</v>
      </c>
      <c r="O2790">
        <f>DAY(Walmart_dataset[[#This Row],[Order Date]])</f>
        <v>13</v>
      </c>
    </row>
    <row r="2791" spans="1:15" x14ac:dyDescent="0.25">
      <c r="A2791" t="s">
        <v>3669</v>
      </c>
      <c r="B2791" s="1">
        <v>41729</v>
      </c>
      <c r="C2791" s="1">
        <v>41731</v>
      </c>
      <c r="D2791" t="s">
        <v>487</v>
      </c>
      <c r="E2791" t="s">
        <v>14</v>
      </c>
      <c r="F2791" t="s">
        <v>2095</v>
      </c>
      <c r="G2791" t="s">
        <v>16</v>
      </c>
      <c r="H2791" t="s">
        <v>21</v>
      </c>
      <c r="I2791" t="s">
        <v>1229</v>
      </c>
      <c r="J2791">
        <v>94.2</v>
      </c>
      <c r="K2791">
        <v>5</v>
      </c>
      <c r="L2791">
        <v>39.56</v>
      </c>
      <c r="M2791">
        <f>YEAR(Walmart_dataset[[#This Row],[Order Date]])</f>
        <v>2014</v>
      </c>
      <c r="N2791">
        <f>MONTH(Walmart_dataset[[#This Row],[Order Date]])</f>
        <v>3</v>
      </c>
      <c r="O2791">
        <f>DAY(Walmart_dataset[[#This Row],[Order Date]])</f>
        <v>31</v>
      </c>
    </row>
    <row r="2792" spans="1:15" x14ac:dyDescent="0.25">
      <c r="A2792" t="s">
        <v>3670</v>
      </c>
      <c r="B2792" s="1">
        <v>41596</v>
      </c>
      <c r="C2792" s="1">
        <v>41597</v>
      </c>
      <c r="D2792" t="s">
        <v>2149</v>
      </c>
      <c r="E2792" t="s">
        <v>14</v>
      </c>
      <c r="F2792" t="s">
        <v>47</v>
      </c>
      <c r="G2792" t="s">
        <v>16</v>
      </c>
      <c r="H2792" t="s">
        <v>122</v>
      </c>
      <c r="I2792" t="s">
        <v>1283</v>
      </c>
      <c r="J2792">
        <v>49.5</v>
      </c>
      <c r="K2792">
        <v>5</v>
      </c>
      <c r="L2792">
        <v>13.37</v>
      </c>
      <c r="M2792">
        <f>YEAR(Walmart_dataset[[#This Row],[Order Date]])</f>
        <v>2013</v>
      </c>
      <c r="N2792">
        <f>MONTH(Walmart_dataset[[#This Row],[Order Date]])</f>
        <v>11</v>
      </c>
      <c r="O2792">
        <f>DAY(Walmart_dataset[[#This Row],[Order Date]])</f>
        <v>18</v>
      </c>
    </row>
    <row r="2793" spans="1:15" x14ac:dyDescent="0.25">
      <c r="A2793" t="s">
        <v>3671</v>
      </c>
      <c r="B2793" s="1">
        <v>41631</v>
      </c>
      <c r="C2793" s="1">
        <v>41633</v>
      </c>
      <c r="D2793" t="s">
        <v>1086</v>
      </c>
      <c r="E2793" t="s">
        <v>14</v>
      </c>
      <c r="F2793" t="s">
        <v>36</v>
      </c>
      <c r="G2793" t="s">
        <v>37</v>
      </c>
      <c r="H2793" t="s">
        <v>27</v>
      </c>
      <c r="I2793" t="s">
        <v>162</v>
      </c>
      <c r="J2793">
        <v>55.36</v>
      </c>
      <c r="K2793">
        <v>4</v>
      </c>
      <c r="L2793">
        <v>19.38</v>
      </c>
      <c r="M2793">
        <f>YEAR(Walmart_dataset[[#This Row],[Order Date]])</f>
        <v>2013</v>
      </c>
      <c r="N2793">
        <f>MONTH(Walmart_dataset[[#This Row],[Order Date]])</f>
        <v>12</v>
      </c>
      <c r="O2793">
        <f>DAY(Walmart_dataset[[#This Row],[Order Date]])</f>
        <v>23</v>
      </c>
    </row>
    <row r="2794" spans="1:15" x14ac:dyDescent="0.25">
      <c r="A2794" t="s">
        <v>3671</v>
      </c>
      <c r="B2794" s="1">
        <v>41631</v>
      </c>
      <c r="C2794" s="1">
        <v>41633</v>
      </c>
      <c r="D2794" t="s">
        <v>1086</v>
      </c>
      <c r="E2794" t="s">
        <v>14</v>
      </c>
      <c r="F2794" t="s">
        <v>36</v>
      </c>
      <c r="G2794" t="s">
        <v>37</v>
      </c>
      <c r="H2794" t="s">
        <v>736</v>
      </c>
      <c r="I2794" t="s">
        <v>3672</v>
      </c>
      <c r="J2794">
        <v>11.56</v>
      </c>
      <c r="K2794">
        <v>1</v>
      </c>
      <c r="L2794">
        <v>3.76</v>
      </c>
      <c r="M2794">
        <f>YEAR(Walmart_dataset[[#This Row],[Order Date]])</f>
        <v>2013</v>
      </c>
      <c r="N2794">
        <f>MONTH(Walmart_dataset[[#This Row],[Order Date]])</f>
        <v>12</v>
      </c>
      <c r="O2794">
        <f>DAY(Walmart_dataset[[#This Row],[Order Date]])</f>
        <v>23</v>
      </c>
    </row>
    <row r="2795" spans="1:15" x14ac:dyDescent="0.25">
      <c r="A2795" t="s">
        <v>3673</v>
      </c>
      <c r="B2795" s="1">
        <v>41263</v>
      </c>
      <c r="C2795" s="1">
        <v>41268</v>
      </c>
      <c r="D2795" t="s">
        <v>2510</v>
      </c>
      <c r="E2795" t="s">
        <v>14</v>
      </c>
      <c r="F2795" t="s">
        <v>15</v>
      </c>
      <c r="G2795" t="s">
        <v>16</v>
      </c>
      <c r="H2795" t="s">
        <v>67</v>
      </c>
      <c r="I2795" t="s">
        <v>159</v>
      </c>
      <c r="J2795">
        <v>17.12</v>
      </c>
      <c r="K2795">
        <v>4</v>
      </c>
      <c r="L2795">
        <v>7.7</v>
      </c>
      <c r="M2795">
        <f>YEAR(Walmart_dataset[[#This Row],[Order Date]])</f>
        <v>2012</v>
      </c>
      <c r="N2795">
        <f>MONTH(Walmart_dataset[[#This Row],[Order Date]])</f>
        <v>12</v>
      </c>
      <c r="O2795">
        <f>DAY(Walmart_dataset[[#This Row],[Order Date]])</f>
        <v>20</v>
      </c>
    </row>
    <row r="2796" spans="1:15" x14ac:dyDescent="0.25">
      <c r="A2796" t="s">
        <v>3674</v>
      </c>
      <c r="B2796" s="1">
        <v>41969</v>
      </c>
      <c r="C2796" s="1">
        <v>41975</v>
      </c>
      <c r="D2796" t="s">
        <v>641</v>
      </c>
      <c r="E2796" t="s">
        <v>14</v>
      </c>
      <c r="F2796" t="s">
        <v>47</v>
      </c>
      <c r="G2796" t="s">
        <v>16</v>
      </c>
      <c r="H2796" t="s">
        <v>23</v>
      </c>
      <c r="I2796" t="s">
        <v>579</v>
      </c>
      <c r="J2796">
        <v>5.16</v>
      </c>
      <c r="K2796">
        <v>2</v>
      </c>
      <c r="L2796">
        <v>1.34</v>
      </c>
      <c r="M2796">
        <f>YEAR(Walmart_dataset[[#This Row],[Order Date]])</f>
        <v>2014</v>
      </c>
      <c r="N2796">
        <f>MONTH(Walmart_dataset[[#This Row],[Order Date]])</f>
        <v>11</v>
      </c>
      <c r="O2796">
        <f>DAY(Walmart_dataset[[#This Row],[Order Date]])</f>
        <v>26</v>
      </c>
    </row>
    <row r="2797" spans="1:15" x14ac:dyDescent="0.25">
      <c r="A2797" t="s">
        <v>3675</v>
      </c>
      <c r="B2797" s="1">
        <v>41625</v>
      </c>
      <c r="C2797" s="1">
        <v>41632</v>
      </c>
      <c r="D2797" t="s">
        <v>327</v>
      </c>
      <c r="E2797" t="s">
        <v>14</v>
      </c>
      <c r="F2797" t="s">
        <v>197</v>
      </c>
      <c r="G2797" t="s">
        <v>16</v>
      </c>
      <c r="H2797" t="s">
        <v>58</v>
      </c>
      <c r="I2797" t="s">
        <v>345</v>
      </c>
      <c r="J2797">
        <v>21.21</v>
      </c>
      <c r="K2797">
        <v>7</v>
      </c>
      <c r="L2797">
        <v>4.45</v>
      </c>
      <c r="M2797">
        <f>YEAR(Walmart_dataset[[#This Row],[Order Date]])</f>
        <v>2013</v>
      </c>
      <c r="N2797">
        <f>MONTH(Walmart_dataset[[#This Row],[Order Date]])</f>
        <v>12</v>
      </c>
      <c r="O2797">
        <f>DAY(Walmart_dataset[[#This Row],[Order Date]])</f>
        <v>17</v>
      </c>
    </row>
    <row r="2798" spans="1:15" x14ac:dyDescent="0.25">
      <c r="A2798" t="s">
        <v>3676</v>
      </c>
      <c r="B2798" s="1">
        <v>41452</v>
      </c>
      <c r="C2798" s="1">
        <v>41452</v>
      </c>
      <c r="D2798" t="s">
        <v>1133</v>
      </c>
      <c r="E2798" t="s">
        <v>14</v>
      </c>
      <c r="F2798" t="s">
        <v>15</v>
      </c>
      <c r="G2798" t="s">
        <v>16</v>
      </c>
      <c r="H2798" t="s">
        <v>122</v>
      </c>
      <c r="I2798" t="s">
        <v>331</v>
      </c>
      <c r="J2798">
        <v>231.72</v>
      </c>
      <c r="K2798">
        <v>2</v>
      </c>
      <c r="L2798">
        <v>11.59</v>
      </c>
      <c r="M2798">
        <f>YEAR(Walmart_dataset[[#This Row],[Order Date]])</f>
        <v>2013</v>
      </c>
      <c r="N2798">
        <f>MONTH(Walmart_dataset[[#This Row],[Order Date]])</f>
        <v>6</v>
      </c>
      <c r="O2798">
        <f>DAY(Walmart_dataset[[#This Row],[Order Date]])</f>
        <v>27</v>
      </c>
    </row>
    <row r="2799" spans="1:15" x14ac:dyDescent="0.25">
      <c r="A2799" t="s">
        <v>3676</v>
      </c>
      <c r="B2799" s="1">
        <v>41452</v>
      </c>
      <c r="C2799" s="1">
        <v>41452</v>
      </c>
      <c r="D2799" t="s">
        <v>1133</v>
      </c>
      <c r="E2799" t="s">
        <v>14</v>
      </c>
      <c r="F2799" t="s">
        <v>15</v>
      </c>
      <c r="G2799" t="s">
        <v>16</v>
      </c>
      <c r="H2799" t="s">
        <v>119</v>
      </c>
      <c r="I2799" t="s">
        <v>241</v>
      </c>
      <c r="J2799">
        <v>17.899999999999999</v>
      </c>
      <c r="K2799">
        <v>5</v>
      </c>
      <c r="L2799">
        <v>8.9499999999999993</v>
      </c>
      <c r="M2799">
        <f>YEAR(Walmart_dataset[[#This Row],[Order Date]])</f>
        <v>2013</v>
      </c>
      <c r="N2799">
        <f>MONTH(Walmart_dataset[[#This Row],[Order Date]])</f>
        <v>6</v>
      </c>
      <c r="O2799">
        <f>DAY(Walmart_dataset[[#This Row],[Order Date]])</f>
        <v>27</v>
      </c>
    </row>
    <row r="2800" spans="1:15" x14ac:dyDescent="0.25">
      <c r="A2800" t="s">
        <v>3676</v>
      </c>
      <c r="B2800" s="1">
        <v>41452</v>
      </c>
      <c r="C2800" s="1">
        <v>41452</v>
      </c>
      <c r="D2800" t="s">
        <v>1133</v>
      </c>
      <c r="E2800" t="s">
        <v>14</v>
      </c>
      <c r="F2800" t="s">
        <v>15</v>
      </c>
      <c r="G2800" t="s">
        <v>16</v>
      </c>
      <c r="H2800" t="s">
        <v>67</v>
      </c>
      <c r="I2800" t="s">
        <v>1262</v>
      </c>
      <c r="J2800">
        <v>12.48</v>
      </c>
      <c r="K2800">
        <v>2</v>
      </c>
      <c r="L2800">
        <v>5.62</v>
      </c>
      <c r="M2800">
        <f>YEAR(Walmart_dataset[[#This Row],[Order Date]])</f>
        <v>2013</v>
      </c>
      <c r="N2800">
        <f>MONTH(Walmart_dataset[[#This Row],[Order Date]])</f>
        <v>6</v>
      </c>
      <c r="O2800">
        <f>DAY(Walmart_dataset[[#This Row],[Order Date]])</f>
        <v>27</v>
      </c>
    </row>
    <row r="2801" spans="1:15" x14ac:dyDescent="0.25">
      <c r="A2801" t="s">
        <v>3677</v>
      </c>
      <c r="B2801" s="1">
        <v>41572</v>
      </c>
      <c r="C2801" s="1">
        <v>41576</v>
      </c>
      <c r="D2801" t="s">
        <v>1086</v>
      </c>
      <c r="E2801" t="s">
        <v>14</v>
      </c>
      <c r="F2801" t="s">
        <v>47</v>
      </c>
      <c r="G2801" t="s">
        <v>16</v>
      </c>
      <c r="H2801" t="s">
        <v>58</v>
      </c>
      <c r="I2801" t="s">
        <v>2674</v>
      </c>
      <c r="J2801">
        <v>450</v>
      </c>
      <c r="K2801">
        <v>5</v>
      </c>
      <c r="L2801">
        <v>162</v>
      </c>
      <c r="M2801">
        <f>YEAR(Walmart_dataset[[#This Row],[Order Date]])</f>
        <v>2013</v>
      </c>
      <c r="N2801">
        <f>MONTH(Walmart_dataset[[#This Row],[Order Date]])</f>
        <v>10</v>
      </c>
      <c r="O2801">
        <f>DAY(Walmart_dataset[[#This Row],[Order Date]])</f>
        <v>25</v>
      </c>
    </row>
    <row r="2802" spans="1:15" x14ac:dyDescent="0.25">
      <c r="A2802" t="s">
        <v>3678</v>
      </c>
      <c r="B2802" s="1">
        <v>41898</v>
      </c>
      <c r="C2802" s="1">
        <v>41900</v>
      </c>
      <c r="D2802" t="s">
        <v>987</v>
      </c>
      <c r="E2802" t="s">
        <v>14</v>
      </c>
      <c r="F2802" t="s">
        <v>47</v>
      </c>
      <c r="G2802" t="s">
        <v>16</v>
      </c>
      <c r="H2802" t="s">
        <v>31</v>
      </c>
      <c r="I2802" t="s">
        <v>787</v>
      </c>
      <c r="J2802">
        <v>300.89999999999998</v>
      </c>
      <c r="K2802">
        <v>1</v>
      </c>
      <c r="L2802">
        <v>11.28</v>
      </c>
      <c r="M2802">
        <f>YEAR(Walmart_dataset[[#This Row],[Order Date]])</f>
        <v>2014</v>
      </c>
      <c r="N2802">
        <f>MONTH(Walmart_dataset[[#This Row],[Order Date]])</f>
        <v>9</v>
      </c>
      <c r="O2802">
        <f>DAY(Walmart_dataset[[#This Row],[Order Date]])</f>
        <v>16</v>
      </c>
    </row>
    <row r="2803" spans="1:15" hidden="1" x14ac:dyDescent="0.25">
      <c r="A2803" t="s">
        <v>3679</v>
      </c>
      <c r="B2803" s="1">
        <v>40817</v>
      </c>
      <c r="C2803" s="1">
        <v>40821</v>
      </c>
      <c r="D2803" t="s">
        <v>3680</v>
      </c>
      <c r="E2803" t="s">
        <v>14</v>
      </c>
      <c r="F2803" t="s">
        <v>740</v>
      </c>
      <c r="G2803" t="s">
        <v>285</v>
      </c>
      <c r="H2803" t="s">
        <v>119</v>
      </c>
      <c r="I2803" t="s">
        <v>3681</v>
      </c>
      <c r="J2803">
        <v>4.71</v>
      </c>
      <c r="K2803">
        <v>1</v>
      </c>
      <c r="L2803">
        <v>0</v>
      </c>
      <c r="M2803">
        <f>YEAR(Walmart_dataset[[#This Row],[Order Date]])</f>
        <v>2011</v>
      </c>
      <c r="N2803">
        <f>MONTH(Walmart_dataset[[#This Row],[Order Date]])</f>
        <v>10</v>
      </c>
      <c r="O2803">
        <f>DAY(Walmart_dataset[[#This Row],[Order Date]])</f>
        <v>1</v>
      </c>
    </row>
    <row r="2804" spans="1:15" x14ac:dyDescent="0.25">
      <c r="A2804" t="s">
        <v>3682</v>
      </c>
      <c r="B2804" s="1">
        <v>40863</v>
      </c>
      <c r="C2804" s="1">
        <v>40865</v>
      </c>
      <c r="D2804" t="s">
        <v>2816</v>
      </c>
      <c r="E2804" t="s">
        <v>14</v>
      </c>
      <c r="F2804" t="s">
        <v>15</v>
      </c>
      <c r="G2804" t="s">
        <v>16</v>
      </c>
      <c r="H2804" t="s">
        <v>25</v>
      </c>
      <c r="I2804" t="s">
        <v>3093</v>
      </c>
      <c r="J2804">
        <v>79.97</v>
      </c>
      <c r="K2804">
        <v>4</v>
      </c>
      <c r="L2804">
        <v>-17.989999999999998</v>
      </c>
      <c r="M2804">
        <f>YEAR(Walmart_dataset[[#This Row],[Order Date]])</f>
        <v>2011</v>
      </c>
      <c r="N2804">
        <f>MONTH(Walmart_dataset[[#This Row],[Order Date]])</f>
        <v>11</v>
      </c>
      <c r="O2804">
        <f>DAY(Walmart_dataset[[#This Row],[Order Date]])</f>
        <v>16</v>
      </c>
    </row>
    <row r="2805" spans="1:15" x14ac:dyDescent="0.25">
      <c r="A2805" t="s">
        <v>3682</v>
      </c>
      <c r="B2805" s="1">
        <v>40863</v>
      </c>
      <c r="C2805" s="1">
        <v>40865</v>
      </c>
      <c r="D2805" t="s">
        <v>2816</v>
      </c>
      <c r="E2805" t="s">
        <v>14</v>
      </c>
      <c r="F2805" t="s">
        <v>15</v>
      </c>
      <c r="G2805" t="s">
        <v>16</v>
      </c>
      <c r="H2805" t="s">
        <v>296</v>
      </c>
      <c r="I2805" t="s">
        <v>968</v>
      </c>
      <c r="J2805">
        <v>305.97000000000003</v>
      </c>
      <c r="K2805">
        <v>3</v>
      </c>
      <c r="L2805">
        <v>25.2</v>
      </c>
      <c r="M2805">
        <f>YEAR(Walmart_dataset[[#This Row],[Order Date]])</f>
        <v>2011</v>
      </c>
      <c r="N2805">
        <f>MONTH(Walmart_dataset[[#This Row],[Order Date]])</f>
        <v>11</v>
      </c>
      <c r="O2805">
        <f>DAY(Walmart_dataset[[#This Row],[Order Date]])</f>
        <v>16</v>
      </c>
    </row>
    <row r="2806" spans="1:15" x14ac:dyDescent="0.25">
      <c r="A2806" t="s">
        <v>3682</v>
      </c>
      <c r="B2806" s="1">
        <v>40863</v>
      </c>
      <c r="C2806" s="1">
        <v>40865</v>
      </c>
      <c r="D2806" t="s">
        <v>2816</v>
      </c>
      <c r="E2806" t="s">
        <v>14</v>
      </c>
      <c r="F2806" t="s">
        <v>15</v>
      </c>
      <c r="G2806" t="s">
        <v>16</v>
      </c>
      <c r="H2806" t="s">
        <v>43</v>
      </c>
      <c r="I2806" t="s">
        <v>2438</v>
      </c>
      <c r="J2806">
        <v>344.91</v>
      </c>
      <c r="K2806">
        <v>3</v>
      </c>
      <c r="L2806">
        <v>10.35</v>
      </c>
      <c r="M2806">
        <f>YEAR(Walmart_dataset[[#This Row],[Order Date]])</f>
        <v>2011</v>
      </c>
      <c r="N2806">
        <f>MONTH(Walmart_dataset[[#This Row],[Order Date]])</f>
        <v>11</v>
      </c>
      <c r="O2806">
        <f>DAY(Walmart_dataset[[#This Row],[Order Date]])</f>
        <v>16</v>
      </c>
    </row>
    <row r="2807" spans="1:15" x14ac:dyDescent="0.25">
      <c r="A2807" t="s">
        <v>3683</v>
      </c>
      <c r="B2807" s="1">
        <v>40605</v>
      </c>
      <c r="C2807" s="1">
        <v>40609</v>
      </c>
      <c r="D2807" t="s">
        <v>2593</v>
      </c>
      <c r="E2807" t="s">
        <v>14</v>
      </c>
      <c r="F2807" t="s">
        <v>197</v>
      </c>
      <c r="G2807" t="s">
        <v>16</v>
      </c>
      <c r="H2807" t="s">
        <v>31</v>
      </c>
      <c r="I2807" t="s">
        <v>2368</v>
      </c>
      <c r="J2807">
        <v>626.35</v>
      </c>
      <c r="K2807">
        <v>3</v>
      </c>
      <c r="L2807">
        <v>-23.49</v>
      </c>
      <c r="M2807">
        <f>YEAR(Walmart_dataset[[#This Row],[Order Date]])</f>
        <v>2011</v>
      </c>
      <c r="N2807">
        <f>MONTH(Walmart_dataset[[#This Row],[Order Date]])</f>
        <v>3</v>
      </c>
      <c r="O2807">
        <f>DAY(Walmart_dataset[[#This Row],[Order Date]])</f>
        <v>3</v>
      </c>
    </row>
    <row r="2808" spans="1:15" x14ac:dyDescent="0.25">
      <c r="A2808" t="s">
        <v>3684</v>
      </c>
      <c r="B2808" s="1">
        <v>41246</v>
      </c>
      <c r="C2808" s="1">
        <v>41250</v>
      </c>
      <c r="D2808" t="s">
        <v>1470</v>
      </c>
      <c r="E2808" t="s">
        <v>14</v>
      </c>
      <c r="F2808" t="s">
        <v>47</v>
      </c>
      <c r="G2808" t="s">
        <v>16</v>
      </c>
      <c r="H2808" t="s">
        <v>296</v>
      </c>
      <c r="I2808" t="s">
        <v>1644</v>
      </c>
      <c r="J2808">
        <v>359.5</v>
      </c>
      <c r="K2808">
        <v>3</v>
      </c>
      <c r="L2808">
        <v>-29.61</v>
      </c>
      <c r="M2808">
        <f>YEAR(Walmart_dataset[[#This Row],[Order Date]])</f>
        <v>2012</v>
      </c>
      <c r="N2808">
        <f>MONTH(Walmart_dataset[[#This Row],[Order Date]])</f>
        <v>12</v>
      </c>
      <c r="O2808">
        <f>DAY(Walmart_dataset[[#This Row],[Order Date]])</f>
        <v>3</v>
      </c>
    </row>
    <row r="2809" spans="1:15" x14ac:dyDescent="0.25">
      <c r="A2809" t="s">
        <v>3685</v>
      </c>
      <c r="B2809" s="1">
        <v>41832</v>
      </c>
      <c r="C2809" s="1">
        <v>41837</v>
      </c>
      <c r="D2809" t="s">
        <v>2319</v>
      </c>
      <c r="E2809" t="s">
        <v>14</v>
      </c>
      <c r="F2809" t="s">
        <v>197</v>
      </c>
      <c r="G2809" t="s">
        <v>16</v>
      </c>
      <c r="H2809" t="s">
        <v>25</v>
      </c>
      <c r="I2809" t="s">
        <v>3686</v>
      </c>
      <c r="J2809">
        <v>71.95</v>
      </c>
      <c r="K2809">
        <v>6</v>
      </c>
      <c r="L2809">
        <v>5.4</v>
      </c>
      <c r="M2809">
        <f>YEAR(Walmart_dataset[[#This Row],[Order Date]])</f>
        <v>2014</v>
      </c>
      <c r="N2809">
        <f>MONTH(Walmart_dataset[[#This Row],[Order Date]])</f>
        <v>7</v>
      </c>
      <c r="O2809">
        <f>DAY(Walmart_dataset[[#This Row],[Order Date]])</f>
        <v>12</v>
      </c>
    </row>
    <row r="2810" spans="1:15" x14ac:dyDescent="0.25">
      <c r="A2810" t="s">
        <v>3685</v>
      </c>
      <c r="B2810" s="1">
        <v>41832</v>
      </c>
      <c r="C2810" s="1">
        <v>41837</v>
      </c>
      <c r="D2810" t="s">
        <v>2319</v>
      </c>
      <c r="E2810" t="s">
        <v>14</v>
      </c>
      <c r="F2810" t="s">
        <v>197</v>
      </c>
      <c r="G2810" t="s">
        <v>16</v>
      </c>
      <c r="H2810" t="s">
        <v>27</v>
      </c>
      <c r="I2810" t="s">
        <v>888</v>
      </c>
      <c r="J2810">
        <v>29.8</v>
      </c>
      <c r="K2810">
        <v>5</v>
      </c>
      <c r="L2810">
        <v>9.31</v>
      </c>
      <c r="M2810">
        <f>YEAR(Walmart_dataset[[#This Row],[Order Date]])</f>
        <v>2014</v>
      </c>
      <c r="N2810">
        <f>MONTH(Walmart_dataset[[#This Row],[Order Date]])</f>
        <v>7</v>
      </c>
      <c r="O2810">
        <f>DAY(Walmart_dataset[[#This Row],[Order Date]])</f>
        <v>12</v>
      </c>
    </row>
    <row r="2811" spans="1:15" x14ac:dyDescent="0.25">
      <c r="A2811" t="s">
        <v>3687</v>
      </c>
      <c r="B2811" s="1">
        <v>41717</v>
      </c>
      <c r="C2811" s="1">
        <v>41722</v>
      </c>
      <c r="D2811" t="s">
        <v>1669</v>
      </c>
      <c r="E2811" t="s">
        <v>14</v>
      </c>
      <c r="F2811" t="s">
        <v>36</v>
      </c>
      <c r="G2811" t="s">
        <v>37</v>
      </c>
      <c r="H2811" t="s">
        <v>23</v>
      </c>
      <c r="I2811" t="s">
        <v>583</v>
      </c>
      <c r="J2811">
        <v>46.2</v>
      </c>
      <c r="K2811">
        <v>4</v>
      </c>
      <c r="L2811">
        <v>21.25</v>
      </c>
      <c r="M2811">
        <f>YEAR(Walmart_dataset[[#This Row],[Order Date]])</f>
        <v>2014</v>
      </c>
      <c r="N2811">
        <f>MONTH(Walmart_dataset[[#This Row],[Order Date]])</f>
        <v>3</v>
      </c>
      <c r="O2811">
        <f>DAY(Walmart_dataset[[#This Row],[Order Date]])</f>
        <v>19</v>
      </c>
    </row>
    <row r="2812" spans="1:15" x14ac:dyDescent="0.25">
      <c r="A2812" t="s">
        <v>3688</v>
      </c>
      <c r="B2812" s="1">
        <v>41818</v>
      </c>
      <c r="C2812" s="1">
        <v>41820</v>
      </c>
      <c r="D2812" t="s">
        <v>3461</v>
      </c>
      <c r="E2812" t="s">
        <v>14</v>
      </c>
      <c r="F2812" t="s">
        <v>36</v>
      </c>
      <c r="G2812" t="s">
        <v>37</v>
      </c>
      <c r="H2812" t="s">
        <v>67</v>
      </c>
      <c r="I2812" t="s">
        <v>3170</v>
      </c>
      <c r="J2812">
        <v>19.440000000000001</v>
      </c>
      <c r="K2812">
        <v>3</v>
      </c>
      <c r="L2812">
        <v>9.33</v>
      </c>
      <c r="M2812">
        <f>YEAR(Walmart_dataset[[#This Row],[Order Date]])</f>
        <v>2014</v>
      </c>
      <c r="N2812">
        <f>MONTH(Walmart_dataset[[#This Row],[Order Date]])</f>
        <v>6</v>
      </c>
      <c r="O2812">
        <f>DAY(Walmart_dataset[[#This Row],[Order Date]])</f>
        <v>28</v>
      </c>
    </row>
    <row r="2813" spans="1:15" x14ac:dyDescent="0.25">
      <c r="A2813" t="s">
        <v>3688</v>
      </c>
      <c r="B2813" s="1">
        <v>41818</v>
      </c>
      <c r="C2813" s="1">
        <v>41820</v>
      </c>
      <c r="D2813" t="s">
        <v>3461</v>
      </c>
      <c r="E2813" t="s">
        <v>14</v>
      </c>
      <c r="F2813" t="s">
        <v>36</v>
      </c>
      <c r="G2813" t="s">
        <v>37</v>
      </c>
      <c r="H2813" t="s">
        <v>21</v>
      </c>
      <c r="I2813" t="s">
        <v>3689</v>
      </c>
      <c r="J2813">
        <v>126.3</v>
      </c>
      <c r="K2813">
        <v>3</v>
      </c>
      <c r="L2813">
        <v>40.42</v>
      </c>
      <c r="M2813">
        <f>YEAR(Walmart_dataset[[#This Row],[Order Date]])</f>
        <v>2014</v>
      </c>
      <c r="N2813">
        <f>MONTH(Walmart_dataset[[#This Row],[Order Date]])</f>
        <v>6</v>
      </c>
      <c r="O2813">
        <f>DAY(Walmart_dataset[[#This Row],[Order Date]])</f>
        <v>28</v>
      </c>
    </row>
    <row r="2814" spans="1:15" x14ac:dyDescent="0.25">
      <c r="A2814" t="s">
        <v>3688</v>
      </c>
      <c r="B2814" s="1">
        <v>41818</v>
      </c>
      <c r="C2814" s="1">
        <v>41820</v>
      </c>
      <c r="D2814" t="s">
        <v>3461</v>
      </c>
      <c r="E2814" t="s">
        <v>14</v>
      </c>
      <c r="F2814" t="s">
        <v>36</v>
      </c>
      <c r="G2814" t="s">
        <v>37</v>
      </c>
      <c r="H2814" t="s">
        <v>58</v>
      </c>
      <c r="I2814" t="s">
        <v>199</v>
      </c>
      <c r="J2814">
        <v>1287.45</v>
      </c>
      <c r="K2814">
        <v>5</v>
      </c>
      <c r="L2814">
        <v>244.62</v>
      </c>
      <c r="M2814">
        <f>YEAR(Walmart_dataset[[#This Row],[Order Date]])</f>
        <v>2014</v>
      </c>
      <c r="N2814">
        <f>MONTH(Walmart_dataset[[#This Row],[Order Date]])</f>
        <v>6</v>
      </c>
      <c r="O2814">
        <f>DAY(Walmart_dataset[[#This Row],[Order Date]])</f>
        <v>28</v>
      </c>
    </row>
    <row r="2815" spans="1:15" hidden="1" x14ac:dyDescent="0.25">
      <c r="A2815" t="s">
        <v>3690</v>
      </c>
      <c r="B2815" s="1">
        <v>41184</v>
      </c>
      <c r="C2815" s="1">
        <v>41186</v>
      </c>
      <c r="D2815" t="s">
        <v>2707</v>
      </c>
      <c r="E2815" t="s">
        <v>14</v>
      </c>
      <c r="F2815" t="s">
        <v>3317</v>
      </c>
      <c r="G2815" t="s">
        <v>88</v>
      </c>
      <c r="H2815" t="s">
        <v>21</v>
      </c>
      <c r="I2815" t="s">
        <v>1637</v>
      </c>
      <c r="J2815">
        <v>11.03</v>
      </c>
      <c r="K2815">
        <v>1</v>
      </c>
      <c r="L2815">
        <v>3.03</v>
      </c>
      <c r="M2815">
        <f>YEAR(Walmart_dataset[[#This Row],[Order Date]])</f>
        <v>2012</v>
      </c>
      <c r="N2815">
        <f>MONTH(Walmart_dataset[[#This Row],[Order Date]])</f>
        <v>10</v>
      </c>
      <c r="O2815">
        <f>DAY(Walmart_dataset[[#This Row],[Order Date]])</f>
        <v>2</v>
      </c>
    </row>
    <row r="2816" spans="1:15" hidden="1" x14ac:dyDescent="0.25">
      <c r="A2816" t="s">
        <v>3690</v>
      </c>
      <c r="B2816" s="1">
        <v>41184</v>
      </c>
      <c r="C2816" s="1">
        <v>41186</v>
      </c>
      <c r="D2816" t="s">
        <v>2707</v>
      </c>
      <c r="E2816" t="s">
        <v>14</v>
      </c>
      <c r="F2816" t="s">
        <v>3317</v>
      </c>
      <c r="G2816" t="s">
        <v>88</v>
      </c>
      <c r="H2816" t="s">
        <v>58</v>
      </c>
      <c r="I2816" t="s">
        <v>170</v>
      </c>
      <c r="J2816">
        <v>53.04</v>
      </c>
      <c r="K2816">
        <v>3</v>
      </c>
      <c r="L2816">
        <v>-4.6399999999999997</v>
      </c>
      <c r="M2816">
        <f>YEAR(Walmart_dataset[[#This Row],[Order Date]])</f>
        <v>2012</v>
      </c>
      <c r="N2816">
        <f>MONTH(Walmart_dataset[[#This Row],[Order Date]])</f>
        <v>10</v>
      </c>
      <c r="O2816">
        <f>DAY(Walmart_dataset[[#This Row],[Order Date]])</f>
        <v>2</v>
      </c>
    </row>
    <row r="2817" spans="1:15" x14ac:dyDescent="0.25">
      <c r="A2817" t="s">
        <v>3691</v>
      </c>
      <c r="B2817" s="1">
        <v>41673</v>
      </c>
      <c r="C2817" s="1">
        <v>41678</v>
      </c>
      <c r="D2817" t="s">
        <v>1530</v>
      </c>
      <c r="E2817" t="s">
        <v>14</v>
      </c>
      <c r="F2817" t="s">
        <v>197</v>
      </c>
      <c r="G2817" t="s">
        <v>16</v>
      </c>
      <c r="H2817" t="s">
        <v>21</v>
      </c>
      <c r="I2817" t="s">
        <v>3692</v>
      </c>
      <c r="J2817">
        <v>210.58</v>
      </c>
      <c r="K2817">
        <v>2</v>
      </c>
      <c r="L2817">
        <v>12.63</v>
      </c>
      <c r="M2817">
        <f>YEAR(Walmart_dataset[[#This Row],[Order Date]])</f>
        <v>2014</v>
      </c>
      <c r="N2817">
        <f>MONTH(Walmart_dataset[[#This Row],[Order Date]])</f>
        <v>2</v>
      </c>
      <c r="O2817">
        <f>DAY(Walmart_dataset[[#This Row],[Order Date]])</f>
        <v>3</v>
      </c>
    </row>
    <row r="2818" spans="1:15" x14ac:dyDescent="0.25">
      <c r="A2818" t="s">
        <v>3691</v>
      </c>
      <c r="B2818" s="1">
        <v>41673</v>
      </c>
      <c r="C2818" s="1">
        <v>41678</v>
      </c>
      <c r="D2818" t="s">
        <v>1530</v>
      </c>
      <c r="E2818" t="s">
        <v>14</v>
      </c>
      <c r="F2818" t="s">
        <v>197</v>
      </c>
      <c r="G2818" t="s">
        <v>16</v>
      </c>
      <c r="H2818" t="s">
        <v>27</v>
      </c>
      <c r="I2818" t="s">
        <v>2084</v>
      </c>
      <c r="J2818">
        <v>30.96</v>
      </c>
      <c r="K2818">
        <v>2</v>
      </c>
      <c r="L2818">
        <v>10.06</v>
      </c>
      <c r="M2818">
        <f>YEAR(Walmart_dataset[[#This Row],[Order Date]])</f>
        <v>2014</v>
      </c>
      <c r="N2818">
        <f>MONTH(Walmart_dataset[[#This Row],[Order Date]])</f>
        <v>2</v>
      </c>
      <c r="O2818">
        <f>DAY(Walmart_dataset[[#This Row],[Order Date]])</f>
        <v>3</v>
      </c>
    </row>
    <row r="2819" spans="1:15" x14ac:dyDescent="0.25">
      <c r="A2819" t="s">
        <v>3691</v>
      </c>
      <c r="B2819" s="1">
        <v>41673</v>
      </c>
      <c r="C2819" s="1">
        <v>41678</v>
      </c>
      <c r="D2819" t="s">
        <v>1530</v>
      </c>
      <c r="E2819" t="s">
        <v>14</v>
      </c>
      <c r="F2819" t="s">
        <v>197</v>
      </c>
      <c r="G2819" t="s">
        <v>16</v>
      </c>
      <c r="H2819" t="s">
        <v>736</v>
      </c>
      <c r="I2819" t="s">
        <v>3693</v>
      </c>
      <c r="J2819">
        <v>239.98</v>
      </c>
      <c r="K2819">
        <v>2</v>
      </c>
      <c r="L2819">
        <v>39</v>
      </c>
      <c r="M2819">
        <f>YEAR(Walmart_dataset[[#This Row],[Order Date]])</f>
        <v>2014</v>
      </c>
      <c r="N2819">
        <f>MONTH(Walmart_dataset[[#This Row],[Order Date]])</f>
        <v>2</v>
      </c>
      <c r="O2819">
        <f>DAY(Walmart_dataset[[#This Row],[Order Date]])</f>
        <v>3</v>
      </c>
    </row>
    <row r="2820" spans="1:15" x14ac:dyDescent="0.25">
      <c r="A2820" t="s">
        <v>3694</v>
      </c>
      <c r="B2820" s="1">
        <v>41638</v>
      </c>
      <c r="C2820" s="1">
        <v>41642</v>
      </c>
      <c r="D2820" t="s">
        <v>3695</v>
      </c>
      <c r="E2820" t="s">
        <v>14</v>
      </c>
      <c r="F2820" t="s">
        <v>1421</v>
      </c>
      <c r="G2820" t="s">
        <v>16</v>
      </c>
      <c r="H2820" t="s">
        <v>43</v>
      </c>
      <c r="I2820" t="s">
        <v>666</v>
      </c>
      <c r="J2820">
        <v>14.03</v>
      </c>
      <c r="K2820">
        <v>1</v>
      </c>
      <c r="L2820">
        <v>4.07</v>
      </c>
      <c r="M2820">
        <f>YEAR(Walmart_dataset[[#This Row],[Order Date]])</f>
        <v>2013</v>
      </c>
      <c r="N2820">
        <f>MONTH(Walmart_dataset[[#This Row],[Order Date]])</f>
        <v>12</v>
      </c>
      <c r="O2820">
        <f>DAY(Walmart_dataset[[#This Row],[Order Date]])</f>
        <v>30</v>
      </c>
    </row>
    <row r="2821" spans="1:15" x14ac:dyDescent="0.25">
      <c r="A2821" t="s">
        <v>3694</v>
      </c>
      <c r="B2821" s="1">
        <v>41638</v>
      </c>
      <c r="C2821" s="1">
        <v>41642</v>
      </c>
      <c r="D2821" t="s">
        <v>3695</v>
      </c>
      <c r="E2821" t="s">
        <v>14</v>
      </c>
      <c r="F2821" t="s">
        <v>1421</v>
      </c>
      <c r="G2821" t="s">
        <v>16</v>
      </c>
      <c r="H2821" t="s">
        <v>122</v>
      </c>
      <c r="I2821" t="s">
        <v>2451</v>
      </c>
      <c r="J2821">
        <v>27.96</v>
      </c>
      <c r="K2821">
        <v>2</v>
      </c>
      <c r="L2821">
        <v>7.27</v>
      </c>
      <c r="M2821">
        <f>YEAR(Walmart_dataset[[#This Row],[Order Date]])</f>
        <v>2013</v>
      </c>
      <c r="N2821">
        <f>MONTH(Walmart_dataset[[#This Row],[Order Date]])</f>
        <v>12</v>
      </c>
      <c r="O2821">
        <f>DAY(Walmart_dataset[[#This Row],[Order Date]])</f>
        <v>30</v>
      </c>
    </row>
    <row r="2822" spans="1:15" hidden="1" x14ac:dyDescent="0.25">
      <c r="A2822" t="s">
        <v>3696</v>
      </c>
      <c r="B2822" s="1">
        <v>41530</v>
      </c>
      <c r="C2822" s="1">
        <v>41531</v>
      </c>
      <c r="D2822" t="s">
        <v>1715</v>
      </c>
      <c r="E2822" t="s">
        <v>14</v>
      </c>
      <c r="F2822" t="s">
        <v>315</v>
      </c>
      <c r="G2822" t="s">
        <v>96</v>
      </c>
      <c r="H2822" t="s">
        <v>25</v>
      </c>
      <c r="I2822" t="s">
        <v>3697</v>
      </c>
      <c r="J2822">
        <v>146.94999999999999</v>
      </c>
      <c r="K2822">
        <v>3</v>
      </c>
      <c r="L2822">
        <v>9.18</v>
      </c>
      <c r="M2822">
        <f>YEAR(Walmart_dataset[[#This Row],[Order Date]])</f>
        <v>2013</v>
      </c>
      <c r="N2822">
        <f>MONTH(Walmart_dataset[[#This Row],[Order Date]])</f>
        <v>9</v>
      </c>
      <c r="O2822">
        <f>DAY(Walmart_dataset[[#This Row],[Order Date]])</f>
        <v>13</v>
      </c>
    </row>
    <row r="2823" spans="1:15" hidden="1" x14ac:dyDescent="0.25">
      <c r="A2823" t="s">
        <v>3696</v>
      </c>
      <c r="B2823" s="1">
        <v>41530</v>
      </c>
      <c r="C2823" s="1">
        <v>41531</v>
      </c>
      <c r="D2823" t="s">
        <v>1715</v>
      </c>
      <c r="E2823" t="s">
        <v>14</v>
      </c>
      <c r="F2823" t="s">
        <v>315</v>
      </c>
      <c r="G2823" t="s">
        <v>96</v>
      </c>
      <c r="H2823" t="s">
        <v>110</v>
      </c>
      <c r="I2823" t="s">
        <v>1531</v>
      </c>
      <c r="J2823">
        <v>83.14</v>
      </c>
      <c r="K2823">
        <v>4</v>
      </c>
      <c r="L2823">
        <v>5.2</v>
      </c>
      <c r="M2823">
        <f>YEAR(Walmart_dataset[[#This Row],[Order Date]])</f>
        <v>2013</v>
      </c>
      <c r="N2823">
        <f>MONTH(Walmart_dataset[[#This Row],[Order Date]])</f>
        <v>9</v>
      </c>
      <c r="O2823">
        <f>DAY(Walmart_dataset[[#This Row],[Order Date]])</f>
        <v>13</v>
      </c>
    </row>
    <row r="2824" spans="1:15" hidden="1" x14ac:dyDescent="0.25">
      <c r="A2824" t="s">
        <v>3698</v>
      </c>
      <c r="B2824" s="1">
        <v>40988</v>
      </c>
      <c r="C2824" s="1">
        <v>40990</v>
      </c>
      <c r="D2824" t="s">
        <v>3193</v>
      </c>
      <c r="E2824" t="s">
        <v>14</v>
      </c>
      <c r="F2824" t="s">
        <v>443</v>
      </c>
      <c r="G2824" t="s">
        <v>88</v>
      </c>
      <c r="H2824" t="s">
        <v>43</v>
      </c>
      <c r="I2824" t="s">
        <v>2874</v>
      </c>
      <c r="J2824">
        <v>29.3</v>
      </c>
      <c r="K2824">
        <v>3</v>
      </c>
      <c r="L2824">
        <v>2.56</v>
      </c>
      <c r="M2824">
        <f>YEAR(Walmart_dataset[[#This Row],[Order Date]])</f>
        <v>2012</v>
      </c>
      <c r="N2824">
        <f>MONTH(Walmart_dataset[[#This Row],[Order Date]])</f>
        <v>3</v>
      </c>
      <c r="O2824">
        <f>DAY(Walmart_dataset[[#This Row],[Order Date]])</f>
        <v>20</v>
      </c>
    </row>
    <row r="2825" spans="1:15" hidden="1" x14ac:dyDescent="0.25">
      <c r="A2825" t="s">
        <v>3699</v>
      </c>
      <c r="B2825" s="1">
        <v>41533</v>
      </c>
      <c r="C2825" s="1">
        <v>41538</v>
      </c>
      <c r="D2825" t="s">
        <v>2816</v>
      </c>
      <c r="E2825" t="s">
        <v>14</v>
      </c>
      <c r="F2825" t="s">
        <v>3700</v>
      </c>
      <c r="G2825" t="s">
        <v>1760</v>
      </c>
      <c r="H2825" t="s">
        <v>27</v>
      </c>
      <c r="I2825" t="s">
        <v>3506</v>
      </c>
      <c r="J2825">
        <v>20.420000000000002</v>
      </c>
      <c r="K2825">
        <v>4</v>
      </c>
      <c r="L2825">
        <v>6.64</v>
      </c>
      <c r="M2825">
        <f>YEAR(Walmart_dataset[[#This Row],[Order Date]])</f>
        <v>2013</v>
      </c>
      <c r="N2825">
        <f>MONTH(Walmart_dataset[[#This Row],[Order Date]])</f>
        <v>9</v>
      </c>
      <c r="O2825">
        <f>DAY(Walmart_dataset[[#This Row],[Order Date]])</f>
        <v>16</v>
      </c>
    </row>
    <row r="2826" spans="1:15" hidden="1" x14ac:dyDescent="0.25">
      <c r="A2826" t="s">
        <v>3699</v>
      </c>
      <c r="B2826" s="1">
        <v>41533</v>
      </c>
      <c r="C2826" s="1">
        <v>41538</v>
      </c>
      <c r="D2826" t="s">
        <v>2816</v>
      </c>
      <c r="E2826" t="s">
        <v>14</v>
      </c>
      <c r="F2826" t="s">
        <v>3700</v>
      </c>
      <c r="G2826" t="s">
        <v>1760</v>
      </c>
      <c r="H2826" t="s">
        <v>31</v>
      </c>
      <c r="I2826" t="s">
        <v>787</v>
      </c>
      <c r="J2826">
        <v>1128.3900000000001</v>
      </c>
      <c r="K2826">
        <v>3</v>
      </c>
      <c r="L2826">
        <v>259.52999999999997</v>
      </c>
      <c r="M2826">
        <f>YEAR(Walmart_dataset[[#This Row],[Order Date]])</f>
        <v>2013</v>
      </c>
      <c r="N2826">
        <f>MONTH(Walmart_dataset[[#This Row],[Order Date]])</f>
        <v>9</v>
      </c>
      <c r="O2826">
        <f>DAY(Walmart_dataset[[#This Row],[Order Date]])</f>
        <v>16</v>
      </c>
    </row>
    <row r="2827" spans="1:15" hidden="1" x14ac:dyDescent="0.25">
      <c r="A2827" t="s">
        <v>3701</v>
      </c>
      <c r="B2827" s="1">
        <v>41788</v>
      </c>
      <c r="C2827" s="1">
        <v>41793</v>
      </c>
      <c r="D2827" t="s">
        <v>2586</v>
      </c>
      <c r="E2827" t="s">
        <v>14</v>
      </c>
      <c r="F2827" t="s">
        <v>105</v>
      </c>
      <c r="G2827" t="s">
        <v>73</v>
      </c>
      <c r="H2827" t="s">
        <v>25</v>
      </c>
      <c r="I2827" t="s">
        <v>3702</v>
      </c>
      <c r="J2827">
        <v>195.96</v>
      </c>
      <c r="K2827">
        <v>5</v>
      </c>
      <c r="L2827">
        <v>19.600000000000001</v>
      </c>
      <c r="M2827">
        <f>YEAR(Walmart_dataset[[#This Row],[Order Date]])</f>
        <v>2014</v>
      </c>
      <c r="N2827">
        <f>MONTH(Walmart_dataset[[#This Row],[Order Date]])</f>
        <v>5</v>
      </c>
      <c r="O2827">
        <f>DAY(Walmart_dataset[[#This Row],[Order Date]])</f>
        <v>29</v>
      </c>
    </row>
    <row r="2828" spans="1:15" hidden="1" x14ac:dyDescent="0.25">
      <c r="A2828" t="s">
        <v>3701</v>
      </c>
      <c r="B2828" s="1">
        <v>41788</v>
      </c>
      <c r="C2828" s="1">
        <v>41793</v>
      </c>
      <c r="D2828" t="s">
        <v>2586</v>
      </c>
      <c r="E2828" t="s">
        <v>14</v>
      </c>
      <c r="F2828" t="s">
        <v>105</v>
      </c>
      <c r="G2828" t="s">
        <v>73</v>
      </c>
      <c r="H2828" t="s">
        <v>67</v>
      </c>
      <c r="I2828" t="s">
        <v>1772</v>
      </c>
      <c r="J2828">
        <v>15.55</v>
      </c>
      <c r="K2828">
        <v>3</v>
      </c>
      <c r="L2828">
        <v>5.44</v>
      </c>
      <c r="M2828">
        <f>YEAR(Walmart_dataset[[#This Row],[Order Date]])</f>
        <v>2014</v>
      </c>
      <c r="N2828">
        <f>MONTH(Walmart_dataset[[#This Row],[Order Date]])</f>
        <v>5</v>
      </c>
      <c r="O2828">
        <f>DAY(Walmart_dataset[[#This Row],[Order Date]])</f>
        <v>29</v>
      </c>
    </row>
    <row r="2829" spans="1:15" hidden="1" x14ac:dyDescent="0.25">
      <c r="A2829" t="s">
        <v>3701</v>
      </c>
      <c r="B2829" s="1">
        <v>41788</v>
      </c>
      <c r="C2829" s="1">
        <v>41793</v>
      </c>
      <c r="D2829" t="s">
        <v>2586</v>
      </c>
      <c r="E2829" t="s">
        <v>14</v>
      </c>
      <c r="F2829" t="s">
        <v>105</v>
      </c>
      <c r="G2829" t="s">
        <v>73</v>
      </c>
      <c r="H2829" t="s">
        <v>58</v>
      </c>
      <c r="I2829" t="s">
        <v>3167</v>
      </c>
      <c r="J2829">
        <v>271.97000000000003</v>
      </c>
      <c r="K2829">
        <v>4</v>
      </c>
      <c r="L2829">
        <v>54.39</v>
      </c>
      <c r="M2829">
        <f>YEAR(Walmart_dataset[[#This Row],[Order Date]])</f>
        <v>2014</v>
      </c>
      <c r="N2829">
        <f>MONTH(Walmart_dataset[[#This Row],[Order Date]])</f>
        <v>5</v>
      </c>
      <c r="O2829">
        <f>DAY(Walmart_dataset[[#This Row],[Order Date]])</f>
        <v>29</v>
      </c>
    </row>
    <row r="2830" spans="1:15" x14ac:dyDescent="0.25">
      <c r="A2830" t="s">
        <v>3703</v>
      </c>
      <c r="B2830" s="1">
        <v>40896</v>
      </c>
      <c r="C2830" s="1">
        <v>40898</v>
      </c>
      <c r="D2830" t="s">
        <v>2237</v>
      </c>
      <c r="E2830" t="s">
        <v>14</v>
      </c>
      <c r="F2830" t="s">
        <v>15</v>
      </c>
      <c r="G2830" t="s">
        <v>16</v>
      </c>
      <c r="H2830" t="s">
        <v>17</v>
      </c>
      <c r="I2830" t="s">
        <v>3085</v>
      </c>
      <c r="J2830">
        <v>14.62</v>
      </c>
      <c r="K2830">
        <v>2</v>
      </c>
      <c r="L2830">
        <v>6.87</v>
      </c>
      <c r="M2830">
        <f>YEAR(Walmart_dataset[[#This Row],[Order Date]])</f>
        <v>2011</v>
      </c>
      <c r="N2830">
        <f>MONTH(Walmart_dataset[[#This Row],[Order Date]])</f>
        <v>12</v>
      </c>
      <c r="O2830">
        <f>DAY(Walmart_dataset[[#This Row],[Order Date]])</f>
        <v>19</v>
      </c>
    </row>
    <row r="2831" spans="1:15" x14ac:dyDescent="0.25">
      <c r="A2831" t="s">
        <v>3703</v>
      </c>
      <c r="B2831" s="1">
        <v>40896</v>
      </c>
      <c r="C2831" s="1">
        <v>40898</v>
      </c>
      <c r="D2831" t="s">
        <v>2237</v>
      </c>
      <c r="E2831" t="s">
        <v>14</v>
      </c>
      <c r="F2831" t="s">
        <v>15</v>
      </c>
      <c r="G2831" t="s">
        <v>16</v>
      </c>
      <c r="H2831" t="s">
        <v>119</v>
      </c>
      <c r="I2831" t="s">
        <v>1357</v>
      </c>
      <c r="J2831">
        <v>22.55</v>
      </c>
      <c r="K2831">
        <v>5</v>
      </c>
      <c r="L2831">
        <v>8.7899999999999991</v>
      </c>
      <c r="M2831">
        <f>YEAR(Walmart_dataset[[#This Row],[Order Date]])</f>
        <v>2011</v>
      </c>
      <c r="N2831">
        <f>MONTH(Walmart_dataset[[#This Row],[Order Date]])</f>
        <v>12</v>
      </c>
      <c r="O2831">
        <f>DAY(Walmart_dataset[[#This Row],[Order Date]])</f>
        <v>19</v>
      </c>
    </row>
    <row r="2832" spans="1:15" x14ac:dyDescent="0.25">
      <c r="A2832" t="s">
        <v>3703</v>
      </c>
      <c r="B2832" s="1">
        <v>40896</v>
      </c>
      <c r="C2832" s="1">
        <v>40898</v>
      </c>
      <c r="D2832" t="s">
        <v>2237</v>
      </c>
      <c r="E2832" t="s">
        <v>14</v>
      </c>
      <c r="F2832" t="s">
        <v>15</v>
      </c>
      <c r="G2832" t="s">
        <v>16</v>
      </c>
      <c r="H2832" t="s">
        <v>25</v>
      </c>
      <c r="I2832" t="s">
        <v>3704</v>
      </c>
      <c r="J2832">
        <v>583.79999999999995</v>
      </c>
      <c r="K2832">
        <v>5</v>
      </c>
      <c r="L2832">
        <v>72.98</v>
      </c>
      <c r="M2832">
        <f>YEAR(Walmart_dataset[[#This Row],[Order Date]])</f>
        <v>2011</v>
      </c>
      <c r="N2832">
        <f>MONTH(Walmart_dataset[[#This Row],[Order Date]])</f>
        <v>12</v>
      </c>
      <c r="O2832">
        <f>DAY(Walmart_dataset[[#This Row],[Order Date]])</f>
        <v>19</v>
      </c>
    </row>
    <row r="2833" spans="1:15" x14ac:dyDescent="0.25">
      <c r="A2833" t="s">
        <v>3703</v>
      </c>
      <c r="B2833" s="1">
        <v>40896</v>
      </c>
      <c r="C2833" s="1">
        <v>40898</v>
      </c>
      <c r="D2833" t="s">
        <v>2237</v>
      </c>
      <c r="E2833" t="s">
        <v>14</v>
      </c>
      <c r="F2833" t="s">
        <v>15</v>
      </c>
      <c r="G2833" t="s">
        <v>16</v>
      </c>
      <c r="H2833" t="s">
        <v>25</v>
      </c>
      <c r="I2833" t="s">
        <v>1837</v>
      </c>
      <c r="J2833">
        <v>211.17</v>
      </c>
      <c r="K2833">
        <v>4</v>
      </c>
      <c r="L2833">
        <v>15.84</v>
      </c>
      <c r="M2833">
        <f>YEAR(Walmart_dataset[[#This Row],[Order Date]])</f>
        <v>2011</v>
      </c>
      <c r="N2833">
        <f>MONTH(Walmart_dataset[[#This Row],[Order Date]])</f>
        <v>12</v>
      </c>
      <c r="O2833">
        <f>DAY(Walmart_dataset[[#This Row],[Order Date]])</f>
        <v>19</v>
      </c>
    </row>
    <row r="2834" spans="1:15" hidden="1" x14ac:dyDescent="0.25">
      <c r="A2834" t="s">
        <v>3705</v>
      </c>
      <c r="B2834" s="1">
        <v>41463</v>
      </c>
      <c r="C2834" s="1">
        <v>41469</v>
      </c>
      <c r="D2834" t="s">
        <v>161</v>
      </c>
      <c r="E2834" t="s">
        <v>14</v>
      </c>
      <c r="F2834" t="s">
        <v>53</v>
      </c>
      <c r="G2834" t="s">
        <v>42</v>
      </c>
      <c r="H2834" t="s">
        <v>67</v>
      </c>
      <c r="I2834" t="s">
        <v>407</v>
      </c>
      <c r="J2834">
        <v>12.96</v>
      </c>
      <c r="K2834">
        <v>2</v>
      </c>
      <c r="L2834">
        <v>6.22</v>
      </c>
      <c r="M2834">
        <f>YEAR(Walmart_dataset[[#This Row],[Order Date]])</f>
        <v>2013</v>
      </c>
      <c r="N2834">
        <f>MONTH(Walmart_dataset[[#This Row],[Order Date]])</f>
        <v>7</v>
      </c>
      <c r="O2834">
        <f>DAY(Walmart_dataset[[#This Row],[Order Date]])</f>
        <v>8</v>
      </c>
    </row>
    <row r="2835" spans="1:15" hidden="1" x14ac:dyDescent="0.25">
      <c r="A2835" t="s">
        <v>3705</v>
      </c>
      <c r="B2835" s="1">
        <v>41463</v>
      </c>
      <c r="C2835" s="1">
        <v>41469</v>
      </c>
      <c r="D2835" t="s">
        <v>161</v>
      </c>
      <c r="E2835" t="s">
        <v>14</v>
      </c>
      <c r="F2835" t="s">
        <v>53</v>
      </c>
      <c r="G2835" t="s">
        <v>42</v>
      </c>
      <c r="H2835" t="s">
        <v>23</v>
      </c>
      <c r="I2835" t="s">
        <v>2630</v>
      </c>
      <c r="J2835">
        <v>45.98</v>
      </c>
      <c r="K2835">
        <v>2</v>
      </c>
      <c r="L2835">
        <v>12.87</v>
      </c>
      <c r="M2835">
        <f>YEAR(Walmart_dataset[[#This Row],[Order Date]])</f>
        <v>2013</v>
      </c>
      <c r="N2835">
        <f>MONTH(Walmart_dataset[[#This Row],[Order Date]])</f>
        <v>7</v>
      </c>
      <c r="O2835">
        <f>DAY(Walmart_dataset[[#This Row],[Order Date]])</f>
        <v>8</v>
      </c>
    </row>
    <row r="2836" spans="1:15" hidden="1" x14ac:dyDescent="0.25">
      <c r="A2836" t="s">
        <v>3706</v>
      </c>
      <c r="B2836" s="1">
        <v>41871</v>
      </c>
      <c r="C2836" s="1">
        <v>41875</v>
      </c>
      <c r="D2836" t="s">
        <v>1993</v>
      </c>
      <c r="E2836" t="s">
        <v>14</v>
      </c>
      <c r="F2836" t="s">
        <v>1311</v>
      </c>
      <c r="G2836" t="s">
        <v>42</v>
      </c>
      <c r="H2836" t="s">
        <v>27</v>
      </c>
      <c r="I2836" t="s">
        <v>3116</v>
      </c>
      <c r="J2836">
        <v>102.72</v>
      </c>
      <c r="K2836">
        <v>3</v>
      </c>
      <c r="L2836">
        <v>37.24</v>
      </c>
      <c r="M2836">
        <f>YEAR(Walmart_dataset[[#This Row],[Order Date]])</f>
        <v>2014</v>
      </c>
      <c r="N2836">
        <f>MONTH(Walmart_dataset[[#This Row],[Order Date]])</f>
        <v>8</v>
      </c>
      <c r="O2836">
        <f>DAY(Walmart_dataset[[#This Row],[Order Date]])</f>
        <v>20</v>
      </c>
    </row>
    <row r="2837" spans="1:15" x14ac:dyDescent="0.25">
      <c r="A2837" t="s">
        <v>3707</v>
      </c>
      <c r="B2837" s="1">
        <v>41790</v>
      </c>
      <c r="C2837" s="1">
        <v>41795</v>
      </c>
      <c r="D2837" t="s">
        <v>3602</v>
      </c>
      <c r="E2837" t="s">
        <v>14</v>
      </c>
      <c r="F2837" t="s">
        <v>15</v>
      </c>
      <c r="G2837" t="s">
        <v>16</v>
      </c>
      <c r="H2837" t="s">
        <v>67</v>
      </c>
      <c r="I2837" t="s">
        <v>3163</v>
      </c>
      <c r="J2837">
        <v>37.520000000000003</v>
      </c>
      <c r="K2837">
        <v>4</v>
      </c>
      <c r="L2837">
        <v>18.010000000000002</v>
      </c>
      <c r="M2837">
        <f>YEAR(Walmart_dataset[[#This Row],[Order Date]])</f>
        <v>2014</v>
      </c>
      <c r="N2837">
        <f>MONTH(Walmart_dataset[[#This Row],[Order Date]])</f>
        <v>5</v>
      </c>
      <c r="O2837">
        <f>DAY(Walmart_dataset[[#This Row],[Order Date]])</f>
        <v>31</v>
      </c>
    </row>
    <row r="2838" spans="1:15" hidden="1" x14ac:dyDescent="0.25">
      <c r="A2838" t="s">
        <v>3708</v>
      </c>
      <c r="B2838" s="1">
        <v>41116</v>
      </c>
      <c r="C2838" s="1">
        <v>41121</v>
      </c>
      <c r="D2838" t="s">
        <v>592</v>
      </c>
      <c r="E2838" t="s">
        <v>14</v>
      </c>
      <c r="F2838" t="s">
        <v>907</v>
      </c>
      <c r="G2838" t="s">
        <v>73</v>
      </c>
      <c r="H2838" t="s">
        <v>110</v>
      </c>
      <c r="I2838" t="s">
        <v>2975</v>
      </c>
      <c r="J2838">
        <v>266.35000000000002</v>
      </c>
      <c r="K2838">
        <v>3</v>
      </c>
      <c r="L2838">
        <v>13.32</v>
      </c>
      <c r="M2838">
        <f>YEAR(Walmart_dataset[[#This Row],[Order Date]])</f>
        <v>2012</v>
      </c>
      <c r="N2838">
        <f>MONTH(Walmart_dataset[[#This Row],[Order Date]])</f>
        <v>7</v>
      </c>
      <c r="O2838">
        <f>DAY(Walmart_dataset[[#This Row],[Order Date]])</f>
        <v>26</v>
      </c>
    </row>
    <row r="2839" spans="1:15" x14ac:dyDescent="0.25">
      <c r="A2839" t="s">
        <v>3709</v>
      </c>
      <c r="B2839" s="1">
        <v>41508</v>
      </c>
      <c r="C2839" s="1">
        <v>41511</v>
      </c>
      <c r="D2839" t="s">
        <v>605</v>
      </c>
      <c r="E2839" t="s">
        <v>14</v>
      </c>
      <c r="F2839" t="s">
        <v>36</v>
      </c>
      <c r="G2839" t="s">
        <v>37</v>
      </c>
      <c r="H2839" t="s">
        <v>27</v>
      </c>
      <c r="I2839" t="s">
        <v>696</v>
      </c>
      <c r="J2839">
        <v>33.44</v>
      </c>
      <c r="K2839">
        <v>10</v>
      </c>
      <c r="L2839">
        <v>11.7</v>
      </c>
      <c r="M2839">
        <f>YEAR(Walmart_dataset[[#This Row],[Order Date]])</f>
        <v>2013</v>
      </c>
      <c r="N2839">
        <f>MONTH(Walmart_dataset[[#This Row],[Order Date]])</f>
        <v>8</v>
      </c>
      <c r="O2839">
        <f>DAY(Walmart_dataset[[#This Row],[Order Date]])</f>
        <v>22</v>
      </c>
    </row>
    <row r="2840" spans="1:15" x14ac:dyDescent="0.25">
      <c r="A2840" t="s">
        <v>3710</v>
      </c>
      <c r="B2840" s="1">
        <v>40639</v>
      </c>
      <c r="C2840" s="1">
        <v>40643</v>
      </c>
      <c r="D2840" t="s">
        <v>1126</v>
      </c>
      <c r="E2840" t="s">
        <v>14</v>
      </c>
      <c r="F2840" t="s">
        <v>15</v>
      </c>
      <c r="G2840" t="s">
        <v>16</v>
      </c>
      <c r="H2840" t="s">
        <v>23</v>
      </c>
      <c r="I2840" t="s">
        <v>1972</v>
      </c>
      <c r="J2840">
        <v>70.95</v>
      </c>
      <c r="K2840">
        <v>3</v>
      </c>
      <c r="L2840">
        <v>18.45</v>
      </c>
      <c r="M2840">
        <f>YEAR(Walmart_dataset[[#This Row],[Order Date]])</f>
        <v>2011</v>
      </c>
      <c r="N2840">
        <f>MONTH(Walmart_dataset[[#This Row],[Order Date]])</f>
        <v>4</v>
      </c>
      <c r="O2840">
        <f>DAY(Walmart_dataset[[#This Row],[Order Date]])</f>
        <v>6</v>
      </c>
    </row>
    <row r="2841" spans="1:15" x14ac:dyDescent="0.25">
      <c r="A2841" t="s">
        <v>3710</v>
      </c>
      <c r="B2841" s="1">
        <v>40639</v>
      </c>
      <c r="C2841" s="1">
        <v>40643</v>
      </c>
      <c r="D2841" t="s">
        <v>1126</v>
      </c>
      <c r="E2841" t="s">
        <v>14</v>
      </c>
      <c r="F2841" t="s">
        <v>15</v>
      </c>
      <c r="G2841" t="s">
        <v>16</v>
      </c>
      <c r="H2841" t="s">
        <v>27</v>
      </c>
      <c r="I2841" t="s">
        <v>99</v>
      </c>
      <c r="J2841">
        <v>65.569999999999993</v>
      </c>
      <c r="K2841">
        <v>2</v>
      </c>
      <c r="L2841">
        <v>23.77</v>
      </c>
      <c r="M2841">
        <f>YEAR(Walmart_dataset[[#This Row],[Order Date]])</f>
        <v>2011</v>
      </c>
      <c r="N2841">
        <f>MONTH(Walmart_dataset[[#This Row],[Order Date]])</f>
        <v>4</v>
      </c>
      <c r="O2841">
        <f>DAY(Walmart_dataset[[#This Row],[Order Date]])</f>
        <v>6</v>
      </c>
    </row>
    <row r="2842" spans="1:15" x14ac:dyDescent="0.25">
      <c r="A2842" t="s">
        <v>3710</v>
      </c>
      <c r="B2842" s="1">
        <v>40639</v>
      </c>
      <c r="C2842" s="1">
        <v>40643</v>
      </c>
      <c r="D2842" t="s">
        <v>1126</v>
      </c>
      <c r="E2842" t="s">
        <v>14</v>
      </c>
      <c r="F2842" t="s">
        <v>15</v>
      </c>
      <c r="G2842" t="s">
        <v>16</v>
      </c>
      <c r="H2842" t="s">
        <v>58</v>
      </c>
      <c r="I2842" t="s">
        <v>1462</v>
      </c>
      <c r="J2842">
        <v>299.97000000000003</v>
      </c>
      <c r="K2842">
        <v>3</v>
      </c>
      <c r="L2842">
        <v>131.99</v>
      </c>
      <c r="M2842">
        <f>YEAR(Walmart_dataset[[#This Row],[Order Date]])</f>
        <v>2011</v>
      </c>
      <c r="N2842">
        <f>MONTH(Walmart_dataset[[#This Row],[Order Date]])</f>
        <v>4</v>
      </c>
      <c r="O2842">
        <f>DAY(Walmart_dataset[[#This Row],[Order Date]])</f>
        <v>6</v>
      </c>
    </row>
    <row r="2843" spans="1:15" x14ac:dyDescent="0.25">
      <c r="A2843" t="s">
        <v>3711</v>
      </c>
      <c r="B2843" s="1">
        <v>41314</v>
      </c>
      <c r="C2843" s="1">
        <v>41318</v>
      </c>
      <c r="D2843" t="s">
        <v>2932</v>
      </c>
      <c r="E2843" t="s">
        <v>14</v>
      </c>
      <c r="F2843" t="s">
        <v>47</v>
      </c>
      <c r="G2843" t="s">
        <v>16</v>
      </c>
      <c r="H2843" t="s">
        <v>58</v>
      </c>
      <c r="I2843" t="s">
        <v>208</v>
      </c>
      <c r="J2843">
        <v>89.97</v>
      </c>
      <c r="K2843">
        <v>3</v>
      </c>
      <c r="L2843">
        <v>39.590000000000003</v>
      </c>
      <c r="M2843">
        <f>YEAR(Walmart_dataset[[#This Row],[Order Date]])</f>
        <v>2013</v>
      </c>
      <c r="N2843">
        <f>MONTH(Walmart_dataset[[#This Row],[Order Date]])</f>
        <v>2</v>
      </c>
      <c r="O2843">
        <f>DAY(Walmart_dataset[[#This Row],[Order Date]])</f>
        <v>9</v>
      </c>
    </row>
    <row r="2844" spans="1:15" x14ac:dyDescent="0.25">
      <c r="A2844" t="s">
        <v>3711</v>
      </c>
      <c r="B2844" s="1">
        <v>41314</v>
      </c>
      <c r="C2844" s="1">
        <v>41318</v>
      </c>
      <c r="D2844" t="s">
        <v>2932</v>
      </c>
      <c r="E2844" t="s">
        <v>14</v>
      </c>
      <c r="F2844" t="s">
        <v>47</v>
      </c>
      <c r="G2844" t="s">
        <v>16</v>
      </c>
      <c r="H2844" t="s">
        <v>58</v>
      </c>
      <c r="I2844" t="s">
        <v>3712</v>
      </c>
      <c r="J2844">
        <v>31.86</v>
      </c>
      <c r="K2844">
        <v>2</v>
      </c>
      <c r="L2844">
        <v>11.15</v>
      </c>
      <c r="M2844">
        <f>YEAR(Walmart_dataset[[#This Row],[Order Date]])</f>
        <v>2013</v>
      </c>
      <c r="N2844">
        <f>MONTH(Walmart_dataset[[#This Row],[Order Date]])</f>
        <v>2</v>
      </c>
      <c r="O2844">
        <f>DAY(Walmart_dataset[[#This Row],[Order Date]])</f>
        <v>9</v>
      </c>
    </row>
    <row r="2845" spans="1:15" hidden="1" x14ac:dyDescent="0.25">
      <c r="A2845" t="s">
        <v>3713</v>
      </c>
      <c r="B2845" s="1">
        <v>41998</v>
      </c>
      <c r="C2845" s="1">
        <v>42004</v>
      </c>
      <c r="D2845" t="s">
        <v>577</v>
      </c>
      <c r="E2845" t="s">
        <v>14</v>
      </c>
      <c r="F2845" t="s">
        <v>1759</v>
      </c>
      <c r="G2845" t="s">
        <v>1760</v>
      </c>
      <c r="H2845" t="s">
        <v>27</v>
      </c>
      <c r="I2845" t="s">
        <v>3714</v>
      </c>
      <c r="J2845">
        <v>21.31</v>
      </c>
      <c r="K2845">
        <v>3</v>
      </c>
      <c r="L2845">
        <v>7.99</v>
      </c>
      <c r="M2845">
        <f>YEAR(Walmart_dataset[[#This Row],[Order Date]])</f>
        <v>2014</v>
      </c>
      <c r="N2845">
        <f>MONTH(Walmart_dataset[[#This Row],[Order Date]])</f>
        <v>12</v>
      </c>
      <c r="O2845">
        <f>DAY(Walmart_dataset[[#This Row],[Order Date]])</f>
        <v>25</v>
      </c>
    </row>
    <row r="2846" spans="1:15" x14ac:dyDescent="0.25">
      <c r="A2846" t="s">
        <v>3715</v>
      </c>
      <c r="B2846" s="1">
        <v>41926</v>
      </c>
      <c r="C2846" s="1">
        <v>41933</v>
      </c>
      <c r="D2846" t="s">
        <v>928</v>
      </c>
      <c r="E2846" t="s">
        <v>14</v>
      </c>
      <c r="F2846" t="s">
        <v>1421</v>
      </c>
      <c r="G2846" t="s">
        <v>16</v>
      </c>
      <c r="H2846" t="s">
        <v>58</v>
      </c>
      <c r="I2846" t="s">
        <v>2355</v>
      </c>
      <c r="J2846">
        <v>209.94</v>
      </c>
      <c r="K2846">
        <v>6</v>
      </c>
      <c r="L2846">
        <v>39.89</v>
      </c>
      <c r="M2846">
        <f>YEAR(Walmart_dataset[[#This Row],[Order Date]])</f>
        <v>2014</v>
      </c>
      <c r="N2846">
        <f>MONTH(Walmart_dataset[[#This Row],[Order Date]])</f>
        <v>10</v>
      </c>
      <c r="O2846">
        <f>DAY(Walmart_dataset[[#This Row],[Order Date]])</f>
        <v>14</v>
      </c>
    </row>
    <row r="2847" spans="1:15" x14ac:dyDescent="0.25">
      <c r="A2847" t="s">
        <v>3715</v>
      </c>
      <c r="B2847" s="1">
        <v>41926</v>
      </c>
      <c r="C2847" s="1">
        <v>41933</v>
      </c>
      <c r="D2847" t="s">
        <v>928</v>
      </c>
      <c r="E2847" t="s">
        <v>14</v>
      </c>
      <c r="F2847" t="s">
        <v>1421</v>
      </c>
      <c r="G2847" t="s">
        <v>16</v>
      </c>
      <c r="H2847" t="s">
        <v>25</v>
      </c>
      <c r="I2847" t="s">
        <v>3168</v>
      </c>
      <c r="J2847">
        <v>31.98</v>
      </c>
      <c r="K2847">
        <v>2</v>
      </c>
      <c r="L2847">
        <v>-8</v>
      </c>
      <c r="M2847">
        <f>YEAR(Walmart_dataset[[#This Row],[Order Date]])</f>
        <v>2014</v>
      </c>
      <c r="N2847">
        <f>MONTH(Walmart_dataset[[#This Row],[Order Date]])</f>
        <v>10</v>
      </c>
      <c r="O2847">
        <f>DAY(Walmart_dataset[[#This Row],[Order Date]])</f>
        <v>14</v>
      </c>
    </row>
    <row r="2848" spans="1:15" x14ac:dyDescent="0.25">
      <c r="A2848" t="s">
        <v>3715</v>
      </c>
      <c r="B2848" s="1">
        <v>41926</v>
      </c>
      <c r="C2848" s="1">
        <v>41933</v>
      </c>
      <c r="D2848" t="s">
        <v>928</v>
      </c>
      <c r="E2848" t="s">
        <v>14</v>
      </c>
      <c r="F2848" t="s">
        <v>1421</v>
      </c>
      <c r="G2848" t="s">
        <v>16</v>
      </c>
      <c r="H2848" t="s">
        <v>27</v>
      </c>
      <c r="I2848" t="s">
        <v>1352</v>
      </c>
      <c r="J2848">
        <v>5083.96</v>
      </c>
      <c r="K2848">
        <v>5</v>
      </c>
      <c r="L2848">
        <v>1906.49</v>
      </c>
      <c r="M2848">
        <f>YEAR(Walmart_dataset[[#This Row],[Order Date]])</f>
        <v>2014</v>
      </c>
      <c r="N2848">
        <f>MONTH(Walmart_dataset[[#This Row],[Order Date]])</f>
        <v>10</v>
      </c>
      <c r="O2848">
        <f>DAY(Walmart_dataset[[#This Row],[Order Date]])</f>
        <v>14</v>
      </c>
    </row>
    <row r="2849" spans="1:15" x14ac:dyDescent="0.25">
      <c r="A2849" t="s">
        <v>3716</v>
      </c>
      <c r="B2849" s="1">
        <v>41583</v>
      </c>
      <c r="C2849" s="1">
        <v>41587</v>
      </c>
      <c r="D2849" t="s">
        <v>2496</v>
      </c>
      <c r="E2849" t="s">
        <v>14</v>
      </c>
      <c r="F2849" t="s">
        <v>197</v>
      </c>
      <c r="G2849" t="s">
        <v>16</v>
      </c>
      <c r="H2849" t="s">
        <v>736</v>
      </c>
      <c r="I2849" t="s">
        <v>2925</v>
      </c>
      <c r="J2849">
        <v>686.4</v>
      </c>
      <c r="K2849">
        <v>2</v>
      </c>
      <c r="L2849">
        <v>77.22</v>
      </c>
      <c r="M2849">
        <f>YEAR(Walmart_dataset[[#This Row],[Order Date]])</f>
        <v>2013</v>
      </c>
      <c r="N2849">
        <f>MONTH(Walmart_dataset[[#This Row],[Order Date]])</f>
        <v>11</v>
      </c>
      <c r="O2849">
        <f>DAY(Walmart_dataset[[#This Row],[Order Date]])</f>
        <v>5</v>
      </c>
    </row>
    <row r="2850" spans="1:15" x14ac:dyDescent="0.25">
      <c r="A2850" t="s">
        <v>3717</v>
      </c>
      <c r="B2850" s="1">
        <v>41975</v>
      </c>
      <c r="C2850" s="1">
        <v>41980</v>
      </c>
      <c r="D2850" t="s">
        <v>126</v>
      </c>
      <c r="E2850" t="s">
        <v>14</v>
      </c>
      <c r="F2850" t="s">
        <v>36</v>
      </c>
      <c r="G2850" t="s">
        <v>37</v>
      </c>
      <c r="H2850" t="s">
        <v>27</v>
      </c>
      <c r="I2850" t="s">
        <v>2348</v>
      </c>
      <c r="J2850">
        <v>15.92</v>
      </c>
      <c r="K2850">
        <v>5</v>
      </c>
      <c r="L2850">
        <v>5.37</v>
      </c>
      <c r="M2850">
        <f>YEAR(Walmart_dataset[[#This Row],[Order Date]])</f>
        <v>2014</v>
      </c>
      <c r="N2850">
        <f>MONTH(Walmart_dataset[[#This Row],[Order Date]])</f>
        <v>12</v>
      </c>
      <c r="O2850">
        <f>DAY(Walmart_dataset[[#This Row],[Order Date]])</f>
        <v>2</v>
      </c>
    </row>
    <row r="2851" spans="1:15" x14ac:dyDescent="0.25">
      <c r="A2851" t="s">
        <v>3717</v>
      </c>
      <c r="B2851" s="1">
        <v>41975</v>
      </c>
      <c r="C2851" s="1">
        <v>41980</v>
      </c>
      <c r="D2851" t="s">
        <v>126</v>
      </c>
      <c r="E2851" t="s">
        <v>14</v>
      </c>
      <c r="F2851" t="s">
        <v>36</v>
      </c>
      <c r="G2851" t="s">
        <v>37</v>
      </c>
      <c r="H2851" t="s">
        <v>21</v>
      </c>
      <c r="I2851" t="s">
        <v>328</v>
      </c>
      <c r="J2851">
        <v>70.680000000000007</v>
      </c>
      <c r="K2851">
        <v>12</v>
      </c>
      <c r="L2851">
        <v>31.1</v>
      </c>
      <c r="M2851">
        <f>YEAR(Walmart_dataset[[#This Row],[Order Date]])</f>
        <v>2014</v>
      </c>
      <c r="N2851">
        <f>MONTH(Walmart_dataset[[#This Row],[Order Date]])</f>
        <v>12</v>
      </c>
      <c r="O2851">
        <f>DAY(Walmart_dataset[[#This Row],[Order Date]])</f>
        <v>2</v>
      </c>
    </row>
    <row r="2852" spans="1:15" x14ac:dyDescent="0.25">
      <c r="A2852" t="s">
        <v>3717</v>
      </c>
      <c r="B2852" s="1">
        <v>41975</v>
      </c>
      <c r="C2852" s="1">
        <v>41980</v>
      </c>
      <c r="D2852" t="s">
        <v>126</v>
      </c>
      <c r="E2852" t="s">
        <v>14</v>
      </c>
      <c r="F2852" t="s">
        <v>36</v>
      </c>
      <c r="G2852" t="s">
        <v>37</v>
      </c>
      <c r="H2852" t="s">
        <v>43</v>
      </c>
      <c r="I2852" t="s">
        <v>2373</v>
      </c>
      <c r="J2852">
        <v>541.24</v>
      </c>
      <c r="K2852">
        <v>4</v>
      </c>
      <c r="L2852">
        <v>5.41</v>
      </c>
      <c r="M2852">
        <f>YEAR(Walmart_dataset[[#This Row],[Order Date]])</f>
        <v>2014</v>
      </c>
      <c r="N2852">
        <f>MONTH(Walmart_dataset[[#This Row],[Order Date]])</f>
        <v>12</v>
      </c>
      <c r="O2852">
        <f>DAY(Walmart_dataset[[#This Row],[Order Date]])</f>
        <v>2</v>
      </c>
    </row>
    <row r="2853" spans="1:15" x14ac:dyDescent="0.25">
      <c r="A2853" t="s">
        <v>3718</v>
      </c>
      <c r="B2853" s="1">
        <v>40991</v>
      </c>
      <c r="C2853" s="1">
        <v>40993</v>
      </c>
      <c r="D2853" t="s">
        <v>1412</v>
      </c>
      <c r="E2853" t="s">
        <v>14</v>
      </c>
      <c r="F2853" t="s">
        <v>15</v>
      </c>
      <c r="G2853" t="s">
        <v>16</v>
      </c>
      <c r="H2853" t="s">
        <v>67</v>
      </c>
      <c r="I2853" t="s">
        <v>2685</v>
      </c>
      <c r="J2853">
        <v>192.72</v>
      </c>
      <c r="K2853">
        <v>11</v>
      </c>
      <c r="L2853">
        <v>92.51</v>
      </c>
      <c r="M2853">
        <f>YEAR(Walmart_dataset[[#This Row],[Order Date]])</f>
        <v>2012</v>
      </c>
      <c r="N2853">
        <f>MONTH(Walmart_dataset[[#This Row],[Order Date]])</f>
        <v>3</v>
      </c>
      <c r="O2853">
        <f>DAY(Walmart_dataset[[#This Row],[Order Date]])</f>
        <v>23</v>
      </c>
    </row>
    <row r="2854" spans="1:15" x14ac:dyDescent="0.25">
      <c r="A2854" t="s">
        <v>3718</v>
      </c>
      <c r="B2854" s="1">
        <v>40991</v>
      </c>
      <c r="C2854" s="1">
        <v>40993</v>
      </c>
      <c r="D2854" t="s">
        <v>1412</v>
      </c>
      <c r="E2854" t="s">
        <v>14</v>
      </c>
      <c r="F2854" t="s">
        <v>15</v>
      </c>
      <c r="G2854" t="s">
        <v>16</v>
      </c>
      <c r="H2854" t="s">
        <v>58</v>
      </c>
      <c r="I2854" t="s">
        <v>2494</v>
      </c>
      <c r="J2854">
        <v>239.97</v>
      </c>
      <c r="K2854">
        <v>3</v>
      </c>
      <c r="L2854">
        <v>86.39</v>
      </c>
      <c r="M2854">
        <f>YEAR(Walmart_dataset[[#This Row],[Order Date]])</f>
        <v>2012</v>
      </c>
      <c r="N2854">
        <f>MONTH(Walmart_dataset[[#This Row],[Order Date]])</f>
        <v>3</v>
      </c>
      <c r="O2854">
        <f>DAY(Walmart_dataset[[#This Row],[Order Date]])</f>
        <v>23</v>
      </c>
    </row>
    <row r="2855" spans="1:15" x14ac:dyDescent="0.25">
      <c r="A2855" t="s">
        <v>3719</v>
      </c>
      <c r="B2855" s="1">
        <v>40751</v>
      </c>
      <c r="C2855" s="1">
        <v>40754</v>
      </c>
      <c r="D2855" t="s">
        <v>212</v>
      </c>
      <c r="E2855" t="s">
        <v>14</v>
      </c>
      <c r="F2855" t="s">
        <v>15</v>
      </c>
      <c r="G2855" t="s">
        <v>16</v>
      </c>
      <c r="H2855" t="s">
        <v>43</v>
      </c>
      <c r="I2855" t="s">
        <v>3720</v>
      </c>
      <c r="J2855">
        <v>276.27999999999997</v>
      </c>
      <c r="K2855">
        <v>2</v>
      </c>
      <c r="L2855">
        <v>0</v>
      </c>
      <c r="M2855">
        <f>YEAR(Walmart_dataset[[#This Row],[Order Date]])</f>
        <v>2011</v>
      </c>
      <c r="N2855">
        <f>MONTH(Walmart_dataset[[#This Row],[Order Date]])</f>
        <v>7</v>
      </c>
      <c r="O2855">
        <f>DAY(Walmart_dataset[[#This Row],[Order Date]])</f>
        <v>27</v>
      </c>
    </row>
    <row r="2856" spans="1:15" x14ac:dyDescent="0.25">
      <c r="A2856" t="s">
        <v>3721</v>
      </c>
      <c r="B2856" s="1">
        <v>41975</v>
      </c>
      <c r="C2856" s="1">
        <v>41981</v>
      </c>
      <c r="D2856" t="s">
        <v>1204</v>
      </c>
      <c r="E2856" t="s">
        <v>14</v>
      </c>
      <c r="F2856" t="s">
        <v>1289</v>
      </c>
      <c r="G2856" t="s">
        <v>16</v>
      </c>
      <c r="H2856" t="s">
        <v>21</v>
      </c>
      <c r="I2856" t="s">
        <v>491</v>
      </c>
      <c r="J2856">
        <v>629.64</v>
      </c>
      <c r="K2856">
        <v>9</v>
      </c>
      <c r="L2856">
        <v>107.04</v>
      </c>
      <c r="M2856">
        <f>YEAR(Walmart_dataset[[#This Row],[Order Date]])</f>
        <v>2014</v>
      </c>
      <c r="N2856">
        <f>MONTH(Walmart_dataset[[#This Row],[Order Date]])</f>
        <v>12</v>
      </c>
      <c r="O2856">
        <f>DAY(Walmart_dataset[[#This Row],[Order Date]])</f>
        <v>2</v>
      </c>
    </row>
    <row r="2857" spans="1:15" x14ac:dyDescent="0.25">
      <c r="A2857" t="s">
        <v>3722</v>
      </c>
      <c r="B2857" s="1">
        <v>41244</v>
      </c>
      <c r="C2857" s="1">
        <v>41249</v>
      </c>
      <c r="D2857" t="s">
        <v>3723</v>
      </c>
      <c r="E2857" t="s">
        <v>14</v>
      </c>
      <c r="F2857" t="s">
        <v>197</v>
      </c>
      <c r="G2857" t="s">
        <v>16</v>
      </c>
      <c r="H2857" t="s">
        <v>110</v>
      </c>
      <c r="I2857" t="s">
        <v>765</v>
      </c>
      <c r="J2857">
        <v>2676.67</v>
      </c>
      <c r="K2857">
        <v>9</v>
      </c>
      <c r="L2857">
        <v>267.67</v>
      </c>
      <c r="M2857">
        <f>YEAR(Walmart_dataset[[#This Row],[Order Date]])</f>
        <v>2012</v>
      </c>
      <c r="N2857">
        <f>MONTH(Walmart_dataset[[#This Row],[Order Date]])</f>
        <v>12</v>
      </c>
      <c r="O2857">
        <f>DAY(Walmart_dataset[[#This Row],[Order Date]])</f>
        <v>1</v>
      </c>
    </row>
    <row r="2858" spans="1:15" x14ac:dyDescent="0.25">
      <c r="A2858" t="s">
        <v>3724</v>
      </c>
      <c r="B2858" s="1">
        <v>41502</v>
      </c>
      <c r="C2858" s="1">
        <v>41509</v>
      </c>
      <c r="D2858" t="s">
        <v>397</v>
      </c>
      <c r="E2858" t="s">
        <v>14</v>
      </c>
      <c r="F2858" t="s">
        <v>15</v>
      </c>
      <c r="G2858" t="s">
        <v>16</v>
      </c>
      <c r="H2858" t="s">
        <v>21</v>
      </c>
      <c r="I2858" t="s">
        <v>3725</v>
      </c>
      <c r="J2858">
        <v>312.02999999999997</v>
      </c>
      <c r="K2858">
        <v>3</v>
      </c>
      <c r="L2858">
        <v>43.68</v>
      </c>
      <c r="M2858">
        <f>YEAR(Walmart_dataset[[#This Row],[Order Date]])</f>
        <v>2013</v>
      </c>
      <c r="N2858">
        <f>MONTH(Walmart_dataset[[#This Row],[Order Date]])</f>
        <v>8</v>
      </c>
      <c r="O2858">
        <f>DAY(Walmart_dataset[[#This Row],[Order Date]])</f>
        <v>16</v>
      </c>
    </row>
    <row r="2859" spans="1:15" x14ac:dyDescent="0.25">
      <c r="A2859" t="s">
        <v>3724</v>
      </c>
      <c r="B2859" s="1">
        <v>41502</v>
      </c>
      <c r="C2859" s="1">
        <v>41509</v>
      </c>
      <c r="D2859" t="s">
        <v>397</v>
      </c>
      <c r="E2859" t="s">
        <v>14</v>
      </c>
      <c r="F2859" t="s">
        <v>15</v>
      </c>
      <c r="G2859" t="s">
        <v>16</v>
      </c>
      <c r="H2859" t="s">
        <v>43</v>
      </c>
      <c r="I2859" t="s">
        <v>1194</v>
      </c>
      <c r="J2859">
        <v>17.940000000000001</v>
      </c>
      <c r="K2859">
        <v>3</v>
      </c>
      <c r="L2859">
        <v>3.05</v>
      </c>
      <c r="M2859">
        <f>YEAR(Walmart_dataset[[#This Row],[Order Date]])</f>
        <v>2013</v>
      </c>
      <c r="N2859">
        <f>MONTH(Walmart_dataset[[#This Row],[Order Date]])</f>
        <v>8</v>
      </c>
      <c r="O2859">
        <f>DAY(Walmart_dataset[[#This Row],[Order Date]])</f>
        <v>16</v>
      </c>
    </row>
    <row r="2860" spans="1:15" x14ac:dyDescent="0.25">
      <c r="A2860" t="s">
        <v>3724</v>
      </c>
      <c r="B2860" s="1">
        <v>41502</v>
      </c>
      <c r="C2860" s="1">
        <v>41509</v>
      </c>
      <c r="D2860" t="s">
        <v>397</v>
      </c>
      <c r="E2860" t="s">
        <v>14</v>
      </c>
      <c r="F2860" t="s">
        <v>15</v>
      </c>
      <c r="G2860" t="s">
        <v>16</v>
      </c>
      <c r="H2860" t="s">
        <v>25</v>
      </c>
      <c r="I2860" t="s">
        <v>2893</v>
      </c>
      <c r="J2860">
        <v>165.6</v>
      </c>
      <c r="K2860">
        <v>3</v>
      </c>
      <c r="L2860">
        <v>10.35</v>
      </c>
      <c r="M2860">
        <f>YEAR(Walmart_dataset[[#This Row],[Order Date]])</f>
        <v>2013</v>
      </c>
      <c r="N2860">
        <f>MONTH(Walmart_dataset[[#This Row],[Order Date]])</f>
        <v>8</v>
      </c>
      <c r="O2860">
        <f>DAY(Walmart_dataset[[#This Row],[Order Date]])</f>
        <v>16</v>
      </c>
    </row>
    <row r="2861" spans="1:15" x14ac:dyDescent="0.25">
      <c r="A2861" t="s">
        <v>3724</v>
      </c>
      <c r="B2861" s="1">
        <v>41502</v>
      </c>
      <c r="C2861" s="1">
        <v>41509</v>
      </c>
      <c r="D2861" t="s">
        <v>397</v>
      </c>
      <c r="E2861" t="s">
        <v>14</v>
      </c>
      <c r="F2861" t="s">
        <v>15</v>
      </c>
      <c r="G2861" t="s">
        <v>16</v>
      </c>
      <c r="H2861" t="s">
        <v>67</v>
      </c>
      <c r="I2861" t="s">
        <v>3163</v>
      </c>
      <c r="J2861">
        <v>37.520000000000003</v>
      </c>
      <c r="K2861">
        <v>4</v>
      </c>
      <c r="L2861">
        <v>18.010000000000002</v>
      </c>
      <c r="M2861">
        <f>YEAR(Walmart_dataset[[#This Row],[Order Date]])</f>
        <v>2013</v>
      </c>
      <c r="N2861">
        <f>MONTH(Walmart_dataset[[#This Row],[Order Date]])</f>
        <v>8</v>
      </c>
      <c r="O2861">
        <f>DAY(Walmart_dataset[[#This Row],[Order Date]])</f>
        <v>16</v>
      </c>
    </row>
    <row r="2862" spans="1:15" x14ac:dyDescent="0.25">
      <c r="A2862" t="s">
        <v>3726</v>
      </c>
      <c r="B2862" s="1">
        <v>41627</v>
      </c>
      <c r="C2862" s="1">
        <v>41629</v>
      </c>
      <c r="D2862" t="s">
        <v>1718</v>
      </c>
      <c r="E2862" t="s">
        <v>14</v>
      </c>
      <c r="F2862" t="s">
        <v>47</v>
      </c>
      <c r="G2862" t="s">
        <v>16</v>
      </c>
      <c r="H2862" t="s">
        <v>25</v>
      </c>
      <c r="I2862" t="s">
        <v>2767</v>
      </c>
      <c r="J2862">
        <v>66.98</v>
      </c>
      <c r="K2862">
        <v>7</v>
      </c>
      <c r="L2862">
        <v>6.7</v>
      </c>
      <c r="M2862">
        <f>YEAR(Walmart_dataset[[#This Row],[Order Date]])</f>
        <v>2013</v>
      </c>
      <c r="N2862">
        <f>MONTH(Walmart_dataset[[#This Row],[Order Date]])</f>
        <v>12</v>
      </c>
      <c r="O2862">
        <f>DAY(Walmart_dataset[[#This Row],[Order Date]])</f>
        <v>19</v>
      </c>
    </row>
    <row r="2863" spans="1:15" x14ac:dyDescent="0.25">
      <c r="A2863" t="s">
        <v>3727</v>
      </c>
      <c r="B2863" s="1">
        <v>40934</v>
      </c>
      <c r="C2863" s="1">
        <v>40940</v>
      </c>
      <c r="D2863" t="s">
        <v>3188</v>
      </c>
      <c r="E2863" t="s">
        <v>14</v>
      </c>
      <c r="F2863" t="s">
        <v>2517</v>
      </c>
      <c r="G2863" t="s">
        <v>16</v>
      </c>
      <c r="H2863" t="s">
        <v>67</v>
      </c>
      <c r="I2863" t="s">
        <v>1899</v>
      </c>
      <c r="J2863">
        <v>182.72</v>
      </c>
      <c r="K2863">
        <v>8</v>
      </c>
      <c r="L2863">
        <v>84.05</v>
      </c>
      <c r="M2863">
        <f>YEAR(Walmart_dataset[[#This Row],[Order Date]])</f>
        <v>2012</v>
      </c>
      <c r="N2863">
        <f>MONTH(Walmart_dataset[[#This Row],[Order Date]])</f>
        <v>1</v>
      </c>
      <c r="O2863">
        <f>DAY(Walmart_dataset[[#This Row],[Order Date]])</f>
        <v>26</v>
      </c>
    </row>
    <row r="2864" spans="1:15" x14ac:dyDescent="0.25">
      <c r="A2864" t="s">
        <v>3728</v>
      </c>
      <c r="B2864" s="1">
        <v>41179</v>
      </c>
      <c r="C2864" s="1">
        <v>41181</v>
      </c>
      <c r="D2864" t="s">
        <v>2935</v>
      </c>
      <c r="E2864" t="s">
        <v>14</v>
      </c>
      <c r="F2864" t="s">
        <v>36</v>
      </c>
      <c r="G2864" t="s">
        <v>37</v>
      </c>
      <c r="H2864" t="s">
        <v>23</v>
      </c>
      <c r="I2864" t="s">
        <v>1139</v>
      </c>
      <c r="J2864">
        <v>99.2</v>
      </c>
      <c r="K2864">
        <v>5</v>
      </c>
      <c r="L2864">
        <v>25.79</v>
      </c>
      <c r="M2864">
        <f>YEAR(Walmart_dataset[[#This Row],[Order Date]])</f>
        <v>2012</v>
      </c>
      <c r="N2864">
        <f>MONTH(Walmart_dataset[[#This Row],[Order Date]])</f>
        <v>9</v>
      </c>
      <c r="O2864">
        <f>DAY(Walmart_dataset[[#This Row],[Order Date]])</f>
        <v>27</v>
      </c>
    </row>
    <row r="2865" spans="1:15" x14ac:dyDescent="0.25">
      <c r="A2865" t="s">
        <v>3729</v>
      </c>
      <c r="B2865" s="1">
        <v>41260</v>
      </c>
      <c r="C2865" s="1">
        <v>41262</v>
      </c>
      <c r="D2865" t="s">
        <v>1148</v>
      </c>
      <c r="E2865" t="s">
        <v>14</v>
      </c>
      <c r="F2865" t="s">
        <v>15</v>
      </c>
      <c r="G2865" t="s">
        <v>16</v>
      </c>
      <c r="H2865" t="s">
        <v>23</v>
      </c>
      <c r="I2865" t="s">
        <v>782</v>
      </c>
      <c r="J2865">
        <v>204.85</v>
      </c>
      <c r="K2865">
        <v>5</v>
      </c>
      <c r="L2865">
        <v>53.26</v>
      </c>
      <c r="M2865">
        <f>YEAR(Walmart_dataset[[#This Row],[Order Date]])</f>
        <v>2012</v>
      </c>
      <c r="N2865">
        <f>MONTH(Walmart_dataset[[#This Row],[Order Date]])</f>
        <v>12</v>
      </c>
      <c r="O2865">
        <f>DAY(Walmart_dataset[[#This Row],[Order Date]])</f>
        <v>17</v>
      </c>
    </row>
    <row r="2866" spans="1:15" x14ac:dyDescent="0.25">
      <c r="A2866" t="s">
        <v>3729</v>
      </c>
      <c r="B2866" s="1">
        <v>41260</v>
      </c>
      <c r="C2866" s="1">
        <v>41262</v>
      </c>
      <c r="D2866" t="s">
        <v>1148</v>
      </c>
      <c r="E2866" t="s">
        <v>14</v>
      </c>
      <c r="F2866" t="s">
        <v>15</v>
      </c>
      <c r="G2866" t="s">
        <v>16</v>
      </c>
      <c r="H2866" t="s">
        <v>25</v>
      </c>
      <c r="I2866" t="s">
        <v>3019</v>
      </c>
      <c r="J2866">
        <v>135.97999999999999</v>
      </c>
      <c r="K2866">
        <v>2</v>
      </c>
      <c r="L2866">
        <v>17</v>
      </c>
      <c r="M2866">
        <f>YEAR(Walmart_dataset[[#This Row],[Order Date]])</f>
        <v>2012</v>
      </c>
      <c r="N2866">
        <f>MONTH(Walmart_dataset[[#This Row],[Order Date]])</f>
        <v>12</v>
      </c>
      <c r="O2866">
        <f>DAY(Walmart_dataset[[#This Row],[Order Date]])</f>
        <v>17</v>
      </c>
    </row>
    <row r="2867" spans="1:15" x14ac:dyDescent="0.25">
      <c r="A2867" t="s">
        <v>3729</v>
      </c>
      <c r="B2867" s="1">
        <v>41260</v>
      </c>
      <c r="C2867" s="1">
        <v>41262</v>
      </c>
      <c r="D2867" t="s">
        <v>1148</v>
      </c>
      <c r="E2867" t="s">
        <v>14</v>
      </c>
      <c r="F2867" t="s">
        <v>15</v>
      </c>
      <c r="G2867" t="s">
        <v>16</v>
      </c>
      <c r="H2867" t="s">
        <v>23</v>
      </c>
      <c r="I2867" t="s">
        <v>3730</v>
      </c>
      <c r="J2867">
        <v>16.399999999999999</v>
      </c>
      <c r="K2867">
        <v>5</v>
      </c>
      <c r="L2867">
        <v>7.05</v>
      </c>
      <c r="M2867">
        <f>YEAR(Walmart_dataset[[#This Row],[Order Date]])</f>
        <v>2012</v>
      </c>
      <c r="N2867">
        <f>MONTH(Walmart_dataset[[#This Row],[Order Date]])</f>
        <v>12</v>
      </c>
      <c r="O2867">
        <f>DAY(Walmart_dataset[[#This Row],[Order Date]])</f>
        <v>17</v>
      </c>
    </row>
    <row r="2868" spans="1:15" x14ac:dyDescent="0.25">
      <c r="A2868" t="s">
        <v>3729</v>
      </c>
      <c r="B2868" s="1">
        <v>41260</v>
      </c>
      <c r="C2868" s="1">
        <v>41262</v>
      </c>
      <c r="D2868" t="s">
        <v>1148</v>
      </c>
      <c r="E2868" t="s">
        <v>14</v>
      </c>
      <c r="F2868" t="s">
        <v>15</v>
      </c>
      <c r="G2868" t="s">
        <v>16</v>
      </c>
      <c r="H2868" t="s">
        <v>27</v>
      </c>
      <c r="I2868" t="s">
        <v>1430</v>
      </c>
      <c r="J2868">
        <v>92.96</v>
      </c>
      <c r="K2868">
        <v>2</v>
      </c>
      <c r="L2868">
        <v>31.37</v>
      </c>
      <c r="M2868">
        <f>YEAR(Walmart_dataset[[#This Row],[Order Date]])</f>
        <v>2012</v>
      </c>
      <c r="N2868">
        <f>MONTH(Walmart_dataset[[#This Row],[Order Date]])</f>
        <v>12</v>
      </c>
      <c r="O2868">
        <f>DAY(Walmart_dataset[[#This Row],[Order Date]])</f>
        <v>17</v>
      </c>
    </row>
    <row r="2869" spans="1:15" hidden="1" x14ac:dyDescent="0.25">
      <c r="A2869" t="s">
        <v>3731</v>
      </c>
      <c r="B2869" s="1">
        <v>41582</v>
      </c>
      <c r="C2869" s="1">
        <v>41584</v>
      </c>
      <c r="D2869" t="s">
        <v>1025</v>
      </c>
      <c r="E2869" t="s">
        <v>14</v>
      </c>
      <c r="F2869" t="s">
        <v>87</v>
      </c>
      <c r="G2869" t="s">
        <v>88</v>
      </c>
      <c r="H2869" t="s">
        <v>27</v>
      </c>
      <c r="I2869" t="s">
        <v>2134</v>
      </c>
      <c r="J2869">
        <v>4.16</v>
      </c>
      <c r="K2869">
        <v>7</v>
      </c>
      <c r="L2869">
        <v>-3.47</v>
      </c>
      <c r="M2869">
        <f>YEAR(Walmart_dataset[[#This Row],[Order Date]])</f>
        <v>2013</v>
      </c>
      <c r="N2869">
        <f>MONTH(Walmart_dataset[[#This Row],[Order Date]])</f>
        <v>11</v>
      </c>
      <c r="O2869">
        <f>DAY(Walmart_dataset[[#This Row],[Order Date]])</f>
        <v>4</v>
      </c>
    </row>
    <row r="2870" spans="1:15" hidden="1" x14ac:dyDescent="0.25">
      <c r="A2870" t="s">
        <v>3731</v>
      </c>
      <c r="B2870" s="1">
        <v>41582</v>
      </c>
      <c r="C2870" s="1">
        <v>41584</v>
      </c>
      <c r="D2870" t="s">
        <v>1025</v>
      </c>
      <c r="E2870" t="s">
        <v>14</v>
      </c>
      <c r="F2870" t="s">
        <v>87</v>
      </c>
      <c r="G2870" t="s">
        <v>88</v>
      </c>
      <c r="H2870" t="s">
        <v>736</v>
      </c>
      <c r="I2870" t="s">
        <v>3732</v>
      </c>
      <c r="J2870">
        <v>179.99</v>
      </c>
      <c r="K2870">
        <v>3</v>
      </c>
      <c r="L2870">
        <v>-251.99</v>
      </c>
      <c r="M2870">
        <f>YEAR(Walmart_dataset[[#This Row],[Order Date]])</f>
        <v>2013</v>
      </c>
      <c r="N2870">
        <f>MONTH(Walmart_dataset[[#This Row],[Order Date]])</f>
        <v>11</v>
      </c>
      <c r="O2870">
        <f>DAY(Walmart_dataset[[#This Row],[Order Date]])</f>
        <v>4</v>
      </c>
    </row>
    <row r="2871" spans="1:15" x14ac:dyDescent="0.25">
      <c r="A2871" t="s">
        <v>3733</v>
      </c>
      <c r="B2871" s="1">
        <v>40884</v>
      </c>
      <c r="C2871" s="1">
        <v>40885</v>
      </c>
      <c r="D2871" t="s">
        <v>692</v>
      </c>
      <c r="E2871" t="s">
        <v>14</v>
      </c>
      <c r="F2871" t="s">
        <v>47</v>
      </c>
      <c r="G2871" t="s">
        <v>16</v>
      </c>
      <c r="H2871" t="s">
        <v>67</v>
      </c>
      <c r="I2871" t="s">
        <v>1551</v>
      </c>
      <c r="J2871">
        <v>164.88</v>
      </c>
      <c r="K2871">
        <v>3</v>
      </c>
      <c r="L2871">
        <v>80.790000000000006</v>
      </c>
      <c r="M2871">
        <f>YEAR(Walmart_dataset[[#This Row],[Order Date]])</f>
        <v>2011</v>
      </c>
      <c r="N2871">
        <f>MONTH(Walmart_dataset[[#This Row],[Order Date]])</f>
        <v>12</v>
      </c>
      <c r="O2871">
        <f>DAY(Walmart_dataset[[#This Row],[Order Date]])</f>
        <v>7</v>
      </c>
    </row>
    <row r="2872" spans="1:15" x14ac:dyDescent="0.25">
      <c r="A2872" t="s">
        <v>3734</v>
      </c>
      <c r="B2872" s="1">
        <v>40862</v>
      </c>
      <c r="C2872" s="1">
        <v>40864</v>
      </c>
      <c r="D2872" t="s">
        <v>1415</v>
      </c>
      <c r="E2872" t="s">
        <v>14</v>
      </c>
      <c r="F2872" t="s">
        <v>47</v>
      </c>
      <c r="G2872" t="s">
        <v>16</v>
      </c>
      <c r="H2872" t="s">
        <v>122</v>
      </c>
      <c r="I2872" t="s">
        <v>431</v>
      </c>
      <c r="J2872">
        <v>10.95</v>
      </c>
      <c r="K2872">
        <v>3</v>
      </c>
      <c r="L2872">
        <v>3.29</v>
      </c>
      <c r="M2872">
        <f>YEAR(Walmart_dataset[[#This Row],[Order Date]])</f>
        <v>2011</v>
      </c>
      <c r="N2872">
        <f>MONTH(Walmart_dataset[[#This Row],[Order Date]])</f>
        <v>11</v>
      </c>
      <c r="O2872">
        <f>DAY(Walmart_dataset[[#This Row],[Order Date]])</f>
        <v>15</v>
      </c>
    </row>
    <row r="2873" spans="1:15" x14ac:dyDescent="0.25">
      <c r="A2873" t="s">
        <v>3735</v>
      </c>
      <c r="B2873" s="1">
        <v>40901</v>
      </c>
      <c r="C2873" s="1">
        <v>40903</v>
      </c>
      <c r="D2873" t="s">
        <v>3736</v>
      </c>
      <c r="E2873" t="s">
        <v>14</v>
      </c>
      <c r="F2873" t="s">
        <v>197</v>
      </c>
      <c r="G2873" t="s">
        <v>16</v>
      </c>
      <c r="H2873" t="s">
        <v>29</v>
      </c>
      <c r="I2873" t="s">
        <v>3481</v>
      </c>
      <c r="J2873">
        <v>13.97</v>
      </c>
      <c r="K2873">
        <v>1</v>
      </c>
      <c r="L2873">
        <v>3.63</v>
      </c>
      <c r="M2873">
        <f>YEAR(Walmart_dataset[[#This Row],[Order Date]])</f>
        <v>2011</v>
      </c>
      <c r="N2873">
        <f>MONTH(Walmart_dataset[[#This Row],[Order Date]])</f>
        <v>12</v>
      </c>
      <c r="O2873">
        <f>DAY(Walmart_dataset[[#This Row],[Order Date]])</f>
        <v>24</v>
      </c>
    </row>
    <row r="2874" spans="1:15" x14ac:dyDescent="0.25">
      <c r="A2874" t="s">
        <v>3737</v>
      </c>
      <c r="B2874" s="1">
        <v>40806</v>
      </c>
      <c r="C2874" s="1">
        <v>40810</v>
      </c>
      <c r="D2874" t="s">
        <v>822</v>
      </c>
      <c r="E2874" t="s">
        <v>14</v>
      </c>
      <c r="F2874" t="s">
        <v>197</v>
      </c>
      <c r="G2874" t="s">
        <v>16</v>
      </c>
      <c r="H2874" t="s">
        <v>67</v>
      </c>
      <c r="I2874" t="s">
        <v>3358</v>
      </c>
      <c r="J2874">
        <v>8.56</v>
      </c>
      <c r="K2874">
        <v>2</v>
      </c>
      <c r="L2874">
        <v>3.85</v>
      </c>
      <c r="M2874">
        <f>YEAR(Walmart_dataset[[#This Row],[Order Date]])</f>
        <v>2011</v>
      </c>
      <c r="N2874">
        <f>MONTH(Walmart_dataset[[#This Row],[Order Date]])</f>
        <v>9</v>
      </c>
      <c r="O2874">
        <f>DAY(Walmart_dataset[[#This Row],[Order Date]])</f>
        <v>20</v>
      </c>
    </row>
    <row r="2875" spans="1:15" x14ac:dyDescent="0.25">
      <c r="A2875" t="s">
        <v>3738</v>
      </c>
      <c r="B2875" s="1">
        <v>41755</v>
      </c>
      <c r="C2875" s="1">
        <v>41757</v>
      </c>
      <c r="D2875" t="s">
        <v>3290</v>
      </c>
      <c r="E2875" t="s">
        <v>14</v>
      </c>
      <c r="F2875" t="s">
        <v>15</v>
      </c>
      <c r="G2875" t="s">
        <v>16</v>
      </c>
      <c r="H2875" t="s">
        <v>296</v>
      </c>
      <c r="I2875" t="s">
        <v>3184</v>
      </c>
      <c r="J2875">
        <v>344.98</v>
      </c>
      <c r="K2875">
        <v>7</v>
      </c>
      <c r="L2875">
        <v>28.41</v>
      </c>
      <c r="M2875">
        <f>YEAR(Walmart_dataset[[#This Row],[Order Date]])</f>
        <v>2014</v>
      </c>
      <c r="N2875">
        <f>MONTH(Walmart_dataset[[#This Row],[Order Date]])</f>
        <v>4</v>
      </c>
      <c r="O2875">
        <f>DAY(Walmart_dataset[[#This Row],[Order Date]])</f>
        <v>26</v>
      </c>
    </row>
    <row r="2876" spans="1:15" x14ac:dyDescent="0.25">
      <c r="A2876" t="s">
        <v>3739</v>
      </c>
      <c r="B2876" s="1">
        <v>41914</v>
      </c>
      <c r="C2876" s="1">
        <v>41919</v>
      </c>
      <c r="D2876" t="s">
        <v>327</v>
      </c>
      <c r="E2876" t="s">
        <v>14</v>
      </c>
      <c r="F2876" t="s">
        <v>47</v>
      </c>
      <c r="G2876" t="s">
        <v>16</v>
      </c>
      <c r="H2876" t="s">
        <v>58</v>
      </c>
      <c r="I2876" t="s">
        <v>2281</v>
      </c>
      <c r="J2876">
        <v>104.75</v>
      </c>
      <c r="K2876">
        <v>5</v>
      </c>
      <c r="L2876">
        <v>22</v>
      </c>
      <c r="M2876">
        <f>YEAR(Walmart_dataset[[#This Row],[Order Date]])</f>
        <v>2014</v>
      </c>
      <c r="N2876">
        <f>MONTH(Walmart_dataset[[#This Row],[Order Date]])</f>
        <v>10</v>
      </c>
      <c r="O2876">
        <f>DAY(Walmart_dataset[[#This Row],[Order Date]])</f>
        <v>2</v>
      </c>
    </row>
    <row r="2877" spans="1:15" hidden="1" x14ac:dyDescent="0.25">
      <c r="A2877" t="s">
        <v>3740</v>
      </c>
      <c r="B2877" s="1">
        <v>40716</v>
      </c>
      <c r="C2877" s="1">
        <v>40716</v>
      </c>
      <c r="D2877" t="s">
        <v>3741</v>
      </c>
      <c r="E2877" t="s">
        <v>14</v>
      </c>
      <c r="F2877" t="s">
        <v>105</v>
      </c>
      <c r="G2877" t="s">
        <v>73</v>
      </c>
      <c r="H2877" t="s">
        <v>27</v>
      </c>
      <c r="I2877" t="s">
        <v>2578</v>
      </c>
      <c r="J2877">
        <v>8.23</v>
      </c>
      <c r="K2877">
        <v>3</v>
      </c>
      <c r="L2877">
        <v>-6.03</v>
      </c>
      <c r="M2877">
        <f>YEAR(Walmart_dataset[[#This Row],[Order Date]])</f>
        <v>2011</v>
      </c>
      <c r="N2877">
        <f>MONTH(Walmart_dataset[[#This Row],[Order Date]])</f>
        <v>6</v>
      </c>
      <c r="O2877">
        <f>DAY(Walmart_dataset[[#This Row],[Order Date]])</f>
        <v>22</v>
      </c>
    </row>
    <row r="2878" spans="1:15" x14ac:dyDescent="0.25">
      <c r="A2878" t="s">
        <v>3742</v>
      </c>
      <c r="B2878" s="1">
        <v>41004</v>
      </c>
      <c r="C2878" s="1">
        <v>41005</v>
      </c>
      <c r="D2878" t="s">
        <v>2974</v>
      </c>
      <c r="E2878" t="s">
        <v>14</v>
      </c>
      <c r="F2878" t="s">
        <v>1143</v>
      </c>
      <c r="G2878" t="s">
        <v>37</v>
      </c>
      <c r="H2878" t="s">
        <v>58</v>
      </c>
      <c r="I2878" t="s">
        <v>908</v>
      </c>
      <c r="J2878">
        <v>239.94</v>
      </c>
      <c r="K2878">
        <v>6</v>
      </c>
      <c r="L2878">
        <v>26.39</v>
      </c>
      <c r="M2878">
        <f>YEAR(Walmart_dataset[[#This Row],[Order Date]])</f>
        <v>2012</v>
      </c>
      <c r="N2878">
        <f>MONTH(Walmart_dataset[[#This Row],[Order Date]])</f>
        <v>4</v>
      </c>
      <c r="O2878">
        <f>DAY(Walmart_dataset[[#This Row],[Order Date]])</f>
        <v>5</v>
      </c>
    </row>
    <row r="2879" spans="1:15" x14ac:dyDescent="0.25">
      <c r="A2879" t="s">
        <v>3742</v>
      </c>
      <c r="B2879" s="1">
        <v>41004</v>
      </c>
      <c r="C2879" s="1">
        <v>41005</v>
      </c>
      <c r="D2879" t="s">
        <v>2974</v>
      </c>
      <c r="E2879" t="s">
        <v>14</v>
      </c>
      <c r="F2879" t="s">
        <v>1143</v>
      </c>
      <c r="G2879" t="s">
        <v>37</v>
      </c>
      <c r="H2879" t="s">
        <v>23</v>
      </c>
      <c r="I2879" t="s">
        <v>3743</v>
      </c>
      <c r="J2879">
        <v>23.84</v>
      </c>
      <c r="K2879">
        <v>8</v>
      </c>
      <c r="L2879">
        <v>6.44</v>
      </c>
      <c r="M2879">
        <f>YEAR(Walmart_dataset[[#This Row],[Order Date]])</f>
        <v>2012</v>
      </c>
      <c r="N2879">
        <f>MONTH(Walmart_dataset[[#This Row],[Order Date]])</f>
        <v>4</v>
      </c>
      <c r="O2879">
        <f>DAY(Walmart_dataset[[#This Row],[Order Date]])</f>
        <v>5</v>
      </c>
    </row>
    <row r="2880" spans="1:15" x14ac:dyDescent="0.25">
      <c r="A2880" t="s">
        <v>3744</v>
      </c>
      <c r="B2880" s="1">
        <v>41717</v>
      </c>
      <c r="C2880" s="1">
        <v>41721</v>
      </c>
      <c r="D2880" t="s">
        <v>3745</v>
      </c>
      <c r="E2880" t="s">
        <v>14</v>
      </c>
      <c r="F2880" t="s">
        <v>15</v>
      </c>
      <c r="G2880" t="s">
        <v>16</v>
      </c>
      <c r="H2880" t="s">
        <v>23</v>
      </c>
      <c r="I2880" t="s">
        <v>1585</v>
      </c>
      <c r="J2880">
        <v>13.9</v>
      </c>
      <c r="K2880">
        <v>5</v>
      </c>
      <c r="L2880">
        <v>3.75</v>
      </c>
      <c r="M2880">
        <f>YEAR(Walmart_dataset[[#This Row],[Order Date]])</f>
        <v>2014</v>
      </c>
      <c r="N2880">
        <f>MONTH(Walmart_dataset[[#This Row],[Order Date]])</f>
        <v>3</v>
      </c>
      <c r="O2880">
        <f>DAY(Walmart_dataset[[#This Row],[Order Date]])</f>
        <v>19</v>
      </c>
    </row>
    <row r="2881" spans="1:15" x14ac:dyDescent="0.25">
      <c r="A2881" t="s">
        <v>3744</v>
      </c>
      <c r="B2881" s="1">
        <v>41717</v>
      </c>
      <c r="C2881" s="1">
        <v>41721</v>
      </c>
      <c r="D2881" t="s">
        <v>3745</v>
      </c>
      <c r="E2881" t="s">
        <v>14</v>
      </c>
      <c r="F2881" t="s">
        <v>15</v>
      </c>
      <c r="G2881" t="s">
        <v>16</v>
      </c>
      <c r="H2881" t="s">
        <v>128</v>
      </c>
      <c r="I2881" t="s">
        <v>2808</v>
      </c>
      <c r="J2881">
        <v>19.399999999999999</v>
      </c>
      <c r="K2881">
        <v>5</v>
      </c>
      <c r="L2881">
        <v>9.31</v>
      </c>
      <c r="M2881">
        <f>YEAR(Walmart_dataset[[#This Row],[Order Date]])</f>
        <v>2014</v>
      </c>
      <c r="N2881">
        <f>MONTH(Walmart_dataset[[#This Row],[Order Date]])</f>
        <v>3</v>
      </c>
      <c r="O2881">
        <f>DAY(Walmart_dataset[[#This Row],[Order Date]])</f>
        <v>19</v>
      </c>
    </row>
    <row r="2882" spans="1:15" hidden="1" x14ac:dyDescent="0.25">
      <c r="A2882" t="s">
        <v>3746</v>
      </c>
      <c r="B2882" s="1">
        <v>41626</v>
      </c>
      <c r="C2882" s="1">
        <v>41632</v>
      </c>
      <c r="D2882" t="s">
        <v>713</v>
      </c>
      <c r="E2882" t="s">
        <v>14</v>
      </c>
      <c r="F2882" t="s">
        <v>157</v>
      </c>
      <c r="G2882" t="s">
        <v>158</v>
      </c>
      <c r="H2882" t="s">
        <v>27</v>
      </c>
      <c r="I2882" t="s">
        <v>573</v>
      </c>
      <c r="J2882">
        <v>13.49</v>
      </c>
      <c r="K2882">
        <v>2</v>
      </c>
      <c r="L2882">
        <v>4.38</v>
      </c>
      <c r="M2882">
        <f>YEAR(Walmart_dataset[[#This Row],[Order Date]])</f>
        <v>2013</v>
      </c>
      <c r="N2882">
        <f>MONTH(Walmart_dataset[[#This Row],[Order Date]])</f>
        <v>12</v>
      </c>
      <c r="O2882">
        <f>DAY(Walmart_dataset[[#This Row],[Order Date]])</f>
        <v>18</v>
      </c>
    </row>
    <row r="2883" spans="1:15" hidden="1" x14ac:dyDescent="0.25">
      <c r="A2883" t="s">
        <v>3746</v>
      </c>
      <c r="B2883" s="1">
        <v>41626</v>
      </c>
      <c r="C2883" s="1">
        <v>41632</v>
      </c>
      <c r="D2883" t="s">
        <v>713</v>
      </c>
      <c r="E2883" t="s">
        <v>14</v>
      </c>
      <c r="F2883" t="s">
        <v>157</v>
      </c>
      <c r="G2883" t="s">
        <v>158</v>
      </c>
      <c r="H2883" t="s">
        <v>27</v>
      </c>
      <c r="I2883" t="s">
        <v>3747</v>
      </c>
      <c r="J2883">
        <v>11.42</v>
      </c>
      <c r="K2883">
        <v>1</v>
      </c>
      <c r="L2883">
        <v>3.85</v>
      </c>
      <c r="M2883">
        <f>YEAR(Walmart_dataset[[#This Row],[Order Date]])</f>
        <v>2013</v>
      </c>
      <c r="N2883">
        <f>MONTH(Walmart_dataset[[#This Row],[Order Date]])</f>
        <v>12</v>
      </c>
      <c r="O2883">
        <f>DAY(Walmart_dataset[[#This Row],[Order Date]])</f>
        <v>18</v>
      </c>
    </row>
    <row r="2884" spans="1:15" hidden="1" x14ac:dyDescent="0.25">
      <c r="A2884" t="s">
        <v>3748</v>
      </c>
      <c r="B2884" s="1">
        <v>41360</v>
      </c>
      <c r="C2884" s="1">
        <v>41362</v>
      </c>
      <c r="D2884" t="s">
        <v>2228</v>
      </c>
      <c r="E2884" t="s">
        <v>14</v>
      </c>
      <c r="F2884" t="s">
        <v>2761</v>
      </c>
      <c r="G2884" t="s">
        <v>1760</v>
      </c>
      <c r="H2884" t="s">
        <v>67</v>
      </c>
      <c r="I2884" t="s">
        <v>1825</v>
      </c>
      <c r="J2884">
        <v>17.64</v>
      </c>
      <c r="K2884">
        <v>3</v>
      </c>
      <c r="L2884">
        <v>8.64</v>
      </c>
      <c r="M2884">
        <f>YEAR(Walmart_dataset[[#This Row],[Order Date]])</f>
        <v>2013</v>
      </c>
      <c r="N2884">
        <f>MONTH(Walmart_dataset[[#This Row],[Order Date]])</f>
        <v>3</v>
      </c>
      <c r="O2884">
        <f>DAY(Walmart_dataset[[#This Row],[Order Date]])</f>
        <v>27</v>
      </c>
    </row>
    <row r="2885" spans="1:15" hidden="1" x14ac:dyDescent="0.25">
      <c r="A2885" t="s">
        <v>3748</v>
      </c>
      <c r="B2885" s="1">
        <v>41360</v>
      </c>
      <c r="C2885" s="1">
        <v>41362</v>
      </c>
      <c r="D2885" t="s">
        <v>2228</v>
      </c>
      <c r="E2885" t="s">
        <v>14</v>
      </c>
      <c r="F2885" t="s">
        <v>2761</v>
      </c>
      <c r="G2885" t="s">
        <v>1760</v>
      </c>
      <c r="H2885" t="s">
        <v>27</v>
      </c>
      <c r="I2885" t="s">
        <v>50</v>
      </c>
      <c r="J2885">
        <v>17.04</v>
      </c>
      <c r="K2885">
        <v>3</v>
      </c>
      <c r="L2885">
        <v>5.54</v>
      </c>
      <c r="M2885">
        <f>YEAR(Walmart_dataset[[#This Row],[Order Date]])</f>
        <v>2013</v>
      </c>
      <c r="N2885">
        <f>MONTH(Walmart_dataset[[#This Row],[Order Date]])</f>
        <v>3</v>
      </c>
      <c r="O2885">
        <f>DAY(Walmart_dataset[[#This Row],[Order Date]])</f>
        <v>27</v>
      </c>
    </row>
    <row r="2886" spans="1:15" hidden="1" x14ac:dyDescent="0.25">
      <c r="A2886" t="s">
        <v>3749</v>
      </c>
      <c r="B2886" s="1">
        <v>41509</v>
      </c>
      <c r="C2886" s="1">
        <v>41510</v>
      </c>
      <c r="D2886" t="s">
        <v>1896</v>
      </c>
      <c r="E2886" t="s">
        <v>14</v>
      </c>
      <c r="F2886" t="s">
        <v>1405</v>
      </c>
      <c r="G2886" t="s">
        <v>96</v>
      </c>
      <c r="H2886" t="s">
        <v>21</v>
      </c>
      <c r="I2886" t="s">
        <v>451</v>
      </c>
      <c r="J2886">
        <v>98.33</v>
      </c>
      <c r="K2886">
        <v>3</v>
      </c>
      <c r="L2886">
        <v>9.83</v>
      </c>
      <c r="M2886">
        <f>YEAR(Walmart_dataset[[#This Row],[Order Date]])</f>
        <v>2013</v>
      </c>
      <c r="N2886">
        <f>MONTH(Walmart_dataset[[#This Row],[Order Date]])</f>
        <v>8</v>
      </c>
      <c r="O2886">
        <f>DAY(Walmart_dataset[[#This Row],[Order Date]])</f>
        <v>23</v>
      </c>
    </row>
    <row r="2887" spans="1:15" x14ac:dyDescent="0.25">
      <c r="A2887" t="s">
        <v>3750</v>
      </c>
      <c r="B2887" s="1">
        <v>41884</v>
      </c>
      <c r="C2887" s="1">
        <v>41884</v>
      </c>
      <c r="D2887" t="s">
        <v>879</v>
      </c>
      <c r="E2887" t="s">
        <v>14</v>
      </c>
      <c r="F2887" t="s">
        <v>36</v>
      </c>
      <c r="G2887" t="s">
        <v>37</v>
      </c>
      <c r="H2887" t="s">
        <v>29</v>
      </c>
      <c r="I2887" t="s">
        <v>3751</v>
      </c>
      <c r="J2887">
        <v>314.60000000000002</v>
      </c>
      <c r="K2887">
        <v>4</v>
      </c>
      <c r="L2887">
        <v>103.82</v>
      </c>
      <c r="M2887">
        <f>YEAR(Walmart_dataset[[#This Row],[Order Date]])</f>
        <v>2014</v>
      </c>
      <c r="N2887">
        <f>MONTH(Walmart_dataset[[#This Row],[Order Date]])</f>
        <v>9</v>
      </c>
      <c r="O2887">
        <f>DAY(Walmart_dataset[[#This Row],[Order Date]])</f>
        <v>2</v>
      </c>
    </row>
    <row r="2888" spans="1:15" x14ac:dyDescent="0.25">
      <c r="A2888" t="s">
        <v>3750</v>
      </c>
      <c r="B2888" s="1">
        <v>41884</v>
      </c>
      <c r="C2888" s="1">
        <v>41884</v>
      </c>
      <c r="D2888" t="s">
        <v>879</v>
      </c>
      <c r="E2888" t="s">
        <v>14</v>
      </c>
      <c r="F2888" t="s">
        <v>36</v>
      </c>
      <c r="G2888" t="s">
        <v>37</v>
      </c>
      <c r="H2888" t="s">
        <v>31</v>
      </c>
      <c r="I2888" t="s">
        <v>517</v>
      </c>
      <c r="J2888">
        <v>283.56</v>
      </c>
      <c r="K2888">
        <v>4</v>
      </c>
      <c r="L2888">
        <v>45.37</v>
      </c>
      <c r="M2888">
        <f>YEAR(Walmart_dataset[[#This Row],[Order Date]])</f>
        <v>2014</v>
      </c>
      <c r="N2888">
        <f>MONTH(Walmart_dataset[[#This Row],[Order Date]])</f>
        <v>9</v>
      </c>
      <c r="O2888">
        <f>DAY(Walmart_dataset[[#This Row],[Order Date]])</f>
        <v>2</v>
      </c>
    </row>
    <row r="2889" spans="1:15" hidden="1" x14ac:dyDescent="0.25">
      <c r="A2889" t="s">
        <v>3752</v>
      </c>
      <c r="B2889" s="1">
        <v>40805</v>
      </c>
      <c r="C2889" s="1">
        <v>40810</v>
      </c>
      <c r="D2889" t="s">
        <v>3753</v>
      </c>
      <c r="E2889" t="s">
        <v>14</v>
      </c>
      <c r="F2889" t="s">
        <v>2547</v>
      </c>
      <c r="G2889" t="s">
        <v>73</v>
      </c>
      <c r="H2889" t="s">
        <v>31</v>
      </c>
      <c r="I2889" t="s">
        <v>3351</v>
      </c>
      <c r="J2889">
        <v>73.92</v>
      </c>
      <c r="K2889">
        <v>1</v>
      </c>
      <c r="L2889">
        <v>-45.83</v>
      </c>
      <c r="M2889">
        <f>YEAR(Walmart_dataset[[#This Row],[Order Date]])</f>
        <v>2011</v>
      </c>
      <c r="N2889">
        <f>MONTH(Walmart_dataset[[#This Row],[Order Date]])</f>
        <v>9</v>
      </c>
      <c r="O2889">
        <f>DAY(Walmart_dataset[[#This Row],[Order Date]])</f>
        <v>19</v>
      </c>
    </row>
    <row r="2890" spans="1:15" x14ac:dyDescent="0.25">
      <c r="A2890" t="s">
        <v>3754</v>
      </c>
      <c r="B2890" s="1">
        <v>41174</v>
      </c>
      <c r="C2890" s="1">
        <v>41178</v>
      </c>
      <c r="D2890" t="s">
        <v>2183</v>
      </c>
      <c r="E2890" t="s">
        <v>14</v>
      </c>
      <c r="F2890" t="s">
        <v>15</v>
      </c>
      <c r="G2890" t="s">
        <v>16</v>
      </c>
      <c r="H2890" t="s">
        <v>29</v>
      </c>
      <c r="I2890" t="s">
        <v>763</v>
      </c>
      <c r="J2890">
        <v>61.44</v>
      </c>
      <c r="K2890">
        <v>3</v>
      </c>
      <c r="L2890">
        <v>16.59</v>
      </c>
      <c r="M2890">
        <f>YEAR(Walmart_dataset[[#This Row],[Order Date]])</f>
        <v>2012</v>
      </c>
      <c r="N2890">
        <f>MONTH(Walmart_dataset[[#This Row],[Order Date]])</f>
        <v>9</v>
      </c>
      <c r="O2890">
        <f>DAY(Walmart_dataset[[#This Row],[Order Date]])</f>
        <v>22</v>
      </c>
    </row>
    <row r="2891" spans="1:15" x14ac:dyDescent="0.25">
      <c r="A2891" t="s">
        <v>3755</v>
      </c>
      <c r="B2891" s="1">
        <v>41586</v>
      </c>
      <c r="C2891" s="1">
        <v>41592</v>
      </c>
      <c r="D2891" t="s">
        <v>1009</v>
      </c>
      <c r="E2891" t="s">
        <v>14</v>
      </c>
      <c r="F2891" t="s">
        <v>47</v>
      </c>
      <c r="G2891" t="s">
        <v>16</v>
      </c>
      <c r="H2891" t="s">
        <v>58</v>
      </c>
      <c r="I2891" t="s">
        <v>270</v>
      </c>
      <c r="J2891">
        <v>479.97</v>
      </c>
      <c r="K2891">
        <v>3</v>
      </c>
      <c r="L2891">
        <v>163.19</v>
      </c>
      <c r="M2891">
        <f>YEAR(Walmart_dataset[[#This Row],[Order Date]])</f>
        <v>2013</v>
      </c>
      <c r="N2891">
        <f>MONTH(Walmart_dataset[[#This Row],[Order Date]])</f>
        <v>11</v>
      </c>
      <c r="O2891">
        <f>DAY(Walmart_dataset[[#This Row],[Order Date]])</f>
        <v>8</v>
      </c>
    </row>
    <row r="2892" spans="1:15" x14ac:dyDescent="0.25">
      <c r="A2892" t="s">
        <v>3756</v>
      </c>
      <c r="B2892" s="1">
        <v>41990</v>
      </c>
      <c r="C2892" s="1">
        <v>41994</v>
      </c>
      <c r="D2892" t="s">
        <v>3757</v>
      </c>
      <c r="E2892" t="s">
        <v>14</v>
      </c>
      <c r="F2892" t="s">
        <v>1294</v>
      </c>
      <c r="G2892" t="s">
        <v>16</v>
      </c>
      <c r="H2892" t="s">
        <v>27</v>
      </c>
      <c r="I2892" t="s">
        <v>1812</v>
      </c>
      <c r="J2892">
        <v>5.98</v>
      </c>
      <c r="K2892">
        <v>2</v>
      </c>
      <c r="L2892">
        <v>2.2400000000000002</v>
      </c>
      <c r="M2892">
        <f>YEAR(Walmart_dataset[[#This Row],[Order Date]])</f>
        <v>2014</v>
      </c>
      <c r="N2892">
        <f>MONTH(Walmart_dataset[[#This Row],[Order Date]])</f>
        <v>12</v>
      </c>
      <c r="O2892">
        <f>DAY(Walmart_dataset[[#This Row],[Order Date]])</f>
        <v>17</v>
      </c>
    </row>
    <row r="2893" spans="1:15" x14ac:dyDescent="0.25">
      <c r="A2893" t="s">
        <v>3756</v>
      </c>
      <c r="B2893" s="1">
        <v>41990</v>
      </c>
      <c r="C2893" s="1">
        <v>41994</v>
      </c>
      <c r="D2893" t="s">
        <v>3757</v>
      </c>
      <c r="E2893" t="s">
        <v>14</v>
      </c>
      <c r="F2893" t="s">
        <v>1294</v>
      </c>
      <c r="G2893" t="s">
        <v>16</v>
      </c>
      <c r="H2893" t="s">
        <v>58</v>
      </c>
      <c r="I2893" t="s">
        <v>1402</v>
      </c>
      <c r="J2893">
        <v>189.95</v>
      </c>
      <c r="K2893">
        <v>5</v>
      </c>
      <c r="L2893">
        <v>45.59</v>
      </c>
      <c r="M2893">
        <f>YEAR(Walmart_dataset[[#This Row],[Order Date]])</f>
        <v>2014</v>
      </c>
      <c r="N2893">
        <f>MONTH(Walmart_dataset[[#This Row],[Order Date]])</f>
        <v>12</v>
      </c>
      <c r="O2893">
        <f>DAY(Walmart_dataset[[#This Row],[Order Date]])</f>
        <v>17</v>
      </c>
    </row>
    <row r="2894" spans="1:15" x14ac:dyDescent="0.25">
      <c r="A2894" t="s">
        <v>3756</v>
      </c>
      <c r="B2894" s="1">
        <v>41990</v>
      </c>
      <c r="C2894" s="1">
        <v>41994</v>
      </c>
      <c r="D2894" t="s">
        <v>3757</v>
      </c>
      <c r="E2894" t="s">
        <v>14</v>
      </c>
      <c r="F2894" t="s">
        <v>1294</v>
      </c>
      <c r="G2894" t="s">
        <v>16</v>
      </c>
      <c r="H2894" t="s">
        <v>58</v>
      </c>
      <c r="I2894" t="s">
        <v>3118</v>
      </c>
      <c r="J2894">
        <v>149.94999999999999</v>
      </c>
      <c r="K2894">
        <v>5</v>
      </c>
      <c r="L2894">
        <v>31.49</v>
      </c>
      <c r="M2894">
        <f>YEAR(Walmart_dataset[[#This Row],[Order Date]])</f>
        <v>2014</v>
      </c>
      <c r="N2894">
        <f>MONTH(Walmart_dataset[[#This Row],[Order Date]])</f>
        <v>12</v>
      </c>
      <c r="O2894">
        <f>DAY(Walmart_dataset[[#This Row],[Order Date]])</f>
        <v>17</v>
      </c>
    </row>
    <row r="2895" spans="1:15" x14ac:dyDescent="0.25">
      <c r="A2895" t="s">
        <v>3756</v>
      </c>
      <c r="B2895" s="1">
        <v>41990</v>
      </c>
      <c r="C2895" s="1">
        <v>41994</v>
      </c>
      <c r="D2895" t="s">
        <v>3757</v>
      </c>
      <c r="E2895" t="s">
        <v>14</v>
      </c>
      <c r="F2895" t="s">
        <v>1294</v>
      </c>
      <c r="G2895" t="s">
        <v>16</v>
      </c>
      <c r="H2895" t="s">
        <v>23</v>
      </c>
      <c r="I2895" t="s">
        <v>3758</v>
      </c>
      <c r="J2895">
        <v>29.95</v>
      </c>
      <c r="K2895">
        <v>5</v>
      </c>
      <c r="L2895">
        <v>8.69</v>
      </c>
      <c r="M2895">
        <f>YEAR(Walmart_dataset[[#This Row],[Order Date]])</f>
        <v>2014</v>
      </c>
      <c r="N2895">
        <f>MONTH(Walmart_dataset[[#This Row],[Order Date]])</f>
        <v>12</v>
      </c>
      <c r="O2895">
        <f>DAY(Walmart_dataset[[#This Row],[Order Date]])</f>
        <v>17</v>
      </c>
    </row>
    <row r="2896" spans="1:15" x14ac:dyDescent="0.25">
      <c r="A2896" t="s">
        <v>3756</v>
      </c>
      <c r="B2896" s="1">
        <v>41990</v>
      </c>
      <c r="C2896" s="1">
        <v>41994</v>
      </c>
      <c r="D2896" t="s">
        <v>3757</v>
      </c>
      <c r="E2896" t="s">
        <v>14</v>
      </c>
      <c r="F2896" t="s">
        <v>1294</v>
      </c>
      <c r="G2896" t="s">
        <v>16</v>
      </c>
      <c r="H2896" t="s">
        <v>17</v>
      </c>
      <c r="I2896" t="s">
        <v>2785</v>
      </c>
      <c r="J2896">
        <v>44.4</v>
      </c>
      <c r="K2896">
        <v>3</v>
      </c>
      <c r="L2896">
        <v>22.2</v>
      </c>
      <c r="M2896">
        <f>YEAR(Walmart_dataset[[#This Row],[Order Date]])</f>
        <v>2014</v>
      </c>
      <c r="N2896">
        <f>MONTH(Walmart_dataset[[#This Row],[Order Date]])</f>
        <v>12</v>
      </c>
      <c r="O2896">
        <f>DAY(Walmart_dataset[[#This Row],[Order Date]])</f>
        <v>17</v>
      </c>
    </row>
    <row r="2897" spans="1:15" x14ac:dyDescent="0.25">
      <c r="A2897" t="s">
        <v>3759</v>
      </c>
      <c r="B2897" s="1">
        <v>41047</v>
      </c>
      <c r="C2897" s="1">
        <v>41051</v>
      </c>
      <c r="D2897" t="s">
        <v>2619</v>
      </c>
      <c r="E2897" t="s">
        <v>14</v>
      </c>
      <c r="F2897" t="s">
        <v>15</v>
      </c>
      <c r="G2897" t="s">
        <v>16</v>
      </c>
      <c r="H2897" t="s">
        <v>67</v>
      </c>
      <c r="I2897" t="s">
        <v>291</v>
      </c>
      <c r="J2897">
        <v>10.86</v>
      </c>
      <c r="K2897">
        <v>2</v>
      </c>
      <c r="L2897">
        <v>5.32</v>
      </c>
      <c r="M2897">
        <f>YEAR(Walmart_dataset[[#This Row],[Order Date]])</f>
        <v>2012</v>
      </c>
      <c r="N2897">
        <f>MONTH(Walmart_dataset[[#This Row],[Order Date]])</f>
        <v>5</v>
      </c>
      <c r="O2897">
        <f>DAY(Walmart_dataset[[#This Row],[Order Date]])</f>
        <v>18</v>
      </c>
    </row>
    <row r="2898" spans="1:15" x14ac:dyDescent="0.25">
      <c r="A2898" t="s">
        <v>3760</v>
      </c>
      <c r="B2898" s="1">
        <v>40628</v>
      </c>
      <c r="C2898" s="1">
        <v>40633</v>
      </c>
      <c r="D2898" t="s">
        <v>886</v>
      </c>
      <c r="E2898" t="s">
        <v>14</v>
      </c>
      <c r="F2898" t="s">
        <v>47</v>
      </c>
      <c r="G2898" t="s">
        <v>16</v>
      </c>
      <c r="H2898" t="s">
        <v>23</v>
      </c>
      <c r="I2898" t="s">
        <v>1281</v>
      </c>
      <c r="J2898">
        <v>3.36</v>
      </c>
      <c r="K2898">
        <v>2</v>
      </c>
      <c r="L2898">
        <v>0.84</v>
      </c>
      <c r="M2898">
        <f>YEAR(Walmart_dataset[[#This Row],[Order Date]])</f>
        <v>2011</v>
      </c>
      <c r="N2898">
        <f>MONTH(Walmart_dataset[[#This Row],[Order Date]])</f>
        <v>3</v>
      </c>
      <c r="O2898">
        <f>DAY(Walmart_dataset[[#This Row],[Order Date]])</f>
        <v>26</v>
      </c>
    </row>
    <row r="2899" spans="1:15" x14ac:dyDescent="0.25">
      <c r="A2899" t="s">
        <v>3760</v>
      </c>
      <c r="B2899" s="1">
        <v>40628</v>
      </c>
      <c r="C2899" s="1">
        <v>40633</v>
      </c>
      <c r="D2899" t="s">
        <v>886</v>
      </c>
      <c r="E2899" t="s">
        <v>14</v>
      </c>
      <c r="F2899" t="s">
        <v>47</v>
      </c>
      <c r="G2899" t="s">
        <v>16</v>
      </c>
      <c r="H2899" t="s">
        <v>27</v>
      </c>
      <c r="I2899" t="s">
        <v>509</v>
      </c>
      <c r="J2899">
        <v>27.94</v>
      </c>
      <c r="K2899">
        <v>4</v>
      </c>
      <c r="L2899">
        <v>9.43</v>
      </c>
      <c r="M2899">
        <f>YEAR(Walmart_dataset[[#This Row],[Order Date]])</f>
        <v>2011</v>
      </c>
      <c r="N2899">
        <f>MONTH(Walmart_dataset[[#This Row],[Order Date]])</f>
        <v>3</v>
      </c>
      <c r="O2899">
        <f>DAY(Walmart_dataset[[#This Row],[Order Date]])</f>
        <v>26</v>
      </c>
    </row>
    <row r="2900" spans="1:15" x14ac:dyDescent="0.25">
      <c r="A2900" t="s">
        <v>3760</v>
      </c>
      <c r="B2900" s="1">
        <v>40628</v>
      </c>
      <c r="C2900" s="1">
        <v>40633</v>
      </c>
      <c r="D2900" t="s">
        <v>886</v>
      </c>
      <c r="E2900" t="s">
        <v>14</v>
      </c>
      <c r="F2900" t="s">
        <v>47</v>
      </c>
      <c r="G2900" t="s">
        <v>16</v>
      </c>
      <c r="H2900" t="s">
        <v>25</v>
      </c>
      <c r="I2900" t="s">
        <v>2825</v>
      </c>
      <c r="J2900">
        <v>28.78</v>
      </c>
      <c r="K2900">
        <v>2</v>
      </c>
      <c r="L2900">
        <v>2.88</v>
      </c>
      <c r="M2900">
        <f>YEAR(Walmart_dataset[[#This Row],[Order Date]])</f>
        <v>2011</v>
      </c>
      <c r="N2900">
        <f>MONTH(Walmart_dataset[[#This Row],[Order Date]])</f>
        <v>3</v>
      </c>
      <c r="O2900">
        <f>DAY(Walmart_dataset[[#This Row],[Order Date]])</f>
        <v>26</v>
      </c>
    </row>
    <row r="2901" spans="1:15" x14ac:dyDescent="0.25">
      <c r="A2901" t="s">
        <v>3761</v>
      </c>
      <c r="B2901" s="1">
        <v>41905</v>
      </c>
      <c r="C2901" s="1">
        <v>41911</v>
      </c>
      <c r="D2901" t="s">
        <v>1211</v>
      </c>
      <c r="E2901" t="s">
        <v>14</v>
      </c>
      <c r="F2901" t="s">
        <v>564</v>
      </c>
      <c r="G2901" t="s">
        <v>16</v>
      </c>
      <c r="H2901" t="s">
        <v>122</v>
      </c>
      <c r="I2901" t="s">
        <v>123</v>
      </c>
      <c r="J2901">
        <v>21.96</v>
      </c>
      <c r="K2901">
        <v>2</v>
      </c>
      <c r="L2901">
        <v>6.15</v>
      </c>
      <c r="M2901">
        <f>YEAR(Walmart_dataset[[#This Row],[Order Date]])</f>
        <v>2014</v>
      </c>
      <c r="N2901">
        <f>MONTH(Walmart_dataset[[#This Row],[Order Date]])</f>
        <v>9</v>
      </c>
      <c r="O2901">
        <f>DAY(Walmart_dataset[[#This Row],[Order Date]])</f>
        <v>23</v>
      </c>
    </row>
    <row r="2902" spans="1:15" x14ac:dyDescent="0.25">
      <c r="A2902" t="s">
        <v>3762</v>
      </c>
      <c r="B2902" s="1">
        <v>41164</v>
      </c>
      <c r="C2902" s="1">
        <v>41169</v>
      </c>
      <c r="D2902" t="s">
        <v>1182</v>
      </c>
      <c r="E2902" t="s">
        <v>14</v>
      </c>
      <c r="F2902" t="s">
        <v>36</v>
      </c>
      <c r="G2902" t="s">
        <v>37</v>
      </c>
      <c r="H2902" t="s">
        <v>58</v>
      </c>
      <c r="I2902" t="s">
        <v>1814</v>
      </c>
      <c r="J2902">
        <v>21.98</v>
      </c>
      <c r="K2902">
        <v>2</v>
      </c>
      <c r="L2902">
        <v>8.57</v>
      </c>
      <c r="M2902">
        <f>YEAR(Walmart_dataset[[#This Row],[Order Date]])</f>
        <v>2012</v>
      </c>
      <c r="N2902">
        <f>MONTH(Walmart_dataset[[#This Row],[Order Date]])</f>
        <v>9</v>
      </c>
      <c r="O2902">
        <f>DAY(Walmart_dataset[[#This Row],[Order Date]])</f>
        <v>12</v>
      </c>
    </row>
    <row r="2903" spans="1:15" x14ac:dyDescent="0.25">
      <c r="A2903" t="s">
        <v>3763</v>
      </c>
      <c r="B2903" s="1">
        <v>41202</v>
      </c>
      <c r="C2903" s="1">
        <v>41206</v>
      </c>
      <c r="D2903" t="s">
        <v>1565</v>
      </c>
      <c r="E2903" t="s">
        <v>14</v>
      </c>
      <c r="F2903" t="s">
        <v>15</v>
      </c>
      <c r="G2903" t="s">
        <v>16</v>
      </c>
      <c r="H2903" t="s">
        <v>21</v>
      </c>
      <c r="I2903" t="s">
        <v>3764</v>
      </c>
      <c r="J2903">
        <v>74.760000000000005</v>
      </c>
      <c r="K2903">
        <v>7</v>
      </c>
      <c r="L2903">
        <v>23.92</v>
      </c>
      <c r="M2903">
        <f>YEAR(Walmart_dataset[[#This Row],[Order Date]])</f>
        <v>2012</v>
      </c>
      <c r="N2903">
        <f>MONTH(Walmart_dataset[[#This Row],[Order Date]])</f>
        <v>10</v>
      </c>
      <c r="O2903">
        <f>DAY(Walmart_dataset[[#This Row],[Order Date]])</f>
        <v>20</v>
      </c>
    </row>
    <row r="2904" spans="1:15" x14ac:dyDescent="0.25">
      <c r="A2904" t="s">
        <v>3763</v>
      </c>
      <c r="B2904" s="1">
        <v>41202</v>
      </c>
      <c r="C2904" s="1">
        <v>41206</v>
      </c>
      <c r="D2904" t="s">
        <v>1565</v>
      </c>
      <c r="E2904" t="s">
        <v>14</v>
      </c>
      <c r="F2904" t="s">
        <v>15</v>
      </c>
      <c r="G2904" t="s">
        <v>16</v>
      </c>
      <c r="H2904" t="s">
        <v>31</v>
      </c>
      <c r="I2904" t="s">
        <v>2717</v>
      </c>
      <c r="J2904">
        <v>364.78</v>
      </c>
      <c r="K2904">
        <v>3</v>
      </c>
      <c r="L2904">
        <v>27.36</v>
      </c>
      <c r="M2904">
        <f>YEAR(Walmart_dataset[[#This Row],[Order Date]])</f>
        <v>2012</v>
      </c>
      <c r="N2904">
        <f>MONTH(Walmart_dataset[[#This Row],[Order Date]])</f>
        <v>10</v>
      </c>
      <c r="O2904">
        <f>DAY(Walmart_dataset[[#This Row],[Order Date]])</f>
        <v>20</v>
      </c>
    </row>
    <row r="2905" spans="1:15" x14ac:dyDescent="0.25">
      <c r="A2905" t="s">
        <v>3765</v>
      </c>
      <c r="B2905" s="1">
        <v>41440</v>
      </c>
      <c r="C2905" s="1">
        <v>41444</v>
      </c>
      <c r="D2905" t="s">
        <v>481</v>
      </c>
      <c r="E2905" t="s">
        <v>14</v>
      </c>
      <c r="F2905" t="s">
        <v>36</v>
      </c>
      <c r="G2905" t="s">
        <v>37</v>
      </c>
      <c r="H2905" t="s">
        <v>31</v>
      </c>
      <c r="I2905" t="s">
        <v>786</v>
      </c>
      <c r="J2905">
        <v>1115.17</v>
      </c>
      <c r="K2905">
        <v>7</v>
      </c>
      <c r="L2905">
        <v>334.55</v>
      </c>
      <c r="M2905">
        <f>YEAR(Walmart_dataset[[#This Row],[Order Date]])</f>
        <v>2013</v>
      </c>
      <c r="N2905">
        <f>MONTH(Walmart_dataset[[#This Row],[Order Date]])</f>
        <v>6</v>
      </c>
      <c r="O2905">
        <f>DAY(Walmart_dataset[[#This Row],[Order Date]])</f>
        <v>15</v>
      </c>
    </row>
    <row r="2906" spans="1:15" x14ac:dyDescent="0.25">
      <c r="A2906" t="s">
        <v>3766</v>
      </c>
      <c r="B2906" s="1">
        <v>41233</v>
      </c>
      <c r="C2906" s="1">
        <v>41234</v>
      </c>
      <c r="D2906" t="s">
        <v>2205</v>
      </c>
      <c r="E2906" t="s">
        <v>14</v>
      </c>
      <c r="F2906" t="s">
        <v>197</v>
      </c>
      <c r="G2906" t="s">
        <v>16</v>
      </c>
      <c r="H2906" t="s">
        <v>27</v>
      </c>
      <c r="I2906" t="s">
        <v>2139</v>
      </c>
      <c r="J2906">
        <v>89.7</v>
      </c>
      <c r="K2906">
        <v>4</v>
      </c>
      <c r="L2906">
        <v>33.64</v>
      </c>
      <c r="M2906">
        <f>YEAR(Walmart_dataset[[#This Row],[Order Date]])</f>
        <v>2012</v>
      </c>
      <c r="N2906">
        <f>MONTH(Walmart_dataset[[#This Row],[Order Date]])</f>
        <v>11</v>
      </c>
      <c r="O2906">
        <f>DAY(Walmart_dataset[[#This Row],[Order Date]])</f>
        <v>20</v>
      </c>
    </row>
    <row r="2907" spans="1:15" x14ac:dyDescent="0.25">
      <c r="A2907" t="s">
        <v>3766</v>
      </c>
      <c r="B2907" s="1">
        <v>41233</v>
      </c>
      <c r="C2907" s="1">
        <v>41234</v>
      </c>
      <c r="D2907" t="s">
        <v>2205</v>
      </c>
      <c r="E2907" t="s">
        <v>14</v>
      </c>
      <c r="F2907" t="s">
        <v>197</v>
      </c>
      <c r="G2907" t="s">
        <v>16</v>
      </c>
      <c r="H2907" t="s">
        <v>17</v>
      </c>
      <c r="I2907" t="s">
        <v>1822</v>
      </c>
      <c r="J2907">
        <v>50.12</v>
      </c>
      <c r="K2907">
        <v>4</v>
      </c>
      <c r="L2907">
        <v>23.56</v>
      </c>
      <c r="M2907">
        <f>YEAR(Walmart_dataset[[#This Row],[Order Date]])</f>
        <v>2012</v>
      </c>
      <c r="N2907">
        <f>MONTH(Walmart_dataset[[#This Row],[Order Date]])</f>
        <v>11</v>
      </c>
      <c r="O2907">
        <f>DAY(Walmart_dataset[[#This Row],[Order Date]])</f>
        <v>20</v>
      </c>
    </row>
    <row r="2908" spans="1:15" x14ac:dyDescent="0.25">
      <c r="A2908" t="s">
        <v>3767</v>
      </c>
      <c r="B2908" s="1">
        <v>41520</v>
      </c>
      <c r="C2908" s="1">
        <v>41523</v>
      </c>
      <c r="D2908" t="s">
        <v>3195</v>
      </c>
      <c r="E2908" t="s">
        <v>14</v>
      </c>
      <c r="F2908" t="s">
        <v>279</v>
      </c>
      <c r="G2908" t="s">
        <v>37</v>
      </c>
      <c r="H2908" t="s">
        <v>110</v>
      </c>
      <c r="I2908" t="s">
        <v>1077</v>
      </c>
      <c r="J2908">
        <v>215.98</v>
      </c>
      <c r="K2908">
        <v>3</v>
      </c>
      <c r="L2908">
        <v>-2.7</v>
      </c>
      <c r="M2908">
        <f>YEAR(Walmart_dataset[[#This Row],[Order Date]])</f>
        <v>2013</v>
      </c>
      <c r="N2908">
        <f>MONTH(Walmart_dataset[[#This Row],[Order Date]])</f>
        <v>9</v>
      </c>
      <c r="O2908">
        <f>DAY(Walmart_dataset[[#This Row],[Order Date]])</f>
        <v>3</v>
      </c>
    </row>
    <row r="2909" spans="1:15" x14ac:dyDescent="0.25">
      <c r="A2909" t="s">
        <v>3767</v>
      </c>
      <c r="B2909" s="1">
        <v>41520</v>
      </c>
      <c r="C2909" s="1">
        <v>41523</v>
      </c>
      <c r="D2909" t="s">
        <v>3195</v>
      </c>
      <c r="E2909" t="s">
        <v>14</v>
      </c>
      <c r="F2909" t="s">
        <v>279</v>
      </c>
      <c r="G2909" t="s">
        <v>37</v>
      </c>
      <c r="H2909" t="s">
        <v>128</v>
      </c>
      <c r="I2909" t="s">
        <v>2254</v>
      </c>
      <c r="J2909">
        <v>65.94</v>
      </c>
      <c r="K2909">
        <v>3</v>
      </c>
      <c r="L2909">
        <v>30.99</v>
      </c>
      <c r="M2909">
        <f>YEAR(Walmart_dataset[[#This Row],[Order Date]])</f>
        <v>2013</v>
      </c>
      <c r="N2909">
        <f>MONTH(Walmart_dataset[[#This Row],[Order Date]])</f>
        <v>9</v>
      </c>
      <c r="O2909">
        <f>DAY(Walmart_dataset[[#This Row],[Order Date]])</f>
        <v>3</v>
      </c>
    </row>
    <row r="2910" spans="1:15" x14ac:dyDescent="0.25">
      <c r="A2910" t="s">
        <v>3768</v>
      </c>
      <c r="B2910" s="1">
        <v>41894</v>
      </c>
      <c r="C2910" s="1">
        <v>41896</v>
      </c>
      <c r="D2910" t="s">
        <v>1680</v>
      </c>
      <c r="E2910" t="s">
        <v>14</v>
      </c>
      <c r="F2910" t="s">
        <v>564</v>
      </c>
      <c r="G2910" t="s">
        <v>16</v>
      </c>
      <c r="H2910" t="s">
        <v>25</v>
      </c>
      <c r="I2910" t="s">
        <v>2865</v>
      </c>
      <c r="J2910">
        <v>143.94999999999999</v>
      </c>
      <c r="K2910">
        <v>6</v>
      </c>
      <c r="L2910">
        <v>17.989999999999998</v>
      </c>
      <c r="M2910">
        <f>YEAR(Walmart_dataset[[#This Row],[Order Date]])</f>
        <v>2014</v>
      </c>
      <c r="N2910">
        <f>MONTH(Walmart_dataset[[#This Row],[Order Date]])</f>
        <v>9</v>
      </c>
      <c r="O2910">
        <f>DAY(Walmart_dataset[[#This Row],[Order Date]])</f>
        <v>12</v>
      </c>
    </row>
    <row r="2911" spans="1:15" x14ac:dyDescent="0.25">
      <c r="A2911" t="s">
        <v>3768</v>
      </c>
      <c r="B2911" s="1">
        <v>41894</v>
      </c>
      <c r="C2911" s="1">
        <v>41896</v>
      </c>
      <c r="D2911" t="s">
        <v>1680</v>
      </c>
      <c r="E2911" t="s">
        <v>14</v>
      </c>
      <c r="F2911" t="s">
        <v>564</v>
      </c>
      <c r="G2911" t="s">
        <v>16</v>
      </c>
      <c r="H2911" t="s">
        <v>67</v>
      </c>
      <c r="I2911" t="s">
        <v>917</v>
      </c>
      <c r="J2911">
        <v>19.440000000000001</v>
      </c>
      <c r="K2911">
        <v>3</v>
      </c>
      <c r="L2911">
        <v>9.33</v>
      </c>
      <c r="M2911">
        <f>YEAR(Walmart_dataset[[#This Row],[Order Date]])</f>
        <v>2014</v>
      </c>
      <c r="N2911">
        <f>MONTH(Walmart_dataset[[#This Row],[Order Date]])</f>
        <v>9</v>
      </c>
      <c r="O2911">
        <f>DAY(Walmart_dataset[[#This Row],[Order Date]])</f>
        <v>12</v>
      </c>
    </row>
    <row r="2912" spans="1:15" x14ac:dyDescent="0.25">
      <c r="A2912" t="s">
        <v>3769</v>
      </c>
      <c r="B2912" s="1">
        <v>41528</v>
      </c>
      <c r="C2912" s="1">
        <v>41530</v>
      </c>
      <c r="D2912" t="s">
        <v>436</v>
      </c>
      <c r="E2912" t="s">
        <v>14</v>
      </c>
      <c r="F2912" t="s">
        <v>15</v>
      </c>
      <c r="G2912" t="s">
        <v>16</v>
      </c>
      <c r="H2912" t="s">
        <v>27</v>
      </c>
      <c r="I2912" t="s">
        <v>3770</v>
      </c>
      <c r="J2912">
        <v>276.77999999999997</v>
      </c>
      <c r="K2912">
        <v>2</v>
      </c>
      <c r="L2912">
        <v>89.95</v>
      </c>
      <c r="M2912">
        <f>YEAR(Walmart_dataset[[#This Row],[Order Date]])</f>
        <v>2013</v>
      </c>
      <c r="N2912">
        <f>MONTH(Walmart_dataset[[#This Row],[Order Date]])</f>
        <v>9</v>
      </c>
      <c r="O2912">
        <f>DAY(Walmart_dataset[[#This Row],[Order Date]])</f>
        <v>11</v>
      </c>
    </row>
    <row r="2913" spans="1:15" x14ac:dyDescent="0.25">
      <c r="A2913" t="s">
        <v>3771</v>
      </c>
      <c r="B2913" s="1">
        <v>41312</v>
      </c>
      <c r="C2913" s="1">
        <v>41315</v>
      </c>
      <c r="D2913" t="s">
        <v>809</v>
      </c>
      <c r="E2913" t="s">
        <v>14</v>
      </c>
      <c r="F2913" t="s">
        <v>15</v>
      </c>
      <c r="G2913" t="s">
        <v>16</v>
      </c>
      <c r="H2913" t="s">
        <v>25</v>
      </c>
      <c r="I2913" t="s">
        <v>3204</v>
      </c>
      <c r="J2913">
        <v>623.96</v>
      </c>
      <c r="K2913">
        <v>5</v>
      </c>
      <c r="L2913">
        <v>39</v>
      </c>
      <c r="M2913">
        <f>YEAR(Walmart_dataset[[#This Row],[Order Date]])</f>
        <v>2013</v>
      </c>
      <c r="N2913">
        <f>MONTH(Walmart_dataset[[#This Row],[Order Date]])</f>
        <v>2</v>
      </c>
      <c r="O2913">
        <f>DAY(Walmart_dataset[[#This Row],[Order Date]])</f>
        <v>7</v>
      </c>
    </row>
    <row r="2914" spans="1:15" x14ac:dyDescent="0.25">
      <c r="A2914" t="s">
        <v>3772</v>
      </c>
      <c r="B2914" s="1">
        <v>41432</v>
      </c>
      <c r="C2914" s="1">
        <v>41438</v>
      </c>
      <c r="D2914" t="s">
        <v>1464</v>
      </c>
      <c r="E2914" t="s">
        <v>14</v>
      </c>
      <c r="F2914" t="s">
        <v>15</v>
      </c>
      <c r="G2914" t="s">
        <v>16</v>
      </c>
      <c r="H2914" t="s">
        <v>17</v>
      </c>
      <c r="I2914" t="s">
        <v>707</v>
      </c>
      <c r="J2914">
        <v>22.05</v>
      </c>
      <c r="K2914">
        <v>7</v>
      </c>
      <c r="L2914">
        <v>10.58</v>
      </c>
      <c r="M2914">
        <f>YEAR(Walmart_dataset[[#This Row],[Order Date]])</f>
        <v>2013</v>
      </c>
      <c r="N2914">
        <f>MONTH(Walmart_dataset[[#This Row],[Order Date]])</f>
        <v>6</v>
      </c>
      <c r="O2914">
        <f>DAY(Walmart_dataset[[#This Row],[Order Date]])</f>
        <v>7</v>
      </c>
    </row>
    <row r="2915" spans="1:15" x14ac:dyDescent="0.25">
      <c r="A2915" t="s">
        <v>3772</v>
      </c>
      <c r="B2915" s="1">
        <v>41432</v>
      </c>
      <c r="C2915" s="1">
        <v>41438</v>
      </c>
      <c r="D2915" t="s">
        <v>1464</v>
      </c>
      <c r="E2915" t="s">
        <v>14</v>
      </c>
      <c r="F2915" t="s">
        <v>15</v>
      </c>
      <c r="G2915" t="s">
        <v>16</v>
      </c>
      <c r="H2915" t="s">
        <v>67</v>
      </c>
      <c r="I2915" t="s">
        <v>3773</v>
      </c>
      <c r="J2915">
        <v>99.9</v>
      </c>
      <c r="K2915">
        <v>5</v>
      </c>
      <c r="L2915">
        <v>46.95</v>
      </c>
      <c r="M2915">
        <f>YEAR(Walmart_dataset[[#This Row],[Order Date]])</f>
        <v>2013</v>
      </c>
      <c r="N2915">
        <f>MONTH(Walmart_dataset[[#This Row],[Order Date]])</f>
        <v>6</v>
      </c>
      <c r="O2915">
        <f>DAY(Walmart_dataset[[#This Row],[Order Date]])</f>
        <v>7</v>
      </c>
    </row>
    <row r="2916" spans="1:15" x14ac:dyDescent="0.25">
      <c r="A2916" t="s">
        <v>3774</v>
      </c>
      <c r="B2916" s="1">
        <v>41717</v>
      </c>
      <c r="C2916" s="1">
        <v>41719</v>
      </c>
      <c r="D2916" t="s">
        <v>3775</v>
      </c>
      <c r="E2916" t="s">
        <v>14</v>
      </c>
      <c r="F2916" t="s">
        <v>15</v>
      </c>
      <c r="G2916" t="s">
        <v>16</v>
      </c>
      <c r="H2916" t="s">
        <v>29</v>
      </c>
      <c r="I2916" t="s">
        <v>439</v>
      </c>
      <c r="J2916">
        <v>90.86</v>
      </c>
      <c r="K2916">
        <v>7</v>
      </c>
      <c r="L2916">
        <v>26.35</v>
      </c>
      <c r="M2916">
        <f>YEAR(Walmart_dataset[[#This Row],[Order Date]])</f>
        <v>2014</v>
      </c>
      <c r="N2916">
        <f>MONTH(Walmart_dataset[[#This Row],[Order Date]])</f>
        <v>3</v>
      </c>
      <c r="O2916">
        <f>DAY(Walmart_dataset[[#This Row],[Order Date]])</f>
        <v>19</v>
      </c>
    </row>
    <row r="2917" spans="1:15" x14ac:dyDescent="0.25">
      <c r="A2917" t="s">
        <v>3776</v>
      </c>
      <c r="B2917" s="1">
        <v>41968</v>
      </c>
      <c r="C2917" s="1">
        <v>41968</v>
      </c>
      <c r="D2917" t="s">
        <v>1865</v>
      </c>
      <c r="E2917" t="s">
        <v>14</v>
      </c>
      <c r="F2917" t="s">
        <v>47</v>
      </c>
      <c r="G2917" t="s">
        <v>16</v>
      </c>
      <c r="H2917" t="s">
        <v>67</v>
      </c>
      <c r="I2917" t="s">
        <v>1815</v>
      </c>
      <c r="J2917">
        <v>7.78</v>
      </c>
      <c r="K2917">
        <v>1</v>
      </c>
      <c r="L2917">
        <v>3.5</v>
      </c>
      <c r="M2917">
        <f>YEAR(Walmart_dataset[[#This Row],[Order Date]])</f>
        <v>2014</v>
      </c>
      <c r="N2917">
        <f>MONTH(Walmart_dataset[[#This Row],[Order Date]])</f>
        <v>11</v>
      </c>
      <c r="O2917">
        <f>DAY(Walmart_dataset[[#This Row],[Order Date]])</f>
        <v>25</v>
      </c>
    </row>
    <row r="2918" spans="1:15" hidden="1" x14ac:dyDescent="0.25">
      <c r="A2918" t="s">
        <v>3777</v>
      </c>
      <c r="B2918" s="1">
        <v>41241</v>
      </c>
      <c r="C2918" s="1">
        <v>41246</v>
      </c>
      <c r="D2918" t="s">
        <v>2178</v>
      </c>
      <c r="E2918" t="s">
        <v>14</v>
      </c>
      <c r="F2918" t="s">
        <v>1595</v>
      </c>
      <c r="G2918" t="s">
        <v>158</v>
      </c>
      <c r="H2918" t="s">
        <v>23</v>
      </c>
      <c r="I2918" t="s">
        <v>2294</v>
      </c>
      <c r="J2918">
        <v>8.2799999999999994</v>
      </c>
      <c r="K2918">
        <v>2</v>
      </c>
      <c r="L2918">
        <v>3.48</v>
      </c>
      <c r="M2918">
        <f>YEAR(Walmart_dataset[[#This Row],[Order Date]])</f>
        <v>2012</v>
      </c>
      <c r="N2918">
        <f>MONTH(Walmart_dataset[[#This Row],[Order Date]])</f>
        <v>11</v>
      </c>
      <c r="O2918">
        <f>DAY(Walmart_dataset[[#This Row],[Order Date]])</f>
        <v>28</v>
      </c>
    </row>
    <row r="2919" spans="1:15" hidden="1" x14ac:dyDescent="0.25">
      <c r="A2919" t="s">
        <v>3778</v>
      </c>
      <c r="B2919" s="1">
        <v>41887</v>
      </c>
      <c r="C2919" s="1">
        <v>41888</v>
      </c>
      <c r="D2919" t="s">
        <v>1752</v>
      </c>
      <c r="E2919" t="s">
        <v>14</v>
      </c>
      <c r="F2919" t="s">
        <v>1120</v>
      </c>
      <c r="G2919" t="s">
        <v>88</v>
      </c>
      <c r="H2919" t="s">
        <v>27</v>
      </c>
      <c r="I2919" t="s">
        <v>619</v>
      </c>
      <c r="J2919">
        <v>88.07</v>
      </c>
      <c r="K2919">
        <v>7</v>
      </c>
      <c r="L2919">
        <v>-58.72</v>
      </c>
      <c r="M2919">
        <f>YEAR(Walmart_dataset[[#This Row],[Order Date]])</f>
        <v>2014</v>
      </c>
      <c r="N2919">
        <f>MONTH(Walmart_dataset[[#This Row],[Order Date]])</f>
        <v>9</v>
      </c>
      <c r="O2919">
        <f>DAY(Walmart_dataset[[#This Row],[Order Date]])</f>
        <v>5</v>
      </c>
    </row>
    <row r="2920" spans="1:15" x14ac:dyDescent="0.25">
      <c r="A2920" t="s">
        <v>3779</v>
      </c>
      <c r="B2920" s="1">
        <v>41152</v>
      </c>
      <c r="C2920" s="1">
        <v>41156</v>
      </c>
      <c r="D2920" t="s">
        <v>1348</v>
      </c>
      <c r="E2920" t="s">
        <v>14</v>
      </c>
      <c r="F2920" t="s">
        <v>197</v>
      </c>
      <c r="G2920" t="s">
        <v>16</v>
      </c>
      <c r="H2920" t="s">
        <v>25</v>
      </c>
      <c r="I2920" t="s">
        <v>764</v>
      </c>
      <c r="J2920">
        <v>555.96</v>
      </c>
      <c r="K2920">
        <v>5</v>
      </c>
      <c r="L2920">
        <v>41.7</v>
      </c>
      <c r="M2920">
        <f>YEAR(Walmart_dataset[[#This Row],[Order Date]])</f>
        <v>2012</v>
      </c>
      <c r="N2920">
        <f>MONTH(Walmart_dataset[[#This Row],[Order Date]])</f>
        <v>8</v>
      </c>
      <c r="O2920">
        <f>DAY(Walmart_dataset[[#This Row],[Order Date]])</f>
        <v>31</v>
      </c>
    </row>
    <row r="2921" spans="1:15" x14ac:dyDescent="0.25">
      <c r="A2921" t="s">
        <v>3780</v>
      </c>
      <c r="B2921" s="1">
        <v>41913</v>
      </c>
      <c r="C2921" s="1">
        <v>41915</v>
      </c>
      <c r="D2921" t="s">
        <v>762</v>
      </c>
      <c r="E2921" t="s">
        <v>14</v>
      </c>
      <c r="F2921" t="s">
        <v>15</v>
      </c>
      <c r="G2921" t="s">
        <v>16</v>
      </c>
      <c r="H2921" t="s">
        <v>58</v>
      </c>
      <c r="I2921" t="s">
        <v>3781</v>
      </c>
      <c r="J2921">
        <v>159.97999999999999</v>
      </c>
      <c r="K2921">
        <v>2</v>
      </c>
      <c r="L2921">
        <v>47.99</v>
      </c>
      <c r="M2921">
        <f>YEAR(Walmart_dataset[[#This Row],[Order Date]])</f>
        <v>2014</v>
      </c>
      <c r="N2921">
        <f>MONTH(Walmart_dataset[[#This Row],[Order Date]])</f>
        <v>10</v>
      </c>
      <c r="O2921">
        <f>DAY(Walmart_dataset[[#This Row],[Order Date]])</f>
        <v>1</v>
      </c>
    </row>
    <row r="2922" spans="1:15" hidden="1" x14ac:dyDescent="0.25">
      <c r="A2922" t="s">
        <v>3782</v>
      </c>
      <c r="B2922" s="1">
        <v>41780</v>
      </c>
      <c r="C2922" s="1">
        <v>41786</v>
      </c>
      <c r="D2922" t="s">
        <v>997</v>
      </c>
      <c r="E2922" t="s">
        <v>14</v>
      </c>
      <c r="F2922" t="s">
        <v>284</v>
      </c>
      <c r="G2922" t="s">
        <v>285</v>
      </c>
      <c r="H2922" t="s">
        <v>27</v>
      </c>
      <c r="I2922" t="s">
        <v>2485</v>
      </c>
      <c r="J2922">
        <v>8.2899999999999991</v>
      </c>
      <c r="K2922">
        <v>2</v>
      </c>
      <c r="L2922">
        <v>3</v>
      </c>
      <c r="M2922">
        <f>YEAR(Walmart_dataset[[#This Row],[Order Date]])</f>
        <v>2014</v>
      </c>
      <c r="N2922">
        <f>MONTH(Walmart_dataset[[#This Row],[Order Date]])</f>
        <v>5</v>
      </c>
      <c r="O2922">
        <f>DAY(Walmart_dataset[[#This Row],[Order Date]])</f>
        <v>21</v>
      </c>
    </row>
    <row r="2923" spans="1:15" hidden="1" x14ac:dyDescent="0.25">
      <c r="A2923" t="s">
        <v>3782</v>
      </c>
      <c r="B2923" s="1">
        <v>41780</v>
      </c>
      <c r="C2923" s="1">
        <v>41786</v>
      </c>
      <c r="D2923" t="s">
        <v>997</v>
      </c>
      <c r="E2923" t="s">
        <v>14</v>
      </c>
      <c r="F2923" t="s">
        <v>284</v>
      </c>
      <c r="G2923" t="s">
        <v>285</v>
      </c>
      <c r="H2923" t="s">
        <v>25</v>
      </c>
      <c r="I2923" t="s">
        <v>3204</v>
      </c>
      <c r="J2923">
        <v>1123.1300000000001</v>
      </c>
      <c r="K2923">
        <v>9</v>
      </c>
      <c r="L2923">
        <v>70.2</v>
      </c>
      <c r="M2923">
        <f>YEAR(Walmart_dataset[[#This Row],[Order Date]])</f>
        <v>2014</v>
      </c>
      <c r="N2923">
        <f>MONTH(Walmart_dataset[[#This Row],[Order Date]])</f>
        <v>5</v>
      </c>
      <c r="O2923">
        <f>DAY(Walmart_dataset[[#This Row],[Order Date]])</f>
        <v>21</v>
      </c>
    </row>
    <row r="2924" spans="1:15" hidden="1" x14ac:dyDescent="0.25">
      <c r="A2924" t="s">
        <v>3782</v>
      </c>
      <c r="B2924" s="1">
        <v>41780</v>
      </c>
      <c r="C2924" s="1">
        <v>41786</v>
      </c>
      <c r="D2924" t="s">
        <v>997</v>
      </c>
      <c r="E2924" t="s">
        <v>14</v>
      </c>
      <c r="F2924" t="s">
        <v>284</v>
      </c>
      <c r="G2924" t="s">
        <v>285</v>
      </c>
      <c r="H2924" t="s">
        <v>29</v>
      </c>
      <c r="I2924" t="s">
        <v>439</v>
      </c>
      <c r="J2924">
        <v>64.900000000000006</v>
      </c>
      <c r="K2924">
        <v>5</v>
      </c>
      <c r="L2924">
        <v>18.82</v>
      </c>
      <c r="M2924">
        <f>YEAR(Walmart_dataset[[#This Row],[Order Date]])</f>
        <v>2014</v>
      </c>
      <c r="N2924">
        <f>MONTH(Walmart_dataset[[#This Row],[Order Date]])</f>
        <v>5</v>
      </c>
      <c r="O2924">
        <f>DAY(Walmart_dataset[[#This Row],[Order Date]])</f>
        <v>21</v>
      </c>
    </row>
    <row r="2925" spans="1:15" hidden="1" x14ac:dyDescent="0.25">
      <c r="A2925" t="s">
        <v>3783</v>
      </c>
      <c r="B2925" s="1">
        <v>41176</v>
      </c>
      <c r="C2925" s="1">
        <v>41181</v>
      </c>
      <c r="D2925" t="s">
        <v>64</v>
      </c>
      <c r="E2925" t="s">
        <v>14</v>
      </c>
      <c r="F2925" t="s">
        <v>2402</v>
      </c>
      <c r="G2925" t="s">
        <v>73</v>
      </c>
      <c r="H2925" t="s">
        <v>23</v>
      </c>
      <c r="I2925" t="s">
        <v>2030</v>
      </c>
      <c r="J2925">
        <v>14.58</v>
      </c>
      <c r="K2925">
        <v>2</v>
      </c>
      <c r="L2925">
        <v>2.37</v>
      </c>
      <c r="M2925">
        <f>YEAR(Walmart_dataset[[#This Row],[Order Date]])</f>
        <v>2012</v>
      </c>
      <c r="N2925">
        <f>MONTH(Walmart_dataset[[#This Row],[Order Date]])</f>
        <v>9</v>
      </c>
      <c r="O2925">
        <f>DAY(Walmart_dataset[[#This Row],[Order Date]])</f>
        <v>24</v>
      </c>
    </row>
    <row r="2926" spans="1:15" hidden="1" x14ac:dyDescent="0.25">
      <c r="A2926" t="s">
        <v>3783</v>
      </c>
      <c r="B2926" s="1">
        <v>41176</v>
      </c>
      <c r="C2926" s="1">
        <v>41181</v>
      </c>
      <c r="D2926" t="s">
        <v>64</v>
      </c>
      <c r="E2926" t="s">
        <v>14</v>
      </c>
      <c r="F2926" t="s">
        <v>2402</v>
      </c>
      <c r="G2926" t="s">
        <v>73</v>
      </c>
      <c r="H2926" t="s">
        <v>58</v>
      </c>
      <c r="I2926" t="s">
        <v>1931</v>
      </c>
      <c r="J2926">
        <v>23.2</v>
      </c>
      <c r="K2926">
        <v>2</v>
      </c>
      <c r="L2926">
        <v>1.45</v>
      </c>
      <c r="M2926">
        <f>YEAR(Walmart_dataset[[#This Row],[Order Date]])</f>
        <v>2012</v>
      </c>
      <c r="N2926">
        <f>MONTH(Walmart_dataset[[#This Row],[Order Date]])</f>
        <v>9</v>
      </c>
      <c r="O2926">
        <f>DAY(Walmart_dataset[[#This Row],[Order Date]])</f>
        <v>24</v>
      </c>
    </row>
    <row r="2927" spans="1:15" hidden="1" x14ac:dyDescent="0.25">
      <c r="A2927" t="s">
        <v>3783</v>
      </c>
      <c r="B2927" s="1">
        <v>41176</v>
      </c>
      <c r="C2927" s="1">
        <v>41181</v>
      </c>
      <c r="D2927" t="s">
        <v>64</v>
      </c>
      <c r="E2927" t="s">
        <v>14</v>
      </c>
      <c r="F2927" t="s">
        <v>2402</v>
      </c>
      <c r="G2927" t="s">
        <v>73</v>
      </c>
      <c r="H2927" t="s">
        <v>23</v>
      </c>
      <c r="I2927" t="s">
        <v>371</v>
      </c>
      <c r="J2927">
        <v>16.46</v>
      </c>
      <c r="K2927">
        <v>7</v>
      </c>
      <c r="L2927">
        <v>1.85</v>
      </c>
      <c r="M2927">
        <f>YEAR(Walmart_dataset[[#This Row],[Order Date]])</f>
        <v>2012</v>
      </c>
      <c r="N2927">
        <f>MONTH(Walmart_dataset[[#This Row],[Order Date]])</f>
        <v>9</v>
      </c>
      <c r="O2927">
        <f>DAY(Walmart_dataset[[#This Row],[Order Date]])</f>
        <v>24</v>
      </c>
    </row>
    <row r="2928" spans="1:15" hidden="1" x14ac:dyDescent="0.25">
      <c r="A2928" t="s">
        <v>3784</v>
      </c>
      <c r="B2928" s="1">
        <v>40567</v>
      </c>
      <c r="C2928" s="1">
        <v>40572</v>
      </c>
      <c r="D2928" t="s">
        <v>3134</v>
      </c>
      <c r="E2928" t="s">
        <v>14</v>
      </c>
      <c r="F2928" t="s">
        <v>284</v>
      </c>
      <c r="G2928" t="s">
        <v>285</v>
      </c>
      <c r="H2928" t="s">
        <v>67</v>
      </c>
      <c r="I2928" t="s">
        <v>116</v>
      </c>
      <c r="J2928">
        <v>40.08</v>
      </c>
      <c r="K2928">
        <v>6</v>
      </c>
      <c r="L2928">
        <v>19.239999999999998</v>
      </c>
      <c r="M2928">
        <f>YEAR(Walmart_dataset[[#This Row],[Order Date]])</f>
        <v>2011</v>
      </c>
      <c r="N2928">
        <f>MONTH(Walmart_dataset[[#This Row],[Order Date]])</f>
        <v>1</v>
      </c>
      <c r="O2928">
        <f>DAY(Walmart_dataset[[#This Row],[Order Date]])</f>
        <v>24</v>
      </c>
    </row>
    <row r="2929" spans="1:15" x14ac:dyDescent="0.25">
      <c r="A2929" t="s">
        <v>3785</v>
      </c>
      <c r="B2929" s="1">
        <v>41450</v>
      </c>
      <c r="C2929" s="1">
        <v>41452</v>
      </c>
      <c r="D2929" t="s">
        <v>161</v>
      </c>
      <c r="E2929" t="s">
        <v>14</v>
      </c>
      <c r="F2929" t="s">
        <v>197</v>
      </c>
      <c r="G2929" t="s">
        <v>16</v>
      </c>
      <c r="H2929" t="s">
        <v>736</v>
      </c>
      <c r="I2929" t="s">
        <v>3537</v>
      </c>
      <c r="J2929">
        <v>4476.8</v>
      </c>
      <c r="K2929">
        <v>4</v>
      </c>
      <c r="L2929">
        <v>503.64</v>
      </c>
      <c r="M2929">
        <f>YEAR(Walmart_dataset[[#This Row],[Order Date]])</f>
        <v>2013</v>
      </c>
      <c r="N2929">
        <f>MONTH(Walmart_dataset[[#This Row],[Order Date]])</f>
        <v>6</v>
      </c>
      <c r="O2929">
        <f>DAY(Walmart_dataset[[#This Row],[Order Date]])</f>
        <v>25</v>
      </c>
    </row>
    <row r="2930" spans="1:15" x14ac:dyDescent="0.25">
      <c r="A2930" t="s">
        <v>3785</v>
      </c>
      <c r="B2930" s="1">
        <v>41450</v>
      </c>
      <c r="C2930" s="1">
        <v>41452</v>
      </c>
      <c r="D2930" t="s">
        <v>161</v>
      </c>
      <c r="E2930" t="s">
        <v>14</v>
      </c>
      <c r="F2930" t="s">
        <v>197</v>
      </c>
      <c r="G2930" t="s">
        <v>16</v>
      </c>
      <c r="H2930" t="s">
        <v>67</v>
      </c>
      <c r="I2930" t="s">
        <v>2888</v>
      </c>
      <c r="J2930">
        <v>104.85</v>
      </c>
      <c r="K2930">
        <v>1</v>
      </c>
      <c r="L2930">
        <v>50.33</v>
      </c>
      <c r="M2930">
        <f>YEAR(Walmart_dataset[[#This Row],[Order Date]])</f>
        <v>2013</v>
      </c>
      <c r="N2930">
        <f>MONTH(Walmart_dataset[[#This Row],[Order Date]])</f>
        <v>6</v>
      </c>
      <c r="O2930">
        <f>DAY(Walmart_dataset[[#This Row],[Order Date]])</f>
        <v>25</v>
      </c>
    </row>
    <row r="2931" spans="1:15" x14ac:dyDescent="0.25">
      <c r="A2931" t="s">
        <v>3785</v>
      </c>
      <c r="B2931" s="1">
        <v>41450</v>
      </c>
      <c r="C2931" s="1">
        <v>41452</v>
      </c>
      <c r="D2931" t="s">
        <v>161</v>
      </c>
      <c r="E2931" t="s">
        <v>14</v>
      </c>
      <c r="F2931" t="s">
        <v>197</v>
      </c>
      <c r="G2931" t="s">
        <v>16</v>
      </c>
      <c r="H2931" t="s">
        <v>29</v>
      </c>
      <c r="I2931" t="s">
        <v>1843</v>
      </c>
      <c r="J2931">
        <v>241.44</v>
      </c>
      <c r="K2931">
        <v>3</v>
      </c>
      <c r="L2931">
        <v>72.430000000000007</v>
      </c>
      <c r="M2931">
        <f>YEAR(Walmart_dataset[[#This Row],[Order Date]])</f>
        <v>2013</v>
      </c>
      <c r="N2931">
        <f>MONTH(Walmart_dataset[[#This Row],[Order Date]])</f>
        <v>6</v>
      </c>
      <c r="O2931">
        <f>DAY(Walmart_dataset[[#This Row],[Order Date]])</f>
        <v>25</v>
      </c>
    </row>
    <row r="2932" spans="1:15" x14ac:dyDescent="0.25">
      <c r="A2932" t="s">
        <v>3786</v>
      </c>
      <c r="B2932" s="1">
        <v>41610</v>
      </c>
      <c r="C2932" s="1">
        <v>41610</v>
      </c>
      <c r="D2932" t="s">
        <v>3363</v>
      </c>
      <c r="E2932" t="s">
        <v>14</v>
      </c>
      <c r="F2932" t="s">
        <v>3014</v>
      </c>
      <c r="G2932" t="s">
        <v>16</v>
      </c>
      <c r="H2932" t="s">
        <v>21</v>
      </c>
      <c r="I2932" t="s">
        <v>388</v>
      </c>
      <c r="J2932">
        <v>31.96</v>
      </c>
      <c r="K2932">
        <v>2</v>
      </c>
      <c r="L2932">
        <v>1.6</v>
      </c>
      <c r="M2932">
        <f>YEAR(Walmart_dataset[[#This Row],[Order Date]])</f>
        <v>2013</v>
      </c>
      <c r="N2932">
        <f>MONTH(Walmart_dataset[[#This Row],[Order Date]])</f>
        <v>12</v>
      </c>
      <c r="O2932">
        <f>DAY(Walmart_dataset[[#This Row],[Order Date]])</f>
        <v>2</v>
      </c>
    </row>
    <row r="2933" spans="1:15" x14ac:dyDescent="0.25">
      <c r="A2933" t="s">
        <v>3786</v>
      </c>
      <c r="B2933" s="1">
        <v>41610</v>
      </c>
      <c r="C2933" s="1">
        <v>41610</v>
      </c>
      <c r="D2933" t="s">
        <v>3363</v>
      </c>
      <c r="E2933" t="s">
        <v>14</v>
      </c>
      <c r="F2933" t="s">
        <v>3014</v>
      </c>
      <c r="G2933" t="s">
        <v>16</v>
      </c>
      <c r="H2933" t="s">
        <v>67</v>
      </c>
      <c r="I2933" t="s">
        <v>3787</v>
      </c>
      <c r="J2933">
        <v>47.9</v>
      </c>
      <c r="K2933">
        <v>1</v>
      </c>
      <c r="L2933">
        <v>22.99</v>
      </c>
      <c r="M2933">
        <f>YEAR(Walmart_dataset[[#This Row],[Order Date]])</f>
        <v>2013</v>
      </c>
      <c r="N2933">
        <f>MONTH(Walmart_dataset[[#This Row],[Order Date]])</f>
        <v>12</v>
      </c>
      <c r="O2933">
        <f>DAY(Walmart_dataset[[#This Row],[Order Date]])</f>
        <v>2</v>
      </c>
    </row>
    <row r="2934" spans="1:15" x14ac:dyDescent="0.25">
      <c r="A2934" t="s">
        <v>3786</v>
      </c>
      <c r="B2934" s="1">
        <v>41610</v>
      </c>
      <c r="C2934" s="1">
        <v>41610</v>
      </c>
      <c r="D2934" t="s">
        <v>3363</v>
      </c>
      <c r="E2934" t="s">
        <v>14</v>
      </c>
      <c r="F2934" t="s">
        <v>3014</v>
      </c>
      <c r="G2934" t="s">
        <v>16</v>
      </c>
      <c r="H2934" t="s">
        <v>43</v>
      </c>
      <c r="I2934" t="s">
        <v>770</v>
      </c>
      <c r="J2934">
        <v>1112.94</v>
      </c>
      <c r="K2934">
        <v>3</v>
      </c>
      <c r="L2934">
        <v>222.59</v>
      </c>
      <c r="M2934">
        <f>YEAR(Walmart_dataset[[#This Row],[Order Date]])</f>
        <v>2013</v>
      </c>
      <c r="N2934">
        <f>MONTH(Walmart_dataset[[#This Row],[Order Date]])</f>
        <v>12</v>
      </c>
      <c r="O2934">
        <f>DAY(Walmart_dataset[[#This Row],[Order Date]])</f>
        <v>2</v>
      </c>
    </row>
    <row r="2935" spans="1:15" x14ac:dyDescent="0.25">
      <c r="A2935" t="s">
        <v>3786</v>
      </c>
      <c r="B2935" s="1">
        <v>41610</v>
      </c>
      <c r="C2935" s="1">
        <v>41610</v>
      </c>
      <c r="D2935" t="s">
        <v>3363</v>
      </c>
      <c r="E2935" t="s">
        <v>14</v>
      </c>
      <c r="F2935" t="s">
        <v>3014</v>
      </c>
      <c r="G2935" t="s">
        <v>16</v>
      </c>
      <c r="H2935" t="s">
        <v>128</v>
      </c>
      <c r="I2935" t="s">
        <v>776</v>
      </c>
      <c r="J2935">
        <v>22.92</v>
      </c>
      <c r="K2935">
        <v>3</v>
      </c>
      <c r="L2935">
        <v>11.23</v>
      </c>
      <c r="M2935">
        <f>YEAR(Walmart_dataset[[#This Row],[Order Date]])</f>
        <v>2013</v>
      </c>
      <c r="N2935">
        <f>MONTH(Walmart_dataset[[#This Row],[Order Date]])</f>
        <v>12</v>
      </c>
      <c r="O2935">
        <f>DAY(Walmart_dataset[[#This Row],[Order Date]])</f>
        <v>2</v>
      </c>
    </row>
    <row r="2936" spans="1:15" x14ac:dyDescent="0.25">
      <c r="A2936" t="s">
        <v>3788</v>
      </c>
      <c r="B2936" s="1">
        <v>41803</v>
      </c>
      <c r="C2936" s="1">
        <v>41805</v>
      </c>
      <c r="D2936" t="s">
        <v>3539</v>
      </c>
      <c r="E2936" t="s">
        <v>14</v>
      </c>
      <c r="F2936" t="s">
        <v>1016</v>
      </c>
      <c r="G2936" t="s">
        <v>37</v>
      </c>
      <c r="H2936" t="s">
        <v>25</v>
      </c>
      <c r="I2936" t="s">
        <v>2865</v>
      </c>
      <c r="J2936">
        <v>71.98</v>
      </c>
      <c r="K2936">
        <v>3</v>
      </c>
      <c r="L2936">
        <v>9</v>
      </c>
      <c r="M2936">
        <f>YEAR(Walmart_dataset[[#This Row],[Order Date]])</f>
        <v>2014</v>
      </c>
      <c r="N2936">
        <f>MONTH(Walmart_dataset[[#This Row],[Order Date]])</f>
        <v>6</v>
      </c>
      <c r="O2936">
        <f>DAY(Walmart_dataset[[#This Row],[Order Date]])</f>
        <v>13</v>
      </c>
    </row>
    <row r="2937" spans="1:15" x14ac:dyDescent="0.25">
      <c r="A2937" t="s">
        <v>3788</v>
      </c>
      <c r="B2937" s="1">
        <v>41803</v>
      </c>
      <c r="C2937" s="1">
        <v>41805</v>
      </c>
      <c r="D2937" t="s">
        <v>3539</v>
      </c>
      <c r="E2937" t="s">
        <v>14</v>
      </c>
      <c r="F2937" t="s">
        <v>1016</v>
      </c>
      <c r="G2937" t="s">
        <v>37</v>
      </c>
      <c r="H2937" t="s">
        <v>67</v>
      </c>
      <c r="I2937" t="s">
        <v>2834</v>
      </c>
      <c r="J2937">
        <v>19.440000000000001</v>
      </c>
      <c r="K2937">
        <v>3</v>
      </c>
      <c r="L2937">
        <v>9.33</v>
      </c>
      <c r="M2937">
        <f>YEAR(Walmart_dataset[[#This Row],[Order Date]])</f>
        <v>2014</v>
      </c>
      <c r="N2937">
        <f>MONTH(Walmart_dataset[[#This Row],[Order Date]])</f>
        <v>6</v>
      </c>
      <c r="O2937">
        <f>DAY(Walmart_dataset[[#This Row],[Order Date]])</f>
        <v>13</v>
      </c>
    </row>
    <row r="2938" spans="1:15" x14ac:dyDescent="0.25">
      <c r="A2938" t="s">
        <v>3789</v>
      </c>
      <c r="B2938" s="1">
        <v>41859</v>
      </c>
      <c r="C2938" s="1">
        <v>41863</v>
      </c>
      <c r="D2938" t="s">
        <v>3790</v>
      </c>
      <c r="E2938" t="s">
        <v>14</v>
      </c>
      <c r="F2938" t="s">
        <v>913</v>
      </c>
      <c r="G2938" t="s">
        <v>16</v>
      </c>
      <c r="H2938" t="s">
        <v>25</v>
      </c>
      <c r="I2938" t="s">
        <v>3218</v>
      </c>
      <c r="J2938">
        <v>707.88</v>
      </c>
      <c r="K2938">
        <v>3</v>
      </c>
      <c r="L2938">
        <v>44.24</v>
      </c>
      <c r="M2938">
        <f>YEAR(Walmart_dataset[[#This Row],[Order Date]])</f>
        <v>2014</v>
      </c>
      <c r="N2938">
        <f>MONTH(Walmart_dataset[[#This Row],[Order Date]])</f>
        <v>8</v>
      </c>
      <c r="O2938">
        <f>DAY(Walmart_dataset[[#This Row],[Order Date]])</f>
        <v>8</v>
      </c>
    </row>
    <row r="2939" spans="1:15" x14ac:dyDescent="0.25">
      <c r="A2939" t="s">
        <v>3789</v>
      </c>
      <c r="B2939" s="1">
        <v>41859</v>
      </c>
      <c r="C2939" s="1">
        <v>41863</v>
      </c>
      <c r="D2939" t="s">
        <v>3790</v>
      </c>
      <c r="E2939" t="s">
        <v>14</v>
      </c>
      <c r="F2939" t="s">
        <v>913</v>
      </c>
      <c r="G2939" t="s">
        <v>16</v>
      </c>
      <c r="H2939" t="s">
        <v>27</v>
      </c>
      <c r="I2939" t="s">
        <v>497</v>
      </c>
      <c r="J2939">
        <v>11.95</v>
      </c>
      <c r="K2939">
        <v>3</v>
      </c>
      <c r="L2939">
        <v>4.18</v>
      </c>
      <c r="M2939">
        <f>YEAR(Walmart_dataset[[#This Row],[Order Date]])</f>
        <v>2014</v>
      </c>
      <c r="N2939">
        <f>MONTH(Walmart_dataset[[#This Row],[Order Date]])</f>
        <v>8</v>
      </c>
      <c r="O2939">
        <f>DAY(Walmart_dataset[[#This Row],[Order Date]])</f>
        <v>8</v>
      </c>
    </row>
    <row r="2940" spans="1:15" x14ac:dyDescent="0.25">
      <c r="A2940" t="s">
        <v>3789</v>
      </c>
      <c r="B2940" s="1">
        <v>41859</v>
      </c>
      <c r="C2940" s="1">
        <v>41863</v>
      </c>
      <c r="D2940" t="s">
        <v>3790</v>
      </c>
      <c r="E2940" t="s">
        <v>14</v>
      </c>
      <c r="F2940" t="s">
        <v>913</v>
      </c>
      <c r="G2940" t="s">
        <v>16</v>
      </c>
      <c r="H2940" t="s">
        <v>27</v>
      </c>
      <c r="I2940" t="s">
        <v>3791</v>
      </c>
      <c r="J2940">
        <v>31.13</v>
      </c>
      <c r="K2940">
        <v>3</v>
      </c>
      <c r="L2940">
        <v>11.67</v>
      </c>
      <c r="M2940">
        <f>YEAR(Walmart_dataset[[#This Row],[Order Date]])</f>
        <v>2014</v>
      </c>
      <c r="N2940">
        <f>MONTH(Walmart_dataset[[#This Row],[Order Date]])</f>
        <v>8</v>
      </c>
      <c r="O2940">
        <f>DAY(Walmart_dataset[[#This Row],[Order Date]])</f>
        <v>8</v>
      </c>
    </row>
    <row r="2941" spans="1:15" x14ac:dyDescent="0.25">
      <c r="A2941" t="s">
        <v>3789</v>
      </c>
      <c r="B2941" s="1">
        <v>41859</v>
      </c>
      <c r="C2941" s="1">
        <v>41863</v>
      </c>
      <c r="D2941" t="s">
        <v>3790</v>
      </c>
      <c r="E2941" t="s">
        <v>14</v>
      </c>
      <c r="F2941" t="s">
        <v>913</v>
      </c>
      <c r="G2941" t="s">
        <v>16</v>
      </c>
      <c r="H2941" t="s">
        <v>58</v>
      </c>
      <c r="I2941" t="s">
        <v>3150</v>
      </c>
      <c r="J2941">
        <v>55.76</v>
      </c>
      <c r="K2941">
        <v>4</v>
      </c>
      <c r="L2941">
        <v>7.81</v>
      </c>
      <c r="M2941">
        <f>YEAR(Walmart_dataset[[#This Row],[Order Date]])</f>
        <v>2014</v>
      </c>
      <c r="N2941">
        <f>MONTH(Walmart_dataset[[#This Row],[Order Date]])</f>
        <v>8</v>
      </c>
      <c r="O2941">
        <f>DAY(Walmart_dataset[[#This Row],[Order Date]])</f>
        <v>8</v>
      </c>
    </row>
    <row r="2942" spans="1:15" x14ac:dyDescent="0.25">
      <c r="A2942" t="s">
        <v>3789</v>
      </c>
      <c r="B2942" s="1">
        <v>41859</v>
      </c>
      <c r="C2942" s="1">
        <v>41863</v>
      </c>
      <c r="D2942" t="s">
        <v>3790</v>
      </c>
      <c r="E2942" t="s">
        <v>14</v>
      </c>
      <c r="F2942" t="s">
        <v>913</v>
      </c>
      <c r="G2942" t="s">
        <v>16</v>
      </c>
      <c r="H2942" t="s">
        <v>67</v>
      </c>
      <c r="I2942" t="s">
        <v>693</v>
      </c>
      <c r="J2942">
        <v>24.56</v>
      </c>
      <c r="K2942">
        <v>2</v>
      </c>
      <c r="L2942">
        <v>11.54</v>
      </c>
      <c r="M2942">
        <f>YEAR(Walmart_dataset[[#This Row],[Order Date]])</f>
        <v>2014</v>
      </c>
      <c r="N2942">
        <f>MONTH(Walmart_dataset[[#This Row],[Order Date]])</f>
        <v>8</v>
      </c>
      <c r="O2942">
        <f>DAY(Walmart_dataset[[#This Row],[Order Date]])</f>
        <v>8</v>
      </c>
    </row>
    <row r="2943" spans="1:15" x14ac:dyDescent="0.25">
      <c r="A2943" t="s">
        <v>3789</v>
      </c>
      <c r="B2943" s="1">
        <v>41859</v>
      </c>
      <c r="C2943" s="1">
        <v>41863</v>
      </c>
      <c r="D2943" t="s">
        <v>3790</v>
      </c>
      <c r="E2943" t="s">
        <v>14</v>
      </c>
      <c r="F2943" t="s">
        <v>913</v>
      </c>
      <c r="G2943" t="s">
        <v>16</v>
      </c>
      <c r="H2943" t="s">
        <v>21</v>
      </c>
      <c r="I2943" t="s">
        <v>665</v>
      </c>
      <c r="J2943">
        <v>51.75</v>
      </c>
      <c r="K2943">
        <v>1</v>
      </c>
      <c r="L2943">
        <v>15.53</v>
      </c>
      <c r="M2943">
        <f>YEAR(Walmart_dataset[[#This Row],[Order Date]])</f>
        <v>2014</v>
      </c>
      <c r="N2943">
        <f>MONTH(Walmart_dataset[[#This Row],[Order Date]])</f>
        <v>8</v>
      </c>
      <c r="O2943">
        <f>DAY(Walmart_dataset[[#This Row],[Order Date]])</f>
        <v>8</v>
      </c>
    </row>
    <row r="2944" spans="1:15" x14ac:dyDescent="0.25">
      <c r="A2944" t="s">
        <v>3789</v>
      </c>
      <c r="B2944" s="1">
        <v>41859</v>
      </c>
      <c r="C2944" s="1">
        <v>41863</v>
      </c>
      <c r="D2944" t="s">
        <v>3790</v>
      </c>
      <c r="E2944" t="s">
        <v>14</v>
      </c>
      <c r="F2944" t="s">
        <v>913</v>
      </c>
      <c r="G2944" t="s">
        <v>16</v>
      </c>
      <c r="H2944" t="s">
        <v>110</v>
      </c>
      <c r="I2944" t="s">
        <v>3792</v>
      </c>
      <c r="J2944">
        <v>207.18</v>
      </c>
      <c r="K2944">
        <v>1</v>
      </c>
      <c r="L2944">
        <v>25.9</v>
      </c>
      <c r="M2944">
        <f>YEAR(Walmart_dataset[[#This Row],[Order Date]])</f>
        <v>2014</v>
      </c>
      <c r="N2944">
        <f>MONTH(Walmart_dataset[[#This Row],[Order Date]])</f>
        <v>8</v>
      </c>
      <c r="O2944">
        <f>DAY(Walmart_dataset[[#This Row],[Order Date]])</f>
        <v>8</v>
      </c>
    </row>
    <row r="2945" spans="1:15" x14ac:dyDescent="0.25">
      <c r="A2945" t="s">
        <v>3789</v>
      </c>
      <c r="B2945" s="1">
        <v>41859</v>
      </c>
      <c r="C2945" s="1">
        <v>41863</v>
      </c>
      <c r="D2945" t="s">
        <v>3790</v>
      </c>
      <c r="E2945" t="s">
        <v>14</v>
      </c>
      <c r="F2945" t="s">
        <v>913</v>
      </c>
      <c r="G2945" t="s">
        <v>16</v>
      </c>
      <c r="H2945" t="s">
        <v>29</v>
      </c>
      <c r="I2945" t="s">
        <v>3793</v>
      </c>
      <c r="J2945">
        <v>1473.1</v>
      </c>
      <c r="K2945">
        <v>5</v>
      </c>
      <c r="L2945">
        <v>412.47</v>
      </c>
      <c r="M2945">
        <f>YEAR(Walmart_dataset[[#This Row],[Order Date]])</f>
        <v>2014</v>
      </c>
      <c r="N2945">
        <f>MONTH(Walmart_dataset[[#This Row],[Order Date]])</f>
        <v>8</v>
      </c>
      <c r="O2945">
        <f>DAY(Walmart_dataset[[#This Row],[Order Date]])</f>
        <v>8</v>
      </c>
    </row>
    <row r="2946" spans="1:15" hidden="1" x14ac:dyDescent="0.25">
      <c r="A2946" t="s">
        <v>3794</v>
      </c>
      <c r="B2946" s="1">
        <v>40877</v>
      </c>
      <c r="C2946" s="1">
        <v>40883</v>
      </c>
      <c r="D2946" t="s">
        <v>307</v>
      </c>
      <c r="E2946" t="s">
        <v>14</v>
      </c>
      <c r="F2946" t="s">
        <v>2402</v>
      </c>
      <c r="G2946" t="s">
        <v>73</v>
      </c>
      <c r="H2946" t="s">
        <v>122</v>
      </c>
      <c r="I2946" t="s">
        <v>2507</v>
      </c>
      <c r="J2946">
        <v>47.99</v>
      </c>
      <c r="K2946">
        <v>7</v>
      </c>
      <c r="L2946">
        <v>3.6</v>
      </c>
      <c r="M2946">
        <f>YEAR(Walmart_dataset[[#This Row],[Order Date]])</f>
        <v>2011</v>
      </c>
      <c r="N2946">
        <f>MONTH(Walmart_dataset[[#This Row],[Order Date]])</f>
        <v>11</v>
      </c>
      <c r="O2946">
        <f>DAY(Walmart_dataset[[#This Row],[Order Date]])</f>
        <v>30</v>
      </c>
    </row>
    <row r="2947" spans="1:15" hidden="1" x14ac:dyDescent="0.25">
      <c r="A2947" t="s">
        <v>3794</v>
      </c>
      <c r="B2947" s="1">
        <v>40877</v>
      </c>
      <c r="C2947" s="1">
        <v>40883</v>
      </c>
      <c r="D2947" t="s">
        <v>307</v>
      </c>
      <c r="E2947" t="s">
        <v>14</v>
      </c>
      <c r="F2947" t="s">
        <v>2402</v>
      </c>
      <c r="G2947" t="s">
        <v>73</v>
      </c>
      <c r="H2947" t="s">
        <v>58</v>
      </c>
      <c r="I2947" t="s">
        <v>3795</v>
      </c>
      <c r="J2947">
        <v>102.24</v>
      </c>
      <c r="K2947">
        <v>4</v>
      </c>
      <c r="L2947">
        <v>-16.61</v>
      </c>
      <c r="M2947">
        <f>YEAR(Walmart_dataset[[#This Row],[Order Date]])</f>
        <v>2011</v>
      </c>
      <c r="N2947">
        <f>MONTH(Walmart_dataset[[#This Row],[Order Date]])</f>
        <v>11</v>
      </c>
      <c r="O2947">
        <f>DAY(Walmart_dataset[[#This Row],[Order Date]])</f>
        <v>30</v>
      </c>
    </row>
    <row r="2948" spans="1:15" x14ac:dyDescent="0.25">
      <c r="A2948" t="s">
        <v>3796</v>
      </c>
      <c r="B2948" s="1">
        <v>40673</v>
      </c>
      <c r="C2948" s="1">
        <v>40678</v>
      </c>
      <c r="D2948" t="s">
        <v>780</v>
      </c>
      <c r="E2948" t="s">
        <v>14</v>
      </c>
      <c r="F2948" t="s">
        <v>142</v>
      </c>
      <c r="G2948" t="s">
        <v>16</v>
      </c>
      <c r="H2948" t="s">
        <v>67</v>
      </c>
      <c r="I2948" t="s">
        <v>3011</v>
      </c>
      <c r="J2948">
        <v>39.96</v>
      </c>
      <c r="K2948">
        <v>2</v>
      </c>
      <c r="L2948">
        <v>19.18</v>
      </c>
      <c r="M2948">
        <f>YEAR(Walmart_dataset[[#This Row],[Order Date]])</f>
        <v>2011</v>
      </c>
      <c r="N2948">
        <f>MONTH(Walmart_dataset[[#This Row],[Order Date]])</f>
        <v>5</v>
      </c>
      <c r="O2948">
        <f>DAY(Walmart_dataset[[#This Row],[Order Date]])</f>
        <v>10</v>
      </c>
    </row>
    <row r="2949" spans="1:15" x14ac:dyDescent="0.25">
      <c r="A2949" t="s">
        <v>3796</v>
      </c>
      <c r="B2949" s="1">
        <v>40673</v>
      </c>
      <c r="C2949" s="1">
        <v>40678</v>
      </c>
      <c r="D2949" t="s">
        <v>780</v>
      </c>
      <c r="E2949" t="s">
        <v>14</v>
      </c>
      <c r="F2949" t="s">
        <v>142</v>
      </c>
      <c r="G2949" t="s">
        <v>16</v>
      </c>
      <c r="H2949" t="s">
        <v>25</v>
      </c>
      <c r="I2949" t="s">
        <v>1336</v>
      </c>
      <c r="J2949">
        <v>1432</v>
      </c>
      <c r="K2949">
        <v>5</v>
      </c>
      <c r="L2949">
        <v>125.3</v>
      </c>
      <c r="M2949">
        <f>YEAR(Walmart_dataset[[#This Row],[Order Date]])</f>
        <v>2011</v>
      </c>
      <c r="N2949">
        <f>MONTH(Walmart_dataset[[#This Row],[Order Date]])</f>
        <v>5</v>
      </c>
      <c r="O2949">
        <f>DAY(Walmart_dataset[[#This Row],[Order Date]])</f>
        <v>10</v>
      </c>
    </row>
    <row r="2950" spans="1:15" x14ac:dyDescent="0.25">
      <c r="A2950" t="s">
        <v>3796</v>
      </c>
      <c r="B2950" s="1">
        <v>40673</v>
      </c>
      <c r="C2950" s="1">
        <v>40678</v>
      </c>
      <c r="D2950" t="s">
        <v>780</v>
      </c>
      <c r="E2950" t="s">
        <v>14</v>
      </c>
      <c r="F2950" t="s">
        <v>142</v>
      </c>
      <c r="G2950" t="s">
        <v>16</v>
      </c>
      <c r="H2950" t="s">
        <v>122</v>
      </c>
      <c r="I2950" t="s">
        <v>2587</v>
      </c>
      <c r="J2950">
        <v>41.04</v>
      </c>
      <c r="K2950">
        <v>6</v>
      </c>
      <c r="L2950">
        <v>11.08</v>
      </c>
      <c r="M2950">
        <f>YEAR(Walmart_dataset[[#This Row],[Order Date]])</f>
        <v>2011</v>
      </c>
      <c r="N2950">
        <f>MONTH(Walmart_dataset[[#This Row],[Order Date]])</f>
        <v>5</v>
      </c>
      <c r="O2950">
        <f>DAY(Walmart_dataset[[#This Row],[Order Date]])</f>
        <v>10</v>
      </c>
    </row>
    <row r="2951" spans="1:15" x14ac:dyDescent="0.25">
      <c r="A2951" t="s">
        <v>3796</v>
      </c>
      <c r="B2951" s="1">
        <v>40673</v>
      </c>
      <c r="C2951" s="1">
        <v>40678</v>
      </c>
      <c r="D2951" t="s">
        <v>780</v>
      </c>
      <c r="E2951" t="s">
        <v>14</v>
      </c>
      <c r="F2951" t="s">
        <v>142</v>
      </c>
      <c r="G2951" t="s">
        <v>16</v>
      </c>
      <c r="H2951" t="s">
        <v>110</v>
      </c>
      <c r="I2951" t="s">
        <v>1756</v>
      </c>
      <c r="J2951">
        <v>256.77999999999997</v>
      </c>
      <c r="K2951">
        <v>1</v>
      </c>
      <c r="L2951">
        <v>32.1</v>
      </c>
      <c r="M2951">
        <f>YEAR(Walmart_dataset[[#This Row],[Order Date]])</f>
        <v>2011</v>
      </c>
      <c r="N2951">
        <f>MONTH(Walmart_dataset[[#This Row],[Order Date]])</f>
        <v>5</v>
      </c>
      <c r="O2951">
        <f>DAY(Walmart_dataset[[#This Row],[Order Date]])</f>
        <v>10</v>
      </c>
    </row>
    <row r="2952" spans="1:15" x14ac:dyDescent="0.25">
      <c r="A2952" t="s">
        <v>3797</v>
      </c>
      <c r="B2952" s="1">
        <v>41610</v>
      </c>
      <c r="C2952" s="1">
        <v>41614</v>
      </c>
      <c r="D2952" t="s">
        <v>1031</v>
      </c>
      <c r="E2952" t="s">
        <v>14</v>
      </c>
      <c r="F2952" t="s">
        <v>15</v>
      </c>
      <c r="G2952" t="s">
        <v>16</v>
      </c>
      <c r="H2952" t="s">
        <v>23</v>
      </c>
      <c r="I2952" t="s">
        <v>118</v>
      </c>
      <c r="J2952">
        <v>23.04</v>
      </c>
      <c r="K2952">
        <v>8</v>
      </c>
      <c r="L2952">
        <v>6.91</v>
      </c>
      <c r="M2952">
        <f>YEAR(Walmart_dataset[[#This Row],[Order Date]])</f>
        <v>2013</v>
      </c>
      <c r="N2952">
        <f>MONTH(Walmart_dataset[[#This Row],[Order Date]])</f>
        <v>12</v>
      </c>
      <c r="O2952">
        <f>DAY(Walmart_dataset[[#This Row],[Order Date]])</f>
        <v>2</v>
      </c>
    </row>
    <row r="2953" spans="1:15" x14ac:dyDescent="0.25">
      <c r="A2953" t="s">
        <v>3798</v>
      </c>
      <c r="B2953" s="1">
        <v>41855</v>
      </c>
      <c r="C2953" s="1">
        <v>41860</v>
      </c>
      <c r="D2953" t="s">
        <v>3166</v>
      </c>
      <c r="E2953" t="s">
        <v>14</v>
      </c>
      <c r="F2953" t="s">
        <v>36</v>
      </c>
      <c r="G2953" t="s">
        <v>37</v>
      </c>
      <c r="H2953" t="s">
        <v>43</v>
      </c>
      <c r="I2953" t="s">
        <v>1234</v>
      </c>
      <c r="J2953">
        <v>16.059999999999999</v>
      </c>
      <c r="K2953">
        <v>1</v>
      </c>
      <c r="L2953">
        <v>4.18</v>
      </c>
      <c r="M2953">
        <f>YEAR(Walmart_dataset[[#This Row],[Order Date]])</f>
        <v>2014</v>
      </c>
      <c r="N2953">
        <f>MONTH(Walmart_dataset[[#This Row],[Order Date]])</f>
        <v>8</v>
      </c>
      <c r="O2953">
        <f>DAY(Walmart_dataset[[#This Row],[Order Date]])</f>
        <v>4</v>
      </c>
    </row>
    <row r="2954" spans="1:15" x14ac:dyDescent="0.25">
      <c r="A2954" t="s">
        <v>3799</v>
      </c>
      <c r="B2954" s="1">
        <v>40982</v>
      </c>
      <c r="C2954" s="1">
        <v>40987</v>
      </c>
      <c r="D2954" t="s">
        <v>2510</v>
      </c>
      <c r="E2954" t="s">
        <v>14</v>
      </c>
      <c r="F2954" t="s">
        <v>115</v>
      </c>
      <c r="G2954" t="s">
        <v>16</v>
      </c>
      <c r="H2954" t="s">
        <v>67</v>
      </c>
      <c r="I2954" t="s">
        <v>735</v>
      </c>
      <c r="J2954">
        <v>19.440000000000001</v>
      </c>
      <c r="K2954">
        <v>3</v>
      </c>
      <c r="L2954">
        <v>9.33</v>
      </c>
      <c r="M2954">
        <f>YEAR(Walmart_dataset[[#This Row],[Order Date]])</f>
        <v>2012</v>
      </c>
      <c r="N2954">
        <f>MONTH(Walmart_dataset[[#This Row],[Order Date]])</f>
        <v>3</v>
      </c>
      <c r="O2954">
        <f>DAY(Walmart_dataset[[#This Row],[Order Date]])</f>
        <v>14</v>
      </c>
    </row>
    <row r="2955" spans="1:15" x14ac:dyDescent="0.25">
      <c r="A2955" t="s">
        <v>3800</v>
      </c>
      <c r="B2955" s="1">
        <v>40885</v>
      </c>
      <c r="C2955" s="1">
        <v>40892</v>
      </c>
      <c r="D2955" t="s">
        <v>2370</v>
      </c>
      <c r="E2955" t="s">
        <v>14</v>
      </c>
      <c r="F2955" t="s">
        <v>47</v>
      </c>
      <c r="G2955" t="s">
        <v>16</v>
      </c>
      <c r="H2955" t="s">
        <v>21</v>
      </c>
      <c r="I2955" t="s">
        <v>69</v>
      </c>
      <c r="J2955">
        <v>39.880000000000003</v>
      </c>
      <c r="K2955">
        <v>2</v>
      </c>
      <c r="L2955">
        <v>11.17</v>
      </c>
      <c r="M2955">
        <f>YEAR(Walmart_dataset[[#This Row],[Order Date]])</f>
        <v>2011</v>
      </c>
      <c r="N2955">
        <f>MONTH(Walmart_dataset[[#This Row],[Order Date]])</f>
        <v>12</v>
      </c>
      <c r="O2955">
        <f>DAY(Walmart_dataset[[#This Row],[Order Date]])</f>
        <v>8</v>
      </c>
    </row>
    <row r="2956" spans="1:15" x14ac:dyDescent="0.25">
      <c r="A2956" t="s">
        <v>3800</v>
      </c>
      <c r="B2956" s="1">
        <v>40885</v>
      </c>
      <c r="C2956" s="1">
        <v>40892</v>
      </c>
      <c r="D2956" t="s">
        <v>2370</v>
      </c>
      <c r="E2956" t="s">
        <v>14</v>
      </c>
      <c r="F2956" t="s">
        <v>47</v>
      </c>
      <c r="G2956" t="s">
        <v>16</v>
      </c>
      <c r="H2956" t="s">
        <v>21</v>
      </c>
      <c r="I2956" t="s">
        <v>1447</v>
      </c>
      <c r="J2956">
        <v>79.44</v>
      </c>
      <c r="K2956">
        <v>3</v>
      </c>
      <c r="L2956">
        <v>28.6</v>
      </c>
      <c r="M2956">
        <f>YEAR(Walmart_dataset[[#This Row],[Order Date]])</f>
        <v>2011</v>
      </c>
      <c r="N2956">
        <f>MONTH(Walmart_dataset[[#This Row],[Order Date]])</f>
        <v>12</v>
      </c>
      <c r="O2956">
        <f>DAY(Walmart_dataset[[#This Row],[Order Date]])</f>
        <v>8</v>
      </c>
    </row>
    <row r="2957" spans="1:15" x14ac:dyDescent="0.25">
      <c r="A2957" t="s">
        <v>3801</v>
      </c>
      <c r="B2957" s="1">
        <v>41600</v>
      </c>
      <c r="C2957" s="1">
        <v>41605</v>
      </c>
      <c r="D2957" t="s">
        <v>2199</v>
      </c>
      <c r="E2957" t="s">
        <v>14</v>
      </c>
      <c r="F2957" t="s">
        <v>15</v>
      </c>
      <c r="G2957" t="s">
        <v>16</v>
      </c>
      <c r="H2957" t="s">
        <v>67</v>
      </c>
      <c r="I2957" t="s">
        <v>422</v>
      </c>
      <c r="J2957">
        <v>32.4</v>
      </c>
      <c r="K2957">
        <v>5</v>
      </c>
      <c r="L2957">
        <v>15.55</v>
      </c>
      <c r="M2957">
        <f>YEAR(Walmart_dataset[[#This Row],[Order Date]])</f>
        <v>2013</v>
      </c>
      <c r="N2957">
        <f>MONTH(Walmart_dataset[[#This Row],[Order Date]])</f>
        <v>11</v>
      </c>
      <c r="O2957">
        <f>DAY(Walmart_dataset[[#This Row],[Order Date]])</f>
        <v>22</v>
      </c>
    </row>
    <row r="2958" spans="1:15" x14ac:dyDescent="0.25">
      <c r="A2958" t="s">
        <v>3802</v>
      </c>
      <c r="B2958" s="1">
        <v>41718</v>
      </c>
      <c r="C2958" s="1">
        <v>41723</v>
      </c>
      <c r="D2958" t="s">
        <v>3296</v>
      </c>
      <c r="E2958" t="s">
        <v>14</v>
      </c>
      <c r="F2958" t="s">
        <v>15</v>
      </c>
      <c r="G2958" t="s">
        <v>16</v>
      </c>
      <c r="H2958" t="s">
        <v>29</v>
      </c>
      <c r="I2958" t="s">
        <v>3056</v>
      </c>
      <c r="J2958">
        <v>381.36</v>
      </c>
      <c r="K2958">
        <v>7</v>
      </c>
      <c r="L2958">
        <v>106.78</v>
      </c>
      <c r="M2958">
        <f>YEAR(Walmart_dataset[[#This Row],[Order Date]])</f>
        <v>2014</v>
      </c>
      <c r="N2958">
        <f>MONTH(Walmart_dataset[[#This Row],[Order Date]])</f>
        <v>3</v>
      </c>
      <c r="O2958">
        <f>DAY(Walmart_dataset[[#This Row],[Order Date]])</f>
        <v>20</v>
      </c>
    </row>
    <row r="2959" spans="1:15" x14ac:dyDescent="0.25">
      <c r="A2959" t="s">
        <v>3803</v>
      </c>
      <c r="B2959" s="1">
        <v>40850</v>
      </c>
      <c r="C2959" s="1">
        <v>40850</v>
      </c>
      <c r="D2959" t="s">
        <v>2474</v>
      </c>
      <c r="E2959" t="s">
        <v>14</v>
      </c>
      <c r="F2959" t="s">
        <v>15</v>
      </c>
      <c r="G2959" t="s">
        <v>16</v>
      </c>
      <c r="H2959" t="s">
        <v>23</v>
      </c>
      <c r="I2959" t="s">
        <v>937</v>
      </c>
      <c r="J2959">
        <v>6.72</v>
      </c>
      <c r="K2959">
        <v>4</v>
      </c>
      <c r="L2959">
        <v>3.36</v>
      </c>
      <c r="M2959">
        <f>YEAR(Walmart_dataset[[#This Row],[Order Date]])</f>
        <v>2011</v>
      </c>
      <c r="N2959">
        <f>MONTH(Walmart_dataset[[#This Row],[Order Date]])</f>
        <v>11</v>
      </c>
      <c r="O2959">
        <f>DAY(Walmart_dataset[[#This Row],[Order Date]])</f>
        <v>3</v>
      </c>
    </row>
    <row r="2960" spans="1:15" x14ac:dyDescent="0.25">
      <c r="A2960" t="s">
        <v>3804</v>
      </c>
      <c r="B2960" s="1">
        <v>41844</v>
      </c>
      <c r="C2960" s="1">
        <v>41847</v>
      </c>
      <c r="D2960" t="s">
        <v>220</v>
      </c>
      <c r="E2960" t="s">
        <v>14</v>
      </c>
      <c r="F2960" t="s">
        <v>15</v>
      </c>
      <c r="G2960" t="s">
        <v>16</v>
      </c>
      <c r="H2960" t="s">
        <v>27</v>
      </c>
      <c r="I2960" t="s">
        <v>1943</v>
      </c>
      <c r="J2960">
        <v>15.19</v>
      </c>
      <c r="K2960">
        <v>3</v>
      </c>
      <c r="L2960">
        <v>5.51</v>
      </c>
      <c r="M2960">
        <f>YEAR(Walmart_dataset[[#This Row],[Order Date]])</f>
        <v>2014</v>
      </c>
      <c r="N2960">
        <f>MONTH(Walmart_dataset[[#This Row],[Order Date]])</f>
        <v>7</v>
      </c>
      <c r="O2960">
        <f>DAY(Walmart_dataset[[#This Row],[Order Date]])</f>
        <v>24</v>
      </c>
    </row>
    <row r="2961" spans="1:15" x14ac:dyDescent="0.25">
      <c r="A2961" t="s">
        <v>3804</v>
      </c>
      <c r="B2961" s="1">
        <v>41844</v>
      </c>
      <c r="C2961" s="1">
        <v>41847</v>
      </c>
      <c r="D2961" t="s">
        <v>220</v>
      </c>
      <c r="E2961" t="s">
        <v>14</v>
      </c>
      <c r="F2961" t="s">
        <v>15</v>
      </c>
      <c r="G2961" t="s">
        <v>16</v>
      </c>
      <c r="H2961" t="s">
        <v>67</v>
      </c>
      <c r="I2961" t="s">
        <v>3805</v>
      </c>
      <c r="J2961">
        <v>58.32</v>
      </c>
      <c r="K2961">
        <v>9</v>
      </c>
      <c r="L2961">
        <v>27.99</v>
      </c>
      <c r="M2961">
        <f>YEAR(Walmart_dataset[[#This Row],[Order Date]])</f>
        <v>2014</v>
      </c>
      <c r="N2961">
        <f>MONTH(Walmart_dataset[[#This Row],[Order Date]])</f>
        <v>7</v>
      </c>
      <c r="O2961">
        <f>DAY(Walmart_dataset[[#This Row],[Order Date]])</f>
        <v>24</v>
      </c>
    </row>
    <row r="2962" spans="1:15" hidden="1" x14ac:dyDescent="0.25">
      <c r="A2962" t="s">
        <v>3806</v>
      </c>
      <c r="B2962" s="1">
        <v>40904</v>
      </c>
      <c r="C2962" s="1">
        <v>40908</v>
      </c>
      <c r="D2962" t="s">
        <v>3607</v>
      </c>
      <c r="E2962" t="s">
        <v>14</v>
      </c>
      <c r="F2962" t="s">
        <v>105</v>
      </c>
      <c r="G2962" t="s">
        <v>73</v>
      </c>
      <c r="H2962" t="s">
        <v>27</v>
      </c>
      <c r="I2962" t="s">
        <v>2013</v>
      </c>
      <c r="J2962">
        <v>946.76</v>
      </c>
      <c r="K2962">
        <v>6</v>
      </c>
      <c r="L2962">
        <v>-694.29</v>
      </c>
      <c r="M2962">
        <f>YEAR(Walmart_dataset[[#This Row],[Order Date]])</f>
        <v>2011</v>
      </c>
      <c r="N2962">
        <f>MONTH(Walmart_dataset[[#This Row],[Order Date]])</f>
        <v>12</v>
      </c>
      <c r="O2962">
        <f>DAY(Walmart_dataset[[#This Row],[Order Date]])</f>
        <v>27</v>
      </c>
    </row>
    <row r="2963" spans="1:15" x14ac:dyDescent="0.25">
      <c r="A2963" t="s">
        <v>3807</v>
      </c>
      <c r="B2963" s="1">
        <v>41520</v>
      </c>
      <c r="C2963" s="1">
        <v>41524</v>
      </c>
      <c r="D2963" t="s">
        <v>448</v>
      </c>
      <c r="E2963" t="s">
        <v>14</v>
      </c>
      <c r="F2963" t="s">
        <v>15</v>
      </c>
      <c r="G2963" t="s">
        <v>16</v>
      </c>
      <c r="H2963" t="s">
        <v>21</v>
      </c>
      <c r="I2963" t="s">
        <v>1149</v>
      </c>
      <c r="J2963">
        <v>94.68</v>
      </c>
      <c r="K2963">
        <v>9</v>
      </c>
      <c r="L2963">
        <v>31.24</v>
      </c>
      <c r="M2963">
        <f>YEAR(Walmart_dataset[[#This Row],[Order Date]])</f>
        <v>2013</v>
      </c>
      <c r="N2963">
        <f>MONTH(Walmart_dataset[[#This Row],[Order Date]])</f>
        <v>9</v>
      </c>
      <c r="O2963">
        <f>DAY(Walmart_dataset[[#This Row],[Order Date]])</f>
        <v>3</v>
      </c>
    </row>
    <row r="2964" spans="1:15" x14ac:dyDescent="0.25">
      <c r="A2964" t="s">
        <v>3807</v>
      </c>
      <c r="B2964" s="1">
        <v>41520</v>
      </c>
      <c r="C2964" s="1">
        <v>41524</v>
      </c>
      <c r="D2964" t="s">
        <v>448</v>
      </c>
      <c r="E2964" t="s">
        <v>14</v>
      </c>
      <c r="F2964" t="s">
        <v>15</v>
      </c>
      <c r="G2964" t="s">
        <v>16</v>
      </c>
      <c r="H2964" t="s">
        <v>43</v>
      </c>
      <c r="I2964" t="s">
        <v>2629</v>
      </c>
      <c r="J2964">
        <v>23.67</v>
      </c>
      <c r="K2964">
        <v>3</v>
      </c>
      <c r="L2964">
        <v>0.95</v>
      </c>
      <c r="M2964">
        <f>YEAR(Walmart_dataset[[#This Row],[Order Date]])</f>
        <v>2013</v>
      </c>
      <c r="N2964">
        <f>MONTH(Walmart_dataset[[#This Row],[Order Date]])</f>
        <v>9</v>
      </c>
      <c r="O2964">
        <f>DAY(Walmart_dataset[[#This Row],[Order Date]])</f>
        <v>3</v>
      </c>
    </row>
    <row r="2965" spans="1:15" x14ac:dyDescent="0.25">
      <c r="A2965" t="s">
        <v>3807</v>
      </c>
      <c r="B2965" s="1">
        <v>41520</v>
      </c>
      <c r="C2965" s="1">
        <v>41524</v>
      </c>
      <c r="D2965" t="s">
        <v>448</v>
      </c>
      <c r="E2965" t="s">
        <v>14</v>
      </c>
      <c r="F2965" t="s">
        <v>15</v>
      </c>
      <c r="G2965" t="s">
        <v>16</v>
      </c>
      <c r="H2965" t="s">
        <v>25</v>
      </c>
      <c r="I2965" t="s">
        <v>1889</v>
      </c>
      <c r="J2965">
        <v>1091.17</v>
      </c>
      <c r="K2965">
        <v>4</v>
      </c>
      <c r="L2965">
        <v>68.2</v>
      </c>
      <c r="M2965">
        <f>YEAR(Walmart_dataset[[#This Row],[Order Date]])</f>
        <v>2013</v>
      </c>
      <c r="N2965">
        <f>MONTH(Walmart_dataset[[#This Row],[Order Date]])</f>
        <v>9</v>
      </c>
      <c r="O2965">
        <f>DAY(Walmart_dataset[[#This Row],[Order Date]])</f>
        <v>3</v>
      </c>
    </row>
    <row r="2966" spans="1:15" x14ac:dyDescent="0.25">
      <c r="A2966" t="s">
        <v>3807</v>
      </c>
      <c r="B2966" s="1">
        <v>41520</v>
      </c>
      <c r="C2966" s="1">
        <v>41524</v>
      </c>
      <c r="D2966" t="s">
        <v>448</v>
      </c>
      <c r="E2966" t="s">
        <v>14</v>
      </c>
      <c r="F2966" t="s">
        <v>15</v>
      </c>
      <c r="G2966" t="s">
        <v>16</v>
      </c>
      <c r="H2966" t="s">
        <v>23</v>
      </c>
      <c r="I2966" t="s">
        <v>3808</v>
      </c>
      <c r="J2966">
        <v>18.690000000000001</v>
      </c>
      <c r="K2966">
        <v>7</v>
      </c>
      <c r="L2966">
        <v>5.23</v>
      </c>
      <c r="M2966">
        <f>YEAR(Walmart_dataset[[#This Row],[Order Date]])</f>
        <v>2013</v>
      </c>
      <c r="N2966">
        <f>MONTH(Walmart_dataset[[#This Row],[Order Date]])</f>
        <v>9</v>
      </c>
      <c r="O2966">
        <f>DAY(Walmart_dataset[[#This Row],[Order Date]])</f>
        <v>3</v>
      </c>
    </row>
    <row r="2967" spans="1:15" x14ac:dyDescent="0.25">
      <c r="A2967" t="s">
        <v>3807</v>
      </c>
      <c r="B2967" s="1">
        <v>41520</v>
      </c>
      <c r="C2967" s="1">
        <v>41524</v>
      </c>
      <c r="D2967" t="s">
        <v>448</v>
      </c>
      <c r="E2967" t="s">
        <v>14</v>
      </c>
      <c r="F2967" t="s">
        <v>15</v>
      </c>
      <c r="G2967" t="s">
        <v>16</v>
      </c>
      <c r="H2967" t="s">
        <v>31</v>
      </c>
      <c r="I2967" t="s">
        <v>32</v>
      </c>
      <c r="J2967">
        <v>568.73</v>
      </c>
      <c r="K2967">
        <v>3</v>
      </c>
      <c r="L2967">
        <v>28.44</v>
      </c>
      <c r="M2967">
        <f>YEAR(Walmart_dataset[[#This Row],[Order Date]])</f>
        <v>2013</v>
      </c>
      <c r="N2967">
        <f>MONTH(Walmart_dataset[[#This Row],[Order Date]])</f>
        <v>9</v>
      </c>
      <c r="O2967">
        <f>DAY(Walmart_dataset[[#This Row],[Order Date]])</f>
        <v>3</v>
      </c>
    </row>
    <row r="2968" spans="1:15" x14ac:dyDescent="0.25">
      <c r="A2968" t="s">
        <v>3807</v>
      </c>
      <c r="B2968" s="1">
        <v>41520</v>
      </c>
      <c r="C2968" s="1">
        <v>41524</v>
      </c>
      <c r="D2968" t="s">
        <v>448</v>
      </c>
      <c r="E2968" t="s">
        <v>14</v>
      </c>
      <c r="F2968" t="s">
        <v>15</v>
      </c>
      <c r="G2968" t="s">
        <v>16</v>
      </c>
      <c r="H2968" t="s">
        <v>27</v>
      </c>
      <c r="I2968" t="s">
        <v>2578</v>
      </c>
      <c r="J2968">
        <v>7.31</v>
      </c>
      <c r="K2968">
        <v>1</v>
      </c>
      <c r="L2968">
        <v>2.56</v>
      </c>
      <c r="M2968">
        <f>YEAR(Walmart_dataset[[#This Row],[Order Date]])</f>
        <v>2013</v>
      </c>
      <c r="N2968">
        <f>MONTH(Walmart_dataset[[#This Row],[Order Date]])</f>
        <v>9</v>
      </c>
      <c r="O2968">
        <f>DAY(Walmart_dataset[[#This Row],[Order Date]])</f>
        <v>3</v>
      </c>
    </row>
    <row r="2969" spans="1:15" x14ac:dyDescent="0.25">
      <c r="A2969" t="s">
        <v>3809</v>
      </c>
      <c r="B2969" s="1">
        <v>40733</v>
      </c>
      <c r="C2969" s="1">
        <v>40738</v>
      </c>
      <c r="D2969" t="s">
        <v>505</v>
      </c>
      <c r="E2969" t="s">
        <v>14</v>
      </c>
      <c r="F2969" t="s">
        <v>47</v>
      </c>
      <c r="G2969" t="s">
        <v>16</v>
      </c>
      <c r="H2969" t="s">
        <v>27</v>
      </c>
      <c r="I2969" t="s">
        <v>3810</v>
      </c>
      <c r="J2969">
        <v>14.3</v>
      </c>
      <c r="K2969">
        <v>6</v>
      </c>
      <c r="L2969">
        <v>4.6500000000000004</v>
      </c>
      <c r="M2969">
        <f>YEAR(Walmart_dataset[[#This Row],[Order Date]])</f>
        <v>2011</v>
      </c>
      <c r="N2969">
        <f>MONTH(Walmart_dataset[[#This Row],[Order Date]])</f>
        <v>7</v>
      </c>
      <c r="O2969">
        <f>DAY(Walmart_dataset[[#This Row],[Order Date]])</f>
        <v>9</v>
      </c>
    </row>
    <row r="2970" spans="1:15" x14ac:dyDescent="0.25">
      <c r="A2970" t="s">
        <v>3809</v>
      </c>
      <c r="B2970" s="1">
        <v>40733</v>
      </c>
      <c r="C2970" s="1">
        <v>40738</v>
      </c>
      <c r="D2970" t="s">
        <v>505</v>
      </c>
      <c r="E2970" t="s">
        <v>14</v>
      </c>
      <c r="F2970" t="s">
        <v>47</v>
      </c>
      <c r="G2970" t="s">
        <v>16</v>
      </c>
      <c r="H2970" t="s">
        <v>296</v>
      </c>
      <c r="I2970" t="s">
        <v>2667</v>
      </c>
      <c r="J2970">
        <v>119.83</v>
      </c>
      <c r="K2970">
        <v>1</v>
      </c>
      <c r="L2970">
        <v>7.05</v>
      </c>
      <c r="M2970">
        <f>YEAR(Walmart_dataset[[#This Row],[Order Date]])</f>
        <v>2011</v>
      </c>
      <c r="N2970">
        <f>MONTH(Walmart_dataset[[#This Row],[Order Date]])</f>
        <v>7</v>
      </c>
      <c r="O2970">
        <f>DAY(Walmart_dataset[[#This Row],[Order Date]])</f>
        <v>9</v>
      </c>
    </row>
    <row r="2971" spans="1:15" x14ac:dyDescent="0.25">
      <c r="A2971" t="s">
        <v>3809</v>
      </c>
      <c r="B2971" s="1">
        <v>40733</v>
      </c>
      <c r="C2971" s="1">
        <v>40738</v>
      </c>
      <c r="D2971" t="s">
        <v>505</v>
      </c>
      <c r="E2971" t="s">
        <v>14</v>
      </c>
      <c r="F2971" t="s">
        <v>47</v>
      </c>
      <c r="G2971" t="s">
        <v>16</v>
      </c>
      <c r="H2971" t="s">
        <v>23</v>
      </c>
      <c r="I2971" t="s">
        <v>1585</v>
      </c>
      <c r="J2971">
        <v>5.56</v>
      </c>
      <c r="K2971">
        <v>2</v>
      </c>
      <c r="L2971">
        <v>2.2200000000000002</v>
      </c>
      <c r="M2971">
        <f>YEAR(Walmart_dataset[[#This Row],[Order Date]])</f>
        <v>2011</v>
      </c>
      <c r="N2971">
        <f>MONTH(Walmart_dataset[[#This Row],[Order Date]])</f>
        <v>7</v>
      </c>
      <c r="O2971">
        <f>DAY(Walmart_dataset[[#This Row],[Order Date]])</f>
        <v>9</v>
      </c>
    </row>
    <row r="2972" spans="1:15" x14ac:dyDescent="0.25">
      <c r="A2972" t="s">
        <v>3809</v>
      </c>
      <c r="B2972" s="1">
        <v>40733</v>
      </c>
      <c r="C2972" s="1">
        <v>40738</v>
      </c>
      <c r="D2972" t="s">
        <v>505</v>
      </c>
      <c r="E2972" t="s">
        <v>14</v>
      </c>
      <c r="F2972" t="s">
        <v>47</v>
      </c>
      <c r="G2972" t="s">
        <v>16</v>
      </c>
      <c r="H2972" t="s">
        <v>67</v>
      </c>
      <c r="I2972" t="s">
        <v>3811</v>
      </c>
      <c r="J2972">
        <v>32.4</v>
      </c>
      <c r="K2972">
        <v>5</v>
      </c>
      <c r="L2972">
        <v>15.55</v>
      </c>
      <c r="M2972">
        <f>YEAR(Walmart_dataset[[#This Row],[Order Date]])</f>
        <v>2011</v>
      </c>
      <c r="N2972">
        <f>MONTH(Walmart_dataset[[#This Row],[Order Date]])</f>
        <v>7</v>
      </c>
      <c r="O2972">
        <f>DAY(Walmart_dataset[[#This Row],[Order Date]])</f>
        <v>9</v>
      </c>
    </row>
    <row r="2973" spans="1:15" x14ac:dyDescent="0.25">
      <c r="A2973" t="s">
        <v>3812</v>
      </c>
      <c r="B2973" s="1">
        <v>41782</v>
      </c>
      <c r="C2973" s="1">
        <v>41786</v>
      </c>
      <c r="D2973" t="s">
        <v>1976</v>
      </c>
      <c r="E2973" t="s">
        <v>14</v>
      </c>
      <c r="F2973" t="s">
        <v>47</v>
      </c>
      <c r="G2973" t="s">
        <v>16</v>
      </c>
      <c r="H2973" t="s">
        <v>23</v>
      </c>
      <c r="I2973" t="s">
        <v>3399</v>
      </c>
      <c r="J2973">
        <v>9.84</v>
      </c>
      <c r="K2973">
        <v>3</v>
      </c>
      <c r="L2973">
        <v>2.85</v>
      </c>
      <c r="M2973">
        <f>YEAR(Walmart_dataset[[#This Row],[Order Date]])</f>
        <v>2014</v>
      </c>
      <c r="N2973">
        <f>MONTH(Walmart_dataset[[#This Row],[Order Date]])</f>
        <v>5</v>
      </c>
      <c r="O2973">
        <f>DAY(Walmart_dataset[[#This Row],[Order Date]])</f>
        <v>23</v>
      </c>
    </row>
    <row r="2974" spans="1:15" x14ac:dyDescent="0.25">
      <c r="A2974" t="s">
        <v>3812</v>
      </c>
      <c r="B2974" s="1">
        <v>41782</v>
      </c>
      <c r="C2974" s="1">
        <v>41786</v>
      </c>
      <c r="D2974" t="s">
        <v>1976</v>
      </c>
      <c r="E2974" t="s">
        <v>14</v>
      </c>
      <c r="F2974" t="s">
        <v>47</v>
      </c>
      <c r="G2974" t="s">
        <v>16</v>
      </c>
      <c r="H2974" t="s">
        <v>23</v>
      </c>
      <c r="I2974" t="s">
        <v>690</v>
      </c>
      <c r="J2974">
        <v>2.78</v>
      </c>
      <c r="K2974">
        <v>1</v>
      </c>
      <c r="L2974">
        <v>0.72</v>
      </c>
      <c r="M2974">
        <f>YEAR(Walmart_dataset[[#This Row],[Order Date]])</f>
        <v>2014</v>
      </c>
      <c r="N2974">
        <f>MONTH(Walmart_dataset[[#This Row],[Order Date]])</f>
        <v>5</v>
      </c>
      <c r="O2974">
        <f>DAY(Walmart_dataset[[#This Row],[Order Date]])</f>
        <v>23</v>
      </c>
    </row>
    <row r="2975" spans="1:15" x14ac:dyDescent="0.25">
      <c r="A2975" t="s">
        <v>3813</v>
      </c>
      <c r="B2975" s="1">
        <v>41701</v>
      </c>
      <c r="C2975" s="1">
        <v>41707</v>
      </c>
      <c r="D2975" t="s">
        <v>1513</v>
      </c>
      <c r="E2975" t="s">
        <v>14</v>
      </c>
      <c r="F2975" t="s">
        <v>15</v>
      </c>
      <c r="G2975" t="s">
        <v>16</v>
      </c>
      <c r="H2975" t="s">
        <v>27</v>
      </c>
      <c r="I2975" t="s">
        <v>2595</v>
      </c>
      <c r="J2975">
        <v>107.65</v>
      </c>
      <c r="K2975">
        <v>2</v>
      </c>
      <c r="L2975">
        <v>33.64</v>
      </c>
      <c r="M2975">
        <f>YEAR(Walmart_dataset[[#This Row],[Order Date]])</f>
        <v>2014</v>
      </c>
      <c r="N2975">
        <f>MONTH(Walmart_dataset[[#This Row],[Order Date]])</f>
        <v>3</v>
      </c>
      <c r="O2975">
        <f>DAY(Walmart_dataset[[#This Row],[Order Date]])</f>
        <v>3</v>
      </c>
    </row>
    <row r="2976" spans="1:15" x14ac:dyDescent="0.25">
      <c r="A2976" t="s">
        <v>3814</v>
      </c>
      <c r="B2976" s="1">
        <v>41885</v>
      </c>
      <c r="C2976" s="1">
        <v>41885</v>
      </c>
      <c r="D2976" t="s">
        <v>3815</v>
      </c>
      <c r="E2976" t="s">
        <v>14</v>
      </c>
      <c r="F2976" t="s">
        <v>36</v>
      </c>
      <c r="G2976" t="s">
        <v>37</v>
      </c>
      <c r="H2976" t="s">
        <v>110</v>
      </c>
      <c r="I2976" t="s">
        <v>1077</v>
      </c>
      <c r="J2976">
        <v>215.98</v>
      </c>
      <c r="K2976">
        <v>3</v>
      </c>
      <c r="L2976">
        <v>-2.7</v>
      </c>
      <c r="M2976">
        <f>YEAR(Walmart_dataset[[#This Row],[Order Date]])</f>
        <v>2014</v>
      </c>
      <c r="N2976">
        <f>MONTH(Walmart_dataset[[#This Row],[Order Date]])</f>
        <v>9</v>
      </c>
      <c r="O2976">
        <f>DAY(Walmart_dataset[[#This Row],[Order Date]])</f>
        <v>3</v>
      </c>
    </row>
    <row r="2977" spans="1:15" hidden="1" x14ac:dyDescent="0.25">
      <c r="A2977" t="s">
        <v>3816</v>
      </c>
      <c r="B2977" s="1">
        <v>40583</v>
      </c>
      <c r="C2977" s="1">
        <v>40584</v>
      </c>
      <c r="D2977" t="s">
        <v>3233</v>
      </c>
      <c r="E2977" t="s">
        <v>14</v>
      </c>
      <c r="F2977" t="s">
        <v>949</v>
      </c>
      <c r="G2977" t="s">
        <v>285</v>
      </c>
      <c r="H2977" t="s">
        <v>21</v>
      </c>
      <c r="I2977" t="s">
        <v>2309</v>
      </c>
      <c r="J2977">
        <v>14.56</v>
      </c>
      <c r="K2977">
        <v>2</v>
      </c>
      <c r="L2977">
        <v>5.53</v>
      </c>
      <c r="M2977">
        <f>YEAR(Walmart_dataset[[#This Row],[Order Date]])</f>
        <v>2011</v>
      </c>
      <c r="N2977">
        <f>MONTH(Walmart_dataset[[#This Row],[Order Date]])</f>
        <v>2</v>
      </c>
      <c r="O2977">
        <f>DAY(Walmart_dataset[[#This Row],[Order Date]])</f>
        <v>9</v>
      </c>
    </row>
    <row r="2978" spans="1:15" hidden="1" x14ac:dyDescent="0.25">
      <c r="A2978" t="s">
        <v>3817</v>
      </c>
      <c r="B2978" s="1">
        <v>40826</v>
      </c>
      <c r="C2978" s="1">
        <v>40826</v>
      </c>
      <c r="D2978" t="s">
        <v>2560</v>
      </c>
      <c r="E2978" t="s">
        <v>14</v>
      </c>
      <c r="F2978" t="s">
        <v>1453</v>
      </c>
      <c r="G2978" t="s">
        <v>158</v>
      </c>
      <c r="H2978" t="s">
        <v>23</v>
      </c>
      <c r="I2978" t="s">
        <v>3818</v>
      </c>
      <c r="J2978">
        <v>255.85</v>
      </c>
      <c r="K2978">
        <v>7</v>
      </c>
      <c r="L2978">
        <v>112.57</v>
      </c>
      <c r="M2978">
        <f>YEAR(Walmart_dataset[[#This Row],[Order Date]])</f>
        <v>2011</v>
      </c>
      <c r="N2978">
        <f>MONTH(Walmart_dataset[[#This Row],[Order Date]])</f>
        <v>10</v>
      </c>
      <c r="O2978">
        <f>DAY(Walmart_dataset[[#This Row],[Order Date]])</f>
        <v>10</v>
      </c>
    </row>
    <row r="2979" spans="1:15" x14ac:dyDescent="0.25">
      <c r="A2979" t="s">
        <v>3819</v>
      </c>
      <c r="B2979" s="1">
        <v>41538</v>
      </c>
      <c r="C2979" s="1">
        <v>41542</v>
      </c>
      <c r="D2979" t="s">
        <v>2149</v>
      </c>
      <c r="E2979" t="s">
        <v>14</v>
      </c>
      <c r="F2979" t="s">
        <v>36</v>
      </c>
      <c r="G2979" t="s">
        <v>37</v>
      </c>
      <c r="H2979" t="s">
        <v>296</v>
      </c>
      <c r="I2979" t="s">
        <v>3820</v>
      </c>
      <c r="J2979">
        <v>163.88</v>
      </c>
      <c r="K2979">
        <v>2</v>
      </c>
      <c r="L2979">
        <v>40.97</v>
      </c>
      <c r="M2979">
        <f>YEAR(Walmart_dataset[[#This Row],[Order Date]])</f>
        <v>2013</v>
      </c>
      <c r="N2979">
        <f>MONTH(Walmart_dataset[[#This Row],[Order Date]])</f>
        <v>9</v>
      </c>
      <c r="O2979">
        <f>DAY(Walmart_dataset[[#This Row],[Order Date]])</f>
        <v>21</v>
      </c>
    </row>
    <row r="2980" spans="1:15" hidden="1" x14ac:dyDescent="0.25">
      <c r="A2980" t="s">
        <v>3821</v>
      </c>
      <c r="B2980" s="1">
        <v>41885</v>
      </c>
      <c r="C2980" s="1">
        <v>41887</v>
      </c>
      <c r="D2980" t="s">
        <v>1208</v>
      </c>
      <c r="E2980" t="s">
        <v>14</v>
      </c>
      <c r="F2980" t="s">
        <v>1405</v>
      </c>
      <c r="G2980" t="s">
        <v>96</v>
      </c>
      <c r="H2980" t="s">
        <v>17</v>
      </c>
      <c r="I2980" t="s">
        <v>2467</v>
      </c>
      <c r="J2980">
        <v>11.7</v>
      </c>
      <c r="K2980">
        <v>2</v>
      </c>
      <c r="L2980">
        <v>3.95</v>
      </c>
      <c r="M2980">
        <f>YEAR(Walmart_dataset[[#This Row],[Order Date]])</f>
        <v>2014</v>
      </c>
      <c r="N2980">
        <f>MONTH(Walmart_dataset[[#This Row],[Order Date]])</f>
        <v>9</v>
      </c>
      <c r="O2980">
        <f>DAY(Walmart_dataset[[#This Row],[Order Date]])</f>
        <v>3</v>
      </c>
    </row>
    <row r="2981" spans="1:15" x14ac:dyDescent="0.25">
      <c r="A2981" t="s">
        <v>3822</v>
      </c>
      <c r="B2981" s="1">
        <v>40656</v>
      </c>
      <c r="C2981" s="1">
        <v>40659</v>
      </c>
      <c r="D2981" t="s">
        <v>3233</v>
      </c>
      <c r="E2981" t="s">
        <v>14</v>
      </c>
      <c r="F2981" t="s">
        <v>47</v>
      </c>
      <c r="G2981" t="s">
        <v>16</v>
      </c>
      <c r="H2981" t="s">
        <v>67</v>
      </c>
      <c r="I2981" t="s">
        <v>1518</v>
      </c>
      <c r="J2981">
        <v>48.91</v>
      </c>
      <c r="K2981">
        <v>1</v>
      </c>
      <c r="L2981">
        <v>22.99</v>
      </c>
      <c r="M2981">
        <f>YEAR(Walmart_dataset[[#This Row],[Order Date]])</f>
        <v>2011</v>
      </c>
      <c r="N2981">
        <f>MONTH(Walmart_dataset[[#This Row],[Order Date]])</f>
        <v>4</v>
      </c>
      <c r="O2981">
        <f>DAY(Walmart_dataset[[#This Row],[Order Date]])</f>
        <v>23</v>
      </c>
    </row>
    <row r="2982" spans="1:15" hidden="1" x14ac:dyDescent="0.25">
      <c r="A2982" t="s">
        <v>3823</v>
      </c>
      <c r="B2982" s="1">
        <v>41171</v>
      </c>
      <c r="C2982" s="1">
        <v>41176</v>
      </c>
      <c r="D2982" t="s">
        <v>2666</v>
      </c>
      <c r="E2982" t="s">
        <v>14</v>
      </c>
      <c r="F2982" t="s">
        <v>1921</v>
      </c>
      <c r="G2982" t="s">
        <v>158</v>
      </c>
      <c r="H2982" t="s">
        <v>23</v>
      </c>
      <c r="I2982" t="s">
        <v>2441</v>
      </c>
      <c r="J2982">
        <v>8.4</v>
      </c>
      <c r="K2982">
        <v>5</v>
      </c>
      <c r="L2982">
        <v>2.1800000000000002</v>
      </c>
      <c r="M2982">
        <f>YEAR(Walmart_dataset[[#This Row],[Order Date]])</f>
        <v>2012</v>
      </c>
      <c r="N2982">
        <f>MONTH(Walmart_dataset[[#This Row],[Order Date]])</f>
        <v>9</v>
      </c>
      <c r="O2982">
        <f>DAY(Walmart_dataset[[#This Row],[Order Date]])</f>
        <v>19</v>
      </c>
    </row>
    <row r="2983" spans="1:15" x14ac:dyDescent="0.25">
      <c r="A2983" t="s">
        <v>3824</v>
      </c>
      <c r="B2983" s="1">
        <v>40627</v>
      </c>
      <c r="C2983" s="1">
        <v>40632</v>
      </c>
      <c r="D2983" t="s">
        <v>860</v>
      </c>
      <c r="E2983" t="s">
        <v>14</v>
      </c>
      <c r="F2983" t="s">
        <v>47</v>
      </c>
      <c r="G2983" t="s">
        <v>16</v>
      </c>
      <c r="H2983" t="s">
        <v>23</v>
      </c>
      <c r="I2983" t="s">
        <v>2727</v>
      </c>
      <c r="J2983">
        <v>6.56</v>
      </c>
      <c r="K2983">
        <v>2</v>
      </c>
      <c r="L2983">
        <v>1.9</v>
      </c>
      <c r="M2983">
        <f>YEAR(Walmart_dataset[[#This Row],[Order Date]])</f>
        <v>2011</v>
      </c>
      <c r="N2983">
        <f>MONTH(Walmart_dataset[[#This Row],[Order Date]])</f>
        <v>3</v>
      </c>
      <c r="O2983">
        <f>DAY(Walmart_dataset[[#This Row],[Order Date]])</f>
        <v>25</v>
      </c>
    </row>
    <row r="2984" spans="1:15" x14ac:dyDescent="0.25">
      <c r="A2984" t="s">
        <v>3824</v>
      </c>
      <c r="B2984" s="1">
        <v>40627</v>
      </c>
      <c r="C2984" s="1">
        <v>40632</v>
      </c>
      <c r="D2984" t="s">
        <v>860</v>
      </c>
      <c r="E2984" t="s">
        <v>14</v>
      </c>
      <c r="F2984" t="s">
        <v>47</v>
      </c>
      <c r="G2984" t="s">
        <v>16</v>
      </c>
      <c r="H2984" t="s">
        <v>23</v>
      </c>
      <c r="I2984" t="s">
        <v>3357</v>
      </c>
      <c r="J2984">
        <v>14.88</v>
      </c>
      <c r="K2984">
        <v>2</v>
      </c>
      <c r="L2984">
        <v>3.72</v>
      </c>
      <c r="M2984">
        <f>YEAR(Walmart_dataset[[#This Row],[Order Date]])</f>
        <v>2011</v>
      </c>
      <c r="N2984">
        <f>MONTH(Walmart_dataset[[#This Row],[Order Date]])</f>
        <v>3</v>
      </c>
      <c r="O2984">
        <f>DAY(Walmart_dataset[[#This Row],[Order Date]])</f>
        <v>25</v>
      </c>
    </row>
    <row r="2985" spans="1:15" x14ac:dyDescent="0.25">
      <c r="A2985" t="s">
        <v>3824</v>
      </c>
      <c r="B2985" s="1">
        <v>40627</v>
      </c>
      <c r="C2985" s="1">
        <v>40632</v>
      </c>
      <c r="D2985" t="s">
        <v>860</v>
      </c>
      <c r="E2985" t="s">
        <v>14</v>
      </c>
      <c r="F2985" t="s">
        <v>47</v>
      </c>
      <c r="G2985" t="s">
        <v>16</v>
      </c>
      <c r="H2985" t="s">
        <v>58</v>
      </c>
      <c r="I2985" t="s">
        <v>3825</v>
      </c>
      <c r="J2985">
        <v>45.48</v>
      </c>
      <c r="K2985">
        <v>4</v>
      </c>
      <c r="L2985">
        <v>15.92</v>
      </c>
      <c r="M2985">
        <f>YEAR(Walmart_dataset[[#This Row],[Order Date]])</f>
        <v>2011</v>
      </c>
      <c r="N2985">
        <f>MONTH(Walmart_dataset[[#This Row],[Order Date]])</f>
        <v>3</v>
      </c>
      <c r="O2985">
        <f>DAY(Walmart_dataset[[#This Row],[Order Date]])</f>
        <v>25</v>
      </c>
    </row>
    <row r="2986" spans="1:15" x14ac:dyDescent="0.25">
      <c r="A2986" t="s">
        <v>3824</v>
      </c>
      <c r="B2986" s="1">
        <v>40627</v>
      </c>
      <c r="C2986" s="1">
        <v>40632</v>
      </c>
      <c r="D2986" t="s">
        <v>860</v>
      </c>
      <c r="E2986" t="s">
        <v>14</v>
      </c>
      <c r="F2986" t="s">
        <v>47</v>
      </c>
      <c r="G2986" t="s">
        <v>16</v>
      </c>
      <c r="H2986" t="s">
        <v>23</v>
      </c>
      <c r="I2986" t="s">
        <v>642</v>
      </c>
      <c r="J2986">
        <v>25.44</v>
      </c>
      <c r="K2986">
        <v>6</v>
      </c>
      <c r="L2986">
        <v>9.92</v>
      </c>
      <c r="M2986">
        <f>YEAR(Walmart_dataset[[#This Row],[Order Date]])</f>
        <v>2011</v>
      </c>
      <c r="N2986">
        <f>MONTH(Walmart_dataset[[#This Row],[Order Date]])</f>
        <v>3</v>
      </c>
      <c r="O2986">
        <f>DAY(Walmart_dataset[[#This Row],[Order Date]])</f>
        <v>25</v>
      </c>
    </row>
    <row r="2987" spans="1:15" x14ac:dyDescent="0.25">
      <c r="A2987" t="s">
        <v>3826</v>
      </c>
      <c r="B2987" s="1">
        <v>41906</v>
      </c>
      <c r="C2987" s="1">
        <v>41912</v>
      </c>
      <c r="D2987" t="s">
        <v>3827</v>
      </c>
      <c r="E2987" t="s">
        <v>14</v>
      </c>
      <c r="F2987" t="s">
        <v>15</v>
      </c>
      <c r="G2987" t="s">
        <v>16</v>
      </c>
      <c r="H2987" t="s">
        <v>67</v>
      </c>
      <c r="I2987" t="s">
        <v>2472</v>
      </c>
      <c r="J2987">
        <v>211.04</v>
      </c>
      <c r="K2987">
        <v>8</v>
      </c>
      <c r="L2987">
        <v>97.08</v>
      </c>
      <c r="M2987">
        <f>YEAR(Walmart_dataset[[#This Row],[Order Date]])</f>
        <v>2014</v>
      </c>
      <c r="N2987">
        <f>MONTH(Walmart_dataset[[#This Row],[Order Date]])</f>
        <v>9</v>
      </c>
      <c r="O2987">
        <f>DAY(Walmart_dataset[[#This Row],[Order Date]])</f>
        <v>24</v>
      </c>
    </row>
    <row r="2988" spans="1:15" x14ac:dyDescent="0.25">
      <c r="A2988" t="s">
        <v>3826</v>
      </c>
      <c r="B2988" s="1">
        <v>41906</v>
      </c>
      <c r="C2988" s="1">
        <v>41912</v>
      </c>
      <c r="D2988" t="s">
        <v>3827</v>
      </c>
      <c r="E2988" t="s">
        <v>14</v>
      </c>
      <c r="F2988" t="s">
        <v>15</v>
      </c>
      <c r="G2988" t="s">
        <v>16</v>
      </c>
      <c r="H2988" t="s">
        <v>110</v>
      </c>
      <c r="I2988" t="s">
        <v>765</v>
      </c>
      <c r="J2988">
        <v>594.82000000000005</v>
      </c>
      <c r="K2988">
        <v>2</v>
      </c>
      <c r="L2988">
        <v>59.48</v>
      </c>
      <c r="M2988">
        <f>YEAR(Walmart_dataset[[#This Row],[Order Date]])</f>
        <v>2014</v>
      </c>
      <c r="N2988">
        <f>MONTH(Walmart_dataset[[#This Row],[Order Date]])</f>
        <v>9</v>
      </c>
      <c r="O2988">
        <f>DAY(Walmart_dataset[[#This Row],[Order Date]])</f>
        <v>24</v>
      </c>
    </row>
    <row r="2989" spans="1:15" x14ac:dyDescent="0.25">
      <c r="A2989" t="s">
        <v>3826</v>
      </c>
      <c r="B2989" s="1">
        <v>41906</v>
      </c>
      <c r="C2989" s="1">
        <v>41912</v>
      </c>
      <c r="D2989" t="s">
        <v>3827</v>
      </c>
      <c r="E2989" t="s">
        <v>14</v>
      </c>
      <c r="F2989" t="s">
        <v>15</v>
      </c>
      <c r="G2989" t="s">
        <v>16</v>
      </c>
      <c r="H2989" t="s">
        <v>27</v>
      </c>
      <c r="I2989" t="s">
        <v>1656</v>
      </c>
      <c r="J2989">
        <v>72.959999999999994</v>
      </c>
      <c r="K2989">
        <v>3</v>
      </c>
      <c r="L2989">
        <v>23.71</v>
      </c>
      <c r="M2989">
        <f>YEAR(Walmart_dataset[[#This Row],[Order Date]])</f>
        <v>2014</v>
      </c>
      <c r="N2989">
        <f>MONTH(Walmart_dataset[[#This Row],[Order Date]])</f>
        <v>9</v>
      </c>
      <c r="O2989">
        <f>DAY(Walmart_dataset[[#This Row],[Order Date]])</f>
        <v>24</v>
      </c>
    </row>
    <row r="2990" spans="1:15" x14ac:dyDescent="0.25">
      <c r="A2990" t="s">
        <v>3828</v>
      </c>
      <c r="B2990" s="1">
        <v>41890</v>
      </c>
      <c r="C2990" s="1">
        <v>41893</v>
      </c>
      <c r="D2990" t="s">
        <v>790</v>
      </c>
      <c r="E2990" t="s">
        <v>14</v>
      </c>
      <c r="F2990" t="s">
        <v>558</v>
      </c>
      <c r="G2990" t="s">
        <v>37</v>
      </c>
      <c r="H2990" t="s">
        <v>21</v>
      </c>
      <c r="I2990" t="s">
        <v>3483</v>
      </c>
      <c r="J2990">
        <v>80.959999999999994</v>
      </c>
      <c r="K2990">
        <v>4</v>
      </c>
      <c r="L2990">
        <v>34.81</v>
      </c>
      <c r="M2990">
        <f>YEAR(Walmart_dataset[[#This Row],[Order Date]])</f>
        <v>2014</v>
      </c>
      <c r="N2990">
        <f>MONTH(Walmart_dataset[[#This Row],[Order Date]])</f>
        <v>9</v>
      </c>
      <c r="O2990">
        <f>DAY(Walmart_dataset[[#This Row],[Order Date]])</f>
        <v>8</v>
      </c>
    </row>
    <row r="2991" spans="1:15" x14ac:dyDescent="0.25">
      <c r="A2991" t="s">
        <v>3828</v>
      </c>
      <c r="B2991" s="1">
        <v>41890</v>
      </c>
      <c r="C2991" s="1">
        <v>41893</v>
      </c>
      <c r="D2991" t="s">
        <v>790</v>
      </c>
      <c r="E2991" t="s">
        <v>14</v>
      </c>
      <c r="F2991" t="s">
        <v>558</v>
      </c>
      <c r="G2991" t="s">
        <v>37</v>
      </c>
      <c r="H2991" t="s">
        <v>25</v>
      </c>
      <c r="I2991" t="s">
        <v>33</v>
      </c>
      <c r="J2991">
        <v>455.71</v>
      </c>
      <c r="K2991">
        <v>2</v>
      </c>
      <c r="L2991">
        <v>34.18</v>
      </c>
      <c r="M2991">
        <f>YEAR(Walmart_dataset[[#This Row],[Order Date]])</f>
        <v>2014</v>
      </c>
      <c r="N2991">
        <f>MONTH(Walmart_dataset[[#This Row],[Order Date]])</f>
        <v>9</v>
      </c>
      <c r="O2991">
        <f>DAY(Walmart_dataset[[#This Row],[Order Date]])</f>
        <v>8</v>
      </c>
    </row>
    <row r="2992" spans="1:15" x14ac:dyDescent="0.25">
      <c r="A2992" t="s">
        <v>3828</v>
      </c>
      <c r="B2992" s="1">
        <v>41890</v>
      </c>
      <c r="C2992" s="1">
        <v>41893</v>
      </c>
      <c r="D2992" t="s">
        <v>790</v>
      </c>
      <c r="E2992" t="s">
        <v>14</v>
      </c>
      <c r="F2992" t="s">
        <v>558</v>
      </c>
      <c r="G2992" t="s">
        <v>37</v>
      </c>
      <c r="H2992" t="s">
        <v>23</v>
      </c>
      <c r="I2992" t="s">
        <v>3829</v>
      </c>
      <c r="J2992">
        <v>25.98</v>
      </c>
      <c r="K2992">
        <v>1</v>
      </c>
      <c r="L2992">
        <v>7.27</v>
      </c>
      <c r="M2992">
        <f>YEAR(Walmart_dataset[[#This Row],[Order Date]])</f>
        <v>2014</v>
      </c>
      <c r="N2992">
        <f>MONTH(Walmart_dataset[[#This Row],[Order Date]])</f>
        <v>9</v>
      </c>
      <c r="O2992">
        <f>DAY(Walmart_dataset[[#This Row],[Order Date]])</f>
        <v>8</v>
      </c>
    </row>
    <row r="2993" spans="1:15" x14ac:dyDescent="0.25">
      <c r="A2993" t="s">
        <v>3830</v>
      </c>
      <c r="B2993" s="1">
        <v>41241</v>
      </c>
      <c r="C2993" s="1">
        <v>41243</v>
      </c>
      <c r="D2993" t="s">
        <v>3831</v>
      </c>
      <c r="E2993" t="s">
        <v>14</v>
      </c>
      <c r="F2993" t="s">
        <v>47</v>
      </c>
      <c r="G2993" t="s">
        <v>16</v>
      </c>
      <c r="H2993" t="s">
        <v>29</v>
      </c>
      <c r="I2993" t="s">
        <v>3832</v>
      </c>
      <c r="J2993">
        <v>45.28</v>
      </c>
      <c r="K2993">
        <v>4</v>
      </c>
      <c r="L2993">
        <v>15.4</v>
      </c>
      <c r="M2993">
        <f>YEAR(Walmart_dataset[[#This Row],[Order Date]])</f>
        <v>2012</v>
      </c>
      <c r="N2993">
        <f>MONTH(Walmart_dataset[[#This Row],[Order Date]])</f>
        <v>11</v>
      </c>
      <c r="O2993">
        <f>DAY(Walmart_dataset[[#This Row],[Order Date]])</f>
        <v>28</v>
      </c>
    </row>
    <row r="2994" spans="1:15" hidden="1" x14ac:dyDescent="0.25">
      <c r="A2994" t="s">
        <v>3833</v>
      </c>
      <c r="B2994" s="1">
        <v>41547</v>
      </c>
      <c r="C2994" s="1">
        <v>41551</v>
      </c>
      <c r="D2994" t="s">
        <v>394</v>
      </c>
      <c r="E2994" t="s">
        <v>14</v>
      </c>
      <c r="F2994" t="s">
        <v>1161</v>
      </c>
      <c r="G2994" t="s">
        <v>88</v>
      </c>
      <c r="H2994" t="s">
        <v>25</v>
      </c>
      <c r="I2994" t="s">
        <v>1336</v>
      </c>
      <c r="J2994">
        <v>859.2</v>
      </c>
      <c r="K2994">
        <v>3</v>
      </c>
      <c r="L2994">
        <v>75.180000000000007</v>
      </c>
      <c r="M2994">
        <f>YEAR(Walmart_dataset[[#This Row],[Order Date]])</f>
        <v>2013</v>
      </c>
      <c r="N2994">
        <f>MONTH(Walmart_dataset[[#This Row],[Order Date]])</f>
        <v>9</v>
      </c>
      <c r="O2994">
        <f>DAY(Walmart_dataset[[#This Row],[Order Date]])</f>
        <v>30</v>
      </c>
    </row>
    <row r="2995" spans="1:15" x14ac:dyDescent="0.25">
      <c r="A2995" t="s">
        <v>3834</v>
      </c>
      <c r="B2995" s="1">
        <v>41899</v>
      </c>
      <c r="C2995" s="1">
        <v>41903</v>
      </c>
      <c r="D2995" t="s">
        <v>704</v>
      </c>
      <c r="E2995" t="s">
        <v>14</v>
      </c>
      <c r="F2995" t="s">
        <v>47</v>
      </c>
      <c r="G2995" t="s">
        <v>16</v>
      </c>
      <c r="H2995" t="s">
        <v>119</v>
      </c>
      <c r="I2995" t="s">
        <v>3835</v>
      </c>
      <c r="J2995">
        <v>17.899999999999999</v>
      </c>
      <c r="K2995">
        <v>5</v>
      </c>
      <c r="L2995">
        <v>8.77</v>
      </c>
      <c r="M2995">
        <f>YEAR(Walmart_dataset[[#This Row],[Order Date]])</f>
        <v>2014</v>
      </c>
      <c r="N2995">
        <f>MONTH(Walmart_dataset[[#This Row],[Order Date]])</f>
        <v>9</v>
      </c>
      <c r="O2995">
        <f>DAY(Walmart_dataset[[#This Row],[Order Date]])</f>
        <v>17</v>
      </c>
    </row>
    <row r="2996" spans="1:15" x14ac:dyDescent="0.25">
      <c r="A2996" t="s">
        <v>3836</v>
      </c>
      <c r="B2996" s="1">
        <v>40835</v>
      </c>
      <c r="C2996" s="1">
        <v>40838</v>
      </c>
      <c r="D2996" t="s">
        <v>605</v>
      </c>
      <c r="E2996" t="s">
        <v>14</v>
      </c>
      <c r="F2996" t="s">
        <v>47</v>
      </c>
      <c r="G2996" t="s">
        <v>16</v>
      </c>
      <c r="H2996" t="s">
        <v>27</v>
      </c>
      <c r="I2996" t="s">
        <v>1812</v>
      </c>
      <c r="J2996">
        <v>2.99</v>
      </c>
      <c r="K2996">
        <v>1</v>
      </c>
      <c r="L2996">
        <v>1.1200000000000001</v>
      </c>
      <c r="M2996">
        <f>YEAR(Walmart_dataset[[#This Row],[Order Date]])</f>
        <v>2011</v>
      </c>
      <c r="N2996">
        <f>MONTH(Walmart_dataset[[#This Row],[Order Date]])</f>
        <v>10</v>
      </c>
      <c r="O2996">
        <f>DAY(Walmart_dataset[[#This Row],[Order Date]])</f>
        <v>19</v>
      </c>
    </row>
    <row r="2997" spans="1:15" x14ac:dyDescent="0.25">
      <c r="A2997" t="s">
        <v>3836</v>
      </c>
      <c r="B2997" s="1">
        <v>40835</v>
      </c>
      <c r="C2997" s="1">
        <v>40838</v>
      </c>
      <c r="D2997" t="s">
        <v>605</v>
      </c>
      <c r="E2997" t="s">
        <v>14</v>
      </c>
      <c r="F2997" t="s">
        <v>47</v>
      </c>
      <c r="G2997" t="s">
        <v>16</v>
      </c>
      <c r="H2997" t="s">
        <v>27</v>
      </c>
      <c r="I2997" t="s">
        <v>696</v>
      </c>
      <c r="J2997">
        <v>20.059999999999999</v>
      </c>
      <c r="K2997">
        <v>6</v>
      </c>
      <c r="L2997">
        <v>7.02</v>
      </c>
      <c r="M2997">
        <f>YEAR(Walmart_dataset[[#This Row],[Order Date]])</f>
        <v>2011</v>
      </c>
      <c r="N2997">
        <f>MONTH(Walmart_dataset[[#This Row],[Order Date]])</f>
        <v>10</v>
      </c>
      <c r="O2997">
        <f>DAY(Walmart_dataset[[#This Row],[Order Date]])</f>
        <v>19</v>
      </c>
    </row>
    <row r="2998" spans="1:15" x14ac:dyDescent="0.25">
      <c r="A2998" t="s">
        <v>3836</v>
      </c>
      <c r="B2998" s="1">
        <v>40835</v>
      </c>
      <c r="C2998" s="1">
        <v>40838</v>
      </c>
      <c r="D2998" t="s">
        <v>605</v>
      </c>
      <c r="E2998" t="s">
        <v>14</v>
      </c>
      <c r="F2998" t="s">
        <v>47</v>
      </c>
      <c r="G2998" t="s">
        <v>16</v>
      </c>
      <c r="H2998" t="s">
        <v>67</v>
      </c>
      <c r="I2998" t="s">
        <v>2350</v>
      </c>
      <c r="J2998">
        <v>146.72999999999999</v>
      </c>
      <c r="K2998">
        <v>3</v>
      </c>
      <c r="L2998">
        <v>68.959999999999994</v>
      </c>
      <c r="M2998">
        <f>YEAR(Walmart_dataset[[#This Row],[Order Date]])</f>
        <v>2011</v>
      </c>
      <c r="N2998">
        <f>MONTH(Walmart_dataset[[#This Row],[Order Date]])</f>
        <v>10</v>
      </c>
      <c r="O2998">
        <f>DAY(Walmart_dataset[[#This Row],[Order Date]])</f>
        <v>19</v>
      </c>
    </row>
    <row r="2999" spans="1:15" x14ac:dyDescent="0.25">
      <c r="A2999" t="s">
        <v>3836</v>
      </c>
      <c r="B2999" s="1">
        <v>40835</v>
      </c>
      <c r="C2999" s="1">
        <v>40838</v>
      </c>
      <c r="D2999" t="s">
        <v>605</v>
      </c>
      <c r="E2999" t="s">
        <v>14</v>
      </c>
      <c r="F2999" t="s">
        <v>47</v>
      </c>
      <c r="G2999" t="s">
        <v>16</v>
      </c>
      <c r="H2999" t="s">
        <v>17</v>
      </c>
      <c r="I2999" t="s">
        <v>476</v>
      </c>
      <c r="J2999">
        <v>18.75</v>
      </c>
      <c r="K2999">
        <v>5</v>
      </c>
      <c r="L2999">
        <v>9</v>
      </c>
      <c r="M2999">
        <f>YEAR(Walmart_dataset[[#This Row],[Order Date]])</f>
        <v>2011</v>
      </c>
      <c r="N2999">
        <f>MONTH(Walmart_dataset[[#This Row],[Order Date]])</f>
        <v>10</v>
      </c>
      <c r="O2999">
        <f>DAY(Walmart_dataset[[#This Row],[Order Date]])</f>
        <v>19</v>
      </c>
    </row>
    <row r="3000" spans="1:15" x14ac:dyDescent="0.25">
      <c r="A3000" t="s">
        <v>3836</v>
      </c>
      <c r="B3000" s="1">
        <v>40835</v>
      </c>
      <c r="C3000" s="1">
        <v>40838</v>
      </c>
      <c r="D3000" t="s">
        <v>605</v>
      </c>
      <c r="E3000" t="s">
        <v>14</v>
      </c>
      <c r="F3000" t="s">
        <v>47</v>
      </c>
      <c r="G3000" t="s">
        <v>16</v>
      </c>
      <c r="H3000" t="s">
        <v>25</v>
      </c>
      <c r="I3000" t="s">
        <v>3702</v>
      </c>
      <c r="J3000">
        <v>117.58</v>
      </c>
      <c r="K3000">
        <v>3</v>
      </c>
      <c r="L3000">
        <v>11.76</v>
      </c>
      <c r="M3000">
        <f>YEAR(Walmart_dataset[[#This Row],[Order Date]])</f>
        <v>2011</v>
      </c>
      <c r="N3000">
        <f>MONTH(Walmart_dataset[[#This Row],[Order Date]])</f>
        <v>10</v>
      </c>
      <c r="O3000">
        <f>DAY(Walmart_dataset[[#This Row],[Order Date]])</f>
        <v>19</v>
      </c>
    </row>
    <row r="3001" spans="1:15" x14ac:dyDescent="0.25">
      <c r="A3001" t="s">
        <v>3837</v>
      </c>
      <c r="B3001" s="1">
        <v>41347</v>
      </c>
      <c r="C3001" s="1">
        <v>41352</v>
      </c>
      <c r="D3001" t="s">
        <v>3477</v>
      </c>
      <c r="E3001" t="s">
        <v>14</v>
      </c>
      <c r="F3001" t="s">
        <v>606</v>
      </c>
      <c r="G3001" t="s">
        <v>16</v>
      </c>
      <c r="H3001" t="s">
        <v>27</v>
      </c>
      <c r="I3001" t="s">
        <v>844</v>
      </c>
      <c r="J3001">
        <v>51.18</v>
      </c>
      <c r="K3001">
        <v>7</v>
      </c>
      <c r="L3001">
        <v>19.190000000000001</v>
      </c>
      <c r="M3001">
        <f>YEAR(Walmart_dataset[[#This Row],[Order Date]])</f>
        <v>2013</v>
      </c>
      <c r="N3001">
        <f>MONTH(Walmart_dataset[[#This Row],[Order Date]])</f>
        <v>3</v>
      </c>
      <c r="O3001">
        <f>DAY(Walmart_dataset[[#This Row],[Order Date]])</f>
        <v>14</v>
      </c>
    </row>
    <row r="3002" spans="1:15" x14ac:dyDescent="0.25">
      <c r="A3002" t="s">
        <v>3838</v>
      </c>
      <c r="B3002" s="1">
        <v>41631</v>
      </c>
      <c r="C3002" s="1">
        <v>41637</v>
      </c>
      <c r="D3002" t="s">
        <v>77</v>
      </c>
      <c r="E3002" t="s">
        <v>14</v>
      </c>
      <c r="F3002" t="s">
        <v>2517</v>
      </c>
      <c r="G3002" t="s">
        <v>16</v>
      </c>
      <c r="H3002" t="s">
        <v>21</v>
      </c>
      <c r="I3002" t="s">
        <v>3839</v>
      </c>
      <c r="J3002">
        <v>842.72</v>
      </c>
      <c r="K3002">
        <v>8</v>
      </c>
      <c r="L3002">
        <v>202.25</v>
      </c>
      <c r="M3002">
        <f>YEAR(Walmart_dataset[[#This Row],[Order Date]])</f>
        <v>2013</v>
      </c>
      <c r="N3002">
        <f>MONTH(Walmart_dataset[[#This Row],[Order Date]])</f>
        <v>12</v>
      </c>
      <c r="O3002">
        <f>DAY(Walmart_dataset[[#This Row],[Order Date]])</f>
        <v>23</v>
      </c>
    </row>
    <row r="3003" spans="1:15" x14ac:dyDescent="0.25">
      <c r="A3003" t="s">
        <v>3838</v>
      </c>
      <c r="B3003" s="1">
        <v>41631</v>
      </c>
      <c r="C3003" s="1">
        <v>41637</v>
      </c>
      <c r="D3003" t="s">
        <v>77</v>
      </c>
      <c r="E3003" t="s">
        <v>14</v>
      </c>
      <c r="F3003" t="s">
        <v>2517</v>
      </c>
      <c r="G3003" t="s">
        <v>16</v>
      </c>
      <c r="H3003" t="s">
        <v>21</v>
      </c>
      <c r="I3003" t="s">
        <v>3544</v>
      </c>
      <c r="J3003">
        <v>41.96</v>
      </c>
      <c r="K3003">
        <v>2</v>
      </c>
      <c r="L3003">
        <v>10.91</v>
      </c>
      <c r="M3003">
        <f>YEAR(Walmart_dataset[[#This Row],[Order Date]])</f>
        <v>2013</v>
      </c>
      <c r="N3003">
        <f>MONTH(Walmart_dataset[[#This Row],[Order Date]])</f>
        <v>12</v>
      </c>
      <c r="O3003">
        <f>DAY(Walmart_dataset[[#This Row],[Order Date]])</f>
        <v>23</v>
      </c>
    </row>
    <row r="3004" spans="1:15" x14ac:dyDescent="0.25">
      <c r="A3004" t="s">
        <v>3840</v>
      </c>
      <c r="B3004" s="1">
        <v>41541</v>
      </c>
      <c r="C3004" s="1">
        <v>41545</v>
      </c>
      <c r="D3004" t="s">
        <v>577</v>
      </c>
      <c r="E3004" t="s">
        <v>14</v>
      </c>
      <c r="F3004" t="s">
        <v>36</v>
      </c>
      <c r="G3004" t="s">
        <v>37</v>
      </c>
      <c r="H3004" t="s">
        <v>27</v>
      </c>
      <c r="I3004" t="s">
        <v>799</v>
      </c>
      <c r="J3004">
        <v>13.22</v>
      </c>
      <c r="K3004">
        <v>4</v>
      </c>
      <c r="L3004">
        <v>4.46</v>
      </c>
      <c r="M3004">
        <f>YEAR(Walmart_dataset[[#This Row],[Order Date]])</f>
        <v>2013</v>
      </c>
      <c r="N3004">
        <f>MONTH(Walmart_dataset[[#This Row],[Order Date]])</f>
        <v>9</v>
      </c>
      <c r="O3004">
        <f>DAY(Walmart_dataset[[#This Row],[Order Date]])</f>
        <v>24</v>
      </c>
    </row>
    <row r="3005" spans="1:15" x14ac:dyDescent="0.25">
      <c r="A3005" t="s">
        <v>3840</v>
      </c>
      <c r="B3005" s="1">
        <v>41541</v>
      </c>
      <c r="C3005" s="1">
        <v>41545</v>
      </c>
      <c r="D3005" t="s">
        <v>577</v>
      </c>
      <c r="E3005" t="s">
        <v>14</v>
      </c>
      <c r="F3005" t="s">
        <v>36</v>
      </c>
      <c r="G3005" t="s">
        <v>37</v>
      </c>
      <c r="H3005" t="s">
        <v>110</v>
      </c>
      <c r="I3005" t="s">
        <v>1677</v>
      </c>
      <c r="J3005">
        <v>184.75</v>
      </c>
      <c r="K3005">
        <v>3</v>
      </c>
      <c r="L3005">
        <v>-20.78</v>
      </c>
      <c r="M3005">
        <f>YEAR(Walmart_dataset[[#This Row],[Order Date]])</f>
        <v>2013</v>
      </c>
      <c r="N3005">
        <f>MONTH(Walmart_dataset[[#This Row],[Order Date]])</f>
        <v>9</v>
      </c>
      <c r="O3005">
        <f>DAY(Walmart_dataset[[#This Row],[Order Date]])</f>
        <v>24</v>
      </c>
    </row>
    <row r="3006" spans="1:15" x14ac:dyDescent="0.25">
      <c r="A3006" t="s">
        <v>3841</v>
      </c>
      <c r="B3006" s="1">
        <v>41720</v>
      </c>
      <c r="C3006" s="1">
        <v>41724</v>
      </c>
      <c r="D3006" t="s">
        <v>3416</v>
      </c>
      <c r="E3006" t="s">
        <v>14</v>
      </c>
      <c r="F3006" t="s">
        <v>36</v>
      </c>
      <c r="G3006" t="s">
        <v>37</v>
      </c>
      <c r="H3006" t="s">
        <v>27</v>
      </c>
      <c r="I3006" t="s">
        <v>3842</v>
      </c>
      <c r="J3006">
        <v>30.58</v>
      </c>
      <c r="K3006">
        <v>6</v>
      </c>
      <c r="L3006">
        <v>10.32</v>
      </c>
      <c r="M3006">
        <f>YEAR(Walmart_dataset[[#This Row],[Order Date]])</f>
        <v>2014</v>
      </c>
      <c r="N3006">
        <f>MONTH(Walmart_dataset[[#This Row],[Order Date]])</f>
        <v>3</v>
      </c>
      <c r="O3006">
        <f>DAY(Walmart_dataset[[#This Row],[Order Date]])</f>
        <v>22</v>
      </c>
    </row>
    <row r="3007" spans="1:15" x14ac:dyDescent="0.25">
      <c r="A3007" t="s">
        <v>3841</v>
      </c>
      <c r="B3007" s="1">
        <v>41720</v>
      </c>
      <c r="C3007" s="1">
        <v>41724</v>
      </c>
      <c r="D3007" t="s">
        <v>3416</v>
      </c>
      <c r="E3007" t="s">
        <v>14</v>
      </c>
      <c r="F3007" t="s">
        <v>36</v>
      </c>
      <c r="G3007" t="s">
        <v>37</v>
      </c>
      <c r="H3007" t="s">
        <v>119</v>
      </c>
      <c r="I3007" t="s">
        <v>2325</v>
      </c>
      <c r="J3007">
        <v>13.02</v>
      </c>
      <c r="K3007">
        <v>7</v>
      </c>
      <c r="L3007">
        <v>0.39</v>
      </c>
      <c r="M3007">
        <f>YEAR(Walmart_dataset[[#This Row],[Order Date]])</f>
        <v>2014</v>
      </c>
      <c r="N3007">
        <f>MONTH(Walmart_dataset[[#This Row],[Order Date]])</f>
        <v>3</v>
      </c>
      <c r="O3007">
        <f>DAY(Walmart_dataset[[#This Row],[Order Date]])</f>
        <v>22</v>
      </c>
    </row>
    <row r="3008" spans="1:15" x14ac:dyDescent="0.25">
      <c r="A3008" t="s">
        <v>3841</v>
      </c>
      <c r="B3008" s="1">
        <v>41720</v>
      </c>
      <c r="C3008" s="1">
        <v>41724</v>
      </c>
      <c r="D3008" t="s">
        <v>3416</v>
      </c>
      <c r="E3008" t="s">
        <v>14</v>
      </c>
      <c r="F3008" t="s">
        <v>36</v>
      </c>
      <c r="G3008" t="s">
        <v>37</v>
      </c>
      <c r="H3008" t="s">
        <v>21</v>
      </c>
      <c r="I3008" t="s">
        <v>2079</v>
      </c>
      <c r="J3008">
        <v>22.14</v>
      </c>
      <c r="K3008">
        <v>3</v>
      </c>
      <c r="L3008">
        <v>6.42</v>
      </c>
      <c r="M3008">
        <f>YEAR(Walmart_dataset[[#This Row],[Order Date]])</f>
        <v>2014</v>
      </c>
      <c r="N3008">
        <f>MONTH(Walmart_dataset[[#This Row],[Order Date]])</f>
        <v>3</v>
      </c>
      <c r="O3008">
        <f>DAY(Walmart_dataset[[#This Row],[Order Date]])</f>
        <v>22</v>
      </c>
    </row>
    <row r="3009" spans="1:15" x14ac:dyDescent="0.25">
      <c r="A3009" t="s">
        <v>3841</v>
      </c>
      <c r="B3009" s="1">
        <v>41720</v>
      </c>
      <c r="C3009" s="1">
        <v>41724</v>
      </c>
      <c r="D3009" t="s">
        <v>3416</v>
      </c>
      <c r="E3009" t="s">
        <v>14</v>
      </c>
      <c r="F3009" t="s">
        <v>36</v>
      </c>
      <c r="G3009" t="s">
        <v>37</v>
      </c>
      <c r="H3009" t="s">
        <v>43</v>
      </c>
      <c r="I3009" t="s">
        <v>518</v>
      </c>
      <c r="J3009">
        <v>359.32</v>
      </c>
      <c r="K3009">
        <v>4</v>
      </c>
      <c r="L3009">
        <v>7.19</v>
      </c>
      <c r="M3009">
        <f>YEAR(Walmart_dataset[[#This Row],[Order Date]])</f>
        <v>2014</v>
      </c>
      <c r="N3009">
        <f>MONTH(Walmart_dataset[[#This Row],[Order Date]])</f>
        <v>3</v>
      </c>
      <c r="O3009">
        <f>DAY(Walmart_dataset[[#This Row],[Order Date]])</f>
        <v>22</v>
      </c>
    </row>
    <row r="3010" spans="1:15" x14ac:dyDescent="0.25">
      <c r="A3010" t="s">
        <v>3843</v>
      </c>
      <c r="B3010" s="1">
        <v>41767</v>
      </c>
      <c r="C3010" s="1">
        <v>41771</v>
      </c>
      <c r="D3010" t="s">
        <v>1601</v>
      </c>
      <c r="E3010" t="s">
        <v>14</v>
      </c>
      <c r="F3010" t="s">
        <v>133</v>
      </c>
      <c r="G3010" t="s">
        <v>16</v>
      </c>
      <c r="H3010" t="s">
        <v>25</v>
      </c>
      <c r="I3010" t="s">
        <v>3844</v>
      </c>
      <c r="J3010">
        <v>419.94</v>
      </c>
      <c r="K3010">
        <v>7</v>
      </c>
      <c r="L3010">
        <v>52.49</v>
      </c>
      <c r="M3010">
        <f>YEAR(Walmart_dataset[[#This Row],[Order Date]])</f>
        <v>2014</v>
      </c>
      <c r="N3010">
        <f>MONTH(Walmart_dataset[[#This Row],[Order Date]])</f>
        <v>5</v>
      </c>
      <c r="O3010">
        <f>DAY(Walmart_dataset[[#This Row],[Order Date]])</f>
        <v>8</v>
      </c>
    </row>
    <row r="3011" spans="1:15" x14ac:dyDescent="0.25">
      <c r="A3011" t="s">
        <v>3845</v>
      </c>
      <c r="B3011" s="1">
        <v>41431</v>
      </c>
      <c r="C3011" s="1">
        <v>41435</v>
      </c>
      <c r="D3011" t="s">
        <v>3846</v>
      </c>
      <c r="E3011" t="s">
        <v>14</v>
      </c>
      <c r="F3011" t="s">
        <v>36</v>
      </c>
      <c r="G3011" t="s">
        <v>37</v>
      </c>
      <c r="H3011" t="s">
        <v>122</v>
      </c>
      <c r="I3011" t="s">
        <v>2502</v>
      </c>
      <c r="J3011">
        <v>61.38</v>
      </c>
      <c r="K3011">
        <v>6</v>
      </c>
      <c r="L3011">
        <v>15.96</v>
      </c>
      <c r="M3011">
        <f>YEAR(Walmart_dataset[[#This Row],[Order Date]])</f>
        <v>2013</v>
      </c>
      <c r="N3011">
        <f>MONTH(Walmart_dataset[[#This Row],[Order Date]])</f>
        <v>6</v>
      </c>
      <c r="O3011">
        <f>DAY(Walmart_dataset[[#This Row],[Order Date]])</f>
        <v>6</v>
      </c>
    </row>
    <row r="3012" spans="1:15" x14ac:dyDescent="0.25">
      <c r="A3012" t="s">
        <v>3847</v>
      </c>
      <c r="B3012" s="1">
        <v>41257</v>
      </c>
      <c r="C3012" s="1">
        <v>41262</v>
      </c>
      <c r="D3012" t="s">
        <v>3831</v>
      </c>
      <c r="E3012" t="s">
        <v>14</v>
      </c>
      <c r="F3012" t="s">
        <v>15</v>
      </c>
      <c r="G3012" t="s">
        <v>16</v>
      </c>
      <c r="H3012" t="s">
        <v>58</v>
      </c>
      <c r="I3012" t="s">
        <v>1019</v>
      </c>
      <c r="J3012">
        <v>50</v>
      </c>
      <c r="K3012">
        <v>2</v>
      </c>
      <c r="L3012">
        <v>10.5</v>
      </c>
      <c r="M3012">
        <f>YEAR(Walmart_dataset[[#This Row],[Order Date]])</f>
        <v>2012</v>
      </c>
      <c r="N3012">
        <f>MONTH(Walmart_dataset[[#This Row],[Order Date]])</f>
        <v>12</v>
      </c>
      <c r="O3012">
        <f>DAY(Walmart_dataset[[#This Row],[Order Date]])</f>
        <v>14</v>
      </c>
    </row>
    <row r="3013" spans="1:15" hidden="1" x14ac:dyDescent="0.25">
      <c r="A3013" t="s">
        <v>3848</v>
      </c>
      <c r="B3013" s="1">
        <v>41879</v>
      </c>
      <c r="C3013" s="1">
        <v>41883</v>
      </c>
      <c r="D3013" t="s">
        <v>425</v>
      </c>
      <c r="E3013" t="s">
        <v>14</v>
      </c>
      <c r="F3013" t="s">
        <v>391</v>
      </c>
      <c r="G3013" t="s">
        <v>73</v>
      </c>
      <c r="H3013" t="s">
        <v>21</v>
      </c>
      <c r="I3013" t="s">
        <v>1229</v>
      </c>
      <c r="J3013">
        <v>120.58</v>
      </c>
      <c r="K3013">
        <v>8</v>
      </c>
      <c r="L3013">
        <v>33.159999999999997</v>
      </c>
      <c r="M3013">
        <f>YEAR(Walmart_dataset[[#This Row],[Order Date]])</f>
        <v>2014</v>
      </c>
      <c r="N3013">
        <f>MONTH(Walmart_dataset[[#This Row],[Order Date]])</f>
        <v>8</v>
      </c>
      <c r="O3013">
        <f>DAY(Walmart_dataset[[#This Row],[Order Date]])</f>
        <v>28</v>
      </c>
    </row>
    <row r="3014" spans="1:15" hidden="1" x14ac:dyDescent="0.25">
      <c r="A3014" t="s">
        <v>3849</v>
      </c>
      <c r="B3014" s="1">
        <v>41207</v>
      </c>
      <c r="C3014" s="1">
        <v>41207</v>
      </c>
      <c r="D3014" t="s">
        <v>3438</v>
      </c>
      <c r="E3014" t="s">
        <v>14</v>
      </c>
      <c r="F3014" t="s">
        <v>177</v>
      </c>
      <c r="G3014" t="s">
        <v>96</v>
      </c>
      <c r="H3014" t="s">
        <v>110</v>
      </c>
      <c r="I3014" t="s">
        <v>2972</v>
      </c>
      <c r="J3014">
        <v>582.34</v>
      </c>
      <c r="K3014">
        <v>8</v>
      </c>
      <c r="L3014">
        <v>-29.12</v>
      </c>
      <c r="M3014">
        <f>YEAR(Walmart_dataset[[#This Row],[Order Date]])</f>
        <v>2012</v>
      </c>
      <c r="N3014">
        <f>MONTH(Walmart_dataset[[#This Row],[Order Date]])</f>
        <v>10</v>
      </c>
      <c r="O3014">
        <f>DAY(Walmart_dataset[[#This Row],[Order Date]])</f>
        <v>25</v>
      </c>
    </row>
    <row r="3015" spans="1:15" hidden="1" x14ac:dyDescent="0.25">
      <c r="A3015" t="s">
        <v>3850</v>
      </c>
      <c r="B3015" s="1">
        <v>40718</v>
      </c>
      <c r="C3015" s="1">
        <v>40722</v>
      </c>
      <c r="D3015" t="s">
        <v>409</v>
      </c>
      <c r="E3015" t="s">
        <v>14</v>
      </c>
      <c r="F3015" t="s">
        <v>268</v>
      </c>
      <c r="G3015" t="s">
        <v>73</v>
      </c>
      <c r="H3015" t="s">
        <v>21</v>
      </c>
      <c r="I3015" t="s">
        <v>2548</v>
      </c>
      <c r="J3015">
        <v>4.2699999999999996</v>
      </c>
      <c r="K3015">
        <v>2</v>
      </c>
      <c r="L3015">
        <v>0.96</v>
      </c>
      <c r="M3015">
        <f>YEAR(Walmart_dataset[[#This Row],[Order Date]])</f>
        <v>2011</v>
      </c>
      <c r="N3015">
        <f>MONTH(Walmart_dataset[[#This Row],[Order Date]])</f>
        <v>6</v>
      </c>
      <c r="O3015">
        <f>DAY(Walmart_dataset[[#This Row],[Order Date]])</f>
        <v>24</v>
      </c>
    </row>
    <row r="3016" spans="1:15" hidden="1" x14ac:dyDescent="0.25">
      <c r="A3016" t="s">
        <v>3851</v>
      </c>
      <c r="B3016" s="1">
        <v>41344</v>
      </c>
      <c r="C3016" s="1">
        <v>41348</v>
      </c>
      <c r="D3016" t="s">
        <v>516</v>
      </c>
      <c r="E3016" t="s">
        <v>14</v>
      </c>
      <c r="F3016" t="s">
        <v>907</v>
      </c>
      <c r="G3016" t="s">
        <v>73</v>
      </c>
      <c r="H3016" t="s">
        <v>43</v>
      </c>
      <c r="I3016" t="s">
        <v>1554</v>
      </c>
      <c r="J3016">
        <v>104.7</v>
      </c>
      <c r="K3016">
        <v>1</v>
      </c>
      <c r="L3016">
        <v>6.54</v>
      </c>
      <c r="M3016">
        <f>YEAR(Walmart_dataset[[#This Row],[Order Date]])</f>
        <v>2013</v>
      </c>
      <c r="N3016">
        <f>MONTH(Walmart_dataset[[#This Row],[Order Date]])</f>
        <v>3</v>
      </c>
      <c r="O3016">
        <f>DAY(Walmart_dataset[[#This Row],[Order Date]])</f>
        <v>11</v>
      </c>
    </row>
    <row r="3017" spans="1:15" x14ac:dyDescent="0.25">
      <c r="A3017" t="s">
        <v>3852</v>
      </c>
      <c r="B3017" s="1">
        <v>40935</v>
      </c>
      <c r="C3017" s="1">
        <v>40937</v>
      </c>
      <c r="D3017" t="s">
        <v>3286</v>
      </c>
      <c r="E3017" t="s">
        <v>14</v>
      </c>
      <c r="F3017" t="s">
        <v>15</v>
      </c>
      <c r="G3017" t="s">
        <v>16</v>
      </c>
      <c r="H3017" t="s">
        <v>110</v>
      </c>
      <c r="I3017" t="s">
        <v>398</v>
      </c>
      <c r="J3017">
        <v>2803.92</v>
      </c>
      <c r="K3017">
        <v>5</v>
      </c>
      <c r="L3017">
        <v>0</v>
      </c>
      <c r="M3017">
        <f>YEAR(Walmart_dataset[[#This Row],[Order Date]])</f>
        <v>2012</v>
      </c>
      <c r="N3017">
        <f>MONTH(Walmart_dataset[[#This Row],[Order Date]])</f>
        <v>1</v>
      </c>
      <c r="O3017">
        <f>DAY(Walmart_dataset[[#This Row],[Order Date]])</f>
        <v>27</v>
      </c>
    </row>
    <row r="3018" spans="1:15" x14ac:dyDescent="0.25">
      <c r="A3018" t="s">
        <v>3853</v>
      </c>
      <c r="B3018" s="1">
        <v>41200</v>
      </c>
      <c r="C3018" s="1">
        <v>41204</v>
      </c>
      <c r="D3018" t="s">
        <v>3520</v>
      </c>
      <c r="E3018" t="s">
        <v>14</v>
      </c>
      <c r="F3018" t="s">
        <v>36</v>
      </c>
      <c r="G3018" t="s">
        <v>37</v>
      </c>
      <c r="H3018" t="s">
        <v>25</v>
      </c>
      <c r="I3018" t="s">
        <v>3204</v>
      </c>
      <c r="J3018">
        <v>249.58</v>
      </c>
      <c r="K3018">
        <v>2</v>
      </c>
      <c r="L3018">
        <v>15.6</v>
      </c>
      <c r="M3018">
        <f>YEAR(Walmart_dataset[[#This Row],[Order Date]])</f>
        <v>2012</v>
      </c>
      <c r="N3018">
        <f>MONTH(Walmart_dataset[[#This Row],[Order Date]])</f>
        <v>10</v>
      </c>
      <c r="O3018">
        <f>DAY(Walmart_dataset[[#This Row],[Order Date]])</f>
        <v>18</v>
      </c>
    </row>
    <row r="3019" spans="1:15" x14ac:dyDescent="0.25">
      <c r="A3019" t="s">
        <v>3853</v>
      </c>
      <c r="B3019" s="1">
        <v>41200</v>
      </c>
      <c r="C3019" s="1">
        <v>41204</v>
      </c>
      <c r="D3019" t="s">
        <v>3520</v>
      </c>
      <c r="E3019" t="s">
        <v>14</v>
      </c>
      <c r="F3019" t="s">
        <v>36</v>
      </c>
      <c r="G3019" t="s">
        <v>37</v>
      </c>
      <c r="H3019" t="s">
        <v>67</v>
      </c>
      <c r="I3019" t="s">
        <v>1614</v>
      </c>
      <c r="J3019">
        <v>17.940000000000001</v>
      </c>
      <c r="K3019">
        <v>3</v>
      </c>
      <c r="L3019">
        <v>8.7899999999999991</v>
      </c>
      <c r="M3019">
        <f>YEAR(Walmart_dataset[[#This Row],[Order Date]])</f>
        <v>2012</v>
      </c>
      <c r="N3019">
        <f>MONTH(Walmart_dataset[[#This Row],[Order Date]])</f>
        <v>10</v>
      </c>
      <c r="O3019">
        <f>DAY(Walmart_dataset[[#This Row],[Order Date]])</f>
        <v>18</v>
      </c>
    </row>
    <row r="3020" spans="1:15" x14ac:dyDescent="0.25">
      <c r="A3020" t="s">
        <v>3853</v>
      </c>
      <c r="B3020" s="1">
        <v>41200</v>
      </c>
      <c r="C3020" s="1">
        <v>41204</v>
      </c>
      <c r="D3020" t="s">
        <v>3520</v>
      </c>
      <c r="E3020" t="s">
        <v>14</v>
      </c>
      <c r="F3020" t="s">
        <v>36</v>
      </c>
      <c r="G3020" t="s">
        <v>37</v>
      </c>
      <c r="H3020" t="s">
        <v>21</v>
      </c>
      <c r="I3020" t="s">
        <v>2501</v>
      </c>
      <c r="J3020">
        <v>10.11</v>
      </c>
      <c r="K3020">
        <v>3</v>
      </c>
      <c r="L3020">
        <v>3.24</v>
      </c>
      <c r="M3020">
        <f>YEAR(Walmart_dataset[[#This Row],[Order Date]])</f>
        <v>2012</v>
      </c>
      <c r="N3020">
        <f>MONTH(Walmart_dataset[[#This Row],[Order Date]])</f>
        <v>10</v>
      </c>
      <c r="O3020">
        <f>DAY(Walmart_dataset[[#This Row],[Order Date]])</f>
        <v>18</v>
      </c>
    </row>
    <row r="3021" spans="1:15" x14ac:dyDescent="0.25">
      <c r="A3021" t="s">
        <v>3854</v>
      </c>
      <c r="B3021" s="1">
        <v>40747</v>
      </c>
      <c r="C3021" s="1">
        <v>40751</v>
      </c>
      <c r="D3021" t="s">
        <v>2166</v>
      </c>
      <c r="E3021" t="s">
        <v>14</v>
      </c>
      <c r="F3021" t="s">
        <v>47</v>
      </c>
      <c r="G3021" t="s">
        <v>16</v>
      </c>
      <c r="H3021" t="s">
        <v>25</v>
      </c>
      <c r="I3021" t="s">
        <v>1011</v>
      </c>
      <c r="J3021">
        <v>604.75</v>
      </c>
      <c r="K3021">
        <v>6</v>
      </c>
      <c r="L3021">
        <v>60.48</v>
      </c>
      <c r="M3021">
        <f>YEAR(Walmart_dataset[[#This Row],[Order Date]])</f>
        <v>2011</v>
      </c>
      <c r="N3021">
        <f>MONTH(Walmart_dataset[[#This Row],[Order Date]])</f>
        <v>7</v>
      </c>
      <c r="O3021">
        <f>DAY(Walmart_dataset[[#This Row],[Order Date]])</f>
        <v>23</v>
      </c>
    </row>
    <row r="3022" spans="1:15" x14ac:dyDescent="0.25">
      <c r="A3022" t="s">
        <v>3854</v>
      </c>
      <c r="B3022" s="1">
        <v>40747</v>
      </c>
      <c r="C3022" s="1">
        <v>40751</v>
      </c>
      <c r="D3022" t="s">
        <v>2166</v>
      </c>
      <c r="E3022" t="s">
        <v>14</v>
      </c>
      <c r="F3022" t="s">
        <v>47</v>
      </c>
      <c r="G3022" t="s">
        <v>16</v>
      </c>
      <c r="H3022" t="s">
        <v>122</v>
      </c>
      <c r="I3022" t="s">
        <v>2812</v>
      </c>
      <c r="J3022">
        <v>40.700000000000003</v>
      </c>
      <c r="K3022">
        <v>5</v>
      </c>
      <c r="L3022">
        <v>11.8</v>
      </c>
      <c r="M3022">
        <f>YEAR(Walmart_dataset[[#This Row],[Order Date]])</f>
        <v>2011</v>
      </c>
      <c r="N3022">
        <f>MONTH(Walmart_dataset[[#This Row],[Order Date]])</f>
        <v>7</v>
      </c>
      <c r="O3022">
        <f>DAY(Walmart_dataset[[#This Row],[Order Date]])</f>
        <v>23</v>
      </c>
    </row>
    <row r="3023" spans="1:15" x14ac:dyDescent="0.25">
      <c r="A3023" t="s">
        <v>3854</v>
      </c>
      <c r="B3023" s="1">
        <v>40747</v>
      </c>
      <c r="C3023" s="1">
        <v>40751</v>
      </c>
      <c r="D3023" t="s">
        <v>2166</v>
      </c>
      <c r="E3023" t="s">
        <v>14</v>
      </c>
      <c r="F3023" t="s">
        <v>47</v>
      </c>
      <c r="G3023" t="s">
        <v>16</v>
      </c>
      <c r="H3023" t="s">
        <v>25</v>
      </c>
      <c r="I3023" t="s">
        <v>3855</v>
      </c>
      <c r="J3023">
        <v>302.38</v>
      </c>
      <c r="K3023">
        <v>3</v>
      </c>
      <c r="L3023">
        <v>37.799999999999997</v>
      </c>
      <c r="M3023">
        <f>YEAR(Walmart_dataset[[#This Row],[Order Date]])</f>
        <v>2011</v>
      </c>
      <c r="N3023">
        <f>MONTH(Walmart_dataset[[#This Row],[Order Date]])</f>
        <v>7</v>
      </c>
      <c r="O3023">
        <f>DAY(Walmart_dataset[[#This Row],[Order Date]])</f>
        <v>23</v>
      </c>
    </row>
    <row r="3024" spans="1:15" x14ac:dyDescent="0.25">
      <c r="A3024" t="s">
        <v>3854</v>
      </c>
      <c r="B3024" s="1">
        <v>40747</v>
      </c>
      <c r="C3024" s="1">
        <v>40751</v>
      </c>
      <c r="D3024" t="s">
        <v>2166</v>
      </c>
      <c r="E3024" t="s">
        <v>14</v>
      </c>
      <c r="F3024" t="s">
        <v>47</v>
      </c>
      <c r="G3024" t="s">
        <v>16</v>
      </c>
      <c r="H3024" t="s">
        <v>58</v>
      </c>
      <c r="I3024" t="s">
        <v>3856</v>
      </c>
      <c r="J3024">
        <v>45</v>
      </c>
      <c r="K3024">
        <v>3</v>
      </c>
      <c r="L3024">
        <v>4.95</v>
      </c>
      <c r="M3024">
        <f>YEAR(Walmart_dataset[[#This Row],[Order Date]])</f>
        <v>2011</v>
      </c>
      <c r="N3024">
        <f>MONTH(Walmart_dataset[[#This Row],[Order Date]])</f>
        <v>7</v>
      </c>
      <c r="O3024">
        <f>DAY(Walmart_dataset[[#This Row],[Order Date]])</f>
        <v>23</v>
      </c>
    </row>
    <row r="3025" spans="1:15" x14ac:dyDescent="0.25">
      <c r="A3025" t="s">
        <v>3857</v>
      </c>
      <c r="B3025" s="1">
        <v>41533</v>
      </c>
      <c r="C3025" s="1">
        <v>41538</v>
      </c>
      <c r="D3025" t="s">
        <v>2202</v>
      </c>
      <c r="E3025" t="s">
        <v>14</v>
      </c>
      <c r="F3025" t="s">
        <v>36</v>
      </c>
      <c r="G3025" t="s">
        <v>37</v>
      </c>
      <c r="H3025" t="s">
        <v>23</v>
      </c>
      <c r="I3025" t="s">
        <v>2242</v>
      </c>
      <c r="J3025">
        <v>35.4</v>
      </c>
      <c r="K3025">
        <v>5</v>
      </c>
      <c r="L3025">
        <v>13.45</v>
      </c>
      <c r="M3025">
        <f>YEAR(Walmart_dataset[[#This Row],[Order Date]])</f>
        <v>2013</v>
      </c>
      <c r="N3025">
        <f>MONTH(Walmart_dataset[[#This Row],[Order Date]])</f>
        <v>9</v>
      </c>
      <c r="O3025">
        <f>DAY(Walmart_dataset[[#This Row],[Order Date]])</f>
        <v>16</v>
      </c>
    </row>
    <row r="3026" spans="1:15" hidden="1" x14ac:dyDescent="0.25">
      <c r="A3026" t="s">
        <v>3858</v>
      </c>
      <c r="B3026" s="1">
        <v>41138</v>
      </c>
      <c r="C3026" s="1">
        <v>41144</v>
      </c>
      <c r="D3026" t="s">
        <v>1067</v>
      </c>
      <c r="E3026" t="s">
        <v>14</v>
      </c>
      <c r="F3026" t="s">
        <v>1227</v>
      </c>
      <c r="G3026" t="s">
        <v>73</v>
      </c>
      <c r="H3026" t="s">
        <v>58</v>
      </c>
      <c r="I3026" t="s">
        <v>1900</v>
      </c>
      <c r="J3026">
        <v>30.08</v>
      </c>
      <c r="K3026">
        <v>2</v>
      </c>
      <c r="L3026">
        <v>-5.26</v>
      </c>
      <c r="M3026">
        <f>YEAR(Walmart_dataset[[#This Row],[Order Date]])</f>
        <v>2012</v>
      </c>
      <c r="N3026">
        <f>MONTH(Walmart_dataset[[#This Row],[Order Date]])</f>
        <v>8</v>
      </c>
      <c r="O3026">
        <f>DAY(Walmart_dataset[[#This Row],[Order Date]])</f>
        <v>17</v>
      </c>
    </row>
    <row r="3027" spans="1:15" hidden="1" x14ac:dyDescent="0.25">
      <c r="A3027" t="s">
        <v>3858</v>
      </c>
      <c r="B3027" s="1">
        <v>41138</v>
      </c>
      <c r="C3027" s="1">
        <v>41144</v>
      </c>
      <c r="D3027" t="s">
        <v>1067</v>
      </c>
      <c r="E3027" t="s">
        <v>14</v>
      </c>
      <c r="F3027" t="s">
        <v>1227</v>
      </c>
      <c r="G3027" t="s">
        <v>73</v>
      </c>
      <c r="H3027" t="s">
        <v>67</v>
      </c>
      <c r="I3027" t="s">
        <v>3859</v>
      </c>
      <c r="J3027">
        <v>36.29</v>
      </c>
      <c r="K3027">
        <v>7</v>
      </c>
      <c r="L3027">
        <v>12.7</v>
      </c>
      <c r="M3027">
        <f>YEAR(Walmart_dataset[[#This Row],[Order Date]])</f>
        <v>2012</v>
      </c>
      <c r="N3027">
        <f>MONTH(Walmart_dataset[[#This Row],[Order Date]])</f>
        <v>8</v>
      </c>
      <c r="O3027">
        <f>DAY(Walmart_dataset[[#This Row],[Order Date]])</f>
        <v>17</v>
      </c>
    </row>
    <row r="3028" spans="1:15" hidden="1" x14ac:dyDescent="0.25">
      <c r="A3028" t="s">
        <v>3858</v>
      </c>
      <c r="B3028" s="1">
        <v>41138</v>
      </c>
      <c r="C3028" s="1">
        <v>41144</v>
      </c>
      <c r="D3028" t="s">
        <v>1067</v>
      </c>
      <c r="E3028" t="s">
        <v>14</v>
      </c>
      <c r="F3028" t="s">
        <v>1227</v>
      </c>
      <c r="G3028" t="s">
        <v>73</v>
      </c>
      <c r="H3028" t="s">
        <v>23</v>
      </c>
      <c r="I3028" t="s">
        <v>1866</v>
      </c>
      <c r="J3028">
        <v>10.27</v>
      </c>
      <c r="K3028">
        <v>3</v>
      </c>
      <c r="L3028">
        <v>1.1599999999999999</v>
      </c>
      <c r="M3028">
        <f>YEAR(Walmart_dataset[[#This Row],[Order Date]])</f>
        <v>2012</v>
      </c>
      <c r="N3028">
        <f>MONTH(Walmart_dataset[[#This Row],[Order Date]])</f>
        <v>8</v>
      </c>
      <c r="O3028">
        <f>DAY(Walmart_dataset[[#This Row],[Order Date]])</f>
        <v>17</v>
      </c>
    </row>
    <row r="3029" spans="1:15" hidden="1" x14ac:dyDescent="0.25">
      <c r="A3029" t="s">
        <v>3858</v>
      </c>
      <c r="B3029" s="1">
        <v>41138</v>
      </c>
      <c r="C3029" s="1">
        <v>41144</v>
      </c>
      <c r="D3029" t="s">
        <v>1067</v>
      </c>
      <c r="E3029" t="s">
        <v>14</v>
      </c>
      <c r="F3029" t="s">
        <v>1227</v>
      </c>
      <c r="G3029" t="s">
        <v>73</v>
      </c>
      <c r="H3029" t="s">
        <v>58</v>
      </c>
      <c r="I3029" t="s">
        <v>485</v>
      </c>
      <c r="J3029">
        <v>252.8</v>
      </c>
      <c r="K3029">
        <v>4</v>
      </c>
      <c r="L3029">
        <v>-31.6</v>
      </c>
      <c r="M3029">
        <f>YEAR(Walmart_dataset[[#This Row],[Order Date]])</f>
        <v>2012</v>
      </c>
      <c r="N3029">
        <f>MONTH(Walmart_dataset[[#This Row],[Order Date]])</f>
        <v>8</v>
      </c>
      <c r="O3029">
        <f>DAY(Walmart_dataset[[#This Row],[Order Date]])</f>
        <v>17</v>
      </c>
    </row>
    <row r="3030" spans="1:15" x14ac:dyDescent="0.25">
      <c r="A3030" t="s">
        <v>3860</v>
      </c>
      <c r="B3030" s="1">
        <v>41786</v>
      </c>
      <c r="C3030" s="1">
        <v>41791</v>
      </c>
      <c r="D3030" t="s">
        <v>543</v>
      </c>
      <c r="E3030" t="s">
        <v>14</v>
      </c>
      <c r="F3030" t="s">
        <v>630</v>
      </c>
      <c r="G3030" t="s">
        <v>16</v>
      </c>
      <c r="H3030" t="s">
        <v>67</v>
      </c>
      <c r="I3030" t="s">
        <v>1655</v>
      </c>
      <c r="J3030">
        <v>12.96</v>
      </c>
      <c r="K3030">
        <v>2</v>
      </c>
      <c r="L3030">
        <v>6.22</v>
      </c>
      <c r="M3030">
        <f>YEAR(Walmart_dataset[[#This Row],[Order Date]])</f>
        <v>2014</v>
      </c>
      <c r="N3030">
        <f>MONTH(Walmart_dataset[[#This Row],[Order Date]])</f>
        <v>5</v>
      </c>
      <c r="O3030">
        <f>DAY(Walmart_dataset[[#This Row],[Order Date]])</f>
        <v>27</v>
      </c>
    </row>
    <row r="3031" spans="1:15" x14ac:dyDescent="0.25">
      <c r="A3031" t="s">
        <v>3861</v>
      </c>
      <c r="B3031" s="1">
        <v>41535</v>
      </c>
      <c r="C3031" s="1">
        <v>41541</v>
      </c>
      <c r="D3031" t="s">
        <v>798</v>
      </c>
      <c r="E3031" t="s">
        <v>14</v>
      </c>
      <c r="F3031" t="s">
        <v>1120</v>
      </c>
      <c r="G3031" t="s">
        <v>37</v>
      </c>
      <c r="H3031" t="s">
        <v>17</v>
      </c>
      <c r="I3031" t="s">
        <v>3862</v>
      </c>
      <c r="J3031">
        <v>12.32</v>
      </c>
      <c r="K3031">
        <v>4</v>
      </c>
      <c r="L3031">
        <v>5.91</v>
      </c>
      <c r="M3031">
        <f>YEAR(Walmart_dataset[[#This Row],[Order Date]])</f>
        <v>2013</v>
      </c>
      <c r="N3031">
        <f>MONTH(Walmart_dataset[[#This Row],[Order Date]])</f>
        <v>9</v>
      </c>
      <c r="O3031">
        <f>DAY(Walmart_dataset[[#This Row],[Order Date]])</f>
        <v>18</v>
      </c>
    </row>
    <row r="3032" spans="1:15" x14ac:dyDescent="0.25">
      <c r="A3032" t="s">
        <v>3863</v>
      </c>
      <c r="B3032" s="1">
        <v>40794</v>
      </c>
      <c r="C3032" s="1">
        <v>40799</v>
      </c>
      <c r="D3032" t="s">
        <v>2133</v>
      </c>
      <c r="E3032" t="s">
        <v>14</v>
      </c>
      <c r="F3032" t="s">
        <v>47</v>
      </c>
      <c r="G3032" t="s">
        <v>16</v>
      </c>
      <c r="H3032" t="s">
        <v>27</v>
      </c>
      <c r="I3032" t="s">
        <v>1886</v>
      </c>
      <c r="J3032">
        <v>8.61</v>
      </c>
      <c r="K3032">
        <v>2</v>
      </c>
      <c r="L3032">
        <v>3.01</v>
      </c>
      <c r="M3032">
        <f>YEAR(Walmart_dataset[[#This Row],[Order Date]])</f>
        <v>2011</v>
      </c>
      <c r="N3032">
        <f>MONTH(Walmart_dataset[[#This Row],[Order Date]])</f>
        <v>9</v>
      </c>
      <c r="O3032">
        <f>DAY(Walmart_dataset[[#This Row],[Order Date]])</f>
        <v>8</v>
      </c>
    </row>
    <row r="3033" spans="1:15" x14ac:dyDescent="0.25">
      <c r="A3033" t="s">
        <v>3864</v>
      </c>
      <c r="B3033" s="1">
        <v>41794</v>
      </c>
      <c r="C3033" s="1">
        <v>41798</v>
      </c>
      <c r="D3033" t="s">
        <v>672</v>
      </c>
      <c r="E3033" t="s">
        <v>14</v>
      </c>
      <c r="F3033" t="s">
        <v>1143</v>
      </c>
      <c r="G3033" t="s">
        <v>37</v>
      </c>
      <c r="H3033" t="s">
        <v>43</v>
      </c>
      <c r="I3033" t="s">
        <v>2071</v>
      </c>
      <c r="J3033">
        <v>136.26</v>
      </c>
      <c r="K3033">
        <v>9</v>
      </c>
      <c r="L3033">
        <v>5.45</v>
      </c>
      <c r="M3033">
        <f>YEAR(Walmart_dataset[[#This Row],[Order Date]])</f>
        <v>2014</v>
      </c>
      <c r="N3033">
        <f>MONTH(Walmart_dataset[[#This Row],[Order Date]])</f>
        <v>6</v>
      </c>
      <c r="O3033">
        <f>DAY(Walmart_dataset[[#This Row],[Order Date]])</f>
        <v>4</v>
      </c>
    </row>
    <row r="3034" spans="1:15" x14ac:dyDescent="0.25">
      <c r="A3034" t="s">
        <v>3865</v>
      </c>
      <c r="B3034" s="1">
        <v>41180</v>
      </c>
      <c r="C3034" s="1">
        <v>41187</v>
      </c>
      <c r="D3034" t="s">
        <v>2635</v>
      </c>
      <c r="E3034" t="s">
        <v>14</v>
      </c>
      <c r="F3034" t="s">
        <v>15</v>
      </c>
      <c r="G3034" t="s">
        <v>16</v>
      </c>
      <c r="H3034" t="s">
        <v>29</v>
      </c>
      <c r="I3034" t="s">
        <v>3866</v>
      </c>
      <c r="J3034">
        <v>186.15</v>
      </c>
      <c r="K3034">
        <v>3</v>
      </c>
      <c r="L3034">
        <v>55.85</v>
      </c>
      <c r="M3034">
        <f>YEAR(Walmart_dataset[[#This Row],[Order Date]])</f>
        <v>2012</v>
      </c>
      <c r="N3034">
        <f>MONTH(Walmart_dataset[[#This Row],[Order Date]])</f>
        <v>9</v>
      </c>
      <c r="O3034">
        <f>DAY(Walmart_dataset[[#This Row],[Order Date]])</f>
        <v>28</v>
      </c>
    </row>
    <row r="3035" spans="1:15" x14ac:dyDescent="0.25">
      <c r="A3035" t="s">
        <v>3865</v>
      </c>
      <c r="B3035" s="1">
        <v>41180</v>
      </c>
      <c r="C3035" s="1">
        <v>41187</v>
      </c>
      <c r="D3035" t="s">
        <v>2635</v>
      </c>
      <c r="E3035" t="s">
        <v>14</v>
      </c>
      <c r="F3035" t="s">
        <v>15</v>
      </c>
      <c r="G3035" t="s">
        <v>16</v>
      </c>
      <c r="H3035" t="s">
        <v>27</v>
      </c>
      <c r="I3035" t="s">
        <v>1912</v>
      </c>
      <c r="J3035">
        <v>81.790000000000006</v>
      </c>
      <c r="K3035">
        <v>6</v>
      </c>
      <c r="L3035">
        <v>26.58</v>
      </c>
      <c r="M3035">
        <f>YEAR(Walmart_dataset[[#This Row],[Order Date]])</f>
        <v>2012</v>
      </c>
      <c r="N3035">
        <f>MONTH(Walmart_dataset[[#This Row],[Order Date]])</f>
        <v>9</v>
      </c>
      <c r="O3035">
        <f>DAY(Walmart_dataset[[#This Row],[Order Date]])</f>
        <v>28</v>
      </c>
    </row>
    <row r="3036" spans="1:15" x14ac:dyDescent="0.25">
      <c r="A3036" t="s">
        <v>3865</v>
      </c>
      <c r="B3036" s="1">
        <v>41180</v>
      </c>
      <c r="C3036" s="1">
        <v>41187</v>
      </c>
      <c r="D3036" t="s">
        <v>2635</v>
      </c>
      <c r="E3036" t="s">
        <v>14</v>
      </c>
      <c r="F3036" t="s">
        <v>15</v>
      </c>
      <c r="G3036" t="s">
        <v>16</v>
      </c>
      <c r="H3036" t="s">
        <v>122</v>
      </c>
      <c r="I3036" t="s">
        <v>3332</v>
      </c>
      <c r="J3036">
        <v>47.19</v>
      </c>
      <c r="K3036">
        <v>3</v>
      </c>
      <c r="L3036">
        <v>13.69</v>
      </c>
      <c r="M3036">
        <f>YEAR(Walmart_dataset[[#This Row],[Order Date]])</f>
        <v>2012</v>
      </c>
      <c r="N3036">
        <f>MONTH(Walmart_dataset[[#This Row],[Order Date]])</f>
        <v>9</v>
      </c>
      <c r="O3036">
        <f>DAY(Walmart_dataset[[#This Row],[Order Date]])</f>
        <v>28</v>
      </c>
    </row>
    <row r="3037" spans="1:15" x14ac:dyDescent="0.25">
      <c r="A3037" t="s">
        <v>3865</v>
      </c>
      <c r="B3037" s="1">
        <v>41180</v>
      </c>
      <c r="C3037" s="1">
        <v>41187</v>
      </c>
      <c r="D3037" t="s">
        <v>2635</v>
      </c>
      <c r="E3037" t="s">
        <v>14</v>
      </c>
      <c r="F3037" t="s">
        <v>15</v>
      </c>
      <c r="G3037" t="s">
        <v>16</v>
      </c>
      <c r="H3037" t="s">
        <v>25</v>
      </c>
      <c r="I3037" t="s">
        <v>381</v>
      </c>
      <c r="J3037">
        <v>36.78</v>
      </c>
      <c r="K3037">
        <v>2</v>
      </c>
      <c r="L3037">
        <v>-8.2799999999999994</v>
      </c>
      <c r="M3037">
        <f>YEAR(Walmart_dataset[[#This Row],[Order Date]])</f>
        <v>2012</v>
      </c>
      <c r="N3037">
        <f>MONTH(Walmart_dataset[[#This Row],[Order Date]])</f>
        <v>9</v>
      </c>
      <c r="O3037">
        <f>DAY(Walmart_dataset[[#This Row],[Order Date]])</f>
        <v>28</v>
      </c>
    </row>
    <row r="3038" spans="1:15" x14ac:dyDescent="0.25">
      <c r="A3038" t="s">
        <v>3867</v>
      </c>
      <c r="B3038" s="1">
        <v>40825</v>
      </c>
      <c r="C3038" s="1">
        <v>40830</v>
      </c>
      <c r="D3038" t="s">
        <v>1920</v>
      </c>
      <c r="E3038" t="s">
        <v>14</v>
      </c>
      <c r="F3038" t="s">
        <v>47</v>
      </c>
      <c r="G3038" t="s">
        <v>16</v>
      </c>
      <c r="H3038" t="s">
        <v>23</v>
      </c>
      <c r="I3038" t="s">
        <v>945</v>
      </c>
      <c r="J3038">
        <v>144.6</v>
      </c>
      <c r="K3038">
        <v>3</v>
      </c>
      <c r="L3038">
        <v>41.93</v>
      </c>
      <c r="M3038">
        <f>YEAR(Walmart_dataset[[#This Row],[Order Date]])</f>
        <v>2011</v>
      </c>
      <c r="N3038">
        <f>MONTH(Walmart_dataset[[#This Row],[Order Date]])</f>
        <v>10</v>
      </c>
      <c r="O3038">
        <f>DAY(Walmart_dataset[[#This Row],[Order Date]])</f>
        <v>9</v>
      </c>
    </row>
    <row r="3039" spans="1:15" x14ac:dyDescent="0.25">
      <c r="A3039" t="s">
        <v>3867</v>
      </c>
      <c r="B3039" s="1">
        <v>40825</v>
      </c>
      <c r="C3039" s="1">
        <v>40830</v>
      </c>
      <c r="D3039" t="s">
        <v>1920</v>
      </c>
      <c r="E3039" t="s">
        <v>14</v>
      </c>
      <c r="F3039" t="s">
        <v>47</v>
      </c>
      <c r="G3039" t="s">
        <v>16</v>
      </c>
      <c r="H3039" t="s">
        <v>25</v>
      </c>
      <c r="I3039" t="s">
        <v>3504</v>
      </c>
      <c r="J3039">
        <v>15.99</v>
      </c>
      <c r="K3039">
        <v>1</v>
      </c>
      <c r="L3039">
        <v>-3</v>
      </c>
      <c r="M3039">
        <f>YEAR(Walmart_dataset[[#This Row],[Order Date]])</f>
        <v>2011</v>
      </c>
      <c r="N3039">
        <f>MONTH(Walmart_dataset[[#This Row],[Order Date]])</f>
        <v>10</v>
      </c>
      <c r="O3039">
        <f>DAY(Walmart_dataset[[#This Row],[Order Date]])</f>
        <v>9</v>
      </c>
    </row>
    <row r="3040" spans="1:15" x14ac:dyDescent="0.25">
      <c r="A3040" t="s">
        <v>3868</v>
      </c>
      <c r="B3040" s="1">
        <v>40835</v>
      </c>
      <c r="C3040" s="1">
        <v>40840</v>
      </c>
      <c r="D3040" t="s">
        <v>2083</v>
      </c>
      <c r="E3040" t="s">
        <v>14</v>
      </c>
      <c r="F3040" t="s">
        <v>2095</v>
      </c>
      <c r="G3040" t="s">
        <v>16</v>
      </c>
      <c r="H3040" t="s">
        <v>25</v>
      </c>
      <c r="I3040" t="s">
        <v>1047</v>
      </c>
      <c r="J3040">
        <v>321.55</v>
      </c>
      <c r="K3040">
        <v>6</v>
      </c>
      <c r="L3040">
        <v>20.100000000000001</v>
      </c>
      <c r="M3040">
        <f>YEAR(Walmart_dataset[[#This Row],[Order Date]])</f>
        <v>2011</v>
      </c>
      <c r="N3040">
        <f>MONTH(Walmart_dataset[[#This Row],[Order Date]])</f>
        <v>10</v>
      </c>
      <c r="O3040">
        <f>DAY(Walmart_dataset[[#This Row],[Order Date]])</f>
        <v>19</v>
      </c>
    </row>
    <row r="3041" spans="1:15" x14ac:dyDescent="0.25">
      <c r="A3041" t="s">
        <v>3869</v>
      </c>
      <c r="B3041" s="1">
        <v>41598</v>
      </c>
      <c r="C3041" s="1">
        <v>41602</v>
      </c>
      <c r="D3041" t="s">
        <v>2870</v>
      </c>
      <c r="E3041" t="s">
        <v>14</v>
      </c>
      <c r="F3041" t="s">
        <v>36</v>
      </c>
      <c r="G3041" t="s">
        <v>37</v>
      </c>
      <c r="H3041" t="s">
        <v>21</v>
      </c>
      <c r="I3041" t="s">
        <v>388</v>
      </c>
      <c r="J3041">
        <v>31.96</v>
      </c>
      <c r="K3041">
        <v>2</v>
      </c>
      <c r="L3041">
        <v>1.6</v>
      </c>
      <c r="M3041">
        <f>YEAR(Walmart_dataset[[#This Row],[Order Date]])</f>
        <v>2013</v>
      </c>
      <c r="N3041">
        <f>MONTH(Walmart_dataset[[#This Row],[Order Date]])</f>
        <v>11</v>
      </c>
      <c r="O3041">
        <f>DAY(Walmart_dataset[[#This Row],[Order Date]])</f>
        <v>20</v>
      </c>
    </row>
    <row r="3042" spans="1:15" x14ac:dyDescent="0.25">
      <c r="A3042" t="s">
        <v>3870</v>
      </c>
      <c r="B3042" s="1">
        <v>40746</v>
      </c>
      <c r="C3042" s="1">
        <v>40752</v>
      </c>
      <c r="D3042" t="s">
        <v>1578</v>
      </c>
      <c r="E3042" t="s">
        <v>14</v>
      </c>
      <c r="F3042" t="s">
        <v>15</v>
      </c>
      <c r="G3042" t="s">
        <v>16</v>
      </c>
      <c r="H3042" t="s">
        <v>23</v>
      </c>
      <c r="I3042" t="s">
        <v>1991</v>
      </c>
      <c r="J3042">
        <v>19.68</v>
      </c>
      <c r="K3042">
        <v>6</v>
      </c>
      <c r="L3042">
        <v>6.49</v>
      </c>
      <c r="M3042">
        <f>YEAR(Walmart_dataset[[#This Row],[Order Date]])</f>
        <v>2011</v>
      </c>
      <c r="N3042">
        <f>MONTH(Walmart_dataset[[#This Row],[Order Date]])</f>
        <v>7</v>
      </c>
      <c r="O3042">
        <f>DAY(Walmart_dataset[[#This Row],[Order Date]])</f>
        <v>22</v>
      </c>
    </row>
    <row r="3043" spans="1:15" hidden="1" x14ac:dyDescent="0.25">
      <c r="A3043" t="s">
        <v>3871</v>
      </c>
      <c r="B3043" s="1">
        <v>41183</v>
      </c>
      <c r="C3043" s="1">
        <v>41186</v>
      </c>
      <c r="D3043" t="s">
        <v>3186</v>
      </c>
      <c r="E3043" t="s">
        <v>14</v>
      </c>
      <c r="F3043" t="s">
        <v>87</v>
      </c>
      <c r="G3043" t="s">
        <v>88</v>
      </c>
      <c r="H3043" t="s">
        <v>25</v>
      </c>
      <c r="I3043" t="s">
        <v>1336</v>
      </c>
      <c r="J3043">
        <v>572.79999999999995</v>
      </c>
      <c r="K3043">
        <v>2</v>
      </c>
      <c r="L3043">
        <v>50.12</v>
      </c>
      <c r="M3043">
        <f>YEAR(Walmart_dataset[[#This Row],[Order Date]])</f>
        <v>2012</v>
      </c>
      <c r="N3043">
        <f>MONTH(Walmart_dataset[[#This Row],[Order Date]])</f>
        <v>10</v>
      </c>
      <c r="O3043">
        <f>DAY(Walmart_dataset[[#This Row],[Order Date]])</f>
        <v>1</v>
      </c>
    </row>
    <row r="3044" spans="1:15" x14ac:dyDescent="0.25">
      <c r="A3044" t="s">
        <v>3872</v>
      </c>
      <c r="B3044" s="1">
        <v>41643</v>
      </c>
      <c r="C3044" s="1">
        <v>41647</v>
      </c>
      <c r="D3044" t="s">
        <v>3873</v>
      </c>
      <c r="E3044" t="s">
        <v>14</v>
      </c>
      <c r="F3044" t="s">
        <v>47</v>
      </c>
      <c r="G3044" t="s">
        <v>16</v>
      </c>
      <c r="H3044" t="s">
        <v>27</v>
      </c>
      <c r="I3044" t="s">
        <v>3874</v>
      </c>
      <c r="J3044">
        <v>2022.27</v>
      </c>
      <c r="K3044">
        <v>8</v>
      </c>
      <c r="L3044">
        <v>682.52</v>
      </c>
      <c r="M3044">
        <f>YEAR(Walmart_dataset[[#This Row],[Order Date]])</f>
        <v>2014</v>
      </c>
      <c r="N3044">
        <f>MONTH(Walmart_dataset[[#This Row],[Order Date]])</f>
        <v>1</v>
      </c>
      <c r="O3044">
        <f>DAY(Walmart_dataset[[#This Row],[Order Date]])</f>
        <v>4</v>
      </c>
    </row>
    <row r="3045" spans="1:15" x14ac:dyDescent="0.25">
      <c r="A3045" t="s">
        <v>3872</v>
      </c>
      <c r="B3045" s="1">
        <v>41643</v>
      </c>
      <c r="C3045" s="1">
        <v>41647</v>
      </c>
      <c r="D3045" t="s">
        <v>3873</v>
      </c>
      <c r="E3045" t="s">
        <v>14</v>
      </c>
      <c r="F3045" t="s">
        <v>47</v>
      </c>
      <c r="G3045" t="s">
        <v>16</v>
      </c>
      <c r="H3045" t="s">
        <v>23</v>
      </c>
      <c r="I3045" t="s">
        <v>3372</v>
      </c>
      <c r="J3045">
        <v>9.1199999999999992</v>
      </c>
      <c r="K3045">
        <v>3</v>
      </c>
      <c r="L3045">
        <v>3.1</v>
      </c>
      <c r="M3045">
        <f>YEAR(Walmart_dataset[[#This Row],[Order Date]])</f>
        <v>2014</v>
      </c>
      <c r="N3045">
        <f>MONTH(Walmart_dataset[[#This Row],[Order Date]])</f>
        <v>1</v>
      </c>
      <c r="O3045">
        <f>DAY(Walmart_dataset[[#This Row],[Order Date]])</f>
        <v>4</v>
      </c>
    </row>
    <row r="3046" spans="1:15" x14ac:dyDescent="0.25">
      <c r="A3046" t="s">
        <v>3875</v>
      </c>
      <c r="B3046" s="1">
        <v>41407</v>
      </c>
      <c r="C3046" s="1">
        <v>41411</v>
      </c>
      <c r="D3046" t="s">
        <v>3876</v>
      </c>
      <c r="E3046" t="s">
        <v>14</v>
      </c>
      <c r="F3046" t="s">
        <v>474</v>
      </c>
      <c r="G3046" t="s">
        <v>16</v>
      </c>
      <c r="H3046" t="s">
        <v>58</v>
      </c>
      <c r="I3046" t="s">
        <v>3877</v>
      </c>
      <c r="J3046">
        <v>120</v>
      </c>
      <c r="K3046">
        <v>6</v>
      </c>
      <c r="L3046">
        <v>46.8</v>
      </c>
      <c r="M3046">
        <f>YEAR(Walmart_dataset[[#This Row],[Order Date]])</f>
        <v>2013</v>
      </c>
      <c r="N3046">
        <f>MONTH(Walmart_dataset[[#This Row],[Order Date]])</f>
        <v>5</v>
      </c>
      <c r="O3046">
        <f>DAY(Walmart_dataset[[#This Row],[Order Date]])</f>
        <v>13</v>
      </c>
    </row>
    <row r="3047" spans="1:15" x14ac:dyDescent="0.25">
      <c r="A3047" t="s">
        <v>3875</v>
      </c>
      <c r="B3047" s="1">
        <v>41407</v>
      </c>
      <c r="C3047" s="1">
        <v>41411</v>
      </c>
      <c r="D3047" t="s">
        <v>3876</v>
      </c>
      <c r="E3047" t="s">
        <v>14</v>
      </c>
      <c r="F3047" t="s">
        <v>474</v>
      </c>
      <c r="G3047" t="s">
        <v>16</v>
      </c>
      <c r="H3047" t="s">
        <v>29</v>
      </c>
      <c r="I3047" t="s">
        <v>159</v>
      </c>
      <c r="J3047">
        <v>8.67</v>
      </c>
      <c r="K3047">
        <v>1</v>
      </c>
      <c r="L3047">
        <v>2.34</v>
      </c>
      <c r="M3047">
        <f>YEAR(Walmart_dataset[[#This Row],[Order Date]])</f>
        <v>2013</v>
      </c>
      <c r="N3047">
        <f>MONTH(Walmart_dataset[[#This Row],[Order Date]])</f>
        <v>5</v>
      </c>
      <c r="O3047">
        <f>DAY(Walmart_dataset[[#This Row],[Order Date]])</f>
        <v>13</v>
      </c>
    </row>
    <row r="3048" spans="1:15" x14ac:dyDescent="0.25">
      <c r="A3048" t="s">
        <v>3878</v>
      </c>
      <c r="B3048" s="1">
        <v>41233</v>
      </c>
      <c r="C3048" s="1">
        <v>41237</v>
      </c>
      <c r="D3048" t="s">
        <v>3879</v>
      </c>
      <c r="E3048" t="s">
        <v>14</v>
      </c>
      <c r="F3048" t="s">
        <v>47</v>
      </c>
      <c r="G3048" t="s">
        <v>16</v>
      </c>
      <c r="H3048" t="s">
        <v>21</v>
      </c>
      <c r="I3048" t="s">
        <v>3880</v>
      </c>
      <c r="J3048">
        <v>32.04</v>
      </c>
      <c r="K3048">
        <v>3</v>
      </c>
      <c r="L3048">
        <v>8.01</v>
      </c>
      <c r="M3048">
        <f>YEAR(Walmart_dataset[[#This Row],[Order Date]])</f>
        <v>2012</v>
      </c>
      <c r="N3048">
        <f>MONTH(Walmart_dataset[[#This Row],[Order Date]])</f>
        <v>11</v>
      </c>
      <c r="O3048">
        <f>DAY(Walmart_dataset[[#This Row],[Order Date]])</f>
        <v>20</v>
      </c>
    </row>
    <row r="3049" spans="1:15" x14ac:dyDescent="0.25">
      <c r="A3049" t="s">
        <v>3881</v>
      </c>
      <c r="B3049" s="1">
        <v>41768</v>
      </c>
      <c r="C3049" s="1">
        <v>41772</v>
      </c>
      <c r="D3049" t="s">
        <v>1049</v>
      </c>
      <c r="E3049" t="s">
        <v>14</v>
      </c>
      <c r="F3049" t="s">
        <v>47</v>
      </c>
      <c r="G3049" t="s">
        <v>16</v>
      </c>
      <c r="H3049" t="s">
        <v>29</v>
      </c>
      <c r="I3049" t="s">
        <v>1319</v>
      </c>
      <c r="J3049">
        <v>81.08</v>
      </c>
      <c r="K3049">
        <v>4</v>
      </c>
      <c r="L3049">
        <v>22.7</v>
      </c>
      <c r="M3049">
        <f>YEAR(Walmart_dataset[[#This Row],[Order Date]])</f>
        <v>2014</v>
      </c>
      <c r="N3049">
        <f>MONTH(Walmart_dataset[[#This Row],[Order Date]])</f>
        <v>5</v>
      </c>
      <c r="O3049">
        <f>DAY(Walmart_dataset[[#This Row],[Order Date]])</f>
        <v>9</v>
      </c>
    </row>
    <row r="3050" spans="1:15" x14ac:dyDescent="0.25">
      <c r="A3050" t="s">
        <v>3882</v>
      </c>
      <c r="B3050" s="1">
        <v>41309</v>
      </c>
      <c r="C3050" s="1">
        <v>41314</v>
      </c>
      <c r="D3050" t="s">
        <v>898</v>
      </c>
      <c r="E3050" t="s">
        <v>14</v>
      </c>
      <c r="F3050" t="s">
        <v>15</v>
      </c>
      <c r="G3050" t="s">
        <v>16</v>
      </c>
      <c r="H3050" t="s">
        <v>43</v>
      </c>
      <c r="I3050" t="s">
        <v>1179</v>
      </c>
      <c r="J3050">
        <v>93.02</v>
      </c>
      <c r="K3050">
        <v>2</v>
      </c>
      <c r="L3050">
        <v>3.72</v>
      </c>
      <c r="M3050">
        <f>YEAR(Walmart_dataset[[#This Row],[Order Date]])</f>
        <v>2013</v>
      </c>
      <c r="N3050">
        <f>MONTH(Walmart_dataset[[#This Row],[Order Date]])</f>
        <v>2</v>
      </c>
      <c r="O3050">
        <f>DAY(Walmart_dataset[[#This Row],[Order Date]])</f>
        <v>4</v>
      </c>
    </row>
    <row r="3051" spans="1:15" x14ac:dyDescent="0.25">
      <c r="A3051" t="s">
        <v>3883</v>
      </c>
      <c r="B3051" s="1">
        <v>41979</v>
      </c>
      <c r="C3051" s="1">
        <v>41980</v>
      </c>
      <c r="D3051" t="s">
        <v>1310</v>
      </c>
      <c r="E3051" t="s">
        <v>14</v>
      </c>
      <c r="F3051" t="s">
        <v>36</v>
      </c>
      <c r="G3051" t="s">
        <v>37</v>
      </c>
      <c r="H3051" t="s">
        <v>27</v>
      </c>
      <c r="I3051" t="s">
        <v>2206</v>
      </c>
      <c r="J3051">
        <v>83.92</v>
      </c>
      <c r="K3051">
        <v>5</v>
      </c>
      <c r="L3051">
        <v>29.37</v>
      </c>
      <c r="M3051">
        <f>YEAR(Walmart_dataset[[#This Row],[Order Date]])</f>
        <v>2014</v>
      </c>
      <c r="N3051">
        <f>MONTH(Walmart_dataset[[#This Row],[Order Date]])</f>
        <v>12</v>
      </c>
      <c r="O3051">
        <f>DAY(Walmart_dataset[[#This Row],[Order Date]])</f>
        <v>6</v>
      </c>
    </row>
    <row r="3052" spans="1:15" x14ac:dyDescent="0.25">
      <c r="A3052" t="s">
        <v>3883</v>
      </c>
      <c r="B3052" s="1">
        <v>41979</v>
      </c>
      <c r="C3052" s="1">
        <v>41980</v>
      </c>
      <c r="D3052" t="s">
        <v>1310</v>
      </c>
      <c r="E3052" t="s">
        <v>14</v>
      </c>
      <c r="F3052" t="s">
        <v>36</v>
      </c>
      <c r="G3052" t="s">
        <v>37</v>
      </c>
      <c r="H3052" t="s">
        <v>21</v>
      </c>
      <c r="I3052" t="s">
        <v>3884</v>
      </c>
      <c r="J3052">
        <v>199.9</v>
      </c>
      <c r="K3052">
        <v>5</v>
      </c>
      <c r="L3052">
        <v>39.979999999999997</v>
      </c>
      <c r="M3052">
        <f>YEAR(Walmart_dataset[[#This Row],[Order Date]])</f>
        <v>2014</v>
      </c>
      <c r="N3052">
        <f>MONTH(Walmart_dataset[[#This Row],[Order Date]])</f>
        <v>12</v>
      </c>
      <c r="O3052">
        <f>DAY(Walmart_dataset[[#This Row],[Order Date]])</f>
        <v>6</v>
      </c>
    </row>
    <row r="3053" spans="1:15" x14ac:dyDescent="0.25">
      <c r="A3053" t="s">
        <v>3883</v>
      </c>
      <c r="B3053" s="1">
        <v>41979</v>
      </c>
      <c r="C3053" s="1">
        <v>41980</v>
      </c>
      <c r="D3053" t="s">
        <v>1310</v>
      </c>
      <c r="E3053" t="s">
        <v>14</v>
      </c>
      <c r="F3053" t="s">
        <v>36</v>
      </c>
      <c r="G3053" t="s">
        <v>37</v>
      </c>
      <c r="H3053" t="s">
        <v>25</v>
      </c>
      <c r="I3053" t="s">
        <v>2996</v>
      </c>
      <c r="J3053">
        <v>31.18</v>
      </c>
      <c r="K3053">
        <v>3</v>
      </c>
      <c r="L3053">
        <v>-7.01</v>
      </c>
      <c r="M3053">
        <f>YEAR(Walmart_dataset[[#This Row],[Order Date]])</f>
        <v>2014</v>
      </c>
      <c r="N3053">
        <f>MONTH(Walmart_dataset[[#This Row],[Order Date]])</f>
        <v>12</v>
      </c>
      <c r="O3053">
        <f>DAY(Walmart_dataset[[#This Row],[Order Date]])</f>
        <v>6</v>
      </c>
    </row>
    <row r="3054" spans="1:15" x14ac:dyDescent="0.25">
      <c r="A3054" t="s">
        <v>3883</v>
      </c>
      <c r="B3054" s="1">
        <v>41979</v>
      </c>
      <c r="C3054" s="1">
        <v>41980</v>
      </c>
      <c r="D3054" t="s">
        <v>1310</v>
      </c>
      <c r="E3054" t="s">
        <v>14</v>
      </c>
      <c r="F3054" t="s">
        <v>36</v>
      </c>
      <c r="G3054" t="s">
        <v>37</v>
      </c>
      <c r="H3054" t="s">
        <v>27</v>
      </c>
      <c r="I3054" t="s">
        <v>1740</v>
      </c>
      <c r="J3054">
        <v>172.75</v>
      </c>
      <c r="K3054">
        <v>6</v>
      </c>
      <c r="L3054">
        <v>60.46</v>
      </c>
      <c r="M3054">
        <f>YEAR(Walmart_dataset[[#This Row],[Order Date]])</f>
        <v>2014</v>
      </c>
      <c r="N3054">
        <f>MONTH(Walmart_dataset[[#This Row],[Order Date]])</f>
        <v>12</v>
      </c>
      <c r="O3054">
        <f>DAY(Walmart_dataset[[#This Row],[Order Date]])</f>
        <v>6</v>
      </c>
    </row>
    <row r="3055" spans="1:15" x14ac:dyDescent="0.25">
      <c r="A3055" t="s">
        <v>3883</v>
      </c>
      <c r="B3055" s="1">
        <v>41979</v>
      </c>
      <c r="C3055" s="1">
        <v>41980</v>
      </c>
      <c r="D3055" t="s">
        <v>1310</v>
      </c>
      <c r="E3055" t="s">
        <v>14</v>
      </c>
      <c r="F3055" t="s">
        <v>36</v>
      </c>
      <c r="G3055" t="s">
        <v>37</v>
      </c>
      <c r="H3055" t="s">
        <v>27</v>
      </c>
      <c r="I3055" t="s">
        <v>588</v>
      </c>
      <c r="J3055">
        <v>9.3000000000000007</v>
      </c>
      <c r="K3055">
        <v>2</v>
      </c>
      <c r="L3055">
        <v>3.02</v>
      </c>
      <c r="M3055">
        <f>YEAR(Walmart_dataset[[#This Row],[Order Date]])</f>
        <v>2014</v>
      </c>
      <c r="N3055">
        <f>MONTH(Walmart_dataset[[#This Row],[Order Date]])</f>
        <v>12</v>
      </c>
      <c r="O3055">
        <f>DAY(Walmart_dataset[[#This Row],[Order Date]])</f>
        <v>6</v>
      </c>
    </row>
    <row r="3056" spans="1:15" x14ac:dyDescent="0.25">
      <c r="A3056" t="s">
        <v>3885</v>
      </c>
      <c r="B3056" s="1">
        <v>41829</v>
      </c>
      <c r="C3056" s="1">
        <v>41833</v>
      </c>
      <c r="D3056" t="s">
        <v>3886</v>
      </c>
      <c r="E3056" t="s">
        <v>14</v>
      </c>
      <c r="F3056" t="s">
        <v>36</v>
      </c>
      <c r="G3056" t="s">
        <v>37</v>
      </c>
      <c r="H3056" t="s">
        <v>67</v>
      </c>
      <c r="I3056" t="s">
        <v>159</v>
      </c>
      <c r="J3056">
        <v>52.76</v>
      </c>
      <c r="K3056">
        <v>2</v>
      </c>
      <c r="L3056">
        <v>24.27</v>
      </c>
      <c r="M3056">
        <f>YEAR(Walmart_dataset[[#This Row],[Order Date]])</f>
        <v>2014</v>
      </c>
      <c r="N3056">
        <f>MONTH(Walmart_dataset[[#This Row],[Order Date]])</f>
        <v>7</v>
      </c>
      <c r="O3056">
        <f>DAY(Walmart_dataset[[#This Row],[Order Date]])</f>
        <v>9</v>
      </c>
    </row>
    <row r="3057" spans="1:15" x14ac:dyDescent="0.25">
      <c r="A3057" t="s">
        <v>3887</v>
      </c>
      <c r="B3057" s="1">
        <v>41543</v>
      </c>
      <c r="C3057" s="1">
        <v>41545</v>
      </c>
      <c r="D3057" t="s">
        <v>1752</v>
      </c>
      <c r="E3057" t="s">
        <v>14</v>
      </c>
      <c r="F3057" t="s">
        <v>47</v>
      </c>
      <c r="G3057" t="s">
        <v>16</v>
      </c>
      <c r="H3057" t="s">
        <v>296</v>
      </c>
      <c r="I3057" t="s">
        <v>854</v>
      </c>
      <c r="J3057">
        <v>477.67</v>
      </c>
      <c r="K3057">
        <v>2</v>
      </c>
      <c r="L3057">
        <v>84.29</v>
      </c>
      <c r="M3057">
        <f>YEAR(Walmart_dataset[[#This Row],[Order Date]])</f>
        <v>2013</v>
      </c>
      <c r="N3057">
        <f>MONTH(Walmart_dataset[[#This Row],[Order Date]])</f>
        <v>9</v>
      </c>
      <c r="O3057">
        <f>DAY(Walmart_dataset[[#This Row],[Order Date]])</f>
        <v>26</v>
      </c>
    </row>
    <row r="3058" spans="1:15" hidden="1" x14ac:dyDescent="0.25">
      <c r="A3058" t="s">
        <v>3888</v>
      </c>
      <c r="B3058" s="1">
        <v>41040</v>
      </c>
      <c r="C3058" s="1">
        <v>41045</v>
      </c>
      <c r="D3058" t="s">
        <v>3416</v>
      </c>
      <c r="E3058" t="s">
        <v>14</v>
      </c>
      <c r="F3058" t="s">
        <v>105</v>
      </c>
      <c r="G3058" t="s">
        <v>73</v>
      </c>
      <c r="H3058" t="s">
        <v>110</v>
      </c>
      <c r="I3058" t="s">
        <v>2054</v>
      </c>
      <c r="J3058">
        <v>191.97</v>
      </c>
      <c r="K3058">
        <v>7</v>
      </c>
      <c r="L3058">
        <v>16.8</v>
      </c>
      <c r="M3058">
        <f>YEAR(Walmart_dataset[[#This Row],[Order Date]])</f>
        <v>2012</v>
      </c>
      <c r="N3058">
        <f>MONTH(Walmart_dataset[[#This Row],[Order Date]])</f>
        <v>5</v>
      </c>
      <c r="O3058">
        <f>DAY(Walmart_dataset[[#This Row],[Order Date]])</f>
        <v>11</v>
      </c>
    </row>
    <row r="3059" spans="1:15" x14ac:dyDescent="0.25">
      <c r="A3059" t="s">
        <v>3889</v>
      </c>
      <c r="B3059" s="1">
        <v>41032</v>
      </c>
      <c r="C3059" s="1">
        <v>41035</v>
      </c>
      <c r="D3059" t="s">
        <v>2191</v>
      </c>
      <c r="E3059" t="s">
        <v>14</v>
      </c>
      <c r="F3059" t="s">
        <v>142</v>
      </c>
      <c r="G3059" t="s">
        <v>16</v>
      </c>
      <c r="H3059" t="s">
        <v>27</v>
      </c>
      <c r="I3059" t="s">
        <v>3890</v>
      </c>
      <c r="J3059">
        <v>13.85</v>
      </c>
      <c r="K3059">
        <v>3</v>
      </c>
      <c r="L3059">
        <v>5.19</v>
      </c>
      <c r="M3059">
        <f>YEAR(Walmart_dataset[[#This Row],[Order Date]])</f>
        <v>2012</v>
      </c>
      <c r="N3059">
        <f>MONTH(Walmart_dataset[[#This Row],[Order Date]])</f>
        <v>5</v>
      </c>
      <c r="O3059">
        <f>DAY(Walmart_dataset[[#This Row],[Order Date]])</f>
        <v>3</v>
      </c>
    </row>
    <row r="3060" spans="1:15" hidden="1" x14ac:dyDescent="0.25">
      <c r="A3060" t="s">
        <v>3891</v>
      </c>
      <c r="B3060" s="1">
        <v>41540</v>
      </c>
      <c r="C3060" s="1">
        <v>41545</v>
      </c>
      <c r="D3060" t="s">
        <v>3602</v>
      </c>
      <c r="E3060" t="s">
        <v>14</v>
      </c>
      <c r="F3060" t="s">
        <v>1192</v>
      </c>
      <c r="G3060" t="s">
        <v>96</v>
      </c>
      <c r="H3060" t="s">
        <v>21</v>
      </c>
      <c r="I3060" t="s">
        <v>500</v>
      </c>
      <c r="J3060">
        <v>68.430000000000007</v>
      </c>
      <c r="K3060">
        <v>7</v>
      </c>
      <c r="L3060">
        <v>8.5500000000000007</v>
      </c>
      <c r="M3060">
        <f>YEAR(Walmart_dataset[[#This Row],[Order Date]])</f>
        <v>2013</v>
      </c>
      <c r="N3060">
        <f>MONTH(Walmart_dataset[[#This Row],[Order Date]])</f>
        <v>9</v>
      </c>
      <c r="O3060">
        <f>DAY(Walmart_dataset[[#This Row],[Order Date]])</f>
        <v>23</v>
      </c>
    </row>
    <row r="3061" spans="1:15" x14ac:dyDescent="0.25">
      <c r="A3061" t="s">
        <v>3892</v>
      </c>
      <c r="B3061" s="1">
        <v>41061</v>
      </c>
      <c r="C3061" s="1">
        <v>41068</v>
      </c>
      <c r="D3061" t="s">
        <v>3893</v>
      </c>
      <c r="E3061" t="s">
        <v>14</v>
      </c>
      <c r="F3061" t="s">
        <v>15</v>
      </c>
      <c r="G3061" t="s">
        <v>16</v>
      </c>
      <c r="H3061" t="s">
        <v>67</v>
      </c>
      <c r="I3061" t="s">
        <v>1825</v>
      </c>
      <c r="J3061">
        <v>11.76</v>
      </c>
      <c r="K3061">
        <v>2</v>
      </c>
      <c r="L3061">
        <v>5.76</v>
      </c>
      <c r="M3061">
        <f>YEAR(Walmart_dataset[[#This Row],[Order Date]])</f>
        <v>2012</v>
      </c>
      <c r="N3061">
        <f>MONTH(Walmart_dataset[[#This Row],[Order Date]])</f>
        <v>6</v>
      </c>
      <c r="O3061">
        <f>DAY(Walmart_dataset[[#This Row],[Order Date]])</f>
        <v>1</v>
      </c>
    </row>
    <row r="3062" spans="1:15" x14ac:dyDescent="0.25">
      <c r="A3062" t="s">
        <v>3894</v>
      </c>
      <c r="B3062" s="1">
        <v>41134</v>
      </c>
      <c r="C3062" s="1">
        <v>41134</v>
      </c>
      <c r="D3062" t="s">
        <v>3895</v>
      </c>
      <c r="E3062" t="s">
        <v>14</v>
      </c>
      <c r="F3062" t="s">
        <v>944</v>
      </c>
      <c r="G3062" t="s">
        <v>16</v>
      </c>
      <c r="H3062" t="s">
        <v>21</v>
      </c>
      <c r="I3062" t="s">
        <v>1149</v>
      </c>
      <c r="J3062">
        <v>31.56</v>
      </c>
      <c r="K3062">
        <v>3</v>
      </c>
      <c r="L3062">
        <v>10.41</v>
      </c>
      <c r="M3062">
        <f>YEAR(Walmart_dataset[[#This Row],[Order Date]])</f>
        <v>2012</v>
      </c>
      <c r="N3062">
        <f>MONTH(Walmart_dataset[[#This Row],[Order Date]])</f>
        <v>8</v>
      </c>
      <c r="O3062">
        <f>DAY(Walmart_dataset[[#This Row],[Order Date]])</f>
        <v>13</v>
      </c>
    </row>
    <row r="3063" spans="1:15" x14ac:dyDescent="0.25">
      <c r="A3063" t="s">
        <v>3896</v>
      </c>
      <c r="B3063" s="1">
        <v>41597</v>
      </c>
      <c r="C3063" s="1">
        <v>41597</v>
      </c>
      <c r="D3063" t="s">
        <v>3897</v>
      </c>
      <c r="E3063" t="s">
        <v>14</v>
      </c>
      <c r="F3063" t="s">
        <v>319</v>
      </c>
      <c r="G3063" t="s">
        <v>16</v>
      </c>
      <c r="H3063" t="s">
        <v>27</v>
      </c>
      <c r="I3063" t="s">
        <v>1435</v>
      </c>
      <c r="J3063">
        <v>61.12</v>
      </c>
      <c r="K3063">
        <v>5</v>
      </c>
      <c r="L3063">
        <v>22.16</v>
      </c>
      <c r="M3063">
        <f>YEAR(Walmart_dataset[[#This Row],[Order Date]])</f>
        <v>2013</v>
      </c>
      <c r="N3063">
        <f>MONTH(Walmart_dataset[[#This Row],[Order Date]])</f>
        <v>11</v>
      </c>
      <c r="O3063">
        <f>DAY(Walmart_dataset[[#This Row],[Order Date]])</f>
        <v>19</v>
      </c>
    </row>
    <row r="3064" spans="1:15" x14ac:dyDescent="0.25">
      <c r="A3064" t="s">
        <v>3898</v>
      </c>
      <c r="B3064" s="1">
        <v>41664</v>
      </c>
      <c r="C3064" s="1">
        <v>41669</v>
      </c>
      <c r="D3064" t="s">
        <v>2850</v>
      </c>
      <c r="E3064" t="s">
        <v>14</v>
      </c>
      <c r="F3064" t="s">
        <v>142</v>
      </c>
      <c r="G3064" t="s">
        <v>16</v>
      </c>
      <c r="H3064" t="s">
        <v>29</v>
      </c>
      <c r="I3064" t="s">
        <v>1358</v>
      </c>
      <c r="J3064">
        <v>25.86</v>
      </c>
      <c r="K3064">
        <v>3</v>
      </c>
      <c r="L3064">
        <v>6.72</v>
      </c>
      <c r="M3064">
        <f>YEAR(Walmart_dataset[[#This Row],[Order Date]])</f>
        <v>2014</v>
      </c>
      <c r="N3064">
        <f>MONTH(Walmart_dataset[[#This Row],[Order Date]])</f>
        <v>1</v>
      </c>
      <c r="O3064">
        <f>DAY(Walmart_dataset[[#This Row],[Order Date]])</f>
        <v>25</v>
      </c>
    </row>
    <row r="3065" spans="1:15" x14ac:dyDescent="0.25">
      <c r="A3065" t="s">
        <v>3898</v>
      </c>
      <c r="B3065" s="1">
        <v>41664</v>
      </c>
      <c r="C3065" s="1">
        <v>41669</v>
      </c>
      <c r="D3065" t="s">
        <v>2850</v>
      </c>
      <c r="E3065" t="s">
        <v>14</v>
      </c>
      <c r="F3065" t="s">
        <v>142</v>
      </c>
      <c r="G3065" t="s">
        <v>16</v>
      </c>
      <c r="H3065" t="s">
        <v>27</v>
      </c>
      <c r="I3065" t="s">
        <v>3770</v>
      </c>
      <c r="J3065">
        <v>276.77999999999997</v>
      </c>
      <c r="K3065">
        <v>2</v>
      </c>
      <c r="L3065">
        <v>89.95</v>
      </c>
      <c r="M3065">
        <f>YEAR(Walmart_dataset[[#This Row],[Order Date]])</f>
        <v>2014</v>
      </c>
      <c r="N3065">
        <f>MONTH(Walmart_dataset[[#This Row],[Order Date]])</f>
        <v>1</v>
      </c>
      <c r="O3065">
        <f>DAY(Walmart_dataset[[#This Row],[Order Date]])</f>
        <v>25</v>
      </c>
    </row>
    <row r="3066" spans="1:15" x14ac:dyDescent="0.25">
      <c r="A3066" t="s">
        <v>3898</v>
      </c>
      <c r="B3066" s="1">
        <v>41664</v>
      </c>
      <c r="C3066" s="1">
        <v>41669</v>
      </c>
      <c r="D3066" t="s">
        <v>2850</v>
      </c>
      <c r="E3066" t="s">
        <v>14</v>
      </c>
      <c r="F3066" t="s">
        <v>142</v>
      </c>
      <c r="G3066" t="s">
        <v>16</v>
      </c>
      <c r="H3066" t="s">
        <v>25</v>
      </c>
      <c r="I3066" t="s">
        <v>2308</v>
      </c>
      <c r="J3066">
        <v>110.35</v>
      </c>
      <c r="K3066">
        <v>3</v>
      </c>
      <c r="L3066">
        <v>8.2799999999999994</v>
      </c>
      <c r="M3066">
        <f>YEAR(Walmart_dataset[[#This Row],[Order Date]])</f>
        <v>2014</v>
      </c>
      <c r="N3066">
        <f>MONTH(Walmart_dataset[[#This Row],[Order Date]])</f>
        <v>1</v>
      </c>
      <c r="O3066">
        <f>DAY(Walmart_dataset[[#This Row],[Order Date]])</f>
        <v>25</v>
      </c>
    </row>
    <row r="3067" spans="1:15" x14ac:dyDescent="0.25">
      <c r="A3067" t="s">
        <v>3899</v>
      </c>
      <c r="B3067" s="1">
        <v>41171</v>
      </c>
      <c r="C3067" s="1">
        <v>41175</v>
      </c>
      <c r="D3067" t="s">
        <v>3028</v>
      </c>
      <c r="E3067" t="s">
        <v>14</v>
      </c>
      <c r="F3067" t="s">
        <v>1421</v>
      </c>
      <c r="G3067" t="s">
        <v>16</v>
      </c>
      <c r="H3067" t="s">
        <v>21</v>
      </c>
      <c r="I3067" t="s">
        <v>3900</v>
      </c>
      <c r="J3067">
        <v>60.84</v>
      </c>
      <c r="K3067">
        <v>3</v>
      </c>
      <c r="L3067">
        <v>19.47</v>
      </c>
      <c r="M3067">
        <f>YEAR(Walmart_dataset[[#This Row],[Order Date]])</f>
        <v>2012</v>
      </c>
      <c r="N3067">
        <f>MONTH(Walmart_dataset[[#This Row],[Order Date]])</f>
        <v>9</v>
      </c>
      <c r="O3067">
        <f>DAY(Walmart_dataset[[#This Row],[Order Date]])</f>
        <v>19</v>
      </c>
    </row>
    <row r="3068" spans="1:15" hidden="1" x14ac:dyDescent="0.25">
      <c r="A3068" t="s">
        <v>3901</v>
      </c>
      <c r="B3068" s="1">
        <v>41013</v>
      </c>
      <c r="C3068" s="1">
        <v>41017</v>
      </c>
      <c r="D3068" t="s">
        <v>3902</v>
      </c>
      <c r="E3068" t="s">
        <v>14</v>
      </c>
      <c r="F3068" t="s">
        <v>1161</v>
      </c>
      <c r="G3068" t="s">
        <v>88</v>
      </c>
      <c r="H3068" t="s">
        <v>29</v>
      </c>
      <c r="I3068" t="s">
        <v>1429</v>
      </c>
      <c r="J3068">
        <v>35.21</v>
      </c>
      <c r="K3068">
        <v>1</v>
      </c>
      <c r="L3068">
        <v>2.64</v>
      </c>
      <c r="M3068">
        <f>YEAR(Walmart_dataset[[#This Row],[Order Date]])</f>
        <v>2012</v>
      </c>
      <c r="N3068">
        <f>MONTH(Walmart_dataset[[#This Row],[Order Date]])</f>
        <v>4</v>
      </c>
      <c r="O3068">
        <f>DAY(Walmart_dataset[[#This Row],[Order Date]])</f>
        <v>14</v>
      </c>
    </row>
    <row r="3069" spans="1:15" x14ac:dyDescent="0.25">
      <c r="A3069" t="s">
        <v>3903</v>
      </c>
      <c r="B3069" s="1">
        <v>41411</v>
      </c>
      <c r="C3069" s="1">
        <v>41414</v>
      </c>
      <c r="D3069" t="s">
        <v>318</v>
      </c>
      <c r="E3069" t="s">
        <v>14</v>
      </c>
      <c r="F3069" t="s">
        <v>15</v>
      </c>
      <c r="G3069" t="s">
        <v>16</v>
      </c>
      <c r="H3069" t="s">
        <v>21</v>
      </c>
      <c r="I3069" t="s">
        <v>3904</v>
      </c>
      <c r="J3069">
        <v>282.83999999999997</v>
      </c>
      <c r="K3069">
        <v>4</v>
      </c>
      <c r="L3069">
        <v>19.8</v>
      </c>
      <c r="M3069">
        <f>YEAR(Walmart_dataset[[#This Row],[Order Date]])</f>
        <v>2013</v>
      </c>
      <c r="N3069">
        <f>MONTH(Walmart_dataset[[#This Row],[Order Date]])</f>
        <v>5</v>
      </c>
      <c r="O3069">
        <f>DAY(Walmart_dataset[[#This Row],[Order Date]])</f>
        <v>17</v>
      </c>
    </row>
    <row r="3070" spans="1:15" x14ac:dyDescent="0.25">
      <c r="A3070" t="s">
        <v>3903</v>
      </c>
      <c r="B3070" s="1">
        <v>41411</v>
      </c>
      <c r="C3070" s="1">
        <v>41414</v>
      </c>
      <c r="D3070" t="s">
        <v>318</v>
      </c>
      <c r="E3070" t="s">
        <v>14</v>
      </c>
      <c r="F3070" t="s">
        <v>15</v>
      </c>
      <c r="G3070" t="s">
        <v>16</v>
      </c>
      <c r="H3070" t="s">
        <v>17</v>
      </c>
      <c r="I3070" t="s">
        <v>3862</v>
      </c>
      <c r="J3070">
        <v>27.72</v>
      </c>
      <c r="K3070">
        <v>9</v>
      </c>
      <c r="L3070">
        <v>13.31</v>
      </c>
      <c r="M3070">
        <f>YEAR(Walmart_dataset[[#This Row],[Order Date]])</f>
        <v>2013</v>
      </c>
      <c r="N3070">
        <f>MONTH(Walmart_dataset[[#This Row],[Order Date]])</f>
        <v>5</v>
      </c>
      <c r="O3070">
        <f>DAY(Walmart_dataset[[#This Row],[Order Date]])</f>
        <v>17</v>
      </c>
    </row>
    <row r="3071" spans="1:15" x14ac:dyDescent="0.25">
      <c r="A3071" t="s">
        <v>3905</v>
      </c>
      <c r="B3071" s="1">
        <v>41536</v>
      </c>
      <c r="C3071" s="1">
        <v>41540</v>
      </c>
      <c r="D3071" t="s">
        <v>397</v>
      </c>
      <c r="E3071" t="s">
        <v>14</v>
      </c>
      <c r="F3071" t="s">
        <v>1808</v>
      </c>
      <c r="G3071" t="s">
        <v>16</v>
      </c>
      <c r="H3071" t="s">
        <v>25</v>
      </c>
      <c r="I3071" t="s">
        <v>1803</v>
      </c>
      <c r="J3071">
        <v>239.98</v>
      </c>
      <c r="K3071">
        <v>2</v>
      </c>
      <c r="L3071">
        <v>24</v>
      </c>
      <c r="M3071">
        <f>YEAR(Walmart_dataset[[#This Row],[Order Date]])</f>
        <v>2013</v>
      </c>
      <c r="N3071">
        <f>MONTH(Walmart_dataset[[#This Row],[Order Date]])</f>
        <v>9</v>
      </c>
      <c r="O3071">
        <f>DAY(Walmart_dataset[[#This Row],[Order Date]])</f>
        <v>19</v>
      </c>
    </row>
    <row r="3072" spans="1:15" x14ac:dyDescent="0.25">
      <c r="A3072" t="s">
        <v>3906</v>
      </c>
      <c r="B3072" s="1">
        <v>40858</v>
      </c>
      <c r="C3072" s="1">
        <v>40860</v>
      </c>
      <c r="D3072" t="s">
        <v>172</v>
      </c>
      <c r="E3072" t="s">
        <v>14</v>
      </c>
      <c r="F3072" t="s">
        <v>36</v>
      </c>
      <c r="G3072" t="s">
        <v>37</v>
      </c>
      <c r="H3072" t="s">
        <v>29</v>
      </c>
      <c r="I3072" t="s">
        <v>30</v>
      </c>
      <c r="J3072">
        <v>22.98</v>
      </c>
      <c r="K3072">
        <v>1</v>
      </c>
      <c r="L3072">
        <v>6.89</v>
      </c>
      <c r="M3072">
        <f>YEAR(Walmart_dataset[[#This Row],[Order Date]])</f>
        <v>2011</v>
      </c>
      <c r="N3072">
        <f>MONTH(Walmart_dataset[[#This Row],[Order Date]])</f>
        <v>11</v>
      </c>
      <c r="O3072">
        <f>DAY(Walmart_dataset[[#This Row],[Order Date]])</f>
        <v>11</v>
      </c>
    </row>
    <row r="3073" spans="1:15" x14ac:dyDescent="0.25">
      <c r="A3073" t="s">
        <v>3906</v>
      </c>
      <c r="B3073" s="1">
        <v>40858</v>
      </c>
      <c r="C3073" s="1">
        <v>40860</v>
      </c>
      <c r="D3073" t="s">
        <v>172</v>
      </c>
      <c r="E3073" t="s">
        <v>14</v>
      </c>
      <c r="F3073" t="s">
        <v>36</v>
      </c>
      <c r="G3073" t="s">
        <v>37</v>
      </c>
      <c r="H3073" t="s">
        <v>58</v>
      </c>
      <c r="I3073" t="s">
        <v>3404</v>
      </c>
      <c r="J3073">
        <v>102.13</v>
      </c>
      <c r="K3073">
        <v>7</v>
      </c>
      <c r="L3073">
        <v>15.32</v>
      </c>
      <c r="M3073">
        <f>YEAR(Walmart_dataset[[#This Row],[Order Date]])</f>
        <v>2011</v>
      </c>
      <c r="N3073">
        <f>MONTH(Walmart_dataset[[#This Row],[Order Date]])</f>
        <v>11</v>
      </c>
      <c r="O3073">
        <f>DAY(Walmart_dataset[[#This Row],[Order Date]])</f>
        <v>11</v>
      </c>
    </row>
    <row r="3074" spans="1:15" x14ac:dyDescent="0.25">
      <c r="A3074" t="s">
        <v>3906</v>
      </c>
      <c r="B3074" s="1">
        <v>40858</v>
      </c>
      <c r="C3074" s="1">
        <v>40860</v>
      </c>
      <c r="D3074" t="s">
        <v>172</v>
      </c>
      <c r="E3074" t="s">
        <v>14</v>
      </c>
      <c r="F3074" t="s">
        <v>36</v>
      </c>
      <c r="G3074" t="s">
        <v>37</v>
      </c>
      <c r="H3074" t="s">
        <v>27</v>
      </c>
      <c r="I3074" t="s">
        <v>1352</v>
      </c>
      <c r="J3074">
        <v>2033.58</v>
      </c>
      <c r="K3074">
        <v>2</v>
      </c>
      <c r="L3074">
        <v>762.59</v>
      </c>
      <c r="M3074">
        <f>YEAR(Walmart_dataset[[#This Row],[Order Date]])</f>
        <v>2011</v>
      </c>
      <c r="N3074">
        <f>MONTH(Walmart_dataset[[#This Row],[Order Date]])</f>
        <v>11</v>
      </c>
      <c r="O3074">
        <f>DAY(Walmart_dataset[[#This Row],[Order Date]])</f>
        <v>11</v>
      </c>
    </row>
    <row r="3075" spans="1:15" x14ac:dyDescent="0.25">
      <c r="A3075" t="s">
        <v>3907</v>
      </c>
      <c r="B3075" s="1">
        <v>41509</v>
      </c>
      <c r="C3075" s="1">
        <v>41516</v>
      </c>
      <c r="D3075" t="s">
        <v>3461</v>
      </c>
      <c r="E3075" t="s">
        <v>14</v>
      </c>
      <c r="F3075" t="s">
        <v>15</v>
      </c>
      <c r="G3075" t="s">
        <v>16</v>
      </c>
      <c r="H3075" t="s">
        <v>23</v>
      </c>
      <c r="I3075" t="s">
        <v>720</v>
      </c>
      <c r="J3075">
        <v>5.76</v>
      </c>
      <c r="K3075">
        <v>2</v>
      </c>
      <c r="L3075">
        <v>1.67</v>
      </c>
      <c r="M3075">
        <f>YEAR(Walmart_dataset[[#This Row],[Order Date]])</f>
        <v>2013</v>
      </c>
      <c r="N3075">
        <f>MONTH(Walmart_dataset[[#This Row],[Order Date]])</f>
        <v>8</v>
      </c>
      <c r="O3075">
        <f>DAY(Walmart_dataset[[#This Row],[Order Date]])</f>
        <v>23</v>
      </c>
    </row>
    <row r="3076" spans="1:15" x14ac:dyDescent="0.25">
      <c r="A3076" t="s">
        <v>3908</v>
      </c>
      <c r="B3076" s="1">
        <v>40865</v>
      </c>
      <c r="C3076" s="1">
        <v>40872</v>
      </c>
      <c r="D3076" t="s">
        <v>516</v>
      </c>
      <c r="E3076" t="s">
        <v>14</v>
      </c>
      <c r="F3076" t="s">
        <v>36</v>
      </c>
      <c r="G3076" t="s">
        <v>37</v>
      </c>
      <c r="H3076" t="s">
        <v>21</v>
      </c>
      <c r="I3076" t="s">
        <v>3909</v>
      </c>
      <c r="J3076">
        <v>137.54</v>
      </c>
      <c r="K3076">
        <v>2</v>
      </c>
      <c r="L3076">
        <v>55.02</v>
      </c>
      <c r="M3076">
        <f>YEAR(Walmart_dataset[[#This Row],[Order Date]])</f>
        <v>2011</v>
      </c>
      <c r="N3076">
        <f>MONTH(Walmart_dataset[[#This Row],[Order Date]])</f>
        <v>11</v>
      </c>
      <c r="O3076">
        <f>DAY(Walmart_dataset[[#This Row],[Order Date]])</f>
        <v>18</v>
      </c>
    </row>
    <row r="3077" spans="1:15" x14ac:dyDescent="0.25">
      <c r="A3077" t="s">
        <v>3908</v>
      </c>
      <c r="B3077" s="1">
        <v>40865</v>
      </c>
      <c r="C3077" s="1">
        <v>40872</v>
      </c>
      <c r="D3077" t="s">
        <v>516</v>
      </c>
      <c r="E3077" t="s">
        <v>14</v>
      </c>
      <c r="F3077" t="s">
        <v>36</v>
      </c>
      <c r="G3077" t="s">
        <v>37</v>
      </c>
      <c r="H3077" t="s">
        <v>31</v>
      </c>
      <c r="I3077" t="s">
        <v>862</v>
      </c>
      <c r="J3077">
        <v>730.2</v>
      </c>
      <c r="K3077">
        <v>4</v>
      </c>
      <c r="L3077">
        <v>94.93</v>
      </c>
      <c r="M3077">
        <f>YEAR(Walmart_dataset[[#This Row],[Order Date]])</f>
        <v>2011</v>
      </c>
      <c r="N3077">
        <f>MONTH(Walmart_dataset[[#This Row],[Order Date]])</f>
        <v>11</v>
      </c>
      <c r="O3077">
        <f>DAY(Walmart_dataset[[#This Row],[Order Date]])</f>
        <v>18</v>
      </c>
    </row>
    <row r="3078" spans="1:15" x14ac:dyDescent="0.25">
      <c r="A3078" t="s">
        <v>3910</v>
      </c>
      <c r="B3078" s="1">
        <v>41956</v>
      </c>
      <c r="C3078" s="1">
        <v>41959</v>
      </c>
      <c r="D3078" t="s">
        <v>1676</v>
      </c>
      <c r="E3078" t="s">
        <v>14</v>
      </c>
      <c r="F3078" t="s">
        <v>15</v>
      </c>
      <c r="G3078" t="s">
        <v>16</v>
      </c>
      <c r="H3078" t="s">
        <v>67</v>
      </c>
      <c r="I3078" t="s">
        <v>3474</v>
      </c>
      <c r="J3078">
        <v>11.56</v>
      </c>
      <c r="K3078">
        <v>2</v>
      </c>
      <c r="L3078">
        <v>5.66</v>
      </c>
      <c r="M3078">
        <f>YEAR(Walmart_dataset[[#This Row],[Order Date]])</f>
        <v>2014</v>
      </c>
      <c r="N3078">
        <f>MONTH(Walmart_dataset[[#This Row],[Order Date]])</f>
        <v>11</v>
      </c>
      <c r="O3078">
        <f>DAY(Walmart_dataset[[#This Row],[Order Date]])</f>
        <v>13</v>
      </c>
    </row>
    <row r="3079" spans="1:15" x14ac:dyDescent="0.25">
      <c r="A3079" t="s">
        <v>3911</v>
      </c>
      <c r="B3079" s="1">
        <v>40609</v>
      </c>
      <c r="C3079" s="1">
        <v>40614</v>
      </c>
      <c r="D3079" t="s">
        <v>3912</v>
      </c>
      <c r="E3079" t="s">
        <v>14</v>
      </c>
      <c r="F3079" t="s">
        <v>36</v>
      </c>
      <c r="G3079" t="s">
        <v>37</v>
      </c>
      <c r="H3079" t="s">
        <v>23</v>
      </c>
      <c r="I3079" t="s">
        <v>2320</v>
      </c>
      <c r="J3079">
        <v>20.65</v>
      </c>
      <c r="K3079">
        <v>5</v>
      </c>
      <c r="L3079">
        <v>9.5</v>
      </c>
      <c r="M3079">
        <f>YEAR(Walmart_dataset[[#This Row],[Order Date]])</f>
        <v>2011</v>
      </c>
      <c r="N3079">
        <f>MONTH(Walmart_dataset[[#This Row],[Order Date]])</f>
        <v>3</v>
      </c>
      <c r="O3079">
        <f>DAY(Walmart_dataset[[#This Row],[Order Date]])</f>
        <v>7</v>
      </c>
    </row>
    <row r="3080" spans="1:15" x14ac:dyDescent="0.25">
      <c r="A3080" t="s">
        <v>3911</v>
      </c>
      <c r="B3080" s="1">
        <v>40609</v>
      </c>
      <c r="C3080" s="1">
        <v>40614</v>
      </c>
      <c r="D3080" t="s">
        <v>3912</v>
      </c>
      <c r="E3080" t="s">
        <v>14</v>
      </c>
      <c r="F3080" t="s">
        <v>36</v>
      </c>
      <c r="G3080" t="s">
        <v>37</v>
      </c>
      <c r="H3080" t="s">
        <v>43</v>
      </c>
      <c r="I3080" t="s">
        <v>3472</v>
      </c>
      <c r="J3080">
        <v>204.9</v>
      </c>
      <c r="K3080">
        <v>5</v>
      </c>
      <c r="L3080">
        <v>0</v>
      </c>
      <c r="M3080">
        <f>YEAR(Walmart_dataset[[#This Row],[Order Date]])</f>
        <v>2011</v>
      </c>
      <c r="N3080">
        <f>MONTH(Walmart_dataset[[#This Row],[Order Date]])</f>
        <v>3</v>
      </c>
      <c r="O3080">
        <f>DAY(Walmart_dataset[[#This Row],[Order Date]])</f>
        <v>7</v>
      </c>
    </row>
    <row r="3081" spans="1:15" x14ac:dyDescent="0.25">
      <c r="A3081" t="s">
        <v>3911</v>
      </c>
      <c r="B3081" s="1">
        <v>40609</v>
      </c>
      <c r="C3081" s="1">
        <v>40614</v>
      </c>
      <c r="D3081" t="s">
        <v>3912</v>
      </c>
      <c r="E3081" t="s">
        <v>14</v>
      </c>
      <c r="F3081" t="s">
        <v>36</v>
      </c>
      <c r="G3081" t="s">
        <v>37</v>
      </c>
      <c r="H3081" t="s">
        <v>110</v>
      </c>
      <c r="I3081" t="s">
        <v>3913</v>
      </c>
      <c r="J3081">
        <v>436.7</v>
      </c>
      <c r="K3081">
        <v>6</v>
      </c>
      <c r="L3081">
        <v>21.84</v>
      </c>
      <c r="M3081">
        <f>YEAR(Walmart_dataset[[#This Row],[Order Date]])</f>
        <v>2011</v>
      </c>
      <c r="N3081">
        <f>MONTH(Walmart_dataset[[#This Row],[Order Date]])</f>
        <v>3</v>
      </c>
      <c r="O3081">
        <f>DAY(Walmart_dataset[[#This Row],[Order Date]])</f>
        <v>7</v>
      </c>
    </row>
    <row r="3082" spans="1:15" x14ac:dyDescent="0.25">
      <c r="A3082" t="s">
        <v>3911</v>
      </c>
      <c r="B3082" s="1">
        <v>40609</v>
      </c>
      <c r="C3082" s="1">
        <v>40614</v>
      </c>
      <c r="D3082" t="s">
        <v>3912</v>
      </c>
      <c r="E3082" t="s">
        <v>14</v>
      </c>
      <c r="F3082" t="s">
        <v>36</v>
      </c>
      <c r="G3082" t="s">
        <v>37</v>
      </c>
      <c r="H3082" t="s">
        <v>110</v>
      </c>
      <c r="I3082" t="s">
        <v>1791</v>
      </c>
      <c r="J3082">
        <v>481.57</v>
      </c>
      <c r="K3082">
        <v>2</v>
      </c>
      <c r="L3082">
        <v>54.18</v>
      </c>
      <c r="M3082">
        <f>YEAR(Walmart_dataset[[#This Row],[Order Date]])</f>
        <v>2011</v>
      </c>
      <c r="N3082">
        <f>MONTH(Walmart_dataset[[#This Row],[Order Date]])</f>
        <v>3</v>
      </c>
      <c r="O3082">
        <f>DAY(Walmart_dataset[[#This Row],[Order Date]])</f>
        <v>7</v>
      </c>
    </row>
    <row r="3083" spans="1:15" hidden="1" x14ac:dyDescent="0.25">
      <c r="A3083" t="s">
        <v>3914</v>
      </c>
      <c r="B3083" s="1">
        <v>41799</v>
      </c>
      <c r="C3083" s="1">
        <v>41804</v>
      </c>
      <c r="D3083" t="s">
        <v>3695</v>
      </c>
      <c r="E3083" t="s">
        <v>14</v>
      </c>
      <c r="F3083" t="s">
        <v>907</v>
      </c>
      <c r="G3083" t="s">
        <v>73</v>
      </c>
      <c r="H3083" t="s">
        <v>58</v>
      </c>
      <c r="I3083" t="s">
        <v>3042</v>
      </c>
      <c r="J3083">
        <v>89.54</v>
      </c>
      <c r="K3083">
        <v>7</v>
      </c>
      <c r="L3083">
        <v>12.31</v>
      </c>
      <c r="M3083">
        <f>YEAR(Walmart_dataset[[#This Row],[Order Date]])</f>
        <v>2014</v>
      </c>
      <c r="N3083">
        <f>MONTH(Walmart_dataset[[#This Row],[Order Date]])</f>
        <v>6</v>
      </c>
      <c r="O3083">
        <f>DAY(Walmart_dataset[[#This Row],[Order Date]])</f>
        <v>9</v>
      </c>
    </row>
    <row r="3084" spans="1:15" hidden="1" x14ac:dyDescent="0.25">
      <c r="A3084" t="s">
        <v>3914</v>
      </c>
      <c r="B3084" s="1">
        <v>41799</v>
      </c>
      <c r="C3084" s="1">
        <v>41804</v>
      </c>
      <c r="D3084" t="s">
        <v>3695</v>
      </c>
      <c r="E3084" t="s">
        <v>14</v>
      </c>
      <c r="F3084" t="s">
        <v>907</v>
      </c>
      <c r="G3084" t="s">
        <v>73</v>
      </c>
      <c r="H3084" t="s">
        <v>43</v>
      </c>
      <c r="I3084" t="s">
        <v>2955</v>
      </c>
      <c r="J3084">
        <v>35.17</v>
      </c>
      <c r="K3084">
        <v>2</v>
      </c>
      <c r="L3084">
        <v>-8.35</v>
      </c>
      <c r="M3084">
        <f>YEAR(Walmart_dataset[[#This Row],[Order Date]])</f>
        <v>2014</v>
      </c>
      <c r="N3084">
        <f>MONTH(Walmart_dataset[[#This Row],[Order Date]])</f>
        <v>6</v>
      </c>
      <c r="O3084">
        <f>DAY(Walmart_dataset[[#This Row],[Order Date]])</f>
        <v>9</v>
      </c>
    </row>
    <row r="3085" spans="1:15" hidden="1" x14ac:dyDescent="0.25">
      <c r="A3085" t="s">
        <v>3914</v>
      </c>
      <c r="B3085" s="1">
        <v>41799</v>
      </c>
      <c r="C3085" s="1">
        <v>41804</v>
      </c>
      <c r="D3085" t="s">
        <v>3695</v>
      </c>
      <c r="E3085" t="s">
        <v>14</v>
      </c>
      <c r="F3085" t="s">
        <v>907</v>
      </c>
      <c r="G3085" t="s">
        <v>73</v>
      </c>
      <c r="H3085" t="s">
        <v>27</v>
      </c>
      <c r="I3085" t="s">
        <v>881</v>
      </c>
      <c r="J3085">
        <v>72.59</v>
      </c>
      <c r="K3085">
        <v>2</v>
      </c>
      <c r="L3085">
        <v>-48.39</v>
      </c>
      <c r="M3085">
        <f>YEAR(Walmart_dataset[[#This Row],[Order Date]])</f>
        <v>2014</v>
      </c>
      <c r="N3085">
        <f>MONTH(Walmart_dataset[[#This Row],[Order Date]])</f>
        <v>6</v>
      </c>
      <c r="O3085">
        <f>DAY(Walmart_dataset[[#This Row],[Order Date]])</f>
        <v>9</v>
      </c>
    </row>
    <row r="3086" spans="1:15" x14ac:dyDescent="0.25">
      <c r="A3086" t="s">
        <v>3915</v>
      </c>
      <c r="B3086" s="1">
        <v>41605</v>
      </c>
      <c r="C3086" s="1">
        <v>41609</v>
      </c>
      <c r="D3086" t="s">
        <v>1257</v>
      </c>
      <c r="E3086" t="s">
        <v>14</v>
      </c>
      <c r="F3086" t="s">
        <v>15</v>
      </c>
      <c r="G3086" t="s">
        <v>16</v>
      </c>
      <c r="H3086" t="s">
        <v>296</v>
      </c>
      <c r="I3086" t="s">
        <v>1286</v>
      </c>
      <c r="J3086">
        <v>3406.66</v>
      </c>
      <c r="K3086">
        <v>8</v>
      </c>
      <c r="L3086">
        <v>160.31</v>
      </c>
      <c r="M3086">
        <f>YEAR(Walmart_dataset[[#This Row],[Order Date]])</f>
        <v>2013</v>
      </c>
      <c r="N3086">
        <f>MONTH(Walmart_dataset[[#This Row],[Order Date]])</f>
        <v>11</v>
      </c>
      <c r="O3086">
        <f>DAY(Walmart_dataset[[#This Row],[Order Date]])</f>
        <v>27</v>
      </c>
    </row>
    <row r="3087" spans="1:15" x14ac:dyDescent="0.25">
      <c r="A3087" t="s">
        <v>3915</v>
      </c>
      <c r="B3087" s="1">
        <v>41605</v>
      </c>
      <c r="C3087" s="1">
        <v>41609</v>
      </c>
      <c r="D3087" t="s">
        <v>1257</v>
      </c>
      <c r="E3087" t="s">
        <v>14</v>
      </c>
      <c r="F3087" t="s">
        <v>15</v>
      </c>
      <c r="G3087" t="s">
        <v>16</v>
      </c>
      <c r="H3087" t="s">
        <v>23</v>
      </c>
      <c r="I3087" t="s">
        <v>1973</v>
      </c>
      <c r="J3087">
        <v>37.17</v>
      </c>
      <c r="K3087">
        <v>9</v>
      </c>
      <c r="L3087">
        <v>10.41</v>
      </c>
      <c r="M3087">
        <f>YEAR(Walmart_dataset[[#This Row],[Order Date]])</f>
        <v>2013</v>
      </c>
      <c r="N3087">
        <f>MONTH(Walmart_dataset[[#This Row],[Order Date]])</f>
        <v>11</v>
      </c>
      <c r="O3087">
        <f>DAY(Walmart_dataset[[#This Row],[Order Date]])</f>
        <v>27</v>
      </c>
    </row>
    <row r="3088" spans="1:15" x14ac:dyDescent="0.25">
      <c r="A3088" t="s">
        <v>3915</v>
      </c>
      <c r="B3088" s="1">
        <v>41605</v>
      </c>
      <c r="C3088" s="1">
        <v>41609</v>
      </c>
      <c r="D3088" t="s">
        <v>1257</v>
      </c>
      <c r="E3088" t="s">
        <v>14</v>
      </c>
      <c r="F3088" t="s">
        <v>15</v>
      </c>
      <c r="G3088" t="s">
        <v>16</v>
      </c>
      <c r="H3088" t="s">
        <v>29</v>
      </c>
      <c r="I3088" t="s">
        <v>2512</v>
      </c>
      <c r="J3088">
        <v>64.959999999999994</v>
      </c>
      <c r="K3088">
        <v>2</v>
      </c>
      <c r="L3088">
        <v>19.489999999999998</v>
      </c>
      <c r="M3088">
        <f>YEAR(Walmart_dataset[[#This Row],[Order Date]])</f>
        <v>2013</v>
      </c>
      <c r="N3088">
        <f>MONTH(Walmart_dataset[[#This Row],[Order Date]])</f>
        <v>11</v>
      </c>
      <c r="O3088">
        <f>DAY(Walmart_dataset[[#This Row],[Order Date]])</f>
        <v>27</v>
      </c>
    </row>
    <row r="3089" spans="1:15" x14ac:dyDescent="0.25">
      <c r="A3089" t="s">
        <v>3915</v>
      </c>
      <c r="B3089" s="1">
        <v>41605</v>
      </c>
      <c r="C3089" s="1">
        <v>41609</v>
      </c>
      <c r="D3089" t="s">
        <v>1257</v>
      </c>
      <c r="E3089" t="s">
        <v>14</v>
      </c>
      <c r="F3089" t="s">
        <v>15</v>
      </c>
      <c r="G3089" t="s">
        <v>16</v>
      </c>
      <c r="H3089" t="s">
        <v>21</v>
      </c>
      <c r="I3089" t="s">
        <v>1017</v>
      </c>
      <c r="J3089">
        <v>595.38</v>
      </c>
      <c r="K3089">
        <v>6</v>
      </c>
      <c r="L3089">
        <v>297.69</v>
      </c>
      <c r="M3089">
        <f>YEAR(Walmart_dataset[[#This Row],[Order Date]])</f>
        <v>2013</v>
      </c>
      <c r="N3089">
        <f>MONTH(Walmart_dataset[[#This Row],[Order Date]])</f>
        <v>11</v>
      </c>
      <c r="O3089">
        <f>DAY(Walmart_dataset[[#This Row],[Order Date]])</f>
        <v>27</v>
      </c>
    </row>
    <row r="3090" spans="1:15" hidden="1" x14ac:dyDescent="0.25">
      <c r="A3090" t="s">
        <v>3916</v>
      </c>
      <c r="B3090" s="1">
        <v>41663</v>
      </c>
      <c r="C3090" s="1">
        <v>41667</v>
      </c>
      <c r="D3090" t="s">
        <v>831</v>
      </c>
      <c r="E3090" t="s">
        <v>14</v>
      </c>
      <c r="F3090" t="s">
        <v>268</v>
      </c>
      <c r="G3090" t="s">
        <v>73</v>
      </c>
      <c r="H3090" t="s">
        <v>58</v>
      </c>
      <c r="I3090" t="s">
        <v>3294</v>
      </c>
      <c r="J3090">
        <v>95.98</v>
      </c>
      <c r="K3090">
        <v>2</v>
      </c>
      <c r="L3090">
        <v>12</v>
      </c>
      <c r="M3090">
        <f>YEAR(Walmart_dataset[[#This Row],[Order Date]])</f>
        <v>2014</v>
      </c>
      <c r="N3090">
        <f>MONTH(Walmart_dataset[[#This Row],[Order Date]])</f>
        <v>1</v>
      </c>
      <c r="O3090">
        <f>DAY(Walmart_dataset[[#This Row],[Order Date]])</f>
        <v>24</v>
      </c>
    </row>
    <row r="3091" spans="1:15" hidden="1" x14ac:dyDescent="0.25">
      <c r="A3091" t="s">
        <v>3916</v>
      </c>
      <c r="B3091" s="1">
        <v>41663</v>
      </c>
      <c r="C3091" s="1">
        <v>41667</v>
      </c>
      <c r="D3091" t="s">
        <v>831</v>
      </c>
      <c r="E3091" t="s">
        <v>14</v>
      </c>
      <c r="F3091" t="s">
        <v>268</v>
      </c>
      <c r="G3091" t="s">
        <v>73</v>
      </c>
      <c r="H3091" t="s">
        <v>27</v>
      </c>
      <c r="I3091" t="s">
        <v>1308</v>
      </c>
      <c r="J3091">
        <v>4.9400000000000004</v>
      </c>
      <c r="K3091">
        <v>2</v>
      </c>
      <c r="L3091">
        <v>-3.62</v>
      </c>
      <c r="M3091">
        <f>YEAR(Walmart_dataset[[#This Row],[Order Date]])</f>
        <v>2014</v>
      </c>
      <c r="N3091">
        <f>MONTH(Walmart_dataset[[#This Row],[Order Date]])</f>
        <v>1</v>
      </c>
      <c r="O3091">
        <f>DAY(Walmart_dataset[[#This Row],[Order Date]])</f>
        <v>24</v>
      </c>
    </row>
    <row r="3092" spans="1:15" x14ac:dyDescent="0.25">
      <c r="A3092" t="s">
        <v>3917</v>
      </c>
      <c r="B3092" s="1">
        <v>40628</v>
      </c>
      <c r="C3092" s="1">
        <v>40632</v>
      </c>
      <c r="D3092" t="s">
        <v>1639</v>
      </c>
      <c r="E3092" t="s">
        <v>14</v>
      </c>
      <c r="F3092" t="s">
        <v>944</v>
      </c>
      <c r="G3092" t="s">
        <v>16</v>
      </c>
      <c r="H3092" t="s">
        <v>17</v>
      </c>
      <c r="I3092" t="s">
        <v>3918</v>
      </c>
      <c r="J3092">
        <v>18.75</v>
      </c>
      <c r="K3092">
        <v>5</v>
      </c>
      <c r="L3092">
        <v>9</v>
      </c>
      <c r="M3092">
        <f>YEAR(Walmart_dataset[[#This Row],[Order Date]])</f>
        <v>2011</v>
      </c>
      <c r="N3092">
        <f>MONTH(Walmart_dataset[[#This Row],[Order Date]])</f>
        <v>3</v>
      </c>
      <c r="O3092">
        <f>DAY(Walmart_dataset[[#This Row],[Order Date]])</f>
        <v>26</v>
      </c>
    </row>
    <row r="3093" spans="1:15" x14ac:dyDescent="0.25">
      <c r="A3093" t="s">
        <v>3919</v>
      </c>
      <c r="B3093" s="1">
        <v>41432</v>
      </c>
      <c r="C3093" s="1">
        <v>41437</v>
      </c>
      <c r="D3093" t="s">
        <v>3634</v>
      </c>
      <c r="E3093" t="s">
        <v>14</v>
      </c>
      <c r="F3093" t="s">
        <v>2714</v>
      </c>
      <c r="G3093" t="s">
        <v>16</v>
      </c>
      <c r="H3093" t="s">
        <v>25</v>
      </c>
      <c r="I3093" t="s">
        <v>1712</v>
      </c>
      <c r="J3093">
        <v>3023.93</v>
      </c>
      <c r="K3093">
        <v>9</v>
      </c>
      <c r="L3093">
        <v>226.79</v>
      </c>
      <c r="M3093">
        <f>YEAR(Walmart_dataset[[#This Row],[Order Date]])</f>
        <v>2013</v>
      </c>
      <c r="N3093">
        <f>MONTH(Walmart_dataset[[#This Row],[Order Date]])</f>
        <v>6</v>
      </c>
      <c r="O3093">
        <f>DAY(Walmart_dataset[[#This Row],[Order Date]])</f>
        <v>7</v>
      </c>
    </row>
    <row r="3094" spans="1:15" x14ac:dyDescent="0.25">
      <c r="A3094" t="s">
        <v>3919</v>
      </c>
      <c r="B3094" s="1">
        <v>41432</v>
      </c>
      <c r="C3094" s="1">
        <v>41437</v>
      </c>
      <c r="D3094" t="s">
        <v>3634</v>
      </c>
      <c r="E3094" t="s">
        <v>14</v>
      </c>
      <c r="F3094" t="s">
        <v>2714</v>
      </c>
      <c r="G3094" t="s">
        <v>16</v>
      </c>
      <c r="H3094" t="s">
        <v>58</v>
      </c>
      <c r="I3094" t="s">
        <v>3920</v>
      </c>
      <c r="J3094">
        <v>26.96</v>
      </c>
      <c r="K3094">
        <v>2</v>
      </c>
      <c r="L3094">
        <v>3.77</v>
      </c>
      <c r="M3094">
        <f>YEAR(Walmart_dataset[[#This Row],[Order Date]])</f>
        <v>2013</v>
      </c>
      <c r="N3094">
        <f>MONTH(Walmart_dataset[[#This Row],[Order Date]])</f>
        <v>6</v>
      </c>
      <c r="O3094">
        <f>DAY(Walmart_dataset[[#This Row],[Order Date]])</f>
        <v>7</v>
      </c>
    </row>
    <row r="3095" spans="1:15" x14ac:dyDescent="0.25">
      <c r="A3095" t="s">
        <v>3919</v>
      </c>
      <c r="B3095" s="1">
        <v>41432</v>
      </c>
      <c r="C3095" s="1">
        <v>41437</v>
      </c>
      <c r="D3095" t="s">
        <v>3634</v>
      </c>
      <c r="E3095" t="s">
        <v>14</v>
      </c>
      <c r="F3095" t="s">
        <v>2714</v>
      </c>
      <c r="G3095" t="s">
        <v>16</v>
      </c>
      <c r="H3095" t="s">
        <v>25</v>
      </c>
      <c r="I3095" t="s">
        <v>1826</v>
      </c>
      <c r="J3095">
        <v>477.6</v>
      </c>
      <c r="K3095">
        <v>3</v>
      </c>
      <c r="L3095">
        <v>161.19</v>
      </c>
      <c r="M3095">
        <f>YEAR(Walmart_dataset[[#This Row],[Order Date]])</f>
        <v>2013</v>
      </c>
      <c r="N3095">
        <f>MONTH(Walmart_dataset[[#This Row],[Order Date]])</f>
        <v>6</v>
      </c>
      <c r="O3095">
        <f>DAY(Walmart_dataset[[#This Row],[Order Date]])</f>
        <v>7</v>
      </c>
    </row>
    <row r="3096" spans="1:15" x14ac:dyDescent="0.25">
      <c r="A3096" t="s">
        <v>3921</v>
      </c>
      <c r="B3096" s="1">
        <v>41883</v>
      </c>
      <c r="C3096" s="1">
        <v>41888</v>
      </c>
      <c r="D3096" t="s">
        <v>1782</v>
      </c>
      <c r="E3096" t="s">
        <v>14</v>
      </c>
      <c r="F3096" t="s">
        <v>47</v>
      </c>
      <c r="G3096" t="s">
        <v>16</v>
      </c>
      <c r="H3096" t="s">
        <v>43</v>
      </c>
      <c r="I3096" t="s">
        <v>1687</v>
      </c>
      <c r="J3096">
        <v>193.95</v>
      </c>
      <c r="K3096">
        <v>3</v>
      </c>
      <c r="L3096">
        <v>9.6999999999999993</v>
      </c>
      <c r="M3096">
        <f>YEAR(Walmart_dataset[[#This Row],[Order Date]])</f>
        <v>2014</v>
      </c>
      <c r="N3096">
        <f>MONTH(Walmart_dataset[[#This Row],[Order Date]])</f>
        <v>9</v>
      </c>
      <c r="O3096">
        <f>DAY(Walmart_dataset[[#This Row],[Order Date]])</f>
        <v>1</v>
      </c>
    </row>
    <row r="3097" spans="1:15" x14ac:dyDescent="0.25">
      <c r="A3097" t="s">
        <v>3922</v>
      </c>
      <c r="B3097" s="1">
        <v>41250</v>
      </c>
      <c r="C3097" s="1">
        <v>41250</v>
      </c>
      <c r="D3097" t="s">
        <v>205</v>
      </c>
      <c r="E3097" t="s">
        <v>14</v>
      </c>
      <c r="F3097" t="s">
        <v>606</v>
      </c>
      <c r="G3097" t="s">
        <v>16</v>
      </c>
      <c r="H3097" t="s">
        <v>67</v>
      </c>
      <c r="I3097" t="s">
        <v>1162</v>
      </c>
      <c r="J3097">
        <v>12.96</v>
      </c>
      <c r="K3097">
        <v>2</v>
      </c>
      <c r="L3097">
        <v>6.22</v>
      </c>
      <c r="M3097">
        <f>YEAR(Walmart_dataset[[#This Row],[Order Date]])</f>
        <v>2012</v>
      </c>
      <c r="N3097">
        <f>MONTH(Walmart_dataset[[#This Row],[Order Date]])</f>
        <v>12</v>
      </c>
      <c r="O3097">
        <f>DAY(Walmart_dataset[[#This Row],[Order Date]])</f>
        <v>7</v>
      </c>
    </row>
    <row r="3098" spans="1:15" x14ac:dyDescent="0.25">
      <c r="A3098" t="s">
        <v>3923</v>
      </c>
      <c r="B3098" s="1">
        <v>41960</v>
      </c>
      <c r="C3098" s="1">
        <v>41964</v>
      </c>
      <c r="D3098" t="s">
        <v>114</v>
      </c>
      <c r="E3098" t="s">
        <v>14</v>
      </c>
      <c r="F3098" t="s">
        <v>15</v>
      </c>
      <c r="G3098" t="s">
        <v>16</v>
      </c>
      <c r="H3098" t="s">
        <v>21</v>
      </c>
      <c r="I3098" t="s">
        <v>3884</v>
      </c>
      <c r="J3098">
        <v>119.94</v>
      </c>
      <c r="K3098">
        <v>3</v>
      </c>
      <c r="L3098">
        <v>23.99</v>
      </c>
      <c r="M3098">
        <f>YEAR(Walmart_dataset[[#This Row],[Order Date]])</f>
        <v>2014</v>
      </c>
      <c r="N3098">
        <f>MONTH(Walmart_dataset[[#This Row],[Order Date]])</f>
        <v>11</v>
      </c>
      <c r="O3098">
        <f>DAY(Walmart_dataset[[#This Row],[Order Date]])</f>
        <v>17</v>
      </c>
    </row>
    <row r="3099" spans="1:15" x14ac:dyDescent="0.25">
      <c r="A3099" t="s">
        <v>3923</v>
      </c>
      <c r="B3099" s="1">
        <v>41960</v>
      </c>
      <c r="C3099" s="1">
        <v>41964</v>
      </c>
      <c r="D3099" t="s">
        <v>114</v>
      </c>
      <c r="E3099" t="s">
        <v>14</v>
      </c>
      <c r="F3099" t="s">
        <v>15</v>
      </c>
      <c r="G3099" t="s">
        <v>16</v>
      </c>
      <c r="H3099" t="s">
        <v>21</v>
      </c>
      <c r="I3099" t="s">
        <v>2993</v>
      </c>
      <c r="J3099">
        <v>12.42</v>
      </c>
      <c r="K3099">
        <v>3</v>
      </c>
      <c r="L3099">
        <v>4.47</v>
      </c>
      <c r="M3099">
        <f>YEAR(Walmart_dataset[[#This Row],[Order Date]])</f>
        <v>2014</v>
      </c>
      <c r="N3099">
        <f>MONTH(Walmart_dataset[[#This Row],[Order Date]])</f>
        <v>11</v>
      </c>
      <c r="O3099">
        <f>DAY(Walmart_dataset[[#This Row],[Order Date]])</f>
        <v>17</v>
      </c>
    </row>
    <row r="3100" spans="1:15" x14ac:dyDescent="0.25">
      <c r="A3100" t="s">
        <v>3924</v>
      </c>
      <c r="B3100" s="1">
        <v>41388</v>
      </c>
      <c r="C3100" s="1">
        <v>41392</v>
      </c>
      <c r="D3100" t="s">
        <v>2735</v>
      </c>
      <c r="E3100" t="s">
        <v>14</v>
      </c>
      <c r="F3100" t="s">
        <v>3925</v>
      </c>
      <c r="G3100" t="s">
        <v>16</v>
      </c>
      <c r="H3100" t="s">
        <v>27</v>
      </c>
      <c r="I3100" t="s">
        <v>440</v>
      </c>
      <c r="J3100">
        <v>18.09</v>
      </c>
      <c r="K3100">
        <v>7</v>
      </c>
      <c r="L3100">
        <v>6.56</v>
      </c>
      <c r="M3100">
        <f>YEAR(Walmart_dataset[[#This Row],[Order Date]])</f>
        <v>2013</v>
      </c>
      <c r="N3100">
        <f>MONTH(Walmart_dataset[[#This Row],[Order Date]])</f>
        <v>4</v>
      </c>
      <c r="O3100">
        <f>DAY(Walmart_dataset[[#This Row],[Order Date]])</f>
        <v>24</v>
      </c>
    </row>
    <row r="3101" spans="1:15" x14ac:dyDescent="0.25">
      <c r="A3101" t="s">
        <v>3924</v>
      </c>
      <c r="B3101" s="1">
        <v>41388</v>
      </c>
      <c r="C3101" s="1">
        <v>41392</v>
      </c>
      <c r="D3101" t="s">
        <v>2735</v>
      </c>
      <c r="E3101" t="s">
        <v>14</v>
      </c>
      <c r="F3101" t="s">
        <v>3925</v>
      </c>
      <c r="G3101" t="s">
        <v>16</v>
      </c>
      <c r="H3101" t="s">
        <v>128</v>
      </c>
      <c r="I3101" t="s">
        <v>3926</v>
      </c>
      <c r="J3101">
        <v>71.97</v>
      </c>
      <c r="K3101">
        <v>3</v>
      </c>
      <c r="L3101">
        <v>35.99</v>
      </c>
      <c r="M3101">
        <f>YEAR(Walmart_dataset[[#This Row],[Order Date]])</f>
        <v>2013</v>
      </c>
      <c r="N3101">
        <f>MONTH(Walmart_dataset[[#This Row],[Order Date]])</f>
        <v>4</v>
      </c>
      <c r="O3101">
        <f>DAY(Walmart_dataset[[#This Row],[Order Date]])</f>
        <v>24</v>
      </c>
    </row>
    <row r="3102" spans="1:15" x14ac:dyDescent="0.25">
      <c r="A3102" t="s">
        <v>3927</v>
      </c>
      <c r="B3102" s="1">
        <v>41957</v>
      </c>
      <c r="C3102" s="1">
        <v>41963</v>
      </c>
      <c r="D3102" t="s">
        <v>257</v>
      </c>
      <c r="E3102" t="s">
        <v>14</v>
      </c>
      <c r="F3102" t="s">
        <v>3928</v>
      </c>
      <c r="G3102" t="s">
        <v>16</v>
      </c>
      <c r="H3102" t="s">
        <v>25</v>
      </c>
      <c r="I3102" t="s">
        <v>3929</v>
      </c>
      <c r="J3102">
        <v>22</v>
      </c>
      <c r="K3102">
        <v>5</v>
      </c>
      <c r="L3102">
        <v>1.38</v>
      </c>
      <c r="M3102">
        <f>YEAR(Walmart_dataset[[#This Row],[Order Date]])</f>
        <v>2014</v>
      </c>
      <c r="N3102">
        <f>MONTH(Walmart_dataset[[#This Row],[Order Date]])</f>
        <v>11</v>
      </c>
      <c r="O3102">
        <f>DAY(Walmart_dataset[[#This Row],[Order Date]])</f>
        <v>14</v>
      </c>
    </row>
    <row r="3103" spans="1:15" x14ac:dyDescent="0.25">
      <c r="A3103" t="s">
        <v>3930</v>
      </c>
      <c r="B3103" s="1">
        <v>41401</v>
      </c>
      <c r="C3103" s="1">
        <v>41405</v>
      </c>
      <c r="D3103" t="s">
        <v>1217</v>
      </c>
      <c r="E3103" t="s">
        <v>14</v>
      </c>
      <c r="F3103" t="s">
        <v>1625</v>
      </c>
      <c r="G3103" t="s">
        <v>16</v>
      </c>
      <c r="H3103" t="s">
        <v>21</v>
      </c>
      <c r="I3103" t="s">
        <v>1131</v>
      </c>
      <c r="J3103">
        <v>41.6</v>
      </c>
      <c r="K3103">
        <v>4</v>
      </c>
      <c r="L3103">
        <v>14.14</v>
      </c>
      <c r="M3103">
        <f>YEAR(Walmart_dataset[[#This Row],[Order Date]])</f>
        <v>2013</v>
      </c>
      <c r="N3103">
        <f>MONTH(Walmart_dataset[[#This Row],[Order Date]])</f>
        <v>5</v>
      </c>
      <c r="O3103">
        <f>DAY(Walmart_dataset[[#This Row],[Order Date]])</f>
        <v>7</v>
      </c>
    </row>
    <row r="3104" spans="1:15" x14ac:dyDescent="0.25">
      <c r="A3104" t="s">
        <v>3931</v>
      </c>
      <c r="B3104" s="1">
        <v>41270</v>
      </c>
      <c r="C3104" s="1">
        <v>41274</v>
      </c>
      <c r="D3104" t="s">
        <v>2623</v>
      </c>
      <c r="E3104" t="s">
        <v>14</v>
      </c>
      <c r="F3104" t="s">
        <v>47</v>
      </c>
      <c r="G3104" t="s">
        <v>16</v>
      </c>
      <c r="H3104" t="s">
        <v>43</v>
      </c>
      <c r="I3104" t="s">
        <v>654</v>
      </c>
      <c r="J3104">
        <v>323.10000000000002</v>
      </c>
      <c r="K3104">
        <v>2</v>
      </c>
      <c r="L3104">
        <v>61.39</v>
      </c>
      <c r="M3104">
        <f>YEAR(Walmart_dataset[[#This Row],[Order Date]])</f>
        <v>2012</v>
      </c>
      <c r="N3104">
        <f>MONTH(Walmart_dataset[[#This Row],[Order Date]])</f>
        <v>12</v>
      </c>
      <c r="O3104">
        <f>DAY(Walmart_dataset[[#This Row],[Order Date]])</f>
        <v>27</v>
      </c>
    </row>
    <row r="3105" spans="1:15" x14ac:dyDescent="0.25">
      <c r="A3105" t="s">
        <v>3931</v>
      </c>
      <c r="B3105" s="1">
        <v>41270</v>
      </c>
      <c r="C3105" s="1">
        <v>41274</v>
      </c>
      <c r="D3105" t="s">
        <v>2623</v>
      </c>
      <c r="E3105" t="s">
        <v>14</v>
      </c>
      <c r="F3105" t="s">
        <v>47</v>
      </c>
      <c r="G3105" t="s">
        <v>16</v>
      </c>
      <c r="H3105" t="s">
        <v>25</v>
      </c>
      <c r="I3105" t="s">
        <v>1075</v>
      </c>
      <c r="J3105">
        <v>668.16</v>
      </c>
      <c r="K3105">
        <v>9</v>
      </c>
      <c r="L3105">
        <v>75.17</v>
      </c>
      <c r="M3105">
        <f>YEAR(Walmart_dataset[[#This Row],[Order Date]])</f>
        <v>2012</v>
      </c>
      <c r="N3105">
        <f>MONTH(Walmart_dataset[[#This Row],[Order Date]])</f>
        <v>12</v>
      </c>
      <c r="O3105">
        <f>DAY(Walmart_dataset[[#This Row],[Order Date]])</f>
        <v>27</v>
      </c>
    </row>
    <row r="3106" spans="1:15" x14ac:dyDescent="0.25">
      <c r="A3106" t="s">
        <v>3932</v>
      </c>
      <c r="B3106" s="1">
        <v>41987</v>
      </c>
      <c r="C3106" s="1">
        <v>41992</v>
      </c>
      <c r="D3106" t="s">
        <v>1676</v>
      </c>
      <c r="E3106" t="s">
        <v>14</v>
      </c>
      <c r="F3106" t="s">
        <v>47</v>
      </c>
      <c r="G3106" t="s">
        <v>16</v>
      </c>
      <c r="H3106" t="s">
        <v>17</v>
      </c>
      <c r="I3106" t="s">
        <v>3053</v>
      </c>
      <c r="J3106">
        <v>8.64</v>
      </c>
      <c r="K3106">
        <v>3</v>
      </c>
      <c r="L3106">
        <v>4.2300000000000004</v>
      </c>
      <c r="M3106">
        <f>YEAR(Walmart_dataset[[#This Row],[Order Date]])</f>
        <v>2014</v>
      </c>
      <c r="N3106">
        <f>MONTH(Walmart_dataset[[#This Row],[Order Date]])</f>
        <v>12</v>
      </c>
      <c r="O3106">
        <f>DAY(Walmart_dataset[[#This Row],[Order Date]])</f>
        <v>14</v>
      </c>
    </row>
    <row r="3107" spans="1:15" x14ac:dyDescent="0.25">
      <c r="A3107" t="s">
        <v>3932</v>
      </c>
      <c r="B3107" s="1">
        <v>41987</v>
      </c>
      <c r="C3107" s="1">
        <v>41992</v>
      </c>
      <c r="D3107" t="s">
        <v>1676</v>
      </c>
      <c r="E3107" t="s">
        <v>14</v>
      </c>
      <c r="F3107" t="s">
        <v>47</v>
      </c>
      <c r="G3107" t="s">
        <v>16</v>
      </c>
      <c r="H3107" t="s">
        <v>67</v>
      </c>
      <c r="I3107" t="s">
        <v>800</v>
      </c>
      <c r="J3107">
        <v>38.880000000000003</v>
      </c>
      <c r="K3107">
        <v>6</v>
      </c>
      <c r="L3107">
        <v>18.66</v>
      </c>
      <c r="M3107">
        <f>YEAR(Walmart_dataset[[#This Row],[Order Date]])</f>
        <v>2014</v>
      </c>
      <c r="N3107">
        <f>MONTH(Walmart_dataset[[#This Row],[Order Date]])</f>
        <v>12</v>
      </c>
      <c r="O3107">
        <f>DAY(Walmart_dataset[[#This Row],[Order Date]])</f>
        <v>14</v>
      </c>
    </row>
    <row r="3108" spans="1:15" x14ac:dyDescent="0.25">
      <c r="A3108" t="s">
        <v>3932</v>
      </c>
      <c r="B3108" s="1">
        <v>41987</v>
      </c>
      <c r="C3108" s="1">
        <v>41992</v>
      </c>
      <c r="D3108" t="s">
        <v>1676</v>
      </c>
      <c r="E3108" t="s">
        <v>14</v>
      </c>
      <c r="F3108" t="s">
        <v>47</v>
      </c>
      <c r="G3108" t="s">
        <v>16</v>
      </c>
      <c r="H3108" t="s">
        <v>21</v>
      </c>
      <c r="I3108" t="s">
        <v>3933</v>
      </c>
      <c r="J3108">
        <v>201.04</v>
      </c>
      <c r="K3108">
        <v>8</v>
      </c>
      <c r="L3108">
        <v>54.28</v>
      </c>
      <c r="M3108">
        <f>YEAR(Walmart_dataset[[#This Row],[Order Date]])</f>
        <v>2014</v>
      </c>
      <c r="N3108">
        <f>MONTH(Walmart_dataset[[#This Row],[Order Date]])</f>
        <v>12</v>
      </c>
      <c r="O3108">
        <f>DAY(Walmart_dataset[[#This Row],[Order Date]])</f>
        <v>14</v>
      </c>
    </row>
    <row r="3109" spans="1:15" x14ac:dyDescent="0.25">
      <c r="A3109" t="s">
        <v>3932</v>
      </c>
      <c r="B3109" s="1">
        <v>41987</v>
      </c>
      <c r="C3109" s="1">
        <v>41992</v>
      </c>
      <c r="D3109" t="s">
        <v>1676</v>
      </c>
      <c r="E3109" t="s">
        <v>14</v>
      </c>
      <c r="F3109" t="s">
        <v>47</v>
      </c>
      <c r="G3109" t="s">
        <v>16</v>
      </c>
      <c r="H3109" t="s">
        <v>67</v>
      </c>
      <c r="I3109" t="s">
        <v>2781</v>
      </c>
      <c r="J3109">
        <v>12.96</v>
      </c>
      <c r="K3109">
        <v>2</v>
      </c>
      <c r="L3109">
        <v>6.35</v>
      </c>
      <c r="M3109">
        <f>YEAR(Walmart_dataset[[#This Row],[Order Date]])</f>
        <v>2014</v>
      </c>
      <c r="N3109">
        <f>MONTH(Walmart_dataset[[#This Row],[Order Date]])</f>
        <v>12</v>
      </c>
      <c r="O3109">
        <f>DAY(Walmart_dataset[[#This Row],[Order Date]])</f>
        <v>14</v>
      </c>
    </row>
    <row r="3110" spans="1:15" x14ac:dyDescent="0.25">
      <c r="A3110" t="s">
        <v>3934</v>
      </c>
      <c r="B3110" s="1">
        <v>41642</v>
      </c>
      <c r="C3110" s="1">
        <v>41644</v>
      </c>
      <c r="D3110" t="s">
        <v>3935</v>
      </c>
      <c r="E3110" t="s">
        <v>14</v>
      </c>
      <c r="F3110" t="s">
        <v>15</v>
      </c>
      <c r="G3110" t="s">
        <v>16</v>
      </c>
      <c r="H3110" t="s">
        <v>58</v>
      </c>
      <c r="I3110" t="s">
        <v>1483</v>
      </c>
      <c r="J3110">
        <v>16.59</v>
      </c>
      <c r="K3110">
        <v>1</v>
      </c>
      <c r="L3110">
        <v>5.81</v>
      </c>
      <c r="M3110">
        <f>YEAR(Walmart_dataset[[#This Row],[Order Date]])</f>
        <v>2014</v>
      </c>
      <c r="N3110">
        <f>MONTH(Walmart_dataset[[#This Row],[Order Date]])</f>
        <v>1</v>
      </c>
      <c r="O3110">
        <f>DAY(Walmart_dataset[[#This Row],[Order Date]])</f>
        <v>3</v>
      </c>
    </row>
    <row r="3111" spans="1:15" x14ac:dyDescent="0.25">
      <c r="A3111" t="s">
        <v>3936</v>
      </c>
      <c r="B3111" s="1">
        <v>41790</v>
      </c>
      <c r="C3111" s="1">
        <v>41794</v>
      </c>
      <c r="D3111" t="s">
        <v>1245</v>
      </c>
      <c r="E3111" t="s">
        <v>14</v>
      </c>
      <c r="F3111" t="s">
        <v>197</v>
      </c>
      <c r="G3111" t="s">
        <v>16</v>
      </c>
      <c r="H3111" t="s">
        <v>23</v>
      </c>
      <c r="I3111" t="s">
        <v>855</v>
      </c>
      <c r="J3111">
        <v>35.1</v>
      </c>
      <c r="K3111">
        <v>6</v>
      </c>
      <c r="L3111">
        <v>10.18</v>
      </c>
      <c r="M3111">
        <f>YEAR(Walmart_dataset[[#This Row],[Order Date]])</f>
        <v>2014</v>
      </c>
      <c r="N3111">
        <f>MONTH(Walmart_dataset[[#This Row],[Order Date]])</f>
        <v>5</v>
      </c>
      <c r="O3111">
        <f>DAY(Walmart_dataset[[#This Row],[Order Date]])</f>
        <v>31</v>
      </c>
    </row>
    <row r="3112" spans="1:15" x14ac:dyDescent="0.25">
      <c r="A3112" t="s">
        <v>3937</v>
      </c>
      <c r="B3112" s="1">
        <v>41907</v>
      </c>
      <c r="C3112" s="1">
        <v>41911</v>
      </c>
      <c r="D3112" t="s">
        <v>147</v>
      </c>
      <c r="E3112" t="s">
        <v>14</v>
      </c>
      <c r="F3112" t="s">
        <v>47</v>
      </c>
      <c r="G3112" t="s">
        <v>16</v>
      </c>
      <c r="H3112" t="s">
        <v>67</v>
      </c>
      <c r="I3112" t="s">
        <v>2637</v>
      </c>
      <c r="J3112">
        <v>31.08</v>
      </c>
      <c r="K3112">
        <v>6</v>
      </c>
      <c r="L3112">
        <v>15.23</v>
      </c>
      <c r="M3112">
        <f>YEAR(Walmart_dataset[[#This Row],[Order Date]])</f>
        <v>2014</v>
      </c>
      <c r="N3112">
        <f>MONTH(Walmart_dataset[[#This Row],[Order Date]])</f>
        <v>9</v>
      </c>
      <c r="O3112">
        <f>DAY(Walmart_dataset[[#This Row],[Order Date]])</f>
        <v>25</v>
      </c>
    </row>
    <row r="3113" spans="1:15" x14ac:dyDescent="0.25">
      <c r="A3113" t="s">
        <v>3937</v>
      </c>
      <c r="B3113" s="1">
        <v>41907</v>
      </c>
      <c r="C3113" s="1">
        <v>41911</v>
      </c>
      <c r="D3113" t="s">
        <v>147</v>
      </c>
      <c r="E3113" t="s">
        <v>14</v>
      </c>
      <c r="F3113" t="s">
        <v>47</v>
      </c>
      <c r="G3113" t="s">
        <v>16</v>
      </c>
      <c r="H3113" t="s">
        <v>122</v>
      </c>
      <c r="I3113" t="s">
        <v>431</v>
      </c>
      <c r="J3113">
        <v>7.3</v>
      </c>
      <c r="K3113">
        <v>2</v>
      </c>
      <c r="L3113">
        <v>2.19</v>
      </c>
      <c r="M3113">
        <f>YEAR(Walmart_dataset[[#This Row],[Order Date]])</f>
        <v>2014</v>
      </c>
      <c r="N3113">
        <f>MONTH(Walmart_dataset[[#This Row],[Order Date]])</f>
        <v>9</v>
      </c>
      <c r="O3113">
        <f>DAY(Walmart_dataset[[#This Row],[Order Date]])</f>
        <v>25</v>
      </c>
    </row>
    <row r="3114" spans="1:15" x14ac:dyDescent="0.25">
      <c r="A3114" t="s">
        <v>3938</v>
      </c>
      <c r="B3114" s="1">
        <v>41989</v>
      </c>
      <c r="C3114" s="1">
        <v>41993</v>
      </c>
      <c r="D3114" t="s">
        <v>2947</v>
      </c>
      <c r="E3114" t="s">
        <v>14</v>
      </c>
      <c r="F3114" t="s">
        <v>213</v>
      </c>
      <c r="G3114" t="s">
        <v>16</v>
      </c>
      <c r="H3114" t="s">
        <v>67</v>
      </c>
      <c r="I3114" t="s">
        <v>198</v>
      </c>
      <c r="J3114">
        <v>22.83</v>
      </c>
      <c r="K3114">
        <v>3</v>
      </c>
      <c r="L3114">
        <v>10.73</v>
      </c>
      <c r="M3114">
        <f>YEAR(Walmart_dataset[[#This Row],[Order Date]])</f>
        <v>2014</v>
      </c>
      <c r="N3114">
        <f>MONTH(Walmart_dataset[[#This Row],[Order Date]])</f>
        <v>12</v>
      </c>
      <c r="O3114">
        <f>DAY(Walmart_dataset[[#This Row],[Order Date]])</f>
        <v>16</v>
      </c>
    </row>
    <row r="3115" spans="1:15" x14ac:dyDescent="0.25">
      <c r="A3115" t="s">
        <v>3938</v>
      </c>
      <c r="B3115" s="1">
        <v>41989</v>
      </c>
      <c r="C3115" s="1">
        <v>41993</v>
      </c>
      <c r="D3115" t="s">
        <v>2947</v>
      </c>
      <c r="E3115" t="s">
        <v>14</v>
      </c>
      <c r="F3115" t="s">
        <v>213</v>
      </c>
      <c r="G3115" t="s">
        <v>16</v>
      </c>
      <c r="H3115" t="s">
        <v>29</v>
      </c>
      <c r="I3115" t="s">
        <v>3434</v>
      </c>
      <c r="J3115">
        <v>54.32</v>
      </c>
      <c r="K3115">
        <v>4</v>
      </c>
      <c r="L3115">
        <v>16.3</v>
      </c>
      <c r="M3115">
        <f>YEAR(Walmart_dataset[[#This Row],[Order Date]])</f>
        <v>2014</v>
      </c>
      <c r="N3115">
        <f>MONTH(Walmart_dataset[[#This Row],[Order Date]])</f>
        <v>12</v>
      </c>
      <c r="O3115">
        <f>DAY(Walmart_dataset[[#This Row],[Order Date]])</f>
        <v>16</v>
      </c>
    </row>
    <row r="3116" spans="1:15" x14ac:dyDescent="0.25">
      <c r="A3116" t="s">
        <v>3938</v>
      </c>
      <c r="B3116" s="1">
        <v>41989</v>
      </c>
      <c r="C3116" s="1">
        <v>41993</v>
      </c>
      <c r="D3116" t="s">
        <v>2947</v>
      </c>
      <c r="E3116" t="s">
        <v>14</v>
      </c>
      <c r="F3116" t="s">
        <v>213</v>
      </c>
      <c r="G3116" t="s">
        <v>16</v>
      </c>
      <c r="H3116" t="s">
        <v>25</v>
      </c>
      <c r="I3116" t="s">
        <v>1506</v>
      </c>
      <c r="J3116">
        <v>196.78</v>
      </c>
      <c r="K3116">
        <v>3</v>
      </c>
      <c r="L3116">
        <v>14.76</v>
      </c>
      <c r="M3116">
        <f>YEAR(Walmart_dataset[[#This Row],[Order Date]])</f>
        <v>2014</v>
      </c>
      <c r="N3116">
        <f>MONTH(Walmart_dataset[[#This Row],[Order Date]])</f>
        <v>12</v>
      </c>
      <c r="O3116">
        <f>DAY(Walmart_dataset[[#This Row],[Order Date]])</f>
        <v>16</v>
      </c>
    </row>
    <row r="3117" spans="1:15" x14ac:dyDescent="0.25">
      <c r="A3117" t="s">
        <v>3939</v>
      </c>
      <c r="B3117" s="1">
        <v>41578</v>
      </c>
      <c r="C3117" s="1">
        <v>41583</v>
      </c>
      <c r="D3117" t="s">
        <v>2086</v>
      </c>
      <c r="E3117" t="s">
        <v>14</v>
      </c>
      <c r="F3117" t="s">
        <v>3940</v>
      </c>
      <c r="G3117" t="s">
        <v>16</v>
      </c>
      <c r="H3117" t="s">
        <v>119</v>
      </c>
      <c r="I3117" t="s">
        <v>3111</v>
      </c>
      <c r="J3117">
        <v>3.62</v>
      </c>
      <c r="K3117">
        <v>2</v>
      </c>
      <c r="L3117">
        <v>1.19</v>
      </c>
      <c r="M3117">
        <f>YEAR(Walmart_dataset[[#This Row],[Order Date]])</f>
        <v>2013</v>
      </c>
      <c r="N3117">
        <f>MONTH(Walmart_dataset[[#This Row],[Order Date]])</f>
        <v>10</v>
      </c>
      <c r="O3117">
        <f>DAY(Walmart_dataset[[#This Row],[Order Date]])</f>
        <v>31</v>
      </c>
    </row>
    <row r="3118" spans="1:15" x14ac:dyDescent="0.25">
      <c r="A3118" t="s">
        <v>3941</v>
      </c>
      <c r="B3118" s="1">
        <v>41932</v>
      </c>
      <c r="C3118" s="1">
        <v>41936</v>
      </c>
      <c r="D3118" t="s">
        <v>3942</v>
      </c>
      <c r="E3118" t="s">
        <v>14</v>
      </c>
      <c r="F3118" t="s">
        <v>47</v>
      </c>
      <c r="G3118" t="s">
        <v>16</v>
      </c>
      <c r="H3118" t="s">
        <v>27</v>
      </c>
      <c r="I3118" t="s">
        <v>2799</v>
      </c>
      <c r="J3118">
        <v>39.619999999999997</v>
      </c>
      <c r="K3118">
        <v>3</v>
      </c>
      <c r="L3118">
        <v>13.87</v>
      </c>
      <c r="M3118">
        <f>YEAR(Walmart_dataset[[#This Row],[Order Date]])</f>
        <v>2014</v>
      </c>
      <c r="N3118">
        <f>MONTH(Walmart_dataset[[#This Row],[Order Date]])</f>
        <v>10</v>
      </c>
      <c r="O3118">
        <f>DAY(Walmart_dataset[[#This Row],[Order Date]])</f>
        <v>20</v>
      </c>
    </row>
    <row r="3119" spans="1:15" x14ac:dyDescent="0.25">
      <c r="A3119" t="s">
        <v>3943</v>
      </c>
      <c r="B3119" s="1">
        <v>41569</v>
      </c>
      <c r="C3119" s="1">
        <v>41575</v>
      </c>
      <c r="D3119" t="s">
        <v>1601</v>
      </c>
      <c r="E3119" t="s">
        <v>14</v>
      </c>
      <c r="F3119" t="s">
        <v>15</v>
      </c>
      <c r="G3119" t="s">
        <v>16</v>
      </c>
      <c r="H3119" t="s">
        <v>110</v>
      </c>
      <c r="I3119" t="s">
        <v>3944</v>
      </c>
      <c r="J3119">
        <v>242.14</v>
      </c>
      <c r="K3119">
        <v>3</v>
      </c>
      <c r="L3119">
        <v>12.11</v>
      </c>
      <c r="M3119">
        <f>YEAR(Walmart_dataset[[#This Row],[Order Date]])</f>
        <v>2013</v>
      </c>
      <c r="N3119">
        <f>MONTH(Walmart_dataset[[#This Row],[Order Date]])</f>
        <v>10</v>
      </c>
      <c r="O3119">
        <f>DAY(Walmart_dataset[[#This Row],[Order Date]])</f>
        <v>22</v>
      </c>
    </row>
    <row r="3120" spans="1:15" x14ac:dyDescent="0.25">
      <c r="A3120" t="s">
        <v>3943</v>
      </c>
      <c r="B3120" s="1">
        <v>41569</v>
      </c>
      <c r="C3120" s="1">
        <v>41575</v>
      </c>
      <c r="D3120" t="s">
        <v>1601</v>
      </c>
      <c r="E3120" t="s">
        <v>14</v>
      </c>
      <c r="F3120" t="s">
        <v>15</v>
      </c>
      <c r="G3120" t="s">
        <v>16</v>
      </c>
      <c r="H3120" t="s">
        <v>23</v>
      </c>
      <c r="I3120" t="s">
        <v>2320</v>
      </c>
      <c r="J3120">
        <v>12.39</v>
      </c>
      <c r="K3120">
        <v>3</v>
      </c>
      <c r="L3120">
        <v>5.7</v>
      </c>
      <c r="M3120">
        <f>YEAR(Walmart_dataset[[#This Row],[Order Date]])</f>
        <v>2013</v>
      </c>
      <c r="N3120">
        <f>MONTH(Walmart_dataset[[#This Row],[Order Date]])</f>
        <v>10</v>
      </c>
      <c r="O3120">
        <f>DAY(Walmart_dataset[[#This Row],[Order Date]])</f>
        <v>22</v>
      </c>
    </row>
    <row r="3121" spans="1:15" x14ac:dyDescent="0.25">
      <c r="A3121" t="s">
        <v>3943</v>
      </c>
      <c r="B3121" s="1">
        <v>41569</v>
      </c>
      <c r="C3121" s="1">
        <v>41575</v>
      </c>
      <c r="D3121" t="s">
        <v>1601</v>
      </c>
      <c r="E3121" t="s">
        <v>14</v>
      </c>
      <c r="F3121" t="s">
        <v>15</v>
      </c>
      <c r="G3121" t="s">
        <v>16</v>
      </c>
      <c r="H3121" t="s">
        <v>21</v>
      </c>
      <c r="I3121" t="s">
        <v>2504</v>
      </c>
      <c r="J3121">
        <v>19.96</v>
      </c>
      <c r="K3121">
        <v>2</v>
      </c>
      <c r="L3121">
        <v>5.59</v>
      </c>
      <c r="M3121">
        <f>YEAR(Walmart_dataset[[#This Row],[Order Date]])</f>
        <v>2013</v>
      </c>
      <c r="N3121">
        <f>MONTH(Walmart_dataset[[#This Row],[Order Date]])</f>
        <v>10</v>
      </c>
      <c r="O3121">
        <f>DAY(Walmart_dataset[[#This Row],[Order Date]])</f>
        <v>22</v>
      </c>
    </row>
    <row r="3122" spans="1:15" x14ac:dyDescent="0.25">
      <c r="A3122" t="s">
        <v>3943</v>
      </c>
      <c r="B3122" s="1">
        <v>41569</v>
      </c>
      <c r="C3122" s="1">
        <v>41575</v>
      </c>
      <c r="D3122" t="s">
        <v>1601</v>
      </c>
      <c r="E3122" t="s">
        <v>14</v>
      </c>
      <c r="F3122" t="s">
        <v>15</v>
      </c>
      <c r="G3122" t="s">
        <v>16</v>
      </c>
      <c r="H3122" t="s">
        <v>43</v>
      </c>
      <c r="I3122" t="s">
        <v>335</v>
      </c>
      <c r="J3122">
        <v>340.92</v>
      </c>
      <c r="K3122">
        <v>3</v>
      </c>
      <c r="L3122">
        <v>3.41</v>
      </c>
      <c r="M3122">
        <f>YEAR(Walmart_dataset[[#This Row],[Order Date]])</f>
        <v>2013</v>
      </c>
      <c r="N3122">
        <f>MONTH(Walmart_dataset[[#This Row],[Order Date]])</f>
        <v>10</v>
      </c>
      <c r="O3122">
        <f>DAY(Walmart_dataset[[#This Row],[Order Date]])</f>
        <v>22</v>
      </c>
    </row>
    <row r="3123" spans="1:15" x14ac:dyDescent="0.25">
      <c r="A3123" t="s">
        <v>3945</v>
      </c>
      <c r="B3123" s="1">
        <v>41586</v>
      </c>
      <c r="C3123" s="1">
        <v>41591</v>
      </c>
      <c r="D3123" t="s">
        <v>829</v>
      </c>
      <c r="E3123" t="s">
        <v>14</v>
      </c>
      <c r="F3123" t="s">
        <v>47</v>
      </c>
      <c r="G3123" t="s">
        <v>16</v>
      </c>
      <c r="H3123" t="s">
        <v>27</v>
      </c>
      <c r="I3123" t="s">
        <v>1740</v>
      </c>
      <c r="J3123">
        <v>57.58</v>
      </c>
      <c r="K3123">
        <v>2</v>
      </c>
      <c r="L3123">
        <v>20.149999999999999</v>
      </c>
      <c r="M3123">
        <f>YEAR(Walmart_dataset[[#This Row],[Order Date]])</f>
        <v>2013</v>
      </c>
      <c r="N3123">
        <f>MONTH(Walmart_dataset[[#This Row],[Order Date]])</f>
        <v>11</v>
      </c>
      <c r="O3123">
        <f>DAY(Walmart_dataset[[#This Row],[Order Date]])</f>
        <v>8</v>
      </c>
    </row>
    <row r="3124" spans="1:15" hidden="1" x14ac:dyDescent="0.25">
      <c r="A3124" t="s">
        <v>3946</v>
      </c>
      <c r="B3124" s="1">
        <v>41900</v>
      </c>
      <c r="C3124" s="1">
        <v>41903</v>
      </c>
      <c r="D3124" t="s">
        <v>1479</v>
      </c>
      <c r="E3124" t="s">
        <v>14</v>
      </c>
      <c r="F3124" t="s">
        <v>2159</v>
      </c>
      <c r="G3124" t="s">
        <v>1760</v>
      </c>
      <c r="H3124" t="s">
        <v>58</v>
      </c>
      <c r="I3124" t="s">
        <v>926</v>
      </c>
      <c r="J3124">
        <v>89.97</v>
      </c>
      <c r="K3124">
        <v>3</v>
      </c>
      <c r="L3124">
        <v>37.79</v>
      </c>
      <c r="M3124">
        <f>YEAR(Walmart_dataset[[#This Row],[Order Date]])</f>
        <v>2014</v>
      </c>
      <c r="N3124">
        <f>MONTH(Walmart_dataset[[#This Row],[Order Date]])</f>
        <v>9</v>
      </c>
      <c r="O3124">
        <f>DAY(Walmart_dataset[[#This Row],[Order Date]])</f>
        <v>18</v>
      </c>
    </row>
    <row r="3125" spans="1:15" x14ac:dyDescent="0.25">
      <c r="A3125" t="s">
        <v>3947</v>
      </c>
      <c r="B3125" s="1">
        <v>40815</v>
      </c>
      <c r="C3125" s="1">
        <v>40820</v>
      </c>
      <c r="D3125" t="s">
        <v>3948</v>
      </c>
      <c r="E3125" t="s">
        <v>14</v>
      </c>
      <c r="F3125" t="s">
        <v>36</v>
      </c>
      <c r="G3125" t="s">
        <v>37</v>
      </c>
      <c r="H3125" t="s">
        <v>27</v>
      </c>
      <c r="I3125" t="s">
        <v>1523</v>
      </c>
      <c r="J3125">
        <v>10.050000000000001</v>
      </c>
      <c r="K3125">
        <v>2</v>
      </c>
      <c r="L3125">
        <v>3.14</v>
      </c>
      <c r="M3125">
        <f>YEAR(Walmart_dataset[[#This Row],[Order Date]])</f>
        <v>2011</v>
      </c>
      <c r="N3125">
        <f>MONTH(Walmart_dataset[[#This Row],[Order Date]])</f>
        <v>9</v>
      </c>
      <c r="O3125">
        <f>DAY(Walmart_dataset[[#This Row],[Order Date]])</f>
        <v>29</v>
      </c>
    </row>
    <row r="3126" spans="1:15" x14ac:dyDescent="0.25">
      <c r="A3126" t="s">
        <v>3947</v>
      </c>
      <c r="B3126" s="1">
        <v>40815</v>
      </c>
      <c r="C3126" s="1">
        <v>40820</v>
      </c>
      <c r="D3126" t="s">
        <v>3948</v>
      </c>
      <c r="E3126" t="s">
        <v>14</v>
      </c>
      <c r="F3126" t="s">
        <v>36</v>
      </c>
      <c r="G3126" t="s">
        <v>37</v>
      </c>
      <c r="H3126" t="s">
        <v>43</v>
      </c>
      <c r="I3126" t="s">
        <v>654</v>
      </c>
      <c r="J3126">
        <v>807.75</v>
      </c>
      <c r="K3126">
        <v>5</v>
      </c>
      <c r="L3126">
        <v>153.47</v>
      </c>
      <c r="M3126">
        <f>YEAR(Walmart_dataset[[#This Row],[Order Date]])</f>
        <v>2011</v>
      </c>
      <c r="N3126">
        <f>MONTH(Walmart_dataset[[#This Row],[Order Date]])</f>
        <v>9</v>
      </c>
      <c r="O3126">
        <f>DAY(Walmart_dataset[[#This Row],[Order Date]])</f>
        <v>29</v>
      </c>
    </row>
    <row r="3127" spans="1:15" x14ac:dyDescent="0.25">
      <c r="A3127" t="s">
        <v>3949</v>
      </c>
      <c r="B3127" s="1">
        <v>41958</v>
      </c>
      <c r="C3127" s="1">
        <v>41963</v>
      </c>
      <c r="D3127" t="s">
        <v>1191</v>
      </c>
      <c r="E3127" t="s">
        <v>14</v>
      </c>
      <c r="F3127" t="s">
        <v>15</v>
      </c>
      <c r="G3127" t="s">
        <v>16</v>
      </c>
      <c r="H3127" t="s">
        <v>23</v>
      </c>
      <c r="I3127" t="s">
        <v>2521</v>
      </c>
      <c r="J3127">
        <v>34.24</v>
      </c>
      <c r="K3127">
        <v>8</v>
      </c>
      <c r="L3127">
        <v>9.93</v>
      </c>
      <c r="M3127">
        <f>YEAR(Walmart_dataset[[#This Row],[Order Date]])</f>
        <v>2014</v>
      </c>
      <c r="N3127">
        <f>MONTH(Walmart_dataset[[#This Row],[Order Date]])</f>
        <v>11</v>
      </c>
      <c r="O3127">
        <f>DAY(Walmart_dataset[[#This Row],[Order Date]])</f>
        <v>15</v>
      </c>
    </row>
    <row r="3128" spans="1:15" x14ac:dyDescent="0.25">
      <c r="A3128" t="s">
        <v>3950</v>
      </c>
      <c r="B3128" s="1">
        <v>41715</v>
      </c>
      <c r="C3128" s="1">
        <v>41720</v>
      </c>
      <c r="D3128" t="s">
        <v>1513</v>
      </c>
      <c r="E3128" t="s">
        <v>14</v>
      </c>
      <c r="F3128" t="s">
        <v>15</v>
      </c>
      <c r="G3128" t="s">
        <v>16</v>
      </c>
      <c r="H3128" t="s">
        <v>43</v>
      </c>
      <c r="I3128" t="s">
        <v>1683</v>
      </c>
      <c r="J3128">
        <v>310.12</v>
      </c>
      <c r="K3128">
        <v>2</v>
      </c>
      <c r="L3128">
        <v>80.63</v>
      </c>
      <c r="M3128">
        <f>YEAR(Walmart_dataset[[#This Row],[Order Date]])</f>
        <v>2014</v>
      </c>
      <c r="N3128">
        <f>MONTH(Walmart_dataset[[#This Row],[Order Date]])</f>
        <v>3</v>
      </c>
      <c r="O3128">
        <f>DAY(Walmart_dataset[[#This Row],[Order Date]])</f>
        <v>17</v>
      </c>
    </row>
    <row r="3129" spans="1:15" x14ac:dyDescent="0.25">
      <c r="A3129" t="s">
        <v>3950</v>
      </c>
      <c r="B3129" s="1">
        <v>41715</v>
      </c>
      <c r="C3129" s="1">
        <v>41720</v>
      </c>
      <c r="D3129" t="s">
        <v>1513</v>
      </c>
      <c r="E3129" t="s">
        <v>14</v>
      </c>
      <c r="F3129" t="s">
        <v>15</v>
      </c>
      <c r="G3129" t="s">
        <v>16</v>
      </c>
      <c r="H3129" t="s">
        <v>27</v>
      </c>
      <c r="I3129" t="s">
        <v>2980</v>
      </c>
      <c r="J3129">
        <v>70.459999999999994</v>
      </c>
      <c r="K3129">
        <v>6</v>
      </c>
      <c r="L3129">
        <v>22.9</v>
      </c>
      <c r="M3129">
        <f>YEAR(Walmart_dataset[[#This Row],[Order Date]])</f>
        <v>2014</v>
      </c>
      <c r="N3129">
        <f>MONTH(Walmart_dataset[[#This Row],[Order Date]])</f>
        <v>3</v>
      </c>
      <c r="O3129">
        <f>DAY(Walmart_dataset[[#This Row],[Order Date]])</f>
        <v>17</v>
      </c>
    </row>
    <row r="3130" spans="1:15" x14ac:dyDescent="0.25">
      <c r="A3130" t="s">
        <v>3950</v>
      </c>
      <c r="B3130" s="1">
        <v>41715</v>
      </c>
      <c r="C3130" s="1">
        <v>41720</v>
      </c>
      <c r="D3130" t="s">
        <v>1513</v>
      </c>
      <c r="E3130" t="s">
        <v>14</v>
      </c>
      <c r="F3130" t="s">
        <v>15</v>
      </c>
      <c r="G3130" t="s">
        <v>16</v>
      </c>
      <c r="H3130" t="s">
        <v>27</v>
      </c>
      <c r="I3130" t="s">
        <v>3025</v>
      </c>
      <c r="J3130">
        <v>19.68</v>
      </c>
      <c r="K3130">
        <v>5</v>
      </c>
      <c r="L3130">
        <v>6.89</v>
      </c>
      <c r="M3130">
        <f>YEAR(Walmart_dataset[[#This Row],[Order Date]])</f>
        <v>2014</v>
      </c>
      <c r="N3130">
        <f>MONTH(Walmart_dataset[[#This Row],[Order Date]])</f>
        <v>3</v>
      </c>
      <c r="O3130">
        <f>DAY(Walmart_dataset[[#This Row],[Order Date]])</f>
        <v>17</v>
      </c>
    </row>
    <row r="3131" spans="1:15" x14ac:dyDescent="0.25">
      <c r="A3131" t="s">
        <v>3950</v>
      </c>
      <c r="B3131" s="1">
        <v>41715</v>
      </c>
      <c r="C3131" s="1">
        <v>41720</v>
      </c>
      <c r="D3131" t="s">
        <v>1513</v>
      </c>
      <c r="E3131" t="s">
        <v>14</v>
      </c>
      <c r="F3131" t="s">
        <v>15</v>
      </c>
      <c r="G3131" t="s">
        <v>16</v>
      </c>
      <c r="H3131" t="s">
        <v>29</v>
      </c>
      <c r="I3131" t="s">
        <v>3951</v>
      </c>
      <c r="J3131">
        <v>140.66999999999999</v>
      </c>
      <c r="K3131">
        <v>3</v>
      </c>
      <c r="L3131">
        <v>54.86</v>
      </c>
      <c r="M3131">
        <f>YEAR(Walmart_dataset[[#This Row],[Order Date]])</f>
        <v>2014</v>
      </c>
      <c r="N3131">
        <f>MONTH(Walmart_dataset[[#This Row],[Order Date]])</f>
        <v>3</v>
      </c>
      <c r="O3131">
        <f>DAY(Walmart_dataset[[#This Row],[Order Date]])</f>
        <v>17</v>
      </c>
    </row>
    <row r="3132" spans="1:15" x14ac:dyDescent="0.25">
      <c r="A3132" t="s">
        <v>3952</v>
      </c>
      <c r="B3132" s="1">
        <v>41972</v>
      </c>
      <c r="C3132" s="1">
        <v>41976</v>
      </c>
      <c r="D3132" t="s">
        <v>1676</v>
      </c>
      <c r="E3132" t="s">
        <v>14</v>
      </c>
      <c r="F3132" t="s">
        <v>197</v>
      </c>
      <c r="G3132" t="s">
        <v>16</v>
      </c>
      <c r="H3132" t="s">
        <v>17</v>
      </c>
      <c r="I3132" t="s">
        <v>2995</v>
      </c>
      <c r="J3132">
        <v>62.65</v>
      </c>
      <c r="K3132">
        <v>5</v>
      </c>
      <c r="L3132">
        <v>29.45</v>
      </c>
      <c r="M3132">
        <f>YEAR(Walmart_dataset[[#This Row],[Order Date]])</f>
        <v>2014</v>
      </c>
      <c r="N3132">
        <f>MONTH(Walmart_dataset[[#This Row],[Order Date]])</f>
        <v>11</v>
      </c>
      <c r="O3132">
        <f>DAY(Walmart_dataset[[#This Row],[Order Date]])</f>
        <v>29</v>
      </c>
    </row>
    <row r="3133" spans="1:15" x14ac:dyDescent="0.25">
      <c r="A3133" t="s">
        <v>3953</v>
      </c>
      <c r="B3133" s="1">
        <v>41968</v>
      </c>
      <c r="C3133" s="1">
        <v>41968</v>
      </c>
      <c r="D3133" t="s">
        <v>2797</v>
      </c>
      <c r="E3133" t="s">
        <v>14</v>
      </c>
      <c r="F3133" t="s">
        <v>15</v>
      </c>
      <c r="G3133" t="s">
        <v>16</v>
      </c>
      <c r="H3133" t="s">
        <v>31</v>
      </c>
      <c r="I3133" t="s">
        <v>1492</v>
      </c>
      <c r="J3133">
        <v>364.08</v>
      </c>
      <c r="K3133">
        <v>2</v>
      </c>
      <c r="L3133">
        <v>9.1</v>
      </c>
      <c r="M3133">
        <f>YEAR(Walmart_dataset[[#This Row],[Order Date]])</f>
        <v>2014</v>
      </c>
      <c r="N3133">
        <f>MONTH(Walmart_dataset[[#This Row],[Order Date]])</f>
        <v>11</v>
      </c>
      <c r="O3133">
        <f>DAY(Walmart_dataset[[#This Row],[Order Date]])</f>
        <v>25</v>
      </c>
    </row>
    <row r="3134" spans="1:15" x14ac:dyDescent="0.25">
      <c r="A3134" t="s">
        <v>3953</v>
      </c>
      <c r="B3134" s="1">
        <v>41968</v>
      </c>
      <c r="C3134" s="1">
        <v>41968</v>
      </c>
      <c r="D3134" t="s">
        <v>2797</v>
      </c>
      <c r="E3134" t="s">
        <v>14</v>
      </c>
      <c r="F3134" t="s">
        <v>15</v>
      </c>
      <c r="G3134" t="s">
        <v>16</v>
      </c>
      <c r="H3134" t="s">
        <v>31</v>
      </c>
      <c r="I3134" t="s">
        <v>2383</v>
      </c>
      <c r="J3134">
        <v>71.09</v>
      </c>
      <c r="K3134">
        <v>2</v>
      </c>
      <c r="L3134">
        <v>-1.78</v>
      </c>
      <c r="M3134">
        <f>YEAR(Walmart_dataset[[#This Row],[Order Date]])</f>
        <v>2014</v>
      </c>
      <c r="N3134">
        <f>MONTH(Walmart_dataset[[#This Row],[Order Date]])</f>
        <v>11</v>
      </c>
      <c r="O3134">
        <f>DAY(Walmart_dataset[[#This Row],[Order Date]])</f>
        <v>25</v>
      </c>
    </row>
    <row r="3135" spans="1:15" x14ac:dyDescent="0.25">
      <c r="A3135" t="s">
        <v>3954</v>
      </c>
      <c r="B3135" s="1">
        <v>41457</v>
      </c>
      <c r="C3135" s="1">
        <v>41458</v>
      </c>
      <c r="D3135" t="s">
        <v>528</v>
      </c>
      <c r="E3135" t="s">
        <v>14</v>
      </c>
      <c r="F3135" t="s">
        <v>36</v>
      </c>
      <c r="G3135" t="s">
        <v>37</v>
      </c>
      <c r="H3135" t="s">
        <v>27</v>
      </c>
      <c r="I3135" t="s">
        <v>1334</v>
      </c>
      <c r="J3135">
        <v>2.5</v>
      </c>
      <c r="K3135">
        <v>1</v>
      </c>
      <c r="L3135">
        <v>0.9</v>
      </c>
      <c r="M3135">
        <f>YEAR(Walmart_dataset[[#This Row],[Order Date]])</f>
        <v>2013</v>
      </c>
      <c r="N3135">
        <f>MONTH(Walmart_dataset[[#This Row],[Order Date]])</f>
        <v>7</v>
      </c>
      <c r="O3135">
        <f>DAY(Walmart_dataset[[#This Row],[Order Date]])</f>
        <v>2</v>
      </c>
    </row>
    <row r="3136" spans="1:15" x14ac:dyDescent="0.25">
      <c r="A3136" t="s">
        <v>3955</v>
      </c>
      <c r="B3136" s="1">
        <v>41579</v>
      </c>
      <c r="C3136" s="1">
        <v>41584</v>
      </c>
      <c r="D3136" t="s">
        <v>3004</v>
      </c>
      <c r="E3136" t="s">
        <v>14</v>
      </c>
      <c r="F3136" t="s">
        <v>47</v>
      </c>
      <c r="G3136" t="s">
        <v>16</v>
      </c>
      <c r="H3136" t="s">
        <v>110</v>
      </c>
      <c r="I3136" t="s">
        <v>1645</v>
      </c>
      <c r="J3136">
        <v>1403.92</v>
      </c>
      <c r="K3136">
        <v>5</v>
      </c>
      <c r="L3136">
        <v>70.2</v>
      </c>
      <c r="M3136">
        <f>YEAR(Walmart_dataset[[#This Row],[Order Date]])</f>
        <v>2013</v>
      </c>
      <c r="N3136">
        <f>MONTH(Walmart_dataset[[#This Row],[Order Date]])</f>
        <v>11</v>
      </c>
      <c r="O3136">
        <f>DAY(Walmart_dataset[[#This Row],[Order Date]])</f>
        <v>1</v>
      </c>
    </row>
    <row r="3137" spans="1:15" x14ac:dyDescent="0.25">
      <c r="A3137" t="s">
        <v>3956</v>
      </c>
      <c r="B3137" s="1">
        <v>40589</v>
      </c>
      <c r="C3137" s="1">
        <v>40593</v>
      </c>
      <c r="D3137" t="s">
        <v>1009</v>
      </c>
      <c r="E3137" t="s">
        <v>14</v>
      </c>
      <c r="F3137" t="s">
        <v>36</v>
      </c>
      <c r="G3137" t="s">
        <v>37</v>
      </c>
      <c r="H3137" t="s">
        <v>58</v>
      </c>
      <c r="I3137" t="s">
        <v>2494</v>
      </c>
      <c r="J3137">
        <v>239.97</v>
      </c>
      <c r="K3137">
        <v>3</v>
      </c>
      <c r="L3137">
        <v>86.39</v>
      </c>
      <c r="M3137">
        <f>YEAR(Walmart_dataset[[#This Row],[Order Date]])</f>
        <v>2011</v>
      </c>
      <c r="N3137">
        <f>MONTH(Walmart_dataset[[#This Row],[Order Date]])</f>
        <v>2</v>
      </c>
      <c r="O3137">
        <f>DAY(Walmart_dataset[[#This Row],[Order Date]])</f>
        <v>15</v>
      </c>
    </row>
    <row r="3138" spans="1:15" x14ac:dyDescent="0.25">
      <c r="A3138" t="s">
        <v>3956</v>
      </c>
      <c r="B3138" s="1">
        <v>40589</v>
      </c>
      <c r="C3138" s="1">
        <v>40593</v>
      </c>
      <c r="D3138" t="s">
        <v>1009</v>
      </c>
      <c r="E3138" t="s">
        <v>14</v>
      </c>
      <c r="F3138" t="s">
        <v>36</v>
      </c>
      <c r="G3138" t="s">
        <v>37</v>
      </c>
      <c r="H3138" t="s">
        <v>29</v>
      </c>
      <c r="I3138" t="s">
        <v>3957</v>
      </c>
      <c r="J3138">
        <v>81.96</v>
      </c>
      <c r="K3138">
        <v>2</v>
      </c>
      <c r="L3138">
        <v>22.95</v>
      </c>
      <c r="M3138">
        <f>YEAR(Walmart_dataset[[#This Row],[Order Date]])</f>
        <v>2011</v>
      </c>
      <c r="N3138">
        <f>MONTH(Walmart_dataset[[#This Row],[Order Date]])</f>
        <v>2</v>
      </c>
      <c r="O3138">
        <f>DAY(Walmart_dataset[[#This Row],[Order Date]])</f>
        <v>15</v>
      </c>
    </row>
    <row r="3139" spans="1:15" x14ac:dyDescent="0.25">
      <c r="A3139" t="s">
        <v>3956</v>
      </c>
      <c r="B3139" s="1">
        <v>40589</v>
      </c>
      <c r="C3139" s="1">
        <v>40593</v>
      </c>
      <c r="D3139" t="s">
        <v>1009</v>
      </c>
      <c r="E3139" t="s">
        <v>14</v>
      </c>
      <c r="F3139" t="s">
        <v>36</v>
      </c>
      <c r="G3139" t="s">
        <v>37</v>
      </c>
      <c r="H3139" t="s">
        <v>122</v>
      </c>
      <c r="I3139" t="s">
        <v>2820</v>
      </c>
      <c r="J3139">
        <v>238.62</v>
      </c>
      <c r="K3139">
        <v>2</v>
      </c>
      <c r="L3139">
        <v>4.7699999999999996</v>
      </c>
      <c r="M3139">
        <f>YEAR(Walmart_dataset[[#This Row],[Order Date]])</f>
        <v>2011</v>
      </c>
      <c r="N3139">
        <f>MONTH(Walmart_dataset[[#This Row],[Order Date]])</f>
        <v>2</v>
      </c>
      <c r="O3139">
        <f>DAY(Walmart_dataset[[#This Row],[Order Date]])</f>
        <v>15</v>
      </c>
    </row>
    <row r="3140" spans="1:15" x14ac:dyDescent="0.25">
      <c r="A3140" t="s">
        <v>3958</v>
      </c>
      <c r="B3140" s="1">
        <v>40712</v>
      </c>
      <c r="C3140" s="1">
        <v>40717</v>
      </c>
      <c r="D3140" t="s">
        <v>1696</v>
      </c>
      <c r="E3140" t="s">
        <v>14</v>
      </c>
      <c r="F3140" t="s">
        <v>15</v>
      </c>
      <c r="G3140" t="s">
        <v>16</v>
      </c>
      <c r="H3140" t="s">
        <v>25</v>
      </c>
      <c r="I3140" t="s">
        <v>3959</v>
      </c>
      <c r="J3140">
        <v>139.80000000000001</v>
      </c>
      <c r="K3140">
        <v>5</v>
      </c>
      <c r="L3140">
        <v>12.23</v>
      </c>
      <c r="M3140">
        <f>YEAR(Walmart_dataset[[#This Row],[Order Date]])</f>
        <v>2011</v>
      </c>
      <c r="N3140">
        <f>MONTH(Walmart_dataset[[#This Row],[Order Date]])</f>
        <v>6</v>
      </c>
      <c r="O3140">
        <f>DAY(Walmart_dataset[[#This Row],[Order Date]])</f>
        <v>18</v>
      </c>
    </row>
    <row r="3141" spans="1:15" x14ac:dyDescent="0.25">
      <c r="A3141" t="s">
        <v>3960</v>
      </c>
      <c r="B3141" s="1">
        <v>41981</v>
      </c>
      <c r="C3141" s="1">
        <v>41988</v>
      </c>
      <c r="D3141" t="s">
        <v>2474</v>
      </c>
      <c r="E3141" t="s">
        <v>14</v>
      </c>
      <c r="F3141" t="s">
        <v>47</v>
      </c>
      <c r="G3141" t="s">
        <v>16</v>
      </c>
      <c r="H3141" t="s">
        <v>67</v>
      </c>
      <c r="I3141" t="s">
        <v>1410</v>
      </c>
      <c r="J3141">
        <v>50.04</v>
      </c>
      <c r="K3141">
        <v>6</v>
      </c>
      <c r="L3141">
        <v>25.02</v>
      </c>
      <c r="M3141">
        <f>YEAR(Walmart_dataset[[#This Row],[Order Date]])</f>
        <v>2014</v>
      </c>
      <c r="N3141">
        <f>MONTH(Walmart_dataset[[#This Row],[Order Date]])</f>
        <v>12</v>
      </c>
      <c r="O3141">
        <f>DAY(Walmart_dataset[[#This Row],[Order Date]])</f>
        <v>8</v>
      </c>
    </row>
    <row r="3142" spans="1:15" x14ac:dyDescent="0.25">
      <c r="A3142" t="s">
        <v>3961</v>
      </c>
      <c r="B3142" s="1">
        <v>41912</v>
      </c>
      <c r="C3142" s="1">
        <v>41919</v>
      </c>
      <c r="D3142" t="s">
        <v>2837</v>
      </c>
      <c r="E3142" t="s">
        <v>14</v>
      </c>
      <c r="F3142" t="s">
        <v>3962</v>
      </c>
      <c r="G3142" t="s">
        <v>16</v>
      </c>
      <c r="H3142" t="s">
        <v>122</v>
      </c>
      <c r="I3142" t="s">
        <v>3963</v>
      </c>
      <c r="J3142">
        <v>97.3</v>
      </c>
      <c r="K3142">
        <v>7</v>
      </c>
      <c r="L3142">
        <v>28.22</v>
      </c>
      <c r="M3142">
        <f>YEAR(Walmart_dataset[[#This Row],[Order Date]])</f>
        <v>2014</v>
      </c>
      <c r="N3142">
        <f>MONTH(Walmart_dataset[[#This Row],[Order Date]])</f>
        <v>9</v>
      </c>
      <c r="O3142">
        <f>DAY(Walmart_dataset[[#This Row],[Order Date]])</f>
        <v>30</v>
      </c>
    </row>
    <row r="3143" spans="1:15" hidden="1" x14ac:dyDescent="0.25">
      <c r="A3143" t="s">
        <v>3964</v>
      </c>
      <c r="B3143" s="1">
        <v>40854</v>
      </c>
      <c r="C3143" s="1">
        <v>40858</v>
      </c>
      <c r="D3143" t="s">
        <v>3965</v>
      </c>
      <c r="E3143" t="s">
        <v>14</v>
      </c>
      <c r="F3143" t="s">
        <v>87</v>
      </c>
      <c r="G3143" t="s">
        <v>88</v>
      </c>
      <c r="H3143" t="s">
        <v>67</v>
      </c>
      <c r="I3143" t="s">
        <v>84</v>
      </c>
      <c r="J3143">
        <v>25.92</v>
      </c>
      <c r="K3143">
        <v>5</v>
      </c>
      <c r="L3143">
        <v>9.07</v>
      </c>
      <c r="M3143">
        <f>YEAR(Walmart_dataset[[#This Row],[Order Date]])</f>
        <v>2011</v>
      </c>
      <c r="N3143">
        <f>MONTH(Walmart_dataset[[#This Row],[Order Date]])</f>
        <v>11</v>
      </c>
      <c r="O3143">
        <f>DAY(Walmart_dataset[[#This Row],[Order Date]])</f>
        <v>7</v>
      </c>
    </row>
    <row r="3144" spans="1:15" hidden="1" x14ac:dyDescent="0.25">
      <c r="A3144" t="s">
        <v>3964</v>
      </c>
      <c r="B3144" s="1">
        <v>40854</v>
      </c>
      <c r="C3144" s="1">
        <v>40858</v>
      </c>
      <c r="D3144" t="s">
        <v>3965</v>
      </c>
      <c r="E3144" t="s">
        <v>14</v>
      </c>
      <c r="F3144" t="s">
        <v>87</v>
      </c>
      <c r="G3144" t="s">
        <v>88</v>
      </c>
      <c r="H3144" t="s">
        <v>23</v>
      </c>
      <c r="I3144" t="s">
        <v>3456</v>
      </c>
      <c r="J3144">
        <v>120.77</v>
      </c>
      <c r="K3144">
        <v>4</v>
      </c>
      <c r="L3144">
        <v>9.06</v>
      </c>
      <c r="M3144">
        <f>YEAR(Walmart_dataset[[#This Row],[Order Date]])</f>
        <v>2011</v>
      </c>
      <c r="N3144">
        <f>MONTH(Walmart_dataset[[#This Row],[Order Date]])</f>
        <v>11</v>
      </c>
      <c r="O3144">
        <f>DAY(Walmart_dataset[[#This Row],[Order Date]])</f>
        <v>7</v>
      </c>
    </row>
    <row r="3145" spans="1:15" x14ac:dyDescent="0.25">
      <c r="A3145" t="s">
        <v>3966</v>
      </c>
      <c r="B3145" s="1">
        <v>40770</v>
      </c>
      <c r="C3145" s="1">
        <v>40774</v>
      </c>
      <c r="D3145" t="s">
        <v>2461</v>
      </c>
      <c r="E3145" t="s">
        <v>14</v>
      </c>
      <c r="F3145" t="s">
        <v>47</v>
      </c>
      <c r="G3145" t="s">
        <v>16</v>
      </c>
      <c r="H3145" t="s">
        <v>29</v>
      </c>
      <c r="I3145" t="s">
        <v>466</v>
      </c>
      <c r="J3145">
        <v>152.91</v>
      </c>
      <c r="K3145">
        <v>3</v>
      </c>
      <c r="L3145">
        <v>42.81</v>
      </c>
      <c r="M3145">
        <f>YEAR(Walmart_dataset[[#This Row],[Order Date]])</f>
        <v>2011</v>
      </c>
      <c r="N3145">
        <f>MONTH(Walmart_dataset[[#This Row],[Order Date]])</f>
        <v>8</v>
      </c>
      <c r="O3145">
        <f>DAY(Walmart_dataset[[#This Row],[Order Date]])</f>
        <v>15</v>
      </c>
    </row>
    <row r="3146" spans="1:15" x14ac:dyDescent="0.25">
      <c r="A3146" t="s">
        <v>3966</v>
      </c>
      <c r="B3146" s="1">
        <v>40770</v>
      </c>
      <c r="C3146" s="1">
        <v>40774</v>
      </c>
      <c r="D3146" t="s">
        <v>2461</v>
      </c>
      <c r="E3146" t="s">
        <v>14</v>
      </c>
      <c r="F3146" t="s">
        <v>47</v>
      </c>
      <c r="G3146" t="s">
        <v>16</v>
      </c>
      <c r="H3146" t="s">
        <v>67</v>
      </c>
      <c r="I3146" t="s">
        <v>2700</v>
      </c>
      <c r="J3146">
        <v>92.94</v>
      </c>
      <c r="K3146">
        <v>3</v>
      </c>
      <c r="L3146">
        <v>41.82</v>
      </c>
      <c r="M3146">
        <f>YEAR(Walmart_dataset[[#This Row],[Order Date]])</f>
        <v>2011</v>
      </c>
      <c r="N3146">
        <f>MONTH(Walmart_dataset[[#This Row],[Order Date]])</f>
        <v>8</v>
      </c>
      <c r="O3146">
        <f>DAY(Walmart_dataset[[#This Row],[Order Date]])</f>
        <v>15</v>
      </c>
    </row>
    <row r="3147" spans="1:15" x14ac:dyDescent="0.25">
      <c r="A3147" t="s">
        <v>3966</v>
      </c>
      <c r="B3147" s="1">
        <v>40770</v>
      </c>
      <c r="C3147" s="1">
        <v>40774</v>
      </c>
      <c r="D3147" t="s">
        <v>2461</v>
      </c>
      <c r="E3147" t="s">
        <v>14</v>
      </c>
      <c r="F3147" t="s">
        <v>47</v>
      </c>
      <c r="G3147" t="s">
        <v>16</v>
      </c>
      <c r="H3147" t="s">
        <v>27</v>
      </c>
      <c r="I3147" t="s">
        <v>1729</v>
      </c>
      <c r="J3147">
        <v>17.86</v>
      </c>
      <c r="K3147">
        <v>4</v>
      </c>
      <c r="L3147">
        <v>6.25</v>
      </c>
      <c r="M3147">
        <f>YEAR(Walmart_dataset[[#This Row],[Order Date]])</f>
        <v>2011</v>
      </c>
      <c r="N3147">
        <f>MONTH(Walmart_dataset[[#This Row],[Order Date]])</f>
        <v>8</v>
      </c>
      <c r="O3147">
        <f>DAY(Walmart_dataset[[#This Row],[Order Date]])</f>
        <v>15</v>
      </c>
    </row>
    <row r="3148" spans="1:15" x14ac:dyDescent="0.25">
      <c r="A3148" t="s">
        <v>3966</v>
      </c>
      <c r="B3148" s="1">
        <v>40770</v>
      </c>
      <c r="C3148" s="1">
        <v>40774</v>
      </c>
      <c r="D3148" t="s">
        <v>2461</v>
      </c>
      <c r="E3148" t="s">
        <v>14</v>
      </c>
      <c r="F3148" t="s">
        <v>47</v>
      </c>
      <c r="G3148" t="s">
        <v>16</v>
      </c>
      <c r="H3148" t="s">
        <v>27</v>
      </c>
      <c r="I3148" t="s">
        <v>2084</v>
      </c>
      <c r="J3148">
        <v>46.44</v>
      </c>
      <c r="K3148">
        <v>3</v>
      </c>
      <c r="L3148">
        <v>15.09</v>
      </c>
      <c r="M3148">
        <f>YEAR(Walmart_dataset[[#This Row],[Order Date]])</f>
        <v>2011</v>
      </c>
      <c r="N3148">
        <f>MONTH(Walmart_dataset[[#This Row],[Order Date]])</f>
        <v>8</v>
      </c>
      <c r="O3148">
        <f>DAY(Walmart_dataset[[#This Row],[Order Date]])</f>
        <v>15</v>
      </c>
    </row>
    <row r="3149" spans="1:15" x14ac:dyDescent="0.25">
      <c r="A3149" t="s">
        <v>3966</v>
      </c>
      <c r="B3149" s="1">
        <v>40770</v>
      </c>
      <c r="C3149" s="1">
        <v>40774</v>
      </c>
      <c r="D3149" t="s">
        <v>2461</v>
      </c>
      <c r="E3149" t="s">
        <v>14</v>
      </c>
      <c r="F3149" t="s">
        <v>47</v>
      </c>
      <c r="G3149" t="s">
        <v>16</v>
      </c>
      <c r="H3149" t="s">
        <v>110</v>
      </c>
      <c r="I3149" t="s">
        <v>1238</v>
      </c>
      <c r="J3149">
        <v>195.14</v>
      </c>
      <c r="K3149">
        <v>4</v>
      </c>
      <c r="L3149">
        <v>-12.2</v>
      </c>
      <c r="M3149">
        <f>YEAR(Walmart_dataset[[#This Row],[Order Date]])</f>
        <v>2011</v>
      </c>
      <c r="N3149">
        <f>MONTH(Walmart_dataset[[#This Row],[Order Date]])</f>
        <v>8</v>
      </c>
      <c r="O3149">
        <f>DAY(Walmart_dataset[[#This Row],[Order Date]])</f>
        <v>15</v>
      </c>
    </row>
    <row r="3150" spans="1:15" x14ac:dyDescent="0.25">
      <c r="A3150" t="s">
        <v>3967</v>
      </c>
      <c r="B3150" s="1">
        <v>41543</v>
      </c>
      <c r="C3150" s="1">
        <v>41549</v>
      </c>
      <c r="D3150" t="s">
        <v>3968</v>
      </c>
      <c r="E3150" t="s">
        <v>14</v>
      </c>
      <c r="F3150" t="s">
        <v>240</v>
      </c>
      <c r="G3150" t="s">
        <v>16</v>
      </c>
      <c r="H3150" t="s">
        <v>67</v>
      </c>
      <c r="I3150" t="s">
        <v>3969</v>
      </c>
      <c r="J3150">
        <v>10.9</v>
      </c>
      <c r="K3150">
        <v>5</v>
      </c>
      <c r="L3150">
        <v>5.12</v>
      </c>
      <c r="M3150">
        <f>YEAR(Walmart_dataset[[#This Row],[Order Date]])</f>
        <v>2013</v>
      </c>
      <c r="N3150">
        <f>MONTH(Walmart_dataset[[#This Row],[Order Date]])</f>
        <v>9</v>
      </c>
      <c r="O3150">
        <f>DAY(Walmart_dataset[[#This Row],[Order Date]])</f>
        <v>26</v>
      </c>
    </row>
    <row r="3151" spans="1:15" x14ac:dyDescent="0.25">
      <c r="A3151" t="s">
        <v>3967</v>
      </c>
      <c r="B3151" s="1">
        <v>41543</v>
      </c>
      <c r="C3151" s="1">
        <v>41549</v>
      </c>
      <c r="D3151" t="s">
        <v>3968</v>
      </c>
      <c r="E3151" t="s">
        <v>14</v>
      </c>
      <c r="F3151" t="s">
        <v>240</v>
      </c>
      <c r="G3151" t="s">
        <v>16</v>
      </c>
      <c r="H3151" t="s">
        <v>17</v>
      </c>
      <c r="I3151" t="s">
        <v>348</v>
      </c>
      <c r="J3151">
        <v>29.6</v>
      </c>
      <c r="K3151">
        <v>2</v>
      </c>
      <c r="L3151">
        <v>14.8</v>
      </c>
      <c r="M3151">
        <f>YEAR(Walmart_dataset[[#This Row],[Order Date]])</f>
        <v>2013</v>
      </c>
      <c r="N3151">
        <f>MONTH(Walmart_dataset[[#This Row],[Order Date]])</f>
        <v>9</v>
      </c>
      <c r="O3151">
        <f>DAY(Walmart_dataset[[#This Row],[Order Date]])</f>
        <v>26</v>
      </c>
    </row>
    <row r="3152" spans="1:15" x14ac:dyDescent="0.25">
      <c r="A3152" t="s">
        <v>3967</v>
      </c>
      <c r="B3152" s="1">
        <v>41543</v>
      </c>
      <c r="C3152" s="1">
        <v>41549</v>
      </c>
      <c r="D3152" t="s">
        <v>3968</v>
      </c>
      <c r="E3152" t="s">
        <v>14</v>
      </c>
      <c r="F3152" t="s">
        <v>240</v>
      </c>
      <c r="G3152" t="s">
        <v>16</v>
      </c>
      <c r="H3152" t="s">
        <v>17</v>
      </c>
      <c r="I3152" t="s">
        <v>1117</v>
      </c>
      <c r="J3152">
        <v>4.9800000000000004</v>
      </c>
      <c r="K3152">
        <v>1</v>
      </c>
      <c r="L3152">
        <v>2.29</v>
      </c>
      <c r="M3152">
        <f>YEAR(Walmart_dataset[[#This Row],[Order Date]])</f>
        <v>2013</v>
      </c>
      <c r="N3152">
        <f>MONTH(Walmart_dataset[[#This Row],[Order Date]])</f>
        <v>9</v>
      </c>
      <c r="O3152">
        <f>DAY(Walmart_dataset[[#This Row],[Order Date]])</f>
        <v>26</v>
      </c>
    </row>
    <row r="3153" spans="1:15" x14ac:dyDescent="0.25">
      <c r="A3153" t="s">
        <v>3967</v>
      </c>
      <c r="B3153" s="1">
        <v>41543</v>
      </c>
      <c r="C3153" s="1">
        <v>41549</v>
      </c>
      <c r="D3153" t="s">
        <v>3968</v>
      </c>
      <c r="E3153" t="s">
        <v>14</v>
      </c>
      <c r="F3153" t="s">
        <v>240</v>
      </c>
      <c r="G3153" t="s">
        <v>16</v>
      </c>
      <c r="H3153" t="s">
        <v>249</v>
      </c>
      <c r="I3153" t="s">
        <v>3354</v>
      </c>
      <c r="J3153">
        <v>479.98</v>
      </c>
      <c r="K3153">
        <v>3</v>
      </c>
      <c r="L3153">
        <v>161.99</v>
      </c>
      <c r="M3153">
        <f>YEAR(Walmart_dataset[[#This Row],[Order Date]])</f>
        <v>2013</v>
      </c>
      <c r="N3153">
        <f>MONTH(Walmart_dataset[[#This Row],[Order Date]])</f>
        <v>9</v>
      </c>
      <c r="O3153">
        <f>DAY(Walmart_dataset[[#This Row],[Order Date]])</f>
        <v>26</v>
      </c>
    </row>
    <row r="3154" spans="1:15" x14ac:dyDescent="0.25">
      <c r="A3154" t="s">
        <v>3967</v>
      </c>
      <c r="B3154" s="1">
        <v>41543</v>
      </c>
      <c r="C3154" s="1">
        <v>41549</v>
      </c>
      <c r="D3154" t="s">
        <v>3968</v>
      </c>
      <c r="E3154" t="s">
        <v>14</v>
      </c>
      <c r="F3154" t="s">
        <v>240</v>
      </c>
      <c r="G3154" t="s">
        <v>16</v>
      </c>
      <c r="H3154" t="s">
        <v>25</v>
      </c>
      <c r="I3154" t="s">
        <v>2459</v>
      </c>
      <c r="J3154">
        <v>44.74</v>
      </c>
      <c r="K3154">
        <v>8</v>
      </c>
      <c r="L3154">
        <v>4.47</v>
      </c>
      <c r="M3154">
        <f>YEAR(Walmart_dataset[[#This Row],[Order Date]])</f>
        <v>2013</v>
      </c>
      <c r="N3154">
        <f>MONTH(Walmart_dataset[[#This Row],[Order Date]])</f>
        <v>9</v>
      </c>
      <c r="O3154">
        <f>DAY(Walmart_dataset[[#This Row],[Order Date]])</f>
        <v>26</v>
      </c>
    </row>
    <row r="3155" spans="1:15" x14ac:dyDescent="0.25">
      <c r="A3155" t="s">
        <v>3967</v>
      </c>
      <c r="B3155" s="1">
        <v>41543</v>
      </c>
      <c r="C3155" s="1">
        <v>41549</v>
      </c>
      <c r="D3155" t="s">
        <v>3968</v>
      </c>
      <c r="E3155" t="s">
        <v>14</v>
      </c>
      <c r="F3155" t="s">
        <v>240</v>
      </c>
      <c r="G3155" t="s">
        <v>16</v>
      </c>
      <c r="H3155" t="s">
        <v>23</v>
      </c>
      <c r="I3155" t="s">
        <v>720</v>
      </c>
      <c r="J3155">
        <v>5.76</v>
      </c>
      <c r="K3155">
        <v>2</v>
      </c>
      <c r="L3155">
        <v>1.67</v>
      </c>
      <c r="M3155">
        <f>YEAR(Walmart_dataset[[#This Row],[Order Date]])</f>
        <v>2013</v>
      </c>
      <c r="N3155">
        <f>MONTH(Walmart_dataset[[#This Row],[Order Date]])</f>
        <v>9</v>
      </c>
      <c r="O3155">
        <f>DAY(Walmart_dataset[[#This Row],[Order Date]])</f>
        <v>26</v>
      </c>
    </row>
    <row r="3156" spans="1:15" x14ac:dyDescent="0.25">
      <c r="A3156" t="s">
        <v>3967</v>
      </c>
      <c r="B3156" s="1">
        <v>41543</v>
      </c>
      <c r="C3156" s="1">
        <v>41549</v>
      </c>
      <c r="D3156" t="s">
        <v>3968</v>
      </c>
      <c r="E3156" t="s">
        <v>14</v>
      </c>
      <c r="F3156" t="s">
        <v>240</v>
      </c>
      <c r="G3156" t="s">
        <v>16</v>
      </c>
      <c r="H3156" t="s">
        <v>110</v>
      </c>
      <c r="I3156" t="s">
        <v>644</v>
      </c>
      <c r="J3156">
        <v>483.14</v>
      </c>
      <c r="K3156">
        <v>4</v>
      </c>
      <c r="L3156">
        <v>60.39</v>
      </c>
      <c r="M3156">
        <f>YEAR(Walmart_dataset[[#This Row],[Order Date]])</f>
        <v>2013</v>
      </c>
      <c r="N3156">
        <f>MONTH(Walmart_dataset[[#This Row],[Order Date]])</f>
        <v>9</v>
      </c>
      <c r="O3156">
        <f>DAY(Walmart_dataset[[#This Row],[Order Date]])</f>
        <v>26</v>
      </c>
    </row>
    <row r="3157" spans="1:15" x14ac:dyDescent="0.25">
      <c r="A3157" t="s">
        <v>3970</v>
      </c>
      <c r="B3157" s="1">
        <v>41885</v>
      </c>
      <c r="C3157" s="1">
        <v>41887</v>
      </c>
      <c r="D3157" t="s">
        <v>2666</v>
      </c>
      <c r="E3157" t="s">
        <v>14</v>
      </c>
      <c r="F3157" t="s">
        <v>15</v>
      </c>
      <c r="G3157" t="s">
        <v>16</v>
      </c>
      <c r="H3157" t="s">
        <v>29</v>
      </c>
      <c r="I3157" t="s">
        <v>1358</v>
      </c>
      <c r="J3157">
        <v>43.1</v>
      </c>
      <c r="K3157">
        <v>5</v>
      </c>
      <c r="L3157">
        <v>11.21</v>
      </c>
      <c r="M3157">
        <f>YEAR(Walmart_dataset[[#This Row],[Order Date]])</f>
        <v>2014</v>
      </c>
      <c r="N3157">
        <f>MONTH(Walmart_dataset[[#This Row],[Order Date]])</f>
        <v>9</v>
      </c>
      <c r="O3157">
        <f>DAY(Walmart_dataset[[#This Row],[Order Date]])</f>
        <v>3</v>
      </c>
    </row>
    <row r="3158" spans="1:15" x14ac:dyDescent="0.25">
      <c r="A3158" t="s">
        <v>3970</v>
      </c>
      <c r="B3158" s="1">
        <v>41885</v>
      </c>
      <c r="C3158" s="1">
        <v>41887</v>
      </c>
      <c r="D3158" t="s">
        <v>2666</v>
      </c>
      <c r="E3158" t="s">
        <v>14</v>
      </c>
      <c r="F3158" t="s">
        <v>15</v>
      </c>
      <c r="G3158" t="s">
        <v>16</v>
      </c>
      <c r="H3158" t="s">
        <v>21</v>
      </c>
      <c r="I3158" t="s">
        <v>631</v>
      </c>
      <c r="J3158">
        <v>511.5</v>
      </c>
      <c r="K3158">
        <v>5</v>
      </c>
      <c r="L3158">
        <v>132.99</v>
      </c>
      <c r="M3158">
        <f>YEAR(Walmart_dataset[[#This Row],[Order Date]])</f>
        <v>2014</v>
      </c>
      <c r="N3158">
        <f>MONTH(Walmart_dataset[[#This Row],[Order Date]])</f>
        <v>9</v>
      </c>
      <c r="O3158">
        <f>DAY(Walmart_dataset[[#This Row],[Order Date]])</f>
        <v>3</v>
      </c>
    </row>
    <row r="3159" spans="1:15" x14ac:dyDescent="0.25">
      <c r="A3159" t="s">
        <v>3970</v>
      </c>
      <c r="B3159" s="1">
        <v>41885</v>
      </c>
      <c r="C3159" s="1">
        <v>41887</v>
      </c>
      <c r="D3159" t="s">
        <v>2666</v>
      </c>
      <c r="E3159" t="s">
        <v>14</v>
      </c>
      <c r="F3159" t="s">
        <v>15</v>
      </c>
      <c r="G3159" t="s">
        <v>16</v>
      </c>
      <c r="H3159" t="s">
        <v>27</v>
      </c>
      <c r="I3159" t="s">
        <v>1050</v>
      </c>
      <c r="J3159">
        <v>147.91999999999999</v>
      </c>
      <c r="K3159">
        <v>5</v>
      </c>
      <c r="L3159">
        <v>46.23</v>
      </c>
      <c r="M3159">
        <f>YEAR(Walmart_dataset[[#This Row],[Order Date]])</f>
        <v>2014</v>
      </c>
      <c r="N3159">
        <f>MONTH(Walmart_dataset[[#This Row],[Order Date]])</f>
        <v>9</v>
      </c>
      <c r="O3159">
        <f>DAY(Walmart_dataset[[#This Row],[Order Date]])</f>
        <v>3</v>
      </c>
    </row>
    <row r="3160" spans="1:15" x14ac:dyDescent="0.25">
      <c r="A3160" t="s">
        <v>3971</v>
      </c>
      <c r="B3160" s="1">
        <v>40645</v>
      </c>
      <c r="C3160" s="1">
        <v>40651</v>
      </c>
      <c r="D3160" t="s">
        <v>2443</v>
      </c>
      <c r="E3160" t="s">
        <v>14</v>
      </c>
      <c r="F3160" t="s">
        <v>3962</v>
      </c>
      <c r="G3160" t="s">
        <v>16</v>
      </c>
      <c r="H3160" t="s">
        <v>23</v>
      </c>
      <c r="I3160" t="s">
        <v>3972</v>
      </c>
      <c r="J3160">
        <v>39.68</v>
      </c>
      <c r="K3160">
        <v>2</v>
      </c>
      <c r="L3160">
        <v>16.27</v>
      </c>
      <c r="M3160">
        <f>YEAR(Walmart_dataset[[#This Row],[Order Date]])</f>
        <v>2011</v>
      </c>
      <c r="N3160">
        <f>MONTH(Walmart_dataset[[#This Row],[Order Date]])</f>
        <v>4</v>
      </c>
      <c r="O3160">
        <f>DAY(Walmart_dataset[[#This Row],[Order Date]])</f>
        <v>12</v>
      </c>
    </row>
    <row r="3161" spans="1:15" x14ac:dyDescent="0.25">
      <c r="A3161" t="s">
        <v>3973</v>
      </c>
      <c r="B3161" s="1">
        <v>41810</v>
      </c>
      <c r="C3161" s="1">
        <v>41814</v>
      </c>
      <c r="D3161" t="s">
        <v>1610</v>
      </c>
      <c r="E3161" t="s">
        <v>14</v>
      </c>
      <c r="F3161" t="s">
        <v>47</v>
      </c>
      <c r="G3161" t="s">
        <v>16</v>
      </c>
      <c r="H3161" t="s">
        <v>21</v>
      </c>
      <c r="I3161" t="s">
        <v>2060</v>
      </c>
      <c r="J3161">
        <v>50.32</v>
      </c>
      <c r="K3161">
        <v>4</v>
      </c>
      <c r="L3161">
        <v>21.13</v>
      </c>
      <c r="M3161">
        <f>YEAR(Walmart_dataset[[#This Row],[Order Date]])</f>
        <v>2014</v>
      </c>
      <c r="N3161">
        <f>MONTH(Walmart_dataset[[#This Row],[Order Date]])</f>
        <v>6</v>
      </c>
      <c r="O3161">
        <f>DAY(Walmart_dataset[[#This Row],[Order Date]])</f>
        <v>20</v>
      </c>
    </row>
    <row r="3162" spans="1:15" x14ac:dyDescent="0.25">
      <c r="A3162" t="s">
        <v>3973</v>
      </c>
      <c r="B3162" s="1">
        <v>41810</v>
      </c>
      <c r="C3162" s="1">
        <v>41814</v>
      </c>
      <c r="D3162" t="s">
        <v>1610</v>
      </c>
      <c r="E3162" t="s">
        <v>14</v>
      </c>
      <c r="F3162" t="s">
        <v>47</v>
      </c>
      <c r="G3162" t="s">
        <v>16</v>
      </c>
      <c r="H3162" t="s">
        <v>67</v>
      </c>
      <c r="I3162" t="s">
        <v>3974</v>
      </c>
      <c r="J3162">
        <v>24.56</v>
      </c>
      <c r="K3162">
        <v>2</v>
      </c>
      <c r="L3162">
        <v>11.54</v>
      </c>
      <c r="M3162">
        <f>YEAR(Walmart_dataset[[#This Row],[Order Date]])</f>
        <v>2014</v>
      </c>
      <c r="N3162">
        <f>MONTH(Walmart_dataset[[#This Row],[Order Date]])</f>
        <v>6</v>
      </c>
      <c r="O3162">
        <f>DAY(Walmart_dataset[[#This Row],[Order Date]])</f>
        <v>20</v>
      </c>
    </row>
    <row r="3163" spans="1:15" x14ac:dyDescent="0.25">
      <c r="A3163" t="s">
        <v>3975</v>
      </c>
      <c r="B3163" s="1">
        <v>40994</v>
      </c>
      <c r="C3163" s="1">
        <v>40998</v>
      </c>
      <c r="D3163" t="s">
        <v>419</v>
      </c>
      <c r="E3163" t="s">
        <v>14</v>
      </c>
      <c r="F3163" t="s">
        <v>36</v>
      </c>
      <c r="G3163" t="s">
        <v>37</v>
      </c>
      <c r="H3163" t="s">
        <v>31</v>
      </c>
      <c r="I3163" t="s">
        <v>329</v>
      </c>
      <c r="J3163">
        <v>3393.68</v>
      </c>
      <c r="K3163">
        <v>8</v>
      </c>
      <c r="L3163">
        <v>610.86</v>
      </c>
      <c r="M3163">
        <f>YEAR(Walmart_dataset[[#This Row],[Order Date]])</f>
        <v>2012</v>
      </c>
      <c r="N3163">
        <f>MONTH(Walmart_dataset[[#This Row],[Order Date]])</f>
        <v>3</v>
      </c>
      <c r="O3163">
        <f>DAY(Walmart_dataset[[#This Row],[Order Date]])</f>
        <v>26</v>
      </c>
    </row>
    <row r="3164" spans="1:15" x14ac:dyDescent="0.25">
      <c r="A3164" t="s">
        <v>3976</v>
      </c>
      <c r="B3164" s="1">
        <v>40636</v>
      </c>
      <c r="C3164" s="1">
        <v>40641</v>
      </c>
      <c r="D3164" t="s">
        <v>2124</v>
      </c>
      <c r="E3164" t="s">
        <v>14</v>
      </c>
      <c r="F3164" t="s">
        <v>15</v>
      </c>
      <c r="G3164" t="s">
        <v>16</v>
      </c>
      <c r="H3164" t="s">
        <v>128</v>
      </c>
      <c r="I3164" t="s">
        <v>159</v>
      </c>
      <c r="J3164">
        <v>11.16</v>
      </c>
      <c r="K3164">
        <v>2</v>
      </c>
      <c r="L3164">
        <v>5.58</v>
      </c>
      <c r="M3164">
        <f>YEAR(Walmart_dataset[[#This Row],[Order Date]])</f>
        <v>2011</v>
      </c>
      <c r="N3164">
        <f>MONTH(Walmart_dataset[[#This Row],[Order Date]])</f>
        <v>4</v>
      </c>
      <c r="O3164">
        <f>DAY(Walmart_dataset[[#This Row],[Order Date]])</f>
        <v>3</v>
      </c>
    </row>
    <row r="3165" spans="1:15" x14ac:dyDescent="0.25">
      <c r="A3165" t="s">
        <v>3976</v>
      </c>
      <c r="B3165" s="1">
        <v>40636</v>
      </c>
      <c r="C3165" s="1">
        <v>40641</v>
      </c>
      <c r="D3165" t="s">
        <v>2124</v>
      </c>
      <c r="E3165" t="s">
        <v>14</v>
      </c>
      <c r="F3165" t="s">
        <v>15</v>
      </c>
      <c r="G3165" t="s">
        <v>16</v>
      </c>
      <c r="H3165" t="s">
        <v>58</v>
      </c>
      <c r="I3165" t="s">
        <v>1186</v>
      </c>
      <c r="J3165">
        <v>62.31</v>
      </c>
      <c r="K3165">
        <v>3</v>
      </c>
      <c r="L3165">
        <v>22.43</v>
      </c>
      <c r="M3165">
        <f>YEAR(Walmart_dataset[[#This Row],[Order Date]])</f>
        <v>2011</v>
      </c>
      <c r="N3165">
        <f>MONTH(Walmart_dataset[[#This Row],[Order Date]])</f>
        <v>4</v>
      </c>
      <c r="O3165">
        <f>DAY(Walmart_dataset[[#This Row],[Order Date]])</f>
        <v>3</v>
      </c>
    </row>
    <row r="3166" spans="1:15" x14ac:dyDescent="0.25">
      <c r="A3166" t="s">
        <v>3976</v>
      </c>
      <c r="B3166" s="1">
        <v>40636</v>
      </c>
      <c r="C3166" s="1">
        <v>40641</v>
      </c>
      <c r="D3166" t="s">
        <v>2124</v>
      </c>
      <c r="E3166" t="s">
        <v>14</v>
      </c>
      <c r="F3166" t="s">
        <v>15</v>
      </c>
      <c r="G3166" t="s">
        <v>16</v>
      </c>
      <c r="H3166" t="s">
        <v>58</v>
      </c>
      <c r="I3166" t="s">
        <v>2494</v>
      </c>
      <c r="J3166">
        <v>159.97999999999999</v>
      </c>
      <c r="K3166">
        <v>2</v>
      </c>
      <c r="L3166">
        <v>57.59</v>
      </c>
      <c r="M3166">
        <f>YEAR(Walmart_dataset[[#This Row],[Order Date]])</f>
        <v>2011</v>
      </c>
      <c r="N3166">
        <f>MONTH(Walmart_dataset[[#This Row],[Order Date]])</f>
        <v>4</v>
      </c>
      <c r="O3166">
        <f>DAY(Walmart_dataset[[#This Row],[Order Date]])</f>
        <v>3</v>
      </c>
    </row>
    <row r="3167" spans="1:15" hidden="1" x14ac:dyDescent="0.25">
      <c r="A3167" t="s">
        <v>3977</v>
      </c>
      <c r="B3167" s="1">
        <v>41873</v>
      </c>
      <c r="C3167" s="1">
        <v>41877</v>
      </c>
      <c r="D3167" t="s">
        <v>3978</v>
      </c>
      <c r="E3167" t="s">
        <v>14</v>
      </c>
      <c r="F3167" t="s">
        <v>315</v>
      </c>
      <c r="G3167" t="s">
        <v>96</v>
      </c>
      <c r="H3167" t="s">
        <v>43</v>
      </c>
      <c r="I3167" t="s">
        <v>760</v>
      </c>
      <c r="J3167">
        <v>237.1</v>
      </c>
      <c r="K3167">
        <v>3</v>
      </c>
      <c r="L3167">
        <v>20.75</v>
      </c>
      <c r="M3167">
        <f>YEAR(Walmart_dataset[[#This Row],[Order Date]])</f>
        <v>2014</v>
      </c>
      <c r="N3167">
        <f>MONTH(Walmart_dataset[[#This Row],[Order Date]])</f>
        <v>8</v>
      </c>
      <c r="O3167">
        <f>DAY(Walmart_dataset[[#This Row],[Order Date]])</f>
        <v>22</v>
      </c>
    </row>
    <row r="3168" spans="1:15" hidden="1" x14ac:dyDescent="0.25">
      <c r="A3168" t="s">
        <v>3977</v>
      </c>
      <c r="B3168" s="1">
        <v>41873</v>
      </c>
      <c r="C3168" s="1">
        <v>41877</v>
      </c>
      <c r="D3168" t="s">
        <v>3978</v>
      </c>
      <c r="E3168" t="s">
        <v>14</v>
      </c>
      <c r="F3168" t="s">
        <v>315</v>
      </c>
      <c r="G3168" t="s">
        <v>96</v>
      </c>
      <c r="H3168" t="s">
        <v>21</v>
      </c>
      <c r="I3168" t="s">
        <v>3979</v>
      </c>
      <c r="J3168">
        <v>22.75</v>
      </c>
      <c r="K3168">
        <v>3</v>
      </c>
      <c r="L3168">
        <v>7.11</v>
      </c>
      <c r="M3168">
        <f>YEAR(Walmart_dataset[[#This Row],[Order Date]])</f>
        <v>2014</v>
      </c>
      <c r="N3168">
        <f>MONTH(Walmart_dataset[[#This Row],[Order Date]])</f>
        <v>8</v>
      </c>
      <c r="O3168">
        <f>DAY(Walmart_dataset[[#This Row],[Order Date]])</f>
        <v>22</v>
      </c>
    </row>
    <row r="3169" spans="1:15" hidden="1" x14ac:dyDescent="0.25">
      <c r="A3169" t="s">
        <v>3977</v>
      </c>
      <c r="B3169" s="1">
        <v>41873</v>
      </c>
      <c r="C3169" s="1">
        <v>41877</v>
      </c>
      <c r="D3169" t="s">
        <v>3978</v>
      </c>
      <c r="E3169" t="s">
        <v>14</v>
      </c>
      <c r="F3169" t="s">
        <v>315</v>
      </c>
      <c r="G3169" t="s">
        <v>96</v>
      </c>
      <c r="H3169" t="s">
        <v>67</v>
      </c>
      <c r="I3169" t="s">
        <v>143</v>
      </c>
      <c r="J3169">
        <v>6.67</v>
      </c>
      <c r="K3169">
        <v>1</v>
      </c>
      <c r="L3169">
        <v>2.09</v>
      </c>
      <c r="M3169">
        <f>YEAR(Walmart_dataset[[#This Row],[Order Date]])</f>
        <v>2014</v>
      </c>
      <c r="N3169">
        <f>MONTH(Walmart_dataset[[#This Row],[Order Date]])</f>
        <v>8</v>
      </c>
      <c r="O3169">
        <f>DAY(Walmart_dataset[[#This Row],[Order Date]])</f>
        <v>22</v>
      </c>
    </row>
    <row r="3170" spans="1:15" x14ac:dyDescent="0.25">
      <c r="A3170" t="s">
        <v>3980</v>
      </c>
      <c r="B3170" s="1">
        <v>41165</v>
      </c>
      <c r="C3170" s="1">
        <v>41167</v>
      </c>
      <c r="D3170" t="s">
        <v>1513</v>
      </c>
      <c r="E3170" t="s">
        <v>14</v>
      </c>
      <c r="F3170" t="s">
        <v>401</v>
      </c>
      <c r="G3170" t="s">
        <v>16</v>
      </c>
      <c r="H3170" t="s">
        <v>21</v>
      </c>
      <c r="I3170" t="s">
        <v>1229</v>
      </c>
      <c r="J3170">
        <v>131.88</v>
      </c>
      <c r="K3170">
        <v>7</v>
      </c>
      <c r="L3170">
        <v>55.39</v>
      </c>
      <c r="M3170">
        <f>YEAR(Walmart_dataset[[#This Row],[Order Date]])</f>
        <v>2012</v>
      </c>
      <c r="N3170">
        <f>MONTH(Walmart_dataset[[#This Row],[Order Date]])</f>
        <v>9</v>
      </c>
      <c r="O3170">
        <f>DAY(Walmart_dataset[[#This Row],[Order Date]])</f>
        <v>13</v>
      </c>
    </row>
    <row r="3171" spans="1:15" x14ac:dyDescent="0.25">
      <c r="A3171" t="s">
        <v>3980</v>
      </c>
      <c r="B3171" s="1">
        <v>41165</v>
      </c>
      <c r="C3171" s="1">
        <v>41167</v>
      </c>
      <c r="D3171" t="s">
        <v>1513</v>
      </c>
      <c r="E3171" t="s">
        <v>14</v>
      </c>
      <c r="F3171" t="s">
        <v>401</v>
      </c>
      <c r="G3171" t="s">
        <v>16</v>
      </c>
      <c r="H3171" t="s">
        <v>27</v>
      </c>
      <c r="I3171" t="s">
        <v>1313</v>
      </c>
      <c r="J3171">
        <v>25.03</v>
      </c>
      <c r="K3171">
        <v>3</v>
      </c>
      <c r="L3171">
        <v>7.82</v>
      </c>
      <c r="M3171">
        <f>YEAR(Walmart_dataset[[#This Row],[Order Date]])</f>
        <v>2012</v>
      </c>
      <c r="N3171">
        <f>MONTH(Walmart_dataset[[#This Row],[Order Date]])</f>
        <v>9</v>
      </c>
      <c r="O3171">
        <f>DAY(Walmart_dataset[[#This Row],[Order Date]])</f>
        <v>13</v>
      </c>
    </row>
    <row r="3172" spans="1:15" x14ac:dyDescent="0.25">
      <c r="A3172" t="s">
        <v>3980</v>
      </c>
      <c r="B3172" s="1">
        <v>41165</v>
      </c>
      <c r="C3172" s="1">
        <v>41167</v>
      </c>
      <c r="D3172" t="s">
        <v>1513</v>
      </c>
      <c r="E3172" t="s">
        <v>14</v>
      </c>
      <c r="F3172" t="s">
        <v>401</v>
      </c>
      <c r="G3172" t="s">
        <v>16</v>
      </c>
      <c r="H3172" t="s">
        <v>110</v>
      </c>
      <c r="I3172" t="s">
        <v>1163</v>
      </c>
      <c r="J3172">
        <v>717.72</v>
      </c>
      <c r="K3172">
        <v>3</v>
      </c>
      <c r="L3172">
        <v>71.77</v>
      </c>
      <c r="M3172">
        <f>YEAR(Walmart_dataset[[#This Row],[Order Date]])</f>
        <v>2012</v>
      </c>
      <c r="N3172">
        <f>MONTH(Walmart_dataset[[#This Row],[Order Date]])</f>
        <v>9</v>
      </c>
      <c r="O3172">
        <f>DAY(Walmart_dataset[[#This Row],[Order Date]])</f>
        <v>13</v>
      </c>
    </row>
    <row r="3173" spans="1:15" x14ac:dyDescent="0.25">
      <c r="A3173" t="s">
        <v>3980</v>
      </c>
      <c r="B3173" s="1">
        <v>41165</v>
      </c>
      <c r="C3173" s="1">
        <v>41167</v>
      </c>
      <c r="D3173" t="s">
        <v>1513</v>
      </c>
      <c r="E3173" t="s">
        <v>14</v>
      </c>
      <c r="F3173" t="s">
        <v>401</v>
      </c>
      <c r="G3173" t="s">
        <v>16</v>
      </c>
      <c r="H3173" t="s">
        <v>21</v>
      </c>
      <c r="I3173" t="s">
        <v>3981</v>
      </c>
      <c r="J3173">
        <v>207.35</v>
      </c>
      <c r="K3173">
        <v>5</v>
      </c>
      <c r="L3173">
        <v>24.88</v>
      </c>
      <c r="M3173">
        <f>YEAR(Walmart_dataset[[#This Row],[Order Date]])</f>
        <v>2012</v>
      </c>
      <c r="N3173">
        <f>MONTH(Walmart_dataset[[#This Row],[Order Date]])</f>
        <v>9</v>
      </c>
      <c r="O3173">
        <f>DAY(Walmart_dataset[[#This Row],[Order Date]])</f>
        <v>13</v>
      </c>
    </row>
    <row r="3174" spans="1:15" x14ac:dyDescent="0.25">
      <c r="A3174" t="s">
        <v>3980</v>
      </c>
      <c r="B3174" s="1">
        <v>41165</v>
      </c>
      <c r="C3174" s="1">
        <v>41167</v>
      </c>
      <c r="D3174" t="s">
        <v>1513</v>
      </c>
      <c r="E3174" t="s">
        <v>14</v>
      </c>
      <c r="F3174" t="s">
        <v>401</v>
      </c>
      <c r="G3174" t="s">
        <v>16</v>
      </c>
      <c r="H3174" t="s">
        <v>21</v>
      </c>
      <c r="I3174" t="s">
        <v>2035</v>
      </c>
      <c r="J3174">
        <v>44.67</v>
      </c>
      <c r="K3174">
        <v>3</v>
      </c>
      <c r="L3174">
        <v>12.06</v>
      </c>
      <c r="M3174">
        <f>YEAR(Walmart_dataset[[#This Row],[Order Date]])</f>
        <v>2012</v>
      </c>
      <c r="N3174">
        <f>MONTH(Walmart_dataset[[#This Row],[Order Date]])</f>
        <v>9</v>
      </c>
      <c r="O3174">
        <f>DAY(Walmart_dataset[[#This Row],[Order Date]])</f>
        <v>13</v>
      </c>
    </row>
    <row r="3175" spans="1:15" x14ac:dyDescent="0.25">
      <c r="A3175" t="s">
        <v>3980</v>
      </c>
      <c r="B3175" s="1">
        <v>41165</v>
      </c>
      <c r="C3175" s="1">
        <v>41167</v>
      </c>
      <c r="D3175" t="s">
        <v>1513</v>
      </c>
      <c r="E3175" t="s">
        <v>14</v>
      </c>
      <c r="F3175" t="s">
        <v>401</v>
      </c>
      <c r="G3175" t="s">
        <v>16</v>
      </c>
      <c r="H3175" t="s">
        <v>67</v>
      </c>
      <c r="I3175" t="s">
        <v>2801</v>
      </c>
      <c r="J3175">
        <v>209.7</v>
      </c>
      <c r="K3175">
        <v>2</v>
      </c>
      <c r="L3175">
        <v>100.66</v>
      </c>
      <c r="M3175">
        <f>YEAR(Walmart_dataset[[#This Row],[Order Date]])</f>
        <v>2012</v>
      </c>
      <c r="N3175">
        <f>MONTH(Walmart_dataset[[#This Row],[Order Date]])</f>
        <v>9</v>
      </c>
      <c r="O3175">
        <f>DAY(Walmart_dataset[[#This Row],[Order Date]])</f>
        <v>13</v>
      </c>
    </row>
    <row r="3176" spans="1:15" x14ac:dyDescent="0.25">
      <c r="A3176" t="s">
        <v>3982</v>
      </c>
      <c r="B3176" s="1">
        <v>41192</v>
      </c>
      <c r="C3176" s="1">
        <v>41194</v>
      </c>
      <c r="D3176" t="s">
        <v>910</v>
      </c>
      <c r="E3176" t="s">
        <v>14</v>
      </c>
      <c r="F3176" t="s">
        <v>2714</v>
      </c>
      <c r="G3176" t="s">
        <v>16</v>
      </c>
      <c r="H3176" t="s">
        <v>110</v>
      </c>
      <c r="I3176" t="s">
        <v>1422</v>
      </c>
      <c r="J3176">
        <v>362.14</v>
      </c>
      <c r="K3176">
        <v>3</v>
      </c>
      <c r="L3176">
        <v>-54.32</v>
      </c>
      <c r="M3176">
        <f>YEAR(Walmart_dataset[[#This Row],[Order Date]])</f>
        <v>2012</v>
      </c>
      <c r="N3176">
        <f>MONTH(Walmart_dataset[[#This Row],[Order Date]])</f>
        <v>10</v>
      </c>
      <c r="O3176">
        <f>DAY(Walmart_dataset[[#This Row],[Order Date]])</f>
        <v>10</v>
      </c>
    </row>
    <row r="3177" spans="1:15" x14ac:dyDescent="0.25">
      <c r="A3177" t="s">
        <v>3982</v>
      </c>
      <c r="B3177" s="1">
        <v>41192</v>
      </c>
      <c r="C3177" s="1">
        <v>41194</v>
      </c>
      <c r="D3177" t="s">
        <v>910</v>
      </c>
      <c r="E3177" t="s">
        <v>14</v>
      </c>
      <c r="F3177" t="s">
        <v>2714</v>
      </c>
      <c r="G3177" t="s">
        <v>16</v>
      </c>
      <c r="H3177" t="s">
        <v>17</v>
      </c>
      <c r="I3177" t="s">
        <v>2856</v>
      </c>
      <c r="J3177">
        <v>31.05</v>
      </c>
      <c r="K3177">
        <v>3</v>
      </c>
      <c r="L3177">
        <v>14.9</v>
      </c>
      <c r="M3177">
        <f>YEAR(Walmart_dataset[[#This Row],[Order Date]])</f>
        <v>2012</v>
      </c>
      <c r="N3177">
        <f>MONTH(Walmart_dataset[[#This Row],[Order Date]])</f>
        <v>10</v>
      </c>
      <c r="O3177">
        <f>DAY(Walmart_dataset[[#This Row],[Order Date]])</f>
        <v>10</v>
      </c>
    </row>
    <row r="3178" spans="1:15" x14ac:dyDescent="0.25">
      <c r="A3178" t="s">
        <v>3983</v>
      </c>
      <c r="B3178" s="1">
        <v>41522</v>
      </c>
      <c r="C3178" s="1">
        <v>41522</v>
      </c>
      <c r="D3178" t="s">
        <v>3134</v>
      </c>
      <c r="E3178" t="s">
        <v>14</v>
      </c>
      <c r="F3178" t="s">
        <v>47</v>
      </c>
      <c r="G3178" t="s">
        <v>16</v>
      </c>
      <c r="H3178" t="s">
        <v>21</v>
      </c>
      <c r="I3178" t="s">
        <v>2605</v>
      </c>
      <c r="J3178">
        <v>24.27</v>
      </c>
      <c r="K3178">
        <v>3</v>
      </c>
      <c r="L3178">
        <v>8.74</v>
      </c>
      <c r="M3178">
        <f>YEAR(Walmart_dataset[[#This Row],[Order Date]])</f>
        <v>2013</v>
      </c>
      <c r="N3178">
        <f>MONTH(Walmart_dataset[[#This Row],[Order Date]])</f>
        <v>9</v>
      </c>
      <c r="O3178">
        <f>DAY(Walmart_dataset[[#This Row],[Order Date]])</f>
        <v>5</v>
      </c>
    </row>
    <row r="3179" spans="1:15" x14ac:dyDescent="0.25">
      <c r="A3179" t="s">
        <v>3983</v>
      </c>
      <c r="B3179" s="1">
        <v>41522</v>
      </c>
      <c r="C3179" s="1">
        <v>41522</v>
      </c>
      <c r="D3179" t="s">
        <v>3134</v>
      </c>
      <c r="E3179" t="s">
        <v>14</v>
      </c>
      <c r="F3179" t="s">
        <v>47</v>
      </c>
      <c r="G3179" t="s">
        <v>16</v>
      </c>
      <c r="H3179" t="s">
        <v>249</v>
      </c>
      <c r="I3179" t="s">
        <v>1383</v>
      </c>
      <c r="J3179">
        <v>2799.96</v>
      </c>
      <c r="K3179">
        <v>5</v>
      </c>
      <c r="L3179">
        <v>944.99</v>
      </c>
      <c r="M3179">
        <f>YEAR(Walmart_dataset[[#This Row],[Order Date]])</f>
        <v>2013</v>
      </c>
      <c r="N3179">
        <f>MONTH(Walmart_dataset[[#This Row],[Order Date]])</f>
        <v>9</v>
      </c>
      <c r="O3179">
        <f>DAY(Walmart_dataset[[#This Row],[Order Date]])</f>
        <v>5</v>
      </c>
    </row>
    <row r="3180" spans="1:15" x14ac:dyDescent="0.25">
      <c r="A3180" t="s">
        <v>3984</v>
      </c>
      <c r="B3180" s="1">
        <v>41226</v>
      </c>
      <c r="C3180" s="1">
        <v>41230</v>
      </c>
      <c r="D3180" t="s">
        <v>288</v>
      </c>
      <c r="E3180" t="s">
        <v>14</v>
      </c>
      <c r="F3180" t="s">
        <v>1212</v>
      </c>
      <c r="G3180" t="s">
        <v>16</v>
      </c>
      <c r="H3180" t="s">
        <v>27</v>
      </c>
      <c r="I3180" t="s">
        <v>3985</v>
      </c>
      <c r="J3180">
        <v>9.8699999999999992</v>
      </c>
      <c r="K3180">
        <v>2</v>
      </c>
      <c r="L3180">
        <v>3.46</v>
      </c>
      <c r="M3180">
        <f>YEAR(Walmart_dataset[[#This Row],[Order Date]])</f>
        <v>2012</v>
      </c>
      <c r="N3180">
        <f>MONTH(Walmart_dataset[[#This Row],[Order Date]])</f>
        <v>11</v>
      </c>
      <c r="O3180">
        <f>DAY(Walmart_dataset[[#This Row],[Order Date]])</f>
        <v>13</v>
      </c>
    </row>
    <row r="3181" spans="1:15" x14ac:dyDescent="0.25">
      <c r="A3181" t="s">
        <v>3984</v>
      </c>
      <c r="B3181" s="1">
        <v>41226</v>
      </c>
      <c r="C3181" s="1">
        <v>41230</v>
      </c>
      <c r="D3181" t="s">
        <v>288</v>
      </c>
      <c r="E3181" t="s">
        <v>14</v>
      </c>
      <c r="F3181" t="s">
        <v>1212</v>
      </c>
      <c r="G3181" t="s">
        <v>16</v>
      </c>
      <c r="H3181" t="s">
        <v>296</v>
      </c>
      <c r="I3181" t="s">
        <v>1520</v>
      </c>
      <c r="J3181">
        <v>683.33</v>
      </c>
      <c r="K3181">
        <v>4</v>
      </c>
      <c r="L3181">
        <v>-40.200000000000003</v>
      </c>
      <c r="M3181">
        <f>YEAR(Walmart_dataset[[#This Row],[Order Date]])</f>
        <v>2012</v>
      </c>
      <c r="N3181">
        <f>MONTH(Walmart_dataset[[#This Row],[Order Date]])</f>
        <v>11</v>
      </c>
      <c r="O3181">
        <f>DAY(Walmart_dataset[[#This Row],[Order Date]])</f>
        <v>13</v>
      </c>
    </row>
    <row r="3182" spans="1:15" x14ac:dyDescent="0.25">
      <c r="A3182" t="s">
        <v>3984</v>
      </c>
      <c r="B3182" s="1">
        <v>41226</v>
      </c>
      <c r="C3182" s="1">
        <v>41230</v>
      </c>
      <c r="D3182" t="s">
        <v>288</v>
      </c>
      <c r="E3182" t="s">
        <v>14</v>
      </c>
      <c r="F3182" t="s">
        <v>1212</v>
      </c>
      <c r="G3182" t="s">
        <v>16</v>
      </c>
      <c r="H3182" t="s">
        <v>67</v>
      </c>
      <c r="I3182" t="s">
        <v>3358</v>
      </c>
      <c r="J3182">
        <v>29.96</v>
      </c>
      <c r="K3182">
        <v>7</v>
      </c>
      <c r="L3182">
        <v>13.48</v>
      </c>
      <c r="M3182">
        <f>YEAR(Walmart_dataset[[#This Row],[Order Date]])</f>
        <v>2012</v>
      </c>
      <c r="N3182">
        <f>MONTH(Walmart_dataset[[#This Row],[Order Date]])</f>
        <v>11</v>
      </c>
      <c r="O3182">
        <f>DAY(Walmart_dataset[[#This Row],[Order Date]])</f>
        <v>13</v>
      </c>
    </row>
    <row r="3183" spans="1:15" x14ac:dyDescent="0.25">
      <c r="A3183" t="s">
        <v>3986</v>
      </c>
      <c r="B3183" s="1">
        <v>41429</v>
      </c>
      <c r="C3183" s="1">
        <v>41432</v>
      </c>
      <c r="D3183" t="s">
        <v>921</v>
      </c>
      <c r="E3183" t="s">
        <v>14</v>
      </c>
      <c r="F3183" t="s">
        <v>15</v>
      </c>
      <c r="G3183" t="s">
        <v>16</v>
      </c>
      <c r="H3183" t="s">
        <v>31</v>
      </c>
      <c r="I3183" t="s">
        <v>2383</v>
      </c>
      <c r="J3183">
        <v>71.09</v>
      </c>
      <c r="K3183">
        <v>2</v>
      </c>
      <c r="L3183">
        <v>-1.78</v>
      </c>
      <c r="M3183">
        <f>YEAR(Walmart_dataset[[#This Row],[Order Date]])</f>
        <v>2013</v>
      </c>
      <c r="N3183">
        <f>MONTH(Walmart_dataset[[#This Row],[Order Date]])</f>
        <v>6</v>
      </c>
      <c r="O3183">
        <f>DAY(Walmart_dataset[[#This Row],[Order Date]])</f>
        <v>4</v>
      </c>
    </row>
    <row r="3184" spans="1:15" x14ac:dyDescent="0.25">
      <c r="A3184" t="s">
        <v>3987</v>
      </c>
      <c r="B3184" s="1">
        <v>41968</v>
      </c>
      <c r="C3184" s="1">
        <v>41974</v>
      </c>
      <c r="D3184" t="s">
        <v>473</v>
      </c>
      <c r="E3184" t="s">
        <v>14</v>
      </c>
      <c r="F3184" t="s">
        <v>47</v>
      </c>
      <c r="G3184" t="s">
        <v>16</v>
      </c>
      <c r="H3184" t="s">
        <v>58</v>
      </c>
      <c r="I3184" t="s">
        <v>3326</v>
      </c>
      <c r="J3184">
        <v>223.58</v>
      </c>
      <c r="K3184">
        <v>14</v>
      </c>
      <c r="L3184">
        <v>87.2</v>
      </c>
      <c r="M3184">
        <f>YEAR(Walmart_dataset[[#This Row],[Order Date]])</f>
        <v>2014</v>
      </c>
      <c r="N3184">
        <f>MONTH(Walmart_dataset[[#This Row],[Order Date]])</f>
        <v>11</v>
      </c>
      <c r="O3184">
        <f>DAY(Walmart_dataset[[#This Row],[Order Date]])</f>
        <v>25</v>
      </c>
    </row>
    <row r="3185" spans="1:15" x14ac:dyDescent="0.25">
      <c r="A3185" t="s">
        <v>3988</v>
      </c>
      <c r="B3185" s="1">
        <v>40905</v>
      </c>
      <c r="C3185" s="1">
        <v>40911</v>
      </c>
      <c r="D3185" t="s">
        <v>3989</v>
      </c>
      <c r="E3185" t="s">
        <v>14</v>
      </c>
      <c r="F3185" t="s">
        <v>401</v>
      </c>
      <c r="G3185" t="s">
        <v>16</v>
      </c>
      <c r="H3185" t="s">
        <v>43</v>
      </c>
      <c r="I3185" t="s">
        <v>1652</v>
      </c>
      <c r="J3185">
        <v>998.82</v>
      </c>
      <c r="K3185">
        <v>9</v>
      </c>
      <c r="L3185">
        <v>29.96</v>
      </c>
      <c r="M3185">
        <f>YEAR(Walmart_dataset[[#This Row],[Order Date]])</f>
        <v>2011</v>
      </c>
      <c r="N3185">
        <f>MONTH(Walmart_dataset[[#This Row],[Order Date]])</f>
        <v>12</v>
      </c>
      <c r="O3185">
        <f>DAY(Walmart_dataset[[#This Row],[Order Date]])</f>
        <v>28</v>
      </c>
    </row>
    <row r="3186" spans="1:15" x14ac:dyDescent="0.25">
      <c r="A3186" t="s">
        <v>3988</v>
      </c>
      <c r="B3186" s="1">
        <v>40905</v>
      </c>
      <c r="C3186" s="1">
        <v>40911</v>
      </c>
      <c r="D3186" t="s">
        <v>3989</v>
      </c>
      <c r="E3186" t="s">
        <v>14</v>
      </c>
      <c r="F3186" t="s">
        <v>401</v>
      </c>
      <c r="G3186" t="s">
        <v>16</v>
      </c>
      <c r="H3186" t="s">
        <v>122</v>
      </c>
      <c r="I3186" t="s">
        <v>2502</v>
      </c>
      <c r="J3186">
        <v>51.15</v>
      </c>
      <c r="K3186">
        <v>5</v>
      </c>
      <c r="L3186">
        <v>13.3</v>
      </c>
      <c r="M3186">
        <f>YEAR(Walmart_dataset[[#This Row],[Order Date]])</f>
        <v>2011</v>
      </c>
      <c r="N3186">
        <f>MONTH(Walmart_dataset[[#This Row],[Order Date]])</f>
        <v>12</v>
      </c>
      <c r="O3186">
        <f>DAY(Walmart_dataset[[#This Row],[Order Date]])</f>
        <v>28</v>
      </c>
    </row>
    <row r="3187" spans="1:15" x14ac:dyDescent="0.25">
      <c r="A3187" t="s">
        <v>3990</v>
      </c>
      <c r="B3187" s="1">
        <v>41011</v>
      </c>
      <c r="C3187" s="1">
        <v>41016</v>
      </c>
      <c r="D3187" t="s">
        <v>3044</v>
      </c>
      <c r="E3187" t="s">
        <v>14</v>
      </c>
      <c r="F3187" t="s">
        <v>36</v>
      </c>
      <c r="G3187" t="s">
        <v>37</v>
      </c>
      <c r="H3187" t="s">
        <v>43</v>
      </c>
      <c r="I3187" t="s">
        <v>2200</v>
      </c>
      <c r="J3187">
        <v>40.74</v>
      </c>
      <c r="K3187">
        <v>3</v>
      </c>
      <c r="L3187">
        <v>0.41</v>
      </c>
      <c r="M3187">
        <f>YEAR(Walmart_dataset[[#This Row],[Order Date]])</f>
        <v>2012</v>
      </c>
      <c r="N3187">
        <f>MONTH(Walmart_dataset[[#This Row],[Order Date]])</f>
        <v>4</v>
      </c>
      <c r="O3187">
        <f>DAY(Walmart_dataset[[#This Row],[Order Date]])</f>
        <v>12</v>
      </c>
    </row>
    <row r="3188" spans="1:15" x14ac:dyDescent="0.25">
      <c r="A3188" t="s">
        <v>3991</v>
      </c>
      <c r="B3188" s="1">
        <v>41257</v>
      </c>
      <c r="C3188" s="1">
        <v>41259</v>
      </c>
      <c r="D3188" t="s">
        <v>1968</v>
      </c>
      <c r="E3188" t="s">
        <v>14</v>
      </c>
      <c r="F3188" t="s">
        <v>15</v>
      </c>
      <c r="G3188" t="s">
        <v>16</v>
      </c>
      <c r="H3188" t="s">
        <v>27</v>
      </c>
      <c r="I3188" t="s">
        <v>3992</v>
      </c>
      <c r="J3188">
        <v>55.26</v>
      </c>
      <c r="K3188">
        <v>2</v>
      </c>
      <c r="L3188">
        <v>20.72</v>
      </c>
      <c r="M3188">
        <f>YEAR(Walmart_dataset[[#This Row],[Order Date]])</f>
        <v>2012</v>
      </c>
      <c r="N3188">
        <f>MONTH(Walmart_dataset[[#This Row],[Order Date]])</f>
        <v>12</v>
      </c>
      <c r="O3188">
        <f>DAY(Walmart_dataset[[#This Row],[Order Date]])</f>
        <v>14</v>
      </c>
    </row>
    <row r="3189" spans="1:15" x14ac:dyDescent="0.25">
      <c r="A3189" t="s">
        <v>3991</v>
      </c>
      <c r="B3189" s="1">
        <v>41257</v>
      </c>
      <c r="C3189" s="1">
        <v>41259</v>
      </c>
      <c r="D3189" t="s">
        <v>1968</v>
      </c>
      <c r="E3189" t="s">
        <v>14</v>
      </c>
      <c r="F3189" t="s">
        <v>15</v>
      </c>
      <c r="G3189" t="s">
        <v>16</v>
      </c>
      <c r="H3189" t="s">
        <v>67</v>
      </c>
      <c r="I3189" t="s">
        <v>2873</v>
      </c>
      <c r="J3189">
        <v>6.48</v>
      </c>
      <c r="K3189">
        <v>1</v>
      </c>
      <c r="L3189">
        <v>3.11</v>
      </c>
      <c r="M3189">
        <f>YEAR(Walmart_dataset[[#This Row],[Order Date]])</f>
        <v>2012</v>
      </c>
      <c r="N3189">
        <f>MONTH(Walmart_dataset[[#This Row],[Order Date]])</f>
        <v>12</v>
      </c>
      <c r="O3189">
        <f>DAY(Walmart_dataset[[#This Row],[Order Date]])</f>
        <v>14</v>
      </c>
    </row>
    <row r="3190" spans="1:15" x14ac:dyDescent="0.25">
      <c r="A3190" t="s">
        <v>3991</v>
      </c>
      <c r="B3190" s="1">
        <v>41257</v>
      </c>
      <c r="C3190" s="1">
        <v>41259</v>
      </c>
      <c r="D3190" t="s">
        <v>1968</v>
      </c>
      <c r="E3190" t="s">
        <v>14</v>
      </c>
      <c r="F3190" t="s">
        <v>15</v>
      </c>
      <c r="G3190" t="s">
        <v>16</v>
      </c>
      <c r="H3190" t="s">
        <v>27</v>
      </c>
      <c r="I3190" t="s">
        <v>3747</v>
      </c>
      <c r="J3190">
        <v>34.25</v>
      </c>
      <c r="K3190">
        <v>3</v>
      </c>
      <c r="L3190">
        <v>11.56</v>
      </c>
      <c r="M3190">
        <f>YEAR(Walmart_dataset[[#This Row],[Order Date]])</f>
        <v>2012</v>
      </c>
      <c r="N3190">
        <f>MONTH(Walmart_dataset[[#This Row],[Order Date]])</f>
        <v>12</v>
      </c>
      <c r="O3190">
        <f>DAY(Walmart_dataset[[#This Row],[Order Date]])</f>
        <v>14</v>
      </c>
    </row>
    <row r="3191" spans="1:15" x14ac:dyDescent="0.25">
      <c r="A3191" t="s">
        <v>3991</v>
      </c>
      <c r="B3191" s="1">
        <v>41257</v>
      </c>
      <c r="C3191" s="1">
        <v>41259</v>
      </c>
      <c r="D3191" t="s">
        <v>1968</v>
      </c>
      <c r="E3191" t="s">
        <v>14</v>
      </c>
      <c r="F3191" t="s">
        <v>15</v>
      </c>
      <c r="G3191" t="s">
        <v>16</v>
      </c>
      <c r="H3191" t="s">
        <v>31</v>
      </c>
      <c r="I3191" t="s">
        <v>3993</v>
      </c>
      <c r="J3191">
        <v>273.57</v>
      </c>
      <c r="K3191">
        <v>2</v>
      </c>
      <c r="L3191">
        <v>10.26</v>
      </c>
      <c r="M3191">
        <f>YEAR(Walmart_dataset[[#This Row],[Order Date]])</f>
        <v>2012</v>
      </c>
      <c r="N3191">
        <f>MONTH(Walmart_dataset[[#This Row],[Order Date]])</f>
        <v>12</v>
      </c>
      <c r="O3191">
        <f>DAY(Walmart_dataset[[#This Row],[Order Date]])</f>
        <v>14</v>
      </c>
    </row>
    <row r="3192" spans="1:15" hidden="1" x14ac:dyDescent="0.25">
      <c r="A3192" t="s">
        <v>3994</v>
      </c>
      <c r="B3192" s="1">
        <v>41919</v>
      </c>
      <c r="C3192" s="1">
        <v>41924</v>
      </c>
      <c r="D3192" t="s">
        <v>3831</v>
      </c>
      <c r="E3192" t="s">
        <v>14</v>
      </c>
      <c r="F3192" t="s">
        <v>2547</v>
      </c>
      <c r="G3192" t="s">
        <v>73</v>
      </c>
      <c r="H3192" t="s">
        <v>23</v>
      </c>
      <c r="I3192" t="s">
        <v>3426</v>
      </c>
      <c r="J3192">
        <v>9.34</v>
      </c>
      <c r="K3192">
        <v>2</v>
      </c>
      <c r="L3192">
        <v>1.87</v>
      </c>
      <c r="M3192">
        <f>YEAR(Walmart_dataset[[#This Row],[Order Date]])</f>
        <v>2014</v>
      </c>
      <c r="N3192">
        <f>MONTH(Walmart_dataset[[#This Row],[Order Date]])</f>
        <v>10</v>
      </c>
      <c r="O3192">
        <f>DAY(Walmart_dataset[[#This Row],[Order Date]])</f>
        <v>7</v>
      </c>
    </row>
    <row r="3193" spans="1:15" x14ac:dyDescent="0.25">
      <c r="A3193" t="s">
        <v>3995</v>
      </c>
      <c r="B3193" s="1">
        <v>41615</v>
      </c>
      <c r="C3193" s="1">
        <v>41619</v>
      </c>
      <c r="D3193" t="s">
        <v>3996</v>
      </c>
      <c r="E3193" t="s">
        <v>14</v>
      </c>
      <c r="F3193" t="s">
        <v>15</v>
      </c>
      <c r="G3193" t="s">
        <v>16</v>
      </c>
      <c r="H3193" t="s">
        <v>25</v>
      </c>
      <c r="I3193" t="s">
        <v>3997</v>
      </c>
      <c r="J3193">
        <v>271.95999999999998</v>
      </c>
      <c r="K3193">
        <v>5</v>
      </c>
      <c r="L3193">
        <v>27.2</v>
      </c>
      <c r="M3193">
        <f>YEAR(Walmart_dataset[[#This Row],[Order Date]])</f>
        <v>2013</v>
      </c>
      <c r="N3193">
        <f>MONTH(Walmart_dataset[[#This Row],[Order Date]])</f>
        <v>12</v>
      </c>
      <c r="O3193">
        <f>DAY(Walmart_dataset[[#This Row],[Order Date]])</f>
        <v>7</v>
      </c>
    </row>
    <row r="3194" spans="1:15" x14ac:dyDescent="0.25">
      <c r="A3194" t="s">
        <v>3995</v>
      </c>
      <c r="B3194" s="1">
        <v>41615</v>
      </c>
      <c r="C3194" s="1">
        <v>41619</v>
      </c>
      <c r="D3194" t="s">
        <v>3996</v>
      </c>
      <c r="E3194" t="s">
        <v>14</v>
      </c>
      <c r="F3194" t="s">
        <v>15</v>
      </c>
      <c r="G3194" t="s">
        <v>16</v>
      </c>
      <c r="H3194" t="s">
        <v>23</v>
      </c>
      <c r="I3194" t="s">
        <v>3808</v>
      </c>
      <c r="J3194">
        <v>18.690000000000001</v>
      </c>
      <c r="K3194">
        <v>7</v>
      </c>
      <c r="L3194">
        <v>5.23</v>
      </c>
      <c r="M3194">
        <f>YEAR(Walmart_dataset[[#This Row],[Order Date]])</f>
        <v>2013</v>
      </c>
      <c r="N3194">
        <f>MONTH(Walmart_dataset[[#This Row],[Order Date]])</f>
        <v>12</v>
      </c>
      <c r="O3194">
        <f>DAY(Walmart_dataset[[#This Row],[Order Date]])</f>
        <v>7</v>
      </c>
    </row>
    <row r="3195" spans="1:15" x14ac:dyDescent="0.25">
      <c r="A3195" t="s">
        <v>3995</v>
      </c>
      <c r="B3195" s="1">
        <v>41615</v>
      </c>
      <c r="C3195" s="1">
        <v>41619</v>
      </c>
      <c r="D3195" t="s">
        <v>3996</v>
      </c>
      <c r="E3195" t="s">
        <v>14</v>
      </c>
      <c r="F3195" t="s">
        <v>15</v>
      </c>
      <c r="G3195" t="s">
        <v>16</v>
      </c>
      <c r="H3195" t="s">
        <v>67</v>
      </c>
      <c r="I3195" t="s">
        <v>489</v>
      </c>
      <c r="J3195">
        <v>13.36</v>
      </c>
      <c r="K3195">
        <v>2</v>
      </c>
      <c r="L3195">
        <v>6.41</v>
      </c>
      <c r="M3195">
        <f>YEAR(Walmart_dataset[[#This Row],[Order Date]])</f>
        <v>2013</v>
      </c>
      <c r="N3195">
        <f>MONTH(Walmart_dataset[[#This Row],[Order Date]])</f>
        <v>12</v>
      </c>
      <c r="O3195">
        <f>DAY(Walmart_dataset[[#This Row],[Order Date]])</f>
        <v>7</v>
      </c>
    </row>
    <row r="3196" spans="1:15" x14ac:dyDescent="0.25">
      <c r="A3196" t="s">
        <v>3995</v>
      </c>
      <c r="B3196" s="1">
        <v>41615</v>
      </c>
      <c r="C3196" s="1">
        <v>41619</v>
      </c>
      <c r="D3196" t="s">
        <v>3996</v>
      </c>
      <c r="E3196" t="s">
        <v>14</v>
      </c>
      <c r="F3196" t="s">
        <v>15</v>
      </c>
      <c r="G3196" t="s">
        <v>16</v>
      </c>
      <c r="H3196" t="s">
        <v>25</v>
      </c>
      <c r="I3196" t="s">
        <v>417</v>
      </c>
      <c r="J3196">
        <v>249.58</v>
      </c>
      <c r="K3196">
        <v>2</v>
      </c>
      <c r="L3196">
        <v>31.2</v>
      </c>
      <c r="M3196">
        <f>YEAR(Walmart_dataset[[#This Row],[Order Date]])</f>
        <v>2013</v>
      </c>
      <c r="N3196">
        <f>MONTH(Walmart_dataset[[#This Row],[Order Date]])</f>
        <v>12</v>
      </c>
      <c r="O3196">
        <f>DAY(Walmart_dataset[[#This Row],[Order Date]])</f>
        <v>7</v>
      </c>
    </row>
    <row r="3197" spans="1:15" x14ac:dyDescent="0.25">
      <c r="A3197" t="s">
        <v>3995</v>
      </c>
      <c r="B3197" s="1">
        <v>41615</v>
      </c>
      <c r="C3197" s="1">
        <v>41619</v>
      </c>
      <c r="D3197" t="s">
        <v>3996</v>
      </c>
      <c r="E3197" t="s">
        <v>14</v>
      </c>
      <c r="F3197" t="s">
        <v>15</v>
      </c>
      <c r="G3197" t="s">
        <v>16</v>
      </c>
      <c r="H3197" t="s">
        <v>119</v>
      </c>
      <c r="I3197" t="s">
        <v>414</v>
      </c>
      <c r="J3197">
        <v>13.86</v>
      </c>
      <c r="K3197">
        <v>7</v>
      </c>
      <c r="L3197">
        <v>0</v>
      </c>
      <c r="M3197">
        <f>YEAR(Walmart_dataset[[#This Row],[Order Date]])</f>
        <v>2013</v>
      </c>
      <c r="N3197">
        <f>MONTH(Walmart_dataset[[#This Row],[Order Date]])</f>
        <v>12</v>
      </c>
      <c r="O3197">
        <f>DAY(Walmart_dataset[[#This Row],[Order Date]])</f>
        <v>7</v>
      </c>
    </row>
    <row r="3198" spans="1:15" x14ac:dyDescent="0.25">
      <c r="A3198" t="s">
        <v>3995</v>
      </c>
      <c r="B3198" s="1">
        <v>41615</v>
      </c>
      <c r="C3198" s="1">
        <v>41619</v>
      </c>
      <c r="D3198" t="s">
        <v>3996</v>
      </c>
      <c r="E3198" t="s">
        <v>14</v>
      </c>
      <c r="F3198" t="s">
        <v>15</v>
      </c>
      <c r="G3198" t="s">
        <v>16</v>
      </c>
      <c r="H3198" t="s">
        <v>27</v>
      </c>
      <c r="I3198" t="s">
        <v>696</v>
      </c>
      <c r="J3198">
        <v>13.38</v>
      </c>
      <c r="K3198">
        <v>4</v>
      </c>
      <c r="L3198">
        <v>4.68</v>
      </c>
      <c r="M3198">
        <f>YEAR(Walmart_dataset[[#This Row],[Order Date]])</f>
        <v>2013</v>
      </c>
      <c r="N3198">
        <f>MONTH(Walmart_dataset[[#This Row],[Order Date]])</f>
        <v>12</v>
      </c>
      <c r="O3198">
        <f>DAY(Walmart_dataset[[#This Row],[Order Date]])</f>
        <v>7</v>
      </c>
    </row>
    <row r="3199" spans="1:15" x14ac:dyDescent="0.25">
      <c r="A3199" t="s">
        <v>3995</v>
      </c>
      <c r="B3199" s="1">
        <v>41615</v>
      </c>
      <c r="C3199" s="1">
        <v>41619</v>
      </c>
      <c r="D3199" t="s">
        <v>3996</v>
      </c>
      <c r="E3199" t="s">
        <v>14</v>
      </c>
      <c r="F3199" t="s">
        <v>15</v>
      </c>
      <c r="G3199" t="s">
        <v>16</v>
      </c>
      <c r="H3199" t="s">
        <v>27</v>
      </c>
      <c r="I3199" t="s">
        <v>3280</v>
      </c>
      <c r="J3199">
        <v>437.47</v>
      </c>
      <c r="K3199">
        <v>14</v>
      </c>
      <c r="L3199">
        <v>153.12</v>
      </c>
      <c r="M3199">
        <f>YEAR(Walmart_dataset[[#This Row],[Order Date]])</f>
        <v>2013</v>
      </c>
      <c r="N3199">
        <f>MONTH(Walmart_dataset[[#This Row],[Order Date]])</f>
        <v>12</v>
      </c>
      <c r="O3199">
        <f>DAY(Walmart_dataset[[#This Row],[Order Date]])</f>
        <v>7</v>
      </c>
    </row>
    <row r="3200" spans="1:15" x14ac:dyDescent="0.25">
      <c r="A3200" t="s">
        <v>3998</v>
      </c>
      <c r="B3200" s="1">
        <v>41547</v>
      </c>
      <c r="C3200" s="1">
        <v>41551</v>
      </c>
      <c r="D3200" t="s">
        <v>2066</v>
      </c>
      <c r="E3200" t="s">
        <v>14</v>
      </c>
      <c r="F3200" t="s">
        <v>15</v>
      </c>
      <c r="G3200" t="s">
        <v>16</v>
      </c>
      <c r="H3200" t="s">
        <v>58</v>
      </c>
      <c r="I3200" t="s">
        <v>1855</v>
      </c>
      <c r="J3200">
        <v>36.24</v>
      </c>
      <c r="K3200">
        <v>1</v>
      </c>
      <c r="L3200">
        <v>15.22</v>
      </c>
      <c r="M3200">
        <f>YEAR(Walmart_dataset[[#This Row],[Order Date]])</f>
        <v>2013</v>
      </c>
      <c r="N3200">
        <f>MONTH(Walmart_dataset[[#This Row],[Order Date]])</f>
        <v>9</v>
      </c>
      <c r="O3200">
        <f>DAY(Walmart_dataset[[#This Row],[Order Date]])</f>
        <v>30</v>
      </c>
    </row>
    <row r="3201" spans="1:15" x14ac:dyDescent="0.25">
      <c r="A3201" t="s">
        <v>3999</v>
      </c>
      <c r="B3201" s="1">
        <v>41697</v>
      </c>
      <c r="C3201" s="1">
        <v>41702</v>
      </c>
      <c r="D3201" t="s">
        <v>150</v>
      </c>
      <c r="E3201" t="s">
        <v>14</v>
      </c>
      <c r="F3201" t="s">
        <v>355</v>
      </c>
      <c r="G3201" t="s">
        <v>16</v>
      </c>
      <c r="H3201" t="s">
        <v>21</v>
      </c>
      <c r="I3201" t="s">
        <v>2817</v>
      </c>
      <c r="J3201">
        <v>91.96</v>
      </c>
      <c r="K3201">
        <v>2</v>
      </c>
      <c r="L3201">
        <v>15.63</v>
      </c>
      <c r="M3201">
        <f>YEAR(Walmart_dataset[[#This Row],[Order Date]])</f>
        <v>2014</v>
      </c>
      <c r="N3201">
        <f>MONTH(Walmart_dataset[[#This Row],[Order Date]])</f>
        <v>2</v>
      </c>
      <c r="O3201">
        <f>DAY(Walmart_dataset[[#This Row],[Order Date]])</f>
        <v>27</v>
      </c>
    </row>
    <row r="3202" spans="1:15" x14ac:dyDescent="0.25">
      <c r="A3202" t="s">
        <v>3999</v>
      </c>
      <c r="B3202" s="1">
        <v>41697</v>
      </c>
      <c r="C3202" s="1">
        <v>41702</v>
      </c>
      <c r="D3202" t="s">
        <v>150</v>
      </c>
      <c r="E3202" t="s">
        <v>14</v>
      </c>
      <c r="F3202" t="s">
        <v>355</v>
      </c>
      <c r="G3202" t="s">
        <v>16</v>
      </c>
      <c r="H3202" t="s">
        <v>25</v>
      </c>
      <c r="I3202" t="s">
        <v>2563</v>
      </c>
      <c r="J3202">
        <v>258.58</v>
      </c>
      <c r="K3202">
        <v>2</v>
      </c>
      <c r="L3202">
        <v>19.39</v>
      </c>
      <c r="M3202">
        <f>YEAR(Walmart_dataset[[#This Row],[Order Date]])</f>
        <v>2014</v>
      </c>
      <c r="N3202">
        <f>MONTH(Walmart_dataset[[#This Row],[Order Date]])</f>
        <v>2</v>
      </c>
      <c r="O3202">
        <f>DAY(Walmart_dataset[[#This Row],[Order Date]])</f>
        <v>27</v>
      </c>
    </row>
    <row r="3203" spans="1:15" x14ac:dyDescent="0.25">
      <c r="A3203" t="s">
        <v>3999</v>
      </c>
      <c r="B3203" s="1">
        <v>41697</v>
      </c>
      <c r="C3203" s="1">
        <v>41702</v>
      </c>
      <c r="D3203" t="s">
        <v>150</v>
      </c>
      <c r="E3203" t="s">
        <v>14</v>
      </c>
      <c r="F3203" t="s">
        <v>355</v>
      </c>
      <c r="G3203" t="s">
        <v>16</v>
      </c>
      <c r="H3203" t="s">
        <v>67</v>
      </c>
      <c r="I3203" t="s">
        <v>3431</v>
      </c>
      <c r="J3203">
        <v>29.6</v>
      </c>
      <c r="K3203">
        <v>4</v>
      </c>
      <c r="L3203">
        <v>13.32</v>
      </c>
      <c r="M3203">
        <f>YEAR(Walmart_dataset[[#This Row],[Order Date]])</f>
        <v>2014</v>
      </c>
      <c r="N3203">
        <f>MONTH(Walmart_dataset[[#This Row],[Order Date]])</f>
        <v>2</v>
      </c>
      <c r="O3203">
        <f>DAY(Walmart_dataset[[#This Row],[Order Date]])</f>
        <v>27</v>
      </c>
    </row>
    <row r="3204" spans="1:15" x14ac:dyDescent="0.25">
      <c r="A3204" t="s">
        <v>4000</v>
      </c>
      <c r="B3204" s="1">
        <v>41764</v>
      </c>
      <c r="C3204" s="1">
        <v>41769</v>
      </c>
      <c r="D3204" t="s">
        <v>1839</v>
      </c>
      <c r="E3204" t="s">
        <v>14</v>
      </c>
      <c r="F3204" t="s">
        <v>913</v>
      </c>
      <c r="G3204" t="s">
        <v>16</v>
      </c>
      <c r="H3204" t="s">
        <v>29</v>
      </c>
      <c r="I3204" t="s">
        <v>1078</v>
      </c>
      <c r="J3204">
        <v>243.16</v>
      </c>
      <c r="K3204">
        <v>2</v>
      </c>
      <c r="L3204">
        <v>72.95</v>
      </c>
      <c r="M3204">
        <f>YEAR(Walmart_dataset[[#This Row],[Order Date]])</f>
        <v>2014</v>
      </c>
      <c r="N3204">
        <f>MONTH(Walmart_dataset[[#This Row],[Order Date]])</f>
        <v>5</v>
      </c>
      <c r="O3204">
        <f>DAY(Walmart_dataset[[#This Row],[Order Date]])</f>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D538-2C97-45EC-BC1E-B0FED0E79738}">
  <dimension ref="A1:Z1613"/>
  <sheetViews>
    <sheetView topLeftCell="K1" workbookViewId="0">
      <selection activeCell="Y6" sqref="Y6"/>
    </sheetView>
  </sheetViews>
  <sheetFormatPr defaultRowHeight="15" x14ac:dyDescent="0.25"/>
  <cols>
    <col min="1" max="1" width="17.5703125" customWidth="1"/>
    <col min="2" max="2" width="20.85546875" customWidth="1"/>
    <col min="4" max="4" width="13.140625" bestFit="1" customWidth="1"/>
    <col min="5" max="5" width="13.140625" customWidth="1"/>
    <col min="6" max="6" width="16.5703125" bestFit="1" customWidth="1"/>
    <col min="7" max="15" width="15" bestFit="1" customWidth="1"/>
    <col min="16" max="16" width="13.140625" bestFit="1" customWidth="1"/>
    <col min="17" max="17" width="12.140625" bestFit="1" customWidth="1"/>
    <col min="18" max="18" width="16.140625" bestFit="1" customWidth="1"/>
    <col min="19" max="20" width="13.140625" bestFit="1" customWidth="1"/>
    <col min="21" max="21" width="12.140625" bestFit="1" customWidth="1"/>
    <col min="22" max="22" width="12.5703125" bestFit="1" customWidth="1"/>
    <col min="23" max="23" width="7.7109375" bestFit="1" customWidth="1"/>
    <col min="24" max="24" width="13.140625" bestFit="1" customWidth="1"/>
    <col min="25" max="25" width="17.28515625" bestFit="1" customWidth="1"/>
    <col min="26" max="26" width="13.7109375" bestFit="1" customWidth="1"/>
    <col min="27" max="27" width="19.5703125" bestFit="1" customWidth="1"/>
    <col min="28" max="28" width="7" bestFit="1" customWidth="1"/>
    <col min="29" max="34" width="7.7109375" bestFit="1" customWidth="1"/>
    <col min="35" max="36" width="7" bestFit="1" customWidth="1"/>
    <col min="37" max="37" width="6" bestFit="1" customWidth="1"/>
    <col min="38" max="39" width="6.7109375" bestFit="1" customWidth="1"/>
    <col min="40" max="41" width="7" bestFit="1" customWidth="1"/>
    <col min="42" max="43" width="6.7109375" bestFit="1" customWidth="1"/>
    <col min="44" max="46" width="7" bestFit="1" customWidth="1"/>
    <col min="47" max="48" width="6.7109375" bestFit="1" customWidth="1"/>
    <col min="49" max="49" width="7" bestFit="1" customWidth="1"/>
    <col min="50" max="50" width="6.7109375" bestFit="1" customWidth="1"/>
    <col min="51" max="53" width="7" bestFit="1" customWidth="1"/>
    <col min="54" max="54" width="6" bestFit="1" customWidth="1"/>
    <col min="55" max="56" width="7" bestFit="1" customWidth="1"/>
    <col min="57" max="57" width="6.7109375" bestFit="1" customWidth="1"/>
    <col min="58" max="58" width="6" bestFit="1" customWidth="1"/>
    <col min="59" max="61" width="6.7109375" bestFit="1" customWidth="1"/>
    <col min="62" max="62" width="7" bestFit="1" customWidth="1"/>
    <col min="63" max="64" width="6" bestFit="1" customWidth="1"/>
    <col min="65" max="65" width="6.7109375" bestFit="1" customWidth="1"/>
    <col min="66" max="66" width="6" bestFit="1" customWidth="1"/>
    <col min="67" max="68" width="6.7109375" bestFit="1" customWidth="1"/>
    <col min="69" max="73" width="6" bestFit="1" customWidth="1"/>
    <col min="74" max="76" width="5.7109375" bestFit="1" customWidth="1"/>
    <col min="77" max="77" width="6" bestFit="1" customWidth="1"/>
    <col min="78" max="78" width="5.7109375" bestFit="1" customWidth="1"/>
    <col min="79" max="79" width="5" bestFit="1" customWidth="1"/>
    <col min="80" max="82" width="5.7109375" bestFit="1" customWidth="1"/>
    <col min="83" max="83" width="7" bestFit="1" customWidth="1"/>
    <col min="84" max="84" width="6" bestFit="1" customWidth="1"/>
    <col min="85" max="85" width="5" bestFit="1" customWidth="1"/>
    <col min="86" max="86" width="6" bestFit="1" customWidth="1"/>
    <col min="87" max="90" width="5.7109375" bestFit="1" customWidth="1"/>
    <col min="91" max="91" width="6" bestFit="1" customWidth="1"/>
    <col min="92" max="92" width="5.7109375" bestFit="1" customWidth="1"/>
    <col min="93" max="93" width="7" bestFit="1" customWidth="1"/>
    <col min="94" max="94" width="6" bestFit="1" customWidth="1"/>
    <col min="95" max="96" width="5.7109375" bestFit="1" customWidth="1"/>
    <col min="97" max="98" width="6" bestFit="1" customWidth="1"/>
    <col min="99" max="99" width="5.7109375" bestFit="1" customWidth="1"/>
    <col min="100" max="100" width="6" bestFit="1" customWidth="1"/>
    <col min="101" max="102" width="5.7109375" bestFit="1" customWidth="1"/>
    <col min="103" max="103" width="7" bestFit="1" customWidth="1"/>
    <col min="104" max="107" width="5" bestFit="1" customWidth="1"/>
    <col min="108" max="108" width="6" bestFit="1" customWidth="1"/>
    <col min="109" max="112" width="5" bestFit="1" customWidth="1"/>
    <col min="113" max="113" width="6" bestFit="1" customWidth="1"/>
    <col min="114" max="116" width="5" bestFit="1" customWidth="1"/>
    <col min="117" max="117" width="6" bestFit="1" customWidth="1"/>
    <col min="118" max="119" width="5" bestFit="1" customWidth="1"/>
    <col min="120" max="120" width="6" bestFit="1" customWidth="1"/>
    <col min="121" max="122" width="5" bestFit="1" customWidth="1"/>
    <col min="123" max="123" width="6" bestFit="1" customWidth="1"/>
    <col min="124" max="124" width="5" bestFit="1" customWidth="1"/>
    <col min="125" max="126" width="6" bestFit="1" customWidth="1"/>
    <col min="127" max="128" width="5" bestFit="1" customWidth="1"/>
    <col min="129" max="129" width="6" bestFit="1" customWidth="1"/>
    <col min="130" max="132" width="5" bestFit="1" customWidth="1"/>
    <col min="133" max="134" width="6" bestFit="1" customWidth="1"/>
    <col min="135" max="135" width="5" bestFit="1" customWidth="1"/>
    <col min="136" max="142" width="6" bestFit="1" customWidth="1"/>
    <col min="143" max="143" width="5" bestFit="1" customWidth="1"/>
    <col min="144" max="148" width="6" bestFit="1" customWidth="1"/>
    <col min="149" max="149" width="5" bestFit="1" customWidth="1"/>
    <col min="150" max="153" width="6" bestFit="1" customWidth="1"/>
    <col min="154" max="154" width="5" bestFit="1" customWidth="1"/>
    <col min="155" max="157" width="6" bestFit="1" customWidth="1"/>
    <col min="158" max="158" width="5" bestFit="1" customWidth="1"/>
    <col min="159" max="162" width="6" bestFit="1" customWidth="1"/>
    <col min="163" max="163" width="7" bestFit="1" customWidth="1"/>
    <col min="164" max="166" width="6" bestFit="1" customWidth="1"/>
    <col min="167" max="167" width="7" bestFit="1" customWidth="1"/>
    <col min="168" max="168" width="5" bestFit="1" customWidth="1"/>
    <col min="169" max="169" width="6" bestFit="1" customWidth="1"/>
    <col min="170" max="171" width="7" bestFit="1" customWidth="1"/>
    <col min="172" max="174" width="6" bestFit="1" customWidth="1"/>
    <col min="175" max="175" width="7" bestFit="1" customWidth="1"/>
    <col min="176" max="178" width="6" bestFit="1" customWidth="1"/>
    <col min="179" max="179" width="5" bestFit="1" customWidth="1"/>
    <col min="180" max="180" width="6" bestFit="1" customWidth="1"/>
    <col min="181" max="182" width="7" bestFit="1" customWidth="1"/>
    <col min="183" max="183" width="6" bestFit="1" customWidth="1"/>
    <col min="184" max="185" width="7" bestFit="1" customWidth="1"/>
    <col min="186" max="188" width="6" bestFit="1" customWidth="1"/>
    <col min="189" max="190" width="7" bestFit="1" customWidth="1"/>
    <col min="191" max="191" width="6" bestFit="1" customWidth="1"/>
    <col min="192" max="192" width="7" bestFit="1" customWidth="1"/>
    <col min="193" max="193" width="6" bestFit="1" customWidth="1"/>
    <col min="194" max="194" width="7" bestFit="1" customWidth="1"/>
    <col min="195" max="197" width="6" bestFit="1" customWidth="1"/>
    <col min="198" max="199" width="7" bestFit="1" customWidth="1"/>
    <col min="200" max="200" width="6" bestFit="1" customWidth="1"/>
    <col min="201" max="202" width="7" bestFit="1" customWidth="1"/>
    <col min="203" max="203" width="6" bestFit="1" customWidth="1"/>
    <col min="204" max="204" width="7" bestFit="1" customWidth="1"/>
    <col min="205" max="205" width="6" bestFit="1" customWidth="1"/>
    <col min="206" max="207" width="7" bestFit="1" customWidth="1"/>
    <col min="208" max="209" width="6" bestFit="1" customWidth="1"/>
    <col min="210" max="210" width="7" bestFit="1" customWidth="1"/>
    <col min="211" max="211" width="6" bestFit="1" customWidth="1"/>
    <col min="212" max="212" width="5" bestFit="1" customWidth="1"/>
    <col min="213" max="232" width="7" bestFit="1" customWidth="1"/>
    <col min="233" max="233" width="8" bestFit="1" customWidth="1"/>
    <col min="234" max="235" width="7" bestFit="1" customWidth="1"/>
    <col min="236" max="237" width="8" bestFit="1" customWidth="1"/>
    <col min="238" max="238" width="11.28515625" bestFit="1" customWidth="1"/>
    <col min="239" max="1616" width="15" bestFit="1" customWidth="1"/>
    <col min="1617" max="1617" width="11.28515625" bestFit="1" customWidth="1"/>
  </cols>
  <sheetData>
    <row r="1" spans="1:26" x14ac:dyDescent="0.25">
      <c r="A1" s="4" t="s">
        <v>4005</v>
      </c>
      <c r="B1" s="4" t="s">
        <v>4006</v>
      </c>
      <c r="C1" s="4" t="s">
        <v>9</v>
      </c>
      <c r="D1" s="4" t="s">
        <v>11</v>
      </c>
      <c r="E1" s="4" t="s">
        <v>6</v>
      </c>
      <c r="F1" s="4" t="s">
        <v>4010</v>
      </c>
      <c r="H1" s="4" t="s">
        <v>4001</v>
      </c>
      <c r="I1" s="4" t="s">
        <v>4002</v>
      </c>
      <c r="L1" s="4" t="s">
        <v>4007</v>
      </c>
      <c r="M1" s="4" t="s">
        <v>4008</v>
      </c>
      <c r="N1" s="4" t="s">
        <v>4009</v>
      </c>
    </row>
    <row r="2" spans="1:26" x14ac:dyDescent="0.25">
      <c r="A2" t="s">
        <v>12</v>
      </c>
      <c r="B2">
        <f>COUNTIF(Walmart_dataset[Order ID],Calc!A2)</f>
        <v>1</v>
      </c>
      <c r="C2">
        <f>SUMIF(Walmart_dataset[Order ID],Calc!A2,Walmart_dataset[Sales])</f>
        <v>14.62</v>
      </c>
      <c r="D2">
        <f>SUMIF(Walmart_dataset[Order ID],Calc!A2,Walmart_dataset[Profit])</f>
        <v>6.87</v>
      </c>
      <c r="E2" t="str">
        <f>INDEX(Walmart_dataset[],MATCH(Per_Order[[#This Row],[Unique Order ID]],Walmart_dataset[Order ID],0),7)</f>
        <v>California</v>
      </c>
      <c r="F2" t="str">
        <f>MID(Per_Order[[#This Row],[Unique Order ID]],4,4)</f>
        <v>2013</v>
      </c>
      <c r="H2" s="1">
        <f>MIN(Walmart_dataset[Order Date])</f>
        <v>40550</v>
      </c>
      <c r="I2" s="1">
        <f>MAX(Walmart_dataset[Order Date])</f>
        <v>42004</v>
      </c>
      <c r="K2" s="4" t="s">
        <v>4006</v>
      </c>
      <c r="L2">
        <f>MAX(B2:B1612)</f>
        <v>11</v>
      </c>
      <c r="M2">
        <f>MIN(B2:B1612)</f>
        <v>1</v>
      </c>
      <c r="N2" s="5">
        <f>AVERAGE(Per_Order[Number of Products])</f>
        <v>1.9882060831781503</v>
      </c>
      <c r="X2" s="2" t="s">
        <v>6</v>
      </c>
      <c r="Y2" t="s">
        <v>73</v>
      </c>
    </row>
    <row r="3" spans="1:26" x14ac:dyDescent="0.25">
      <c r="A3" t="s">
        <v>19</v>
      </c>
      <c r="B3">
        <f>COUNTIF(Walmart_dataset[Order ID],Calc!A3)</f>
        <v>7</v>
      </c>
      <c r="C3">
        <f>SUMIF(Walmart_dataset[Order ID],Calc!A3,Walmart_dataset[Sales])</f>
        <v>3714.29</v>
      </c>
      <c r="D3">
        <f>SUMIF(Walmart_dataset[Order ID],Calc!A3,Walmart_dataset[Profit])</f>
        <v>300.78000000000003</v>
      </c>
      <c r="E3" t="str">
        <f>INDEX(Walmart_dataset[],MATCH(Per_Order[[#This Row],[Unique Order ID]],Walmart_dataset[Order ID],0),7)</f>
        <v>California</v>
      </c>
      <c r="F3" t="str">
        <f>MID(Per_Order[[#This Row],[Unique Order ID]],4,4)</f>
        <v>2011</v>
      </c>
      <c r="K3" s="4" t="s">
        <v>9</v>
      </c>
      <c r="L3">
        <f>MAX(C2:C1612)</f>
        <v>14052.48</v>
      </c>
      <c r="M3">
        <f>MIN(C2:C1612)</f>
        <v>1.08</v>
      </c>
      <c r="N3" s="5">
        <f>AVERAGE(Per_Order[Sales])</f>
        <v>450.3152886405955</v>
      </c>
      <c r="P3" s="2" t="s">
        <v>4003</v>
      </c>
      <c r="Q3" t="s">
        <v>4016</v>
      </c>
      <c r="S3" s="2" t="s">
        <v>4003</v>
      </c>
      <c r="T3" t="s">
        <v>4017</v>
      </c>
      <c r="X3" s="2" t="s">
        <v>4010</v>
      </c>
      <c r="Y3" t="s">
        <v>4024</v>
      </c>
    </row>
    <row r="4" spans="1:26" x14ac:dyDescent="0.25">
      <c r="A4" t="s">
        <v>34</v>
      </c>
      <c r="B4">
        <f>COUNTIF(Walmart_dataset[Order ID],Calc!A4)</f>
        <v>1</v>
      </c>
      <c r="C4">
        <f>SUMIF(Walmart_dataset[Order ID],Calc!A4,Walmart_dataset[Sales])</f>
        <v>407.98</v>
      </c>
      <c r="D4">
        <f>SUMIF(Walmart_dataset[Order ID],Calc!A4,Walmart_dataset[Profit])</f>
        <v>132.59</v>
      </c>
      <c r="E4" t="str">
        <f>INDEX(Walmart_dataset[],MATCH(Per_Order[[#This Row],[Unique Order ID]],Walmart_dataset[Order ID],0),7)</f>
        <v>Washington</v>
      </c>
      <c r="F4" t="str">
        <f>MID(Per_Order[[#This Row],[Unique Order ID]],4,4)</f>
        <v>2013</v>
      </c>
      <c r="K4" s="4" t="s">
        <v>11</v>
      </c>
      <c r="L4">
        <f>MAX(D2:D1612)</f>
        <v>6734.4699999999993</v>
      </c>
      <c r="M4">
        <f>MIN(D2:D1612)</f>
        <v>-3424.35</v>
      </c>
      <c r="N4" s="5">
        <f>AVERAGE(Per_Order[Profit])</f>
        <v>67.299062693978925</v>
      </c>
      <c r="P4" s="3" t="s">
        <v>2840</v>
      </c>
      <c r="Q4">
        <v>1603.14</v>
      </c>
      <c r="S4" s="3" t="s">
        <v>96</v>
      </c>
      <c r="T4">
        <v>-6527.859999999996</v>
      </c>
    </row>
    <row r="5" spans="1:26" x14ac:dyDescent="0.25">
      <c r="A5" t="s">
        <v>39</v>
      </c>
      <c r="B5">
        <f>COUNTIF(Walmart_dataset[Order ID],Calc!A5)</f>
        <v>1</v>
      </c>
      <c r="C5">
        <f>SUMIF(Walmart_dataset[Order ID],Calc!A5,Walmart_dataset[Sales])</f>
        <v>55.5</v>
      </c>
      <c r="D5">
        <f>SUMIF(Walmart_dataset[Order ID],Calc!A5,Walmart_dataset[Profit])</f>
        <v>9.99</v>
      </c>
      <c r="E5" t="str">
        <f>INDEX(Walmart_dataset[],MATCH(Per_Order[[#This Row],[Unique Order ID]],Walmart_dataset[Order ID],0),7)</f>
        <v>Utah</v>
      </c>
      <c r="F5" t="str">
        <f>MID(Per_Order[[#This Row],[Unique Order ID]],4,4)</f>
        <v>2011</v>
      </c>
      <c r="P5" s="3" t="s">
        <v>1760</v>
      </c>
      <c r="Q5">
        <v>4382.4900000000016</v>
      </c>
      <c r="S5" s="3" t="s">
        <v>73</v>
      </c>
      <c r="T5">
        <v>-3427.8700000000013</v>
      </c>
      <c r="X5" s="2" t="s">
        <v>4003</v>
      </c>
      <c r="Y5" t="s">
        <v>4025</v>
      </c>
      <c r="Z5" t="s">
        <v>4026</v>
      </c>
    </row>
    <row r="6" spans="1:26" x14ac:dyDescent="0.25">
      <c r="A6" t="s">
        <v>45</v>
      </c>
      <c r="B6">
        <f>COUNTIF(Walmart_dataset[Order ID],Calc!A6)</f>
        <v>3</v>
      </c>
      <c r="C6">
        <f>SUMIF(Walmart_dataset[Order ID],Calc!A6,Walmart_dataset[Sales])</f>
        <v>244.76</v>
      </c>
      <c r="D6">
        <f>SUMIF(Walmart_dataset[Order ID],Calc!A6,Walmart_dataset[Profit])</f>
        <v>25.87</v>
      </c>
      <c r="E6" t="str">
        <f>INDEX(Walmart_dataset[],MATCH(Per_Order[[#This Row],[Unique Order ID]],Walmart_dataset[Order ID],0),7)</f>
        <v>California</v>
      </c>
      <c r="F6" t="str">
        <f>MID(Per_Order[[#This Row],[Unique Order ID]],4,4)</f>
        <v>2011</v>
      </c>
      <c r="P6" s="3" t="s">
        <v>158</v>
      </c>
      <c r="Q6">
        <v>4783.54</v>
      </c>
      <c r="S6" s="3" t="s">
        <v>88</v>
      </c>
      <c r="T6">
        <v>-1190.4800000000002</v>
      </c>
      <c r="X6" s="3" t="s">
        <v>128</v>
      </c>
      <c r="Y6" s="20">
        <v>7</v>
      </c>
      <c r="Z6" s="9">
        <v>0.35031698676114115</v>
      </c>
    </row>
    <row r="7" spans="1:26" x14ac:dyDescent="0.25">
      <c r="A7" t="s">
        <v>51</v>
      </c>
      <c r="B7">
        <f>COUNTIF(Walmart_dataset[Order ID],Calc!A7)</f>
        <v>1</v>
      </c>
      <c r="C7">
        <f>SUMIF(Walmart_dataset[Order ID],Calc!A7,Walmart_dataset[Sales])</f>
        <v>1044.6300000000001</v>
      </c>
      <c r="D7">
        <f>SUMIF(Walmart_dataset[Order ID],Calc!A7,Walmart_dataset[Profit])</f>
        <v>240.26</v>
      </c>
      <c r="E7" t="str">
        <f>INDEX(Walmart_dataset[],MATCH(Per_Order[[#This Row],[Unique Order ID]],Walmart_dataset[Order ID],0),7)</f>
        <v>Utah</v>
      </c>
      <c r="F7" t="str">
        <f>MID(Per_Order[[#This Row],[Unique Order ID]],4,4)</f>
        <v>2012</v>
      </c>
      <c r="H7" s="4" t="s">
        <v>4010</v>
      </c>
      <c r="I7" s="4">
        <v>2011</v>
      </c>
      <c r="J7" s="4">
        <v>2012</v>
      </c>
      <c r="K7" s="4">
        <v>2013</v>
      </c>
      <c r="L7" s="4">
        <v>2014</v>
      </c>
      <c r="P7" s="3" t="s">
        <v>375</v>
      </c>
      <c r="Q7">
        <v>5589.3499999999976</v>
      </c>
      <c r="S7" s="3" t="s">
        <v>2840</v>
      </c>
      <c r="T7">
        <v>100.2</v>
      </c>
      <c r="X7" s="3" t="s">
        <v>67</v>
      </c>
      <c r="Y7" s="20">
        <v>31</v>
      </c>
      <c r="Z7" s="9">
        <v>0.34499090447237746</v>
      </c>
    </row>
    <row r="8" spans="1:26" x14ac:dyDescent="0.25">
      <c r="A8" t="s">
        <v>55</v>
      </c>
      <c r="B8">
        <f>COUNTIF(Walmart_dataset[Order ID],Calc!A8)</f>
        <v>2</v>
      </c>
      <c r="C8">
        <f>SUMIF(Walmart_dataset[Order ID],Calc!A8,Walmart_dataset[Sales])</f>
        <v>102.22</v>
      </c>
      <c r="D8">
        <f>SUMIF(Walmart_dataset[Order ID],Calc!A8,Walmart_dataset[Profit])</f>
        <v>15.989999999999998</v>
      </c>
      <c r="E8" t="str">
        <f>INDEX(Walmart_dataset[],MATCH(Per_Order[[#This Row],[Unique Order ID]],Walmart_dataset[Order ID],0),7)</f>
        <v>California</v>
      </c>
      <c r="F8" t="str">
        <f>MID(Per_Order[[#This Row],[Unique Order ID]],4,4)</f>
        <v>2013</v>
      </c>
      <c r="H8" t="s">
        <v>4015</v>
      </c>
      <c r="I8">
        <f>COUNTIF(Per_Order[Year],I$7)</f>
        <v>313</v>
      </c>
      <c r="J8">
        <f>COUNTIF(Per_Order[Year],J$7)</f>
        <v>338</v>
      </c>
      <c r="K8">
        <f>COUNTIF(Per_Order[Year],K$7)</f>
        <v>419</v>
      </c>
      <c r="L8">
        <f>COUNTIF(Per_Order[Year],L$7)</f>
        <v>541</v>
      </c>
      <c r="P8" s="3" t="s">
        <v>42</v>
      </c>
      <c r="Q8">
        <v>11220.059999999998</v>
      </c>
      <c r="S8" s="3" t="s">
        <v>1760</v>
      </c>
      <c r="T8">
        <v>826.7299999999999</v>
      </c>
      <c r="X8" s="3" t="s">
        <v>17</v>
      </c>
      <c r="Y8" s="20">
        <v>3</v>
      </c>
      <c r="Z8" s="9">
        <v>0.33211944646758923</v>
      </c>
    </row>
    <row r="9" spans="1:26" x14ac:dyDescent="0.25">
      <c r="A9" t="s">
        <v>60</v>
      </c>
      <c r="B9">
        <f>COUNTIF(Walmart_dataset[Order ID],Calc!A9)</f>
        <v>1</v>
      </c>
      <c r="C9">
        <f>SUMIF(Walmart_dataset[Order ID],Calc!A9,Walmart_dataset[Sales])</f>
        <v>77.88</v>
      </c>
      <c r="D9">
        <f>SUMIF(Walmart_dataset[Order ID],Calc!A9,Walmart_dataset[Profit])</f>
        <v>3.89</v>
      </c>
      <c r="E9" t="str">
        <f>INDEX(Walmart_dataset[],MATCH(Per_Order[[#This Row],[Unique Order ID]],Walmart_dataset[Order ID],0),7)</f>
        <v>California</v>
      </c>
      <c r="F9" t="str">
        <f>MID(Per_Order[[#This Row],[Unique Order ID]],4,4)</f>
        <v>2013</v>
      </c>
      <c r="H9" t="s">
        <v>4011</v>
      </c>
      <c r="I9">
        <f>COUNTIF(Walmart_dataset[Year],Calc!I$7)</f>
        <v>661</v>
      </c>
      <c r="J9">
        <f>COUNTIF(Walmart_dataset[Year],Calc!J$7)</f>
        <v>642</v>
      </c>
      <c r="K9">
        <f>COUNTIF(Walmart_dataset[Year],Calc!K$7)</f>
        <v>801</v>
      </c>
      <c r="L9">
        <f>COUNTIF(Walmart_dataset[],Calc!L$7)</f>
        <v>1099</v>
      </c>
      <c r="P9" s="3" t="s">
        <v>285</v>
      </c>
      <c r="Q9">
        <v>16729.100000000002</v>
      </c>
      <c r="S9" s="3" t="s">
        <v>158</v>
      </c>
      <c r="T9">
        <v>1157.1299999999999</v>
      </c>
      <c r="X9" s="3" t="s">
        <v>21</v>
      </c>
      <c r="Y9" s="20">
        <v>21</v>
      </c>
      <c r="Z9" s="9">
        <v>0.11329604045149601</v>
      </c>
    </row>
    <row r="10" spans="1:26" x14ac:dyDescent="0.25">
      <c r="A10" t="s">
        <v>63</v>
      </c>
      <c r="B10">
        <f>COUNTIF(Walmart_dataset[Order ID],Calc!A10)</f>
        <v>4</v>
      </c>
      <c r="C10">
        <f>SUMIF(Walmart_dataset[Order ID],Calc!A10,Walmart_dataset[Sales])</f>
        <v>266.28999999999996</v>
      </c>
      <c r="D10">
        <f>SUMIF(Walmart_dataset[Order ID],Calc!A10,Walmart_dataset[Profit])</f>
        <v>106.8</v>
      </c>
      <c r="E10" t="str">
        <f>INDEX(Walmart_dataset[],MATCH(Per_Order[[#This Row],[Unique Order ID]],Walmart_dataset[Order ID],0),7)</f>
        <v>California</v>
      </c>
      <c r="F10" t="str">
        <f>MID(Per_Order[[#This Row],[Unique Order ID]],4,4)</f>
        <v>2012</v>
      </c>
      <c r="H10" t="s">
        <v>4019</v>
      </c>
      <c r="I10" s="7">
        <f>SUMIFS(Walmart_dataset[Sales],Walmart_dataset[Year],Calc!I$7)</f>
        <v>147883.06999999995</v>
      </c>
      <c r="J10" s="7">
        <f>SUMIFS(Walmart_dataset[Sales],Walmart_dataset[Year],Calc!J$7)</f>
        <v>139966.24</v>
      </c>
      <c r="K10" s="7">
        <f>SUMIFS(Walmart_dataset[Sales],Walmart_dataset[Year],Calc!K$7)</f>
        <v>186976.09000000014</v>
      </c>
      <c r="L10" s="7">
        <f>SUMIFS(Walmart_dataset[Sales],Walmart_dataset[Year],Calc!L$7)</f>
        <v>250632.5300000002</v>
      </c>
      <c r="P10" s="3" t="s">
        <v>88</v>
      </c>
      <c r="Q10">
        <v>17431.140000000003</v>
      </c>
      <c r="S10" s="3" t="s">
        <v>375</v>
      </c>
      <c r="T10">
        <v>1833.3200000000002</v>
      </c>
      <c r="X10" s="3" t="s">
        <v>25</v>
      </c>
      <c r="Y10" s="20">
        <v>23</v>
      </c>
      <c r="Z10" s="9">
        <v>0.11080478997829137</v>
      </c>
    </row>
    <row r="11" spans="1:26" x14ac:dyDescent="0.25">
      <c r="A11" t="s">
        <v>70</v>
      </c>
      <c r="B11">
        <f>COUNTIF(Walmart_dataset[Order ID],Calc!A11)</f>
        <v>2</v>
      </c>
      <c r="C11">
        <f>SUMIF(Walmart_dataset[Order ID],Calc!A11,Walmart_dataset[Sales])</f>
        <v>1280.99</v>
      </c>
      <c r="D11">
        <f>SUMIF(Walmart_dataset[Order ID],Calc!A11,Walmart_dataset[Profit])</f>
        <v>174.29</v>
      </c>
      <c r="E11" t="str">
        <f>INDEX(Walmart_dataset[],MATCH(Per_Order[[#This Row],[Unique Order ID]],Walmart_dataset[Order ID],0),7)</f>
        <v>Arizona</v>
      </c>
      <c r="F11" t="str">
        <f>MID(Per_Order[[#This Row],[Unique Order ID]],4,4)</f>
        <v>2011</v>
      </c>
      <c r="H11" t="s">
        <v>4020</v>
      </c>
      <c r="I11" s="7">
        <f>SUMIFS(Walmart_dataset[Profit],Walmart_dataset[Year],Calc!I$7)</f>
        <v>20065.739999999994</v>
      </c>
      <c r="J11" s="7">
        <f>SUMIFS(Walmart_dataset[Profit],Walmart_dataset[Year],Calc!J$7)</f>
        <v>20492.170000000009</v>
      </c>
      <c r="K11" s="7">
        <f>SUMIFS(Walmart_dataset[Profit],Walmart_dataset[Year],Calc!K$7)</f>
        <v>23959.900000000023</v>
      </c>
      <c r="L11" s="7">
        <f>SUMIFS(Walmart_dataset[Profit],Walmart_dataset[Year],Calc!L$7)</f>
        <v>43900.979999999945</v>
      </c>
      <c r="P11" s="3" t="s">
        <v>96</v>
      </c>
      <c r="Q11">
        <v>32108.12</v>
      </c>
      <c r="S11" s="3" t="s">
        <v>42</v>
      </c>
      <c r="T11">
        <v>2546.5599999999995</v>
      </c>
      <c r="X11" s="3" t="s">
        <v>29</v>
      </c>
      <c r="Y11" s="20">
        <v>6</v>
      </c>
      <c r="Z11" s="9">
        <v>0.10749980630665533</v>
      </c>
    </row>
    <row r="12" spans="1:26" x14ac:dyDescent="0.25">
      <c r="A12" t="s">
        <v>76</v>
      </c>
      <c r="B12">
        <f>COUNTIF(Walmart_dataset[Order ID],Calc!A12)</f>
        <v>2</v>
      </c>
      <c r="C12">
        <f>SUMIF(Walmart_dataset[Order ID],Calc!A12,Walmart_dataset[Sales])</f>
        <v>36.29</v>
      </c>
      <c r="D12">
        <f>SUMIF(Walmart_dataset[Order ID],Calc!A12,Walmart_dataset[Profit])</f>
        <v>10.370000000000001</v>
      </c>
      <c r="E12" t="str">
        <f>INDEX(Walmart_dataset[],MATCH(Per_Order[[#This Row],[Unique Order ID]],Walmart_dataset[Order ID],0),7)</f>
        <v>California</v>
      </c>
      <c r="F12" t="str">
        <f>MID(Per_Order[[#This Row],[Unique Order ID]],4,4)</f>
        <v>2011</v>
      </c>
      <c r="H12" t="s">
        <v>4021</v>
      </c>
      <c r="I12" s="8">
        <f>I10-I11</f>
        <v>127817.32999999996</v>
      </c>
      <c r="J12" s="8">
        <f t="shared" ref="J12:L12" si="0">J10-J11</f>
        <v>119474.06999999998</v>
      </c>
      <c r="K12" s="8">
        <f t="shared" si="0"/>
        <v>163016.19000000012</v>
      </c>
      <c r="L12" s="8">
        <f t="shared" si="0"/>
        <v>206731.55000000025</v>
      </c>
      <c r="P12" s="3" t="s">
        <v>73</v>
      </c>
      <c r="Q12">
        <v>35282.019999999997</v>
      </c>
      <c r="S12" s="3" t="s">
        <v>285</v>
      </c>
      <c r="T12">
        <v>3316.7599999999998</v>
      </c>
      <c r="X12" s="3" t="s">
        <v>23</v>
      </c>
      <c r="Y12" s="20">
        <v>14</v>
      </c>
      <c r="Z12" s="9">
        <v>0.10145845631109897</v>
      </c>
    </row>
    <row r="13" spans="1:26" x14ac:dyDescent="0.25">
      <c r="A13" t="s">
        <v>80</v>
      </c>
      <c r="B13">
        <f>COUNTIF(Walmart_dataset[Order ID],Calc!A13)</f>
        <v>3</v>
      </c>
      <c r="C13">
        <f>SUMIF(Walmart_dataset[Order ID],Calc!A13,Walmart_dataset[Sales])</f>
        <v>100.16000000000001</v>
      </c>
      <c r="D13">
        <f>SUMIF(Walmart_dataset[Order ID],Calc!A13,Walmart_dataset[Profit])</f>
        <v>18.02</v>
      </c>
      <c r="E13" t="str">
        <f>INDEX(Walmart_dataset[],MATCH(Per_Order[[#This Row],[Unique Order ID]],Walmart_dataset[Order ID],0),7)</f>
        <v>California</v>
      </c>
      <c r="F13" t="str">
        <f>MID(Per_Order[[#This Row],[Unique Order ID]],4,4)</f>
        <v>2013</v>
      </c>
      <c r="H13" t="s">
        <v>4027</v>
      </c>
      <c r="I13" s="6">
        <f>I11/I10</f>
        <v>0.13568652584775256</v>
      </c>
      <c r="J13" s="6">
        <f>J11/J10</f>
        <v>0.1464079480880533</v>
      </c>
      <c r="K13" s="6">
        <f>K11/K10</f>
        <v>0.12814419212638367</v>
      </c>
      <c r="L13" s="6">
        <f>L11/L10</f>
        <v>0.17516074230268477</v>
      </c>
      <c r="P13" s="3" t="s">
        <v>37</v>
      </c>
      <c r="Q13">
        <v>138641.28999999995</v>
      </c>
      <c r="S13" s="3" t="s">
        <v>37</v>
      </c>
      <c r="T13">
        <v>33402.699999999997</v>
      </c>
      <c r="X13" s="3" t="s">
        <v>58</v>
      </c>
      <c r="Y13" s="20">
        <v>22</v>
      </c>
      <c r="Z13" s="9">
        <v>6.6183766912533318E-2</v>
      </c>
    </row>
    <row r="14" spans="1:26" x14ac:dyDescent="0.25">
      <c r="A14" t="s">
        <v>85</v>
      </c>
      <c r="B14">
        <f>COUNTIF(Walmart_dataset[Order ID],Calc!A14)</f>
        <v>1</v>
      </c>
      <c r="C14">
        <f>SUMIF(Walmart_dataset[Order ID],Calc!A14,Walmart_dataset[Sales])</f>
        <v>5.68</v>
      </c>
      <c r="D14">
        <f>SUMIF(Walmart_dataset[Order ID],Calc!A14,Walmart_dataset[Profit])</f>
        <v>-3.79</v>
      </c>
      <c r="E14" t="str">
        <f>INDEX(Walmart_dataset[],MATCH(Per_Order[[#This Row],[Unique Order ID]],Walmart_dataset[Order ID],0),7)</f>
        <v>Oregon</v>
      </c>
      <c r="F14" t="str">
        <f>MID(Per_Order[[#This Row],[Unique Order ID]],4,4)</f>
        <v>2014</v>
      </c>
      <c r="P14" s="3" t="s">
        <v>16</v>
      </c>
      <c r="Q14">
        <v>457687.68000000052</v>
      </c>
      <c r="S14" s="3" t="s">
        <v>16</v>
      </c>
      <c r="T14">
        <v>76381.600000000108</v>
      </c>
      <c r="X14" s="3" t="s">
        <v>119</v>
      </c>
      <c r="Y14" s="20">
        <v>6</v>
      </c>
      <c r="Z14" s="9">
        <v>2.06460535414403E-2</v>
      </c>
    </row>
    <row r="15" spans="1:26" x14ac:dyDescent="0.25">
      <c r="A15" t="s">
        <v>90</v>
      </c>
      <c r="B15">
        <f>COUNTIF(Walmart_dataset[Order ID],Calc!A15)</f>
        <v>1</v>
      </c>
      <c r="C15">
        <f>SUMIF(Walmart_dataset[Order ID],Calc!A15,Walmart_dataset[Sales])</f>
        <v>51.31</v>
      </c>
      <c r="D15">
        <f>SUMIF(Walmart_dataset[Order ID],Calc!A15,Walmart_dataset[Profit])</f>
        <v>17.96</v>
      </c>
      <c r="E15" t="str">
        <f>INDEX(Walmart_dataset[],MATCH(Per_Order[[#This Row],[Unique Order ID]],Walmart_dataset[Order ID],0),7)</f>
        <v>California</v>
      </c>
      <c r="F15" t="str">
        <f>MID(Per_Order[[#This Row],[Unique Order ID]],4,4)</f>
        <v>2014</v>
      </c>
      <c r="P15" s="3" t="s">
        <v>4004</v>
      </c>
      <c r="Q15">
        <v>725457.93000000052</v>
      </c>
      <c r="S15" s="3" t="s">
        <v>4004</v>
      </c>
      <c r="T15">
        <v>108418.79000000011</v>
      </c>
      <c r="X15" s="3" t="s">
        <v>110</v>
      </c>
      <c r="Y15" s="20">
        <v>16</v>
      </c>
      <c r="Z15" s="9">
        <v>1.8714898986013445E-2</v>
      </c>
    </row>
    <row r="16" spans="1:26" x14ac:dyDescent="0.25">
      <c r="A16" t="s">
        <v>93</v>
      </c>
      <c r="B16">
        <f>COUNTIF(Walmart_dataset[Order ID],Calc!A16)</f>
        <v>3</v>
      </c>
      <c r="C16">
        <f>SUMIF(Walmart_dataset[Order ID],Calc!A16,Walmart_dataset[Sales])</f>
        <v>378.14</v>
      </c>
      <c r="D16">
        <f>SUMIF(Walmart_dataset[Order ID],Calc!A16,Walmart_dataset[Profit])</f>
        <v>-56.54</v>
      </c>
      <c r="E16" t="str">
        <f>INDEX(Walmart_dataset[],MATCH(Per_Order[[#This Row],[Unique Order ID]],Walmart_dataset[Order ID],0),7)</f>
        <v>Colorado</v>
      </c>
      <c r="F16" t="str">
        <f>MID(Per_Order[[#This Row],[Unique Order ID]],4,4)</f>
        <v>2012</v>
      </c>
      <c r="H16" t="s">
        <v>16</v>
      </c>
      <c r="X16" s="3" t="s">
        <v>43</v>
      </c>
      <c r="Y16" s="20">
        <v>21</v>
      </c>
      <c r="Z16" s="9">
        <v>-0.10467962229479844</v>
      </c>
    </row>
    <row r="17" spans="1:26" x14ac:dyDescent="0.25">
      <c r="A17" t="s">
        <v>100</v>
      </c>
      <c r="B17">
        <f>COUNTIF(Walmart_dataset[Order ID],Calc!A17)</f>
        <v>1</v>
      </c>
      <c r="C17">
        <f>SUMIF(Walmart_dataset[Order ID],Calc!A17,Walmart_dataset[Sales])</f>
        <v>787.53</v>
      </c>
      <c r="D17">
        <f>SUMIF(Walmart_dataset[Order ID],Calc!A17,Walmart_dataset[Profit])</f>
        <v>165.38</v>
      </c>
      <c r="E17" t="str">
        <f>INDEX(Walmart_dataset[],MATCH(Per_Order[[#This Row],[Unique Order ID]],Walmart_dataset[Order ID],0),7)</f>
        <v>Washington</v>
      </c>
      <c r="F17" t="str">
        <f>MID(Per_Order[[#This Row],[Unique Order ID]],4,4)</f>
        <v>2012</v>
      </c>
      <c r="H17" s="4" t="s">
        <v>4010</v>
      </c>
      <c r="I17" s="4">
        <v>2011</v>
      </c>
      <c r="J17" s="4">
        <v>2012</v>
      </c>
      <c r="K17" s="4">
        <v>2013</v>
      </c>
      <c r="L17" s="4">
        <v>2014</v>
      </c>
      <c r="M17" t="s">
        <v>4014</v>
      </c>
      <c r="X17" s="3" t="s">
        <v>122</v>
      </c>
      <c r="Y17" s="20">
        <v>4</v>
      </c>
      <c r="Z17" s="9">
        <v>-0.10685590910699747</v>
      </c>
    </row>
    <row r="18" spans="1:26" x14ac:dyDescent="0.25">
      <c r="A18" t="s">
        <v>103</v>
      </c>
      <c r="B18">
        <f>COUNTIF(Walmart_dataset[Order ID],Calc!A18)</f>
        <v>2</v>
      </c>
      <c r="C18">
        <f>SUMIF(Walmart_dataset[Order ID],Calc!A18,Walmart_dataset[Sales])</f>
        <v>246.38</v>
      </c>
      <c r="D18">
        <f>SUMIF(Walmart_dataset[Order ID],Calc!A18,Walmart_dataset[Profit])</f>
        <v>28.67</v>
      </c>
      <c r="E18" t="str">
        <f>INDEX(Walmart_dataset[],MATCH(Per_Order[[#This Row],[Unique Order ID]],Walmart_dataset[Order ID],0),7)</f>
        <v>Arizona</v>
      </c>
      <c r="F18" t="str">
        <f>MID(Per_Order[[#This Row],[Unique Order ID]],4,4)</f>
        <v>2014</v>
      </c>
      <c r="H18" t="s">
        <v>58</v>
      </c>
      <c r="I18">
        <f>SUMIFS(Walmart_dataset[Sales],Walmart_dataset[Category],Calc!$H18,Walmart_dataset[Year],Calc!I$17,Walmart_dataset[State],Calc!$H$16)</f>
        <v>4386.4599999999991</v>
      </c>
      <c r="J18">
        <f>SUMIFS(Walmart_dataset[Sales],Walmart_dataset[Category],Calc!$H18,Walmart_dataset[Year],Calc!J$17,Walmart_dataset[State],Calc!$H$16)</f>
        <v>7018.55</v>
      </c>
      <c r="K18">
        <f>SUMIFS(Walmart_dataset[Sales],Walmart_dataset[Category],Calc!$H18,Walmart_dataset[Year],Calc!K$17,Walmart_dataset[State],Calc!$H$16)</f>
        <v>12314.499999999995</v>
      </c>
      <c r="L18">
        <f>SUMIFS(Walmart_dataset[Sales],Walmart_dataset[Category],Calc!$H18,Walmart_dataset[Year],Calc!L$17,Walmart_dataset[State],Calc!$H$16)</f>
        <v>13535.500000000004</v>
      </c>
      <c r="M18">
        <f>SUM(I18:L18)</f>
        <v>37255.009999999995</v>
      </c>
      <c r="P18" s="3"/>
      <c r="X18" s="3" t="s">
        <v>31</v>
      </c>
      <c r="Y18" s="20">
        <v>9</v>
      </c>
      <c r="Z18" s="9">
        <v>-0.5711335871270995</v>
      </c>
    </row>
    <row r="19" spans="1:26" x14ac:dyDescent="0.25">
      <c r="A19" t="s">
        <v>108</v>
      </c>
      <c r="B19">
        <f>COUNTIF(Walmart_dataset[Order ID],Calc!A19)</f>
        <v>2</v>
      </c>
      <c r="C19">
        <f>SUMIF(Walmart_dataset[Order ID],Calc!A19,Walmart_dataset[Sales])</f>
        <v>319.98</v>
      </c>
      <c r="D19">
        <f>SUMIF(Walmart_dataset[Order ID],Calc!A19,Walmart_dataset[Profit])</f>
        <v>17.079999999999998</v>
      </c>
      <c r="E19" t="str">
        <f>INDEX(Walmart_dataset[],MATCH(Per_Order[[#This Row],[Unique Order ID]],Walmart_dataset[Order ID],0),7)</f>
        <v>California</v>
      </c>
      <c r="F19" t="str">
        <f>MID(Per_Order[[#This Row],[Unique Order ID]],4,4)</f>
        <v>2013</v>
      </c>
      <c r="H19" t="s">
        <v>29</v>
      </c>
      <c r="I19">
        <f>SUMIFS(Walmart_dataset[Sales],Walmart_dataset[Category],Calc!$H19,Walmart_dataset[Year],Calc!I$17,Walmart_dataset[State],Calc!$H$16)</f>
        <v>2166.65</v>
      </c>
      <c r="J19">
        <f>SUMIFS(Walmart_dataset[Sales],Walmart_dataset[Category],Calc!$H19,Walmart_dataset[Year],Calc!J$17,Walmart_dataset[State],Calc!$H$16)</f>
        <v>5685.9799999999987</v>
      </c>
      <c r="K19">
        <f>SUMIFS(Walmart_dataset[Sales],Walmart_dataset[Category],Calc!$H19,Walmart_dataset[Year],Calc!K$17,Walmart_dataset[State],Calc!$H$16)</f>
        <v>4126.28</v>
      </c>
      <c r="L19">
        <f>SUMIFS(Walmart_dataset[Sales],Walmart_dataset[Category],Calc!$H19,Walmart_dataset[Year],Calc!L$17,Walmart_dataset[State],Calc!$H$16)</f>
        <v>12197.010000000002</v>
      </c>
      <c r="M19">
        <f t="shared" ref="M19:M35" si="1">SUM(I19:L19)</f>
        <v>24175.920000000002</v>
      </c>
      <c r="P19" s="2" t="s">
        <v>4003</v>
      </c>
      <c r="Q19" t="s">
        <v>4028</v>
      </c>
      <c r="R19" t="s">
        <v>4029</v>
      </c>
      <c r="X19" s="3" t="s">
        <v>27</v>
      </c>
      <c r="Y19" s="20">
        <v>35</v>
      </c>
      <c r="Z19" s="9">
        <v>-0.75351767876671871</v>
      </c>
    </row>
    <row r="20" spans="1:26" x14ac:dyDescent="0.25">
      <c r="A20" t="s">
        <v>113</v>
      </c>
      <c r="B20">
        <f>COUNTIF(Walmart_dataset[Order ID],Calc!A20)</f>
        <v>7</v>
      </c>
      <c r="C20">
        <f>SUMIF(Walmart_dataset[Order ID],Calc!A20,Walmart_dataset[Sales])</f>
        <v>256.2</v>
      </c>
      <c r="D20">
        <f>SUMIF(Walmart_dataset[Order ID],Calc!A20,Walmart_dataset[Profit])</f>
        <v>97.52000000000001</v>
      </c>
      <c r="E20" t="str">
        <f>INDEX(Walmart_dataset[],MATCH(Per_Order[[#This Row],[Unique Order ID]],Walmart_dataset[Order ID],0),7)</f>
        <v>California</v>
      </c>
      <c r="F20" t="str">
        <f>MID(Per_Order[[#This Row],[Unique Order ID]],4,4)</f>
        <v>2013</v>
      </c>
      <c r="H20" t="s">
        <v>23</v>
      </c>
      <c r="I20">
        <f>SUMIFS(Walmart_dataset[Sales],Walmart_dataset[Category],Calc!$H20,Walmart_dataset[Year],Calc!I$17,Walmart_dataset[State],Calc!$H$16)</f>
        <v>1125.7600000000002</v>
      </c>
      <c r="J20">
        <f>SUMIFS(Walmart_dataset[Sales],Walmart_dataset[Category],Calc!$H20,Walmart_dataset[Year],Calc!J$17,Walmart_dataset[State],Calc!$H$16)</f>
        <v>1434</v>
      </c>
      <c r="K20">
        <f>SUMIFS(Walmart_dataset[Sales],Walmart_dataset[Category],Calc!$H20,Walmart_dataset[Year],Calc!K$17,Walmart_dataset[State],Calc!$H$16)</f>
        <v>802.8499999999998</v>
      </c>
      <c r="L20">
        <f>SUMIFS(Walmart_dataset[Sales],Walmart_dataset[Category],Calc!$H20,Walmart_dataset[Year],Calc!L$17,Walmart_dataset[State],Calc!$H$16)</f>
        <v>2133.0500000000002</v>
      </c>
      <c r="M20">
        <f t="shared" si="1"/>
        <v>5495.66</v>
      </c>
      <c r="P20" s="3" t="s">
        <v>249</v>
      </c>
      <c r="Q20">
        <v>19327.250000000004</v>
      </c>
      <c r="R20">
        <v>773.09000000000015</v>
      </c>
      <c r="X20" s="3" t="s">
        <v>736</v>
      </c>
      <c r="Y20" s="20">
        <v>3</v>
      </c>
      <c r="Z20" s="9">
        <v>-0.96376624048863813</v>
      </c>
    </row>
    <row r="21" spans="1:26" x14ac:dyDescent="0.25">
      <c r="A21" t="s">
        <v>125</v>
      </c>
      <c r="B21">
        <f>COUNTIF(Walmart_dataset[Order ID],Calc!A21)</f>
        <v>3</v>
      </c>
      <c r="C21">
        <f>SUMIF(Walmart_dataset[Order ID],Calc!A21,Walmart_dataset[Sales])</f>
        <v>163.38</v>
      </c>
      <c r="D21">
        <f>SUMIF(Walmart_dataset[Order ID],Calc!A21,Walmart_dataset[Profit])</f>
        <v>76.460000000000008</v>
      </c>
      <c r="E21" t="str">
        <f>INDEX(Walmart_dataset[],MATCH(Per_Order[[#This Row],[Unique Order ID]],Walmart_dataset[Order ID],0),7)</f>
        <v>California</v>
      </c>
      <c r="F21" t="str">
        <f>MID(Per_Order[[#This Row],[Unique Order ID]],4,4)</f>
        <v>2014</v>
      </c>
      <c r="H21" t="s">
        <v>27</v>
      </c>
      <c r="I21">
        <f>SUMIFS(Walmart_dataset[Sales],Walmart_dataset[Category],Calc!$H21,Walmart_dataset[Year],Calc!I$17,Walmart_dataset[State],Calc!$H$16)</f>
        <v>3128.94</v>
      </c>
      <c r="J21">
        <f>SUMIFS(Walmart_dataset[Sales],Walmart_dataset[Category],Calc!$H21,Walmart_dataset[Year],Calc!J$17,Walmart_dataset[State],Calc!$H$16)</f>
        <v>2342.19</v>
      </c>
      <c r="K21">
        <f>SUMIFS(Walmart_dataset[Sales],Walmart_dataset[Category],Calc!$H21,Walmart_dataset[Year],Calc!K$17,Walmart_dataset[State],Calc!$H$16)</f>
        <v>4888.7500000000009</v>
      </c>
      <c r="L21">
        <f>SUMIFS(Walmart_dataset[Sales],Walmart_dataset[Category],Calc!$H21,Walmart_dataset[Year],Calc!L$17,Walmart_dataset[State],Calc!$H$16)</f>
        <v>18113.229999999992</v>
      </c>
      <c r="M21">
        <f t="shared" si="1"/>
        <v>28473.109999999993</v>
      </c>
      <c r="P21" s="3" t="s">
        <v>58</v>
      </c>
      <c r="Q21">
        <v>16484.62</v>
      </c>
      <c r="R21">
        <v>63.893875968992241</v>
      </c>
      <c r="X21" s="3" t="s">
        <v>296</v>
      </c>
      <c r="Y21" s="20">
        <v>3</v>
      </c>
      <c r="Z21" s="9">
        <v>-1.6741010381155987</v>
      </c>
    </row>
    <row r="22" spans="1:26" x14ac:dyDescent="0.25">
      <c r="A22" t="s">
        <v>131</v>
      </c>
      <c r="B22">
        <f>COUNTIF(Walmart_dataset[Order ID],Calc!A22)</f>
        <v>1</v>
      </c>
      <c r="C22">
        <f>SUMIF(Walmart_dataset[Order ID],Calc!A22,Walmart_dataset[Sales])</f>
        <v>671.93</v>
      </c>
      <c r="D22">
        <f>SUMIF(Walmart_dataset[Order ID],Calc!A22,Walmart_dataset[Profit])</f>
        <v>20.16</v>
      </c>
      <c r="E22" t="str">
        <f>INDEX(Walmart_dataset[],MATCH(Per_Order[[#This Row],[Unique Order ID]],Walmart_dataset[Order ID],0),7)</f>
        <v>California</v>
      </c>
      <c r="F22" t="str">
        <f>MID(Per_Order[[#This Row],[Unique Order ID]],4,4)</f>
        <v>2012</v>
      </c>
      <c r="H22" t="s">
        <v>296</v>
      </c>
      <c r="I22">
        <f>SUMIFS(Walmart_dataset[Sales],Walmart_dataset[Category],Calc!$H22,Walmart_dataset[Year],Calc!I$17,Walmart_dataset[State],Calc!$H$16)</f>
        <v>4995.6099999999997</v>
      </c>
      <c r="J22">
        <f>SUMIFS(Walmart_dataset[Sales],Walmart_dataset[Category],Calc!$H22,Walmart_dataset[Year],Calc!J$17,Walmart_dataset[State],Calc!$H$16)</f>
        <v>5958.69</v>
      </c>
      <c r="K22">
        <f>SUMIFS(Walmart_dataset[Sales],Walmart_dataset[Category],Calc!$H22,Walmart_dataset[Year],Calc!K$17,Walmart_dataset[State],Calc!$H$16)</f>
        <v>7841.4800000000005</v>
      </c>
      <c r="L22">
        <f>SUMIFS(Walmart_dataset[Sales],Walmart_dataset[Category],Calc!$H22,Walmart_dataset[Year],Calc!L$17,Walmart_dataset[State],Calc!$H$16)</f>
        <v>8762.81</v>
      </c>
      <c r="M22">
        <f t="shared" si="1"/>
        <v>27558.589999999997</v>
      </c>
      <c r="P22" s="3" t="s">
        <v>29</v>
      </c>
      <c r="Q22">
        <v>8261.2900000000045</v>
      </c>
      <c r="R22">
        <v>60.744779411764739</v>
      </c>
      <c r="X22" s="3" t="s">
        <v>4004</v>
      </c>
      <c r="Y22" s="20">
        <v>224</v>
      </c>
      <c r="Z22" s="20">
        <v>-9.7156285269380763E-2</v>
      </c>
    </row>
    <row r="23" spans="1:26" x14ac:dyDescent="0.25">
      <c r="A23" t="s">
        <v>135</v>
      </c>
      <c r="B23">
        <f>COUNTIF(Walmart_dataset[Order ID],Calc!A23)</f>
        <v>2</v>
      </c>
      <c r="C23">
        <f>SUMIF(Walmart_dataset[Order ID],Calc!A23,Walmart_dataset[Sales])</f>
        <v>361.1</v>
      </c>
      <c r="D23">
        <f>SUMIF(Walmart_dataset[Order ID],Calc!A23,Walmart_dataset[Profit])</f>
        <v>33.01</v>
      </c>
      <c r="E23" t="str">
        <f>INDEX(Walmart_dataset[],MATCH(Per_Order[[#This Row],[Unique Order ID]],Walmart_dataset[Order ID],0),7)</f>
        <v>Arizona</v>
      </c>
      <c r="F23" t="str">
        <f>MID(Per_Order[[#This Row],[Unique Order ID]],4,4)</f>
        <v>2013</v>
      </c>
      <c r="H23" t="s">
        <v>110</v>
      </c>
      <c r="I23">
        <f>SUMIFS(Walmart_dataset[Sales],Walmart_dataset[Category],Calc!$H23,Walmart_dataset[Year],Calc!I$17,Walmart_dataset[State],Calc!$H$16)</f>
        <v>13544.039999999997</v>
      </c>
      <c r="J23">
        <f>SUMIFS(Walmart_dataset[Sales],Walmart_dataset[Category],Calc!$H23,Walmart_dataset[Year],Calc!J$17,Walmart_dataset[State],Calc!$H$16)</f>
        <v>16994.03</v>
      </c>
      <c r="K23">
        <f>SUMIFS(Walmart_dataset[Sales],Walmart_dataset[Category],Calc!$H23,Walmart_dataset[Year],Calc!K$17,Walmart_dataset[State],Calc!$H$16)</f>
        <v>18862.489999999998</v>
      </c>
      <c r="L23">
        <f>SUMIFS(Walmart_dataset[Sales],Walmart_dataset[Category],Calc!$H23,Walmart_dataset[Year],Calc!L$17,Walmart_dataset[State],Calc!$H$16)</f>
        <v>13678.8</v>
      </c>
      <c r="M23">
        <f t="shared" si="1"/>
        <v>63079.360000000001</v>
      </c>
      <c r="P23" s="3" t="s">
        <v>27</v>
      </c>
      <c r="Q23">
        <v>16096.779999999993</v>
      </c>
      <c r="R23">
        <v>34.175753715498921</v>
      </c>
    </row>
    <row r="24" spans="1:26" x14ac:dyDescent="0.25">
      <c r="A24" t="s">
        <v>140</v>
      </c>
      <c r="B24">
        <f>COUNTIF(Walmart_dataset[Order ID],Calc!A24)</f>
        <v>3</v>
      </c>
      <c r="C24">
        <f>SUMIF(Walmart_dataset[Order ID],Calc!A24,Walmart_dataset[Sales])</f>
        <v>244.78</v>
      </c>
      <c r="D24">
        <f>SUMIF(Walmart_dataset[Order ID],Calc!A24,Walmart_dataset[Profit])</f>
        <v>95.84</v>
      </c>
      <c r="E24" t="str">
        <f>INDEX(Walmart_dataset[],MATCH(Per_Order[[#This Row],[Unique Order ID]],Walmart_dataset[Order ID],0),7)</f>
        <v>California</v>
      </c>
      <c r="F24" t="str">
        <f>MID(Per_Order[[#This Row],[Unique Order ID]],4,4)</f>
        <v>2012</v>
      </c>
      <c r="H24" t="s">
        <v>249</v>
      </c>
      <c r="I24">
        <f>SUMIFS(Walmart_dataset[Sales],Walmart_dataset[Category],Calc!$H24,Walmart_dataset[Year],Calc!I$17,Walmart_dataset[State],Calc!$H$16)</f>
        <v>1199.98</v>
      </c>
      <c r="J24">
        <f>SUMIFS(Walmart_dataset[Sales],Walmart_dataset[Category],Calc!$H24,Walmart_dataset[Year],Calc!J$17,Walmart_dataset[State],Calc!$H$16)</f>
        <v>3919.8900000000003</v>
      </c>
      <c r="K24">
        <f>SUMIFS(Walmart_dataset[Sales],Walmart_dataset[Category],Calc!$H24,Walmart_dataset[Year],Calc!K$17,Walmart_dataset[State],Calc!$H$16)</f>
        <v>7279.88</v>
      </c>
      <c r="L24">
        <f>SUMIFS(Walmart_dataset[Sales],Walmart_dataset[Category],Calc!$H24,Walmart_dataset[Year],Calc!L$17,Walmart_dataset[State],Calc!$H$16)</f>
        <v>12159.759999999998</v>
      </c>
      <c r="M24">
        <f t="shared" si="1"/>
        <v>24559.51</v>
      </c>
      <c r="P24" s="3" t="s">
        <v>25</v>
      </c>
      <c r="Q24">
        <v>9111.06</v>
      </c>
      <c r="R24">
        <v>32.891913357400718</v>
      </c>
    </row>
    <row r="25" spans="1:26" x14ac:dyDescent="0.25">
      <c r="A25" t="s">
        <v>146</v>
      </c>
      <c r="B25">
        <f>COUNTIF(Walmart_dataset[Order ID],Calc!A25)</f>
        <v>1</v>
      </c>
      <c r="C25">
        <f>SUMIF(Walmart_dataset[Order ID],Calc!A25,Walmart_dataset[Sales])</f>
        <v>6.63</v>
      </c>
      <c r="D25">
        <f>SUMIF(Walmart_dataset[Order ID],Calc!A25,Walmart_dataset[Profit])</f>
        <v>1.79</v>
      </c>
      <c r="E25" t="str">
        <f>INDEX(Walmart_dataset[],MATCH(Per_Order[[#This Row],[Unique Order ID]],Walmart_dataset[Order ID],0),7)</f>
        <v>Washington</v>
      </c>
      <c r="F25" t="str">
        <f>MID(Per_Order[[#This Row],[Unique Order ID]],4,4)</f>
        <v>2012</v>
      </c>
      <c r="H25" t="s">
        <v>128</v>
      </c>
      <c r="I25">
        <f>SUMIFS(Walmart_dataset[Sales],Walmart_dataset[Category],Calc!$H25,Walmart_dataset[Year],Calc!I$17,Walmart_dataset[State],Calc!$H$16)</f>
        <v>332.77000000000004</v>
      </c>
      <c r="J25">
        <f>SUMIFS(Walmart_dataset[Sales],Walmart_dataset[Category],Calc!$H25,Walmart_dataset[Year],Calc!J$17,Walmart_dataset[State],Calc!$H$16)</f>
        <v>1327.8999999999999</v>
      </c>
      <c r="K25">
        <f>SUMIFS(Walmart_dataset[Sales],Walmart_dataset[Category],Calc!$H25,Walmart_dataset[Year],Calc!K$17,Walmart_dataset[State],Calc!$H$16)</f>
        <v>1147.8199999999997</v>
      </c>
      <c r="L25">
        <f>SUMIFS(Walmart_dataset[Sales],Walmart_dataset[Category],Calc!$H25,Walmart_dataset[Year],Calc!L$17,Walmart_dataset[State],Calc!$H$16)</f>
        <v>428.84999999999997</v>
      </c>
      <c r="M25">
        <f t="shared" si="1"/>
        <v>3237.3399999999997</v>
      </c>
      <c r="P25" s="3" t="s">
        <v>43</v>
      </c>
      <c r="Q25">
        <v>8645.4899999999961</v>
      </c>
      <c r="R25">
        <v>32.501842105263144</v>
      </c>
    </row>
    <row r="26" spans="1:26" x14ac:dyDescent="0.25">
      <c r="A26" t="s">
        <v>149</v>
      </c>
      <c r="B26">
        <f>COUNTIF(Walmart_dataset[Order ID],Calc!A26)</f>
        <v>1</v>
      </c>
      <c r="C26">
        <f>SUMIF(Walmart_dataset[Order ID],Calc!A26,Walmart_dataset[Sales])</f>
        <v>457.57</v>
      </c>
      <c r="D26">
        <f>SUMIF(Walmart_dataset[Order ID],Calc!A26,Walmart_dataset[Profit])</f>
        <v>51.48</v>
      </c>
      <c r="E26" t="str">
        <f>INDEX(Walmart_dataset[],MATCH(Per_Order[[#This Row],[Unique Order ID]],Walmart_dataset[Order ID],0),7)</f>
        <v>Washington</v>
      </c>
      <c r="F26" t="str">
        <f>MID(Per_Order[[#This Row],[Unique Order ID]],4,4)</f>
        <v>2011</v>
      </c>
      <c r="H26" t="s">
        <v>119</v>
      </c>
      <c r="I26">
        <f>SUMIFS(Walmart_dataset[Sales],Walmart_dataset[Category],Calc!$H26,Walmart_dataset[Year],Calc!I$17,Walmart_dataset[State],Calc!$H$16)</f>
        <v>136.69</v>
      </c>
      <c r="J26">
        <f>SUMIFS(Walmart_dataset[Sales],Walmart_dataset[Category],Calc!$H26,Walmart_dataset[Year],Calc!J$17,Walmart_dataset[State],Calc!$H$16)</f>
        <v>102.94000000000001</v>
      </c>
      <c r="K26">
        <f>SUMIFS(Walmart_dataset[Sales],Walmart_dataset[Category],Calc!$H26,Walmart_dataset[Year],Calc!K$17,Walmart_dataset[State],Calc!$H$16)</f>
        <v>111.28000000000002</v>
      </c>
      <c r="L26">
        <f>SUMIFS(Walmart_dataset[Sales],Walmart_dataset[Category],Calc!$H26,Walmart_dataset[Year],Calc!L$17,Walmart_dataset[State],Calc!$H$16)</f>
        <v>128.62</v>
      </c>
      <c r="M26">
        <f t="shared" si="1"/>
        <v>479.53000000000003</v>
      </c>
      <c r="P26" s="3" t="s">
        <v>128</v>
      </c>
      <c r="Q26">
        <v>1908.7099999999998</v>
      </c>
      <c r="R26">
        <v>28.488208955223879</v>
      </c>
    </row>
    <row r="27" spans="1:26" x14ac:dyDescent="0.25">
      <c r="A27" t="s">
        <v>152</v>
      </c>
      <c r="B27">
        <f>COUNTIF(Walmart_dataset[Order ID],Calc!A27)</f>
        <v>1</v>
      </c>
      <c r="C27">
        <f>SUMIF(Walmart_dataset[Order ID],Calc!A27,Walmart_dataset[Sales])</f>
        <v>5.98</v>
      </c>
      <c r="D27">
        <f>SUMIF(Walmart_dataset[Order ID],Calc!A27,Walmart_dataset[Profit])</f>
        <v>2.69</v>
      </c>
      <c r="E27" t="str">
        <f>INDEX(Walmart_dataset[],MATCH(Per_Order[[#This Row],[Unique Order ID]],Walmart_dataset[Order ID],0),7)</f>
        <v>California</v>
      </c>
      <c r="F27" t="str">
        <f>MID(Per_Order[[#This Row],[Unique Order ID]],4,4)</f>
        <v>2013</v>
      </c>
      <c r="H27" t="s">
        <v>21</v>
      </c>
      <c r="I27">
        <f>SUMIFS(Walmart_dataset[Sales],Walmart_dataset[Category],Calc!$H27,Walmart_dataset[Year],Calc!I$17,Walmart_dataset[State],Calc!$H$16)</f>
        <v>2926.2000000000012</v>
      </c>
      <c r="J27">
        <f>SUMIFS(Walmart_dataset[Sales],Walmart_dataset[Category],Calc!$H27,Walmart_dataset[Year],Calc!J$17,Walmart_dataset[State],Calc!$H$16)</f>
        <v>5083.9900000000016</v>
      </c>
      <c r="K27">
        <f>SUMIFS(Walmart_dataset[Sales],Walmart_dataset[Category],Calc!$H27,Walmart_dataset[Year],Calc!K$17,Walmart_dataset[State],Calc!$H$16)</f>
        <v>6139.6900000000014</v>
      </c>
      <c r="L27">
        <f>SUMIFS(Walmart_dataset[Sales],Walmart_dataset[Category],Calc!$H27,Walmart_dataset[Year],Calc!L$17,Walmart_dataset[State],Calc!$H$16)</f>
        <v>5846.6</v>
      </c>
      <c r="M27">
        <f t="shared" si="1"/>
        <v>19996.480000000003</v>
      </c>
      <c r="P27" s="3" t="s">
        <v>67</v>
      </c>
      <c r="Q27">
        <v>12119.099999999993</v>
      </c>
      <c r="R27">
        <v>26.931333333333317</v>
      </c>
    </row>
    <row r="28" spans="1:26" x14ac:dyDescent="0.25">
      <c r="A28" t="s">
        <v>155</v>
      </c>
      <c r="B28">
        <f>COUNTIF(Walmart_dataset[Order ID],Calc!A28)</f>
        <v>1</v>
      </c>
      <c r="C28">
        <f>SUMIF(Walmart_dataset[Order ID],Calc!A28,Walmart_dataset[Sales])</f>
        <v>28.4</v>
      </c>
      <c r="D28">
        <f>SUMIF(Walmart_dataset[Order ID],Calc!A28,Walmart_dataset[Profit])</f>
        <v>13.35</v>
      </c>
      <c r="E28" t="str">
        <f>INDEX(Walmart_dataset[],MATCH(Per_Order[[#This Row],[Unique Order ID]],Walmart_dataset[Order ID],0),7)</f>
        <v>New Mexico</v>
      </c>
      <c r="F28" t="str">
        <f>MID(Per_Order[[#This Row],[Unique Order ID]],4,4)</f>
        <v>2013</v>
      </c>
      <c r="H28" t="s">
        <v>17</v>
      </c>
      <c r="I28">
        <f>SUMIFS(Walmart_dataset[Sales],Walmart_dataset[Category],Calc!$H28,Walmart_dataset[Year],Calc!I$17,Walmart_dataset[State],Calc!$H$16)</f>
        <v>731.64</v>
      </c>
      <c r="J28">
        <f>SUMIFS(Walmart_dataset[Sales],Walmart_dataset[Category],Calc!$H28,Walmart_dataset[Year],Calc!J$17,Walmart_dataset[State],Calc!$H$16)</f>
        <v>775.7399999999999</v>
      </c>
      <c r="K28">
        <f>SUMIFS(Walmart_dataset[Sales],Walmart_dataset[Category],Calc!$H28,Walmart_dataset[Year],Calc!K$17,Walmart_dataset[State],Calc!$H$16)</f>
        <v>464.15000000000009</v>
      </c>
      <c r="L28">
        <f>SUMIFS(Walmart_dataset[Sales],Walmart_dataset[Category],Calc!$H28,Walmart_dataset[Year],Calc!L$17,Walmart_dataset[State],Calc!$H$16)</f>
        <v>927.6099999999999</v>
      </c>
      <c r="M28">
        <f t="shared" si="1"/>
        <v>2899.14</v>
      </c>
      <c r="P28" s="3" t="s">
        <v>21</v>
      </c>
      <c r="Q28">
        <v>7641.26</v>
      </c>
      <c r="R28">
        <v>25.135723684210529</v>
      </c>
    </row>
    <row r="29" spans="1:26" x14ac:dyDescent="0.25">
      <c r="A29" t="s">
        <v>160</v>
      </c>
      <c r="B29">
        <f>COUNTIF(Walmart_dataset[Order ID],Calc!A29)</f>
        <v>1</v>
      </c>
      <c r="C29">
        <f>SUMIF(Walmart_dataset[Order ID],Calc!A29,Walmart_dataset[Sales])</f>
        <v>27.68</v>
      </c>
      <c r="D29">
        <f>SUMIF(Walmart_dataset[Order ID],Calc!A29,Walmart_dataset[Profit])</f>
        <v>9.69</v>
      </c>
      <c r="E29" t="str">
        <f>INDEX(Walmart_dataset[],MATCH(Per_Order[[#This Row],[Unique Order ID]],Walmart_dataset[Order ID],0),7)</f>
        <v>Washington</v>
      </c>
      <c r="F29" t="str">
        <f>MID(Per_Order[[#This Row],[Unique Order ID]],4,4)</f>
        <v>2013</v>
      </c>
      <c r="H29" t="s">
        <v>736</v>
      </c>
      <c r="I29">
        <f>SUMIFS(Walmart_dataset[Sales],Walmart_dataset[Category],Calc!$H29,Walmart_dataset[Year],Calc!I$17,Walmart_dataset[State],Calc!$H$16)</f>
        <v>3470.1800000000003</v>
      </c>
      <c r="J29">
        <f>SUMIFS(Walmart_dataset[Sales],Walmart_dataset[Category],Calc!$H29,Walmart_dataset[Year],Calc!J$17,Walmart_dataset[State],Calc!$H$16)</f>
        <v>7753.82</v>
      </c>
      <c r="K29">
        <f>SUMIFS(Walmart_dataset[Sales],Walmart_dataset[Category],Calc!$H29,Walmart_dataset[Year],Calc!K$17,Walmart_dataset[State],Calc!$H$16)</f>
        <v>9556.73</v>
      </c>
      <c r="L29">
        <f>SUMIFS(Walmart_dataset[Sales],Walmart_dataset[Category],Calc!$H29,Walmart_dataset[Year],Calc!L$17,Walmart_dataset[State],Calc!$H$16)</f>
        <v>8711.2999999999993</v>
      </c>
      <c r="M29">
        <f t="shared" si="1"/>
        <v>29492.03</v>
      </c>
      <c r="P29" s="3" t="s">
        <v>17</v>
      </c>
      <c r="Q29">
        <v>2303.0699999999993</v>
      </c>
      <c r="R29">
        <v>19.854051724137925</v>
      </c>
    </row>
    <row r="30" spans="1:26" x14ac:dyDescent="0.25">
      <c r="A30" t="s">
        <v>163</v>
      </c>
      <c r="B30">
        <f>COUNTIF(Walmart_dataset[Order ID],Calc!A30)</f>
        <v>3</v>
      </c>
      <c r="C30">
        <f>SUMIF(Walmart_dataset[Order ID],Calc!A30,Walmart_dataset[Sales])</f>
        <v>472.03999999999996</v>
      </c>
      <c r="D30">
        <f>SUMIF(Walmart_dataset[Order ID],Calc!A30,Walmart_dataset[Profit])</f>
        <v>84.36</v>
      </c>
      <c r="E30" t="str">
        <f>INDEX(Walmart_dataset[],MATCH(Per_Order[[#This Row],[Unique Order ID]],Walmart_dataset[Order ID],0),7)</f>
        <v>California</v>
      </c>
      <c r="F30" t="str">
        <f>MID(Per_Order[[#This Row],[Unique Order ID]],4,4)</f>
        <v>2011</v>
      </c>
      <c r="H30" t="s">
        <v>67</v>
      </c>
      <c r="I30">
        <f>SUMIFS(Walmart_dataset[Sales],Walmart_dataset[Category],Calc!$H30,Walmart_dataset[Year],Calc!I$17,Walmart_dataset[State],Calc!$H$16)</f>
        <v>3008.1</v>
      </c>
      <c r="J30">
        <f>SUMIFS(Walmart_dataset[Sales],Walmart_dataset[Category],Calc!$H30,Walmart_dataset[Year],Calc!J$17,Walmart_dataset[State],Calc!$H$16)</f>
        <v>3316.8400000000011</v>
      </c>
      <c r="K30">
        <f>SUMIFS(Walmart_dataset[Sales],Walmart_dataset[Category],Calc!$H30,Walmart_dataset[Year],Calc!K$17,Walmart_dataset[State],Calc!$H$16)</f>
        <v>4781.92</v>
      </c>
      <c r="L30">
        <f>SUMIFS(Walmart_dataset[Sales],Walmart_dataset[Category],Calc!$H30,Walmart_dataset[Year],Calc!L$17,Walmart_dataset[State],Calc!$H$16)</f>
        <v>5651.0900000000011</v>
      </c>
      <c r="M30">
        <f t="shared" si="1"/>
        <v>16757.95</v>
      </c>
      <c r="P30" s="3" t="s">
        <v>110</v>
      </c>
      <c r="Q30">
        <v>4027.619999999999</v>
      </c>
      <c r="R30">
        <v>19.457101449275356</v>
      </c>
    </row>
    <row r="31" spans="1:26" x14ac:dyDescent="0.25">
      <c r="A31" t="s">
        <v>168</v>
      </c>
      <c r="B31">
        <f>COUNTIF(Walmart_dataset[Order ID],Calc!A31)</f>
        <v>1</v>
      </c>
      <c r="C31">
        <f>SUMIF(Walmart_dataset[Order ID],Calc!A31,Walmart_dataset[Sales])</f>
        <v>176.8</v>
      </c>
      <c r="D31">
        <f>SUMIF(Walmart_dataset[Order ID],Calc!A31,Walmart_dataset[Profit])</f>
        <v>22.98</v>
      </c>
      <c r="E31" t="str">
        <f>INDEX(Walmart_dataset[],MATCH(Per_Order[[#This Row],[Unique Order ID]],Walmart_dataset[Order ID],0),7)</f>
        <v>California</v>
      </c>
      <c r="F31" t="str">
        <f>MID(Per_Order[[#This Row],[Unique Order ID]],4,4)</f>
        <v>2011</v>
      </c>
      <c r="H31" t="s">
        <v>25</v>
      </c>
      <c r="I31">
        <f>SUMIFS(Walmart_dataset[Sales],Walmart_dataset[Category],Calc!$H31,Walmart_dataset[Year],Calc!I$17,Walmart_dataset[State],Calc!$H$16)</f>
        <v>19147.57</v>
      </c>
      <c r="J31">
        <f>SUMIFS(Walmart_dataset[Sales],Walmart_dataset[Category],Calc!$H31,Walmart_dataset[Year],Calc!J$17,Walmart_dataset[State],Calc!$H$16)</f>
        <v>12393.689999999997</v>
      </c>
      <c r="K31">
        <f>SUMIFS(Walmart_dataset[Sales],Walmart_dataset[Category],Calc!$H31,Walmart_dataset[Year],Calc!K$17,Walmart_dataset[State],Calc!$H$16)</f>
        <v>20226.349999999995</v>
      </c>
      <c r="L31">
        <f>SUMIFS(Walmart_dataset[Sales],Walmart_dataset[Category],Calc!$H31,Walmart_dataset[Year],Calc!L$17,Walmart_dataset[State],Calc!$H$16)</f>
        <v>16196.960000000003</v>
      </c>
      <c r="M31">
        <f t="shared" si="1"/>
        <v>67964.569999999992</v>
      </c>
      <c r="P31" s="3" t="s">
        <v>31</v>
      </c>
      <c r="Q31">
        <v>1482.5399999999995</v>
      </c>
      <c r="R31">
        <v>12.780517241379306</v>
      </c>
    </row>
    <row r="32" spans="1:26" x14ac:dyDescent="0.25">
      <c r="A32" t="s">
        <v>171</v>
      </c>
      <c r="B32">
        <f>COUNTIF(Walmart_dataset[Order ID],Calc!A32)</f>
        <v>1</v>
      </c>
      <c r="C32">
        <f>SUMIF(Walmart_dataset[Order ID],Calc!A32,Walmart_dataset[Sales])</f>
        <v>14.28</v>
      </c>
      <c r="D32">
        <f>SUMIF(Walmart_dataset[Order ID],Calc!A32,Walmart_dataset[Profit])</f>
        <v>6.71</v>
      </c>
      <c r="E32" t="str">
        <f>INDEX(Walmart_dataset[],MATCH(Per_Order[[#This Row],[Unique Order ID]],Walmart_dataset[Order ID],0),7)</f>
        <v>California</v>
      </c>
      <c r="F32" t="str">
        <f>MID(Per_Order[[#This Row],[Unique Order ID]],4,4)</f>
        <v>2012</v>
      </c>
      <c r="H32" t="s">
        <v>43</v>
      </c>
      <c r="I32">
        <f>SUMIFS(Walmart_dataset[Sales],Walmart_dataset[Category],Calc!$H32,Walmart_dataset[Year],Calc!I$17,Walmart_dataset[State],Calc!$H$16)</f>
        <v>10597.370000000003</v>
      </c>
      <c r="J32">
        <f>SUMIFS(Walmart_dataset[Sales],Walmart_dataset[Category],Calc!$H32,Walmart_dataset[Year],Calc!J$17,Walmart_dataset[State],Calc!$H$16)</f>
        <v>9592.5600000000013</v>
      </c>
      <c r="K32">
        <f>SUMIFS(Walmart_dataset[Sales],Walmart_dataset[Category],Calc!$H32,Walmart_dataset[Year],Calc!K$17,Walmart_dataset[State],Calc!$H$16)</f>
        <v>9655.7000000000025</v>
      </c>
      <c r="L32">
        <f>SUMIFS(Walmart_dataset[Sales],Walmart_dataset[Category],Calc!$H32,Walmart_dataset[Year],Calc!L$17,Walmart_dataset[State],Calc!$H$16)</f>
        <v>15266.660000000003</v>
      </c>
      <c r="M32">
        <f t="shared" si="1"/>
        <v>45112.290000000008</v>
      </c>
      <c r="P32" s="3" t="s">
        <v>23</v>
      </c>
      <c r="Q32">
        <v>2374.1499999999978</v>
      </c>
      <c r="R32">
        <v>9.4965999999999919</v>
      </c>
    </row>
    <row r="33" spans="1:23" x14ac:dyDescent="0.25">
      <c r="A33" t="s">
        <v>175</v>
      </c>
      <c r="B33">
        <f>COUNTIF(Walmart_dataset[Order ID],Calc!A33)</f>
        <v>2</v>
      </c>
      <c r="C33">
        <f>SUMIF(Walmart_dataset[Order ID],Calc!A33,Walmart_dataset[Sales])</f>
        <v>221.35</v>
      </c>
      <c r="D33">
        <f>SUMIF(Walmart_dataset[Order ID],Calc!A33,Walmart_dataset[Profit])</f>
        <v>-161.59</v>
      </c>
      <c r="E33" t="str">
        <f>INDEX(Walmart_dataset[],MATCH(Per_Order[[#This Row],[Unique Order ID]],Walmart_dataset[Order ID],0),7)</f>
        <v>Colorado</v>
      </c>
      <c r="F33" t="str">
        <f>MID(Per_Order[[#This Row],[Unique Order ID]],4,4)</f>
        <v>2011</v>
      </c>
      <c r="H33" t="s">
        <v>122</v>
      </c>
      <c r="I33">
        <f>SUMIFS(Walmart_dataset[Sales],Walmart_dataset[Category],Calc!$H33,Walmart_dataset[Year],Calc!I$17,Walmart_dataset[State],Calc!$H$16)</f>
        <v>8908.4800000000032</v>
      </c>
      <c r="J33">
        <f>SUMIFS(Walmart_dataset[Sales],Walmart_dataset[Category],Calc!$H33,Walmart_dataset[Year],Calc!J$17,Walmart_dataset[State],Calc!$H$16)</f>
        <v>279.73</v>
      </c>
      <c r="K33">
        <f>SUMIFS(Walmart_dataset[Sales],Walmart_dataset[Category],Calc!$H33,Walmart_dataset[Year],Calc!K$17,Walmart_dataset[State],Calc!$H$16)</f>
        <v>5927.6600000000008</v>
      </c>
      <c r="L33">
        <f>SUMIFS(Walmart_dataset[Sales],Walmart_dataset[Category],Calc!$H33,Walmart_dataset[Year],Calc!L$17,Walmart_dataset[State],Calc!$H$16)</f>
        <v>605.08000000000004</v>
      </c>
      <c r="M33">
        <f t="shared" si="1"/>
        <v>15720.950000000003</v>
      </c>
      <c r="P33" s="3" t="s">
        <v>122</v>
      </c>
      <c r="Q33">
        <v>626.11</v>
      </c>
      <c r="R33">
        <v>9.0740579710144935</v>
      </c>
    </row>
    <row r="34" spans="1:23" x14ac:dyDescent="0.25">
      <c r="A34" t="s">
        <v>180</v>
      </c>
      <c r="B34">
        <f>COUNTIF(Walmart_dataset[Order ID],Calc!A34)</f>
        <v>1</v>
      </c>
      <c r="C34">
        <f>SUMIF(Walmart_dataset[Order ID],Calc!A34,Walmart_dataset[Sales])</f>
        <v>444.77</v>
      </c>
      <c r="D34">
        <f>SUMIF(Walmart_dataset[Order ID],Calc!A34,Walmart_dataset[Profit])</f>
        <v>44.48</v>
      </c>
      <c r="E34" t="str">
        <f>INDEX(Walmart_dataset[],MATCH(Per_Order[[#This Row],[Unique Order ID]],Walmart_dataset[Order ID],0),7)</f>
        <v>California</v>
      </c>
      <c r="F34" t="str">
        <f>MID(Per_Order[[#This Row],[Unique Order ID]],4,4)</f>
        <v>2014</v>
      </c>
      <c r="H34" t="s">
        <v>31</v>
      </c>
      <c r="I34">
        <f>SUMIFS(Walmart_dataset[Sales],Walmart_dataset[Category],Calc!$H34,Walmart_dataset[Year],Calc!I$17,Walmart_dataset[State],Calc!$H$16)</f>
        <v>11497.1</v>
      </c>
      <c r="J34">
        <f>SUMIFS(Walmart_dataset[Sales],Walmart_dataset[Category],Calc!$H34,Walmart_dataset[Year],Calc!J$17,Walmart_dataset[State],Calc!$H$16)</f>
        <v>4463.3399999999992</v>
      </c>
      <c r="K34">
        <f>SUMIFS(Walmart_dataset[Sales],Walmart_dataset[Category],Calc!$H34,Walmart_dataset[Year],Calc!K$17,Walmart_dataset[State],Calc!$H$16)</f>
        <v>17083.64</v>
      </c>
      <c r="L34">
        <f>SUMIFS(Walmart_dataset[Sales],Walmart_dataset[Category],Calc!$H34,Walmart_dataset[Year],Calc!L$17,Walmart_dataset[State],Calc!$H$16)</f>
        <v>12386.160000000002</v>
      </c>
      <c r="M34">
        <f t="shared" si="1"/>
        <v>45430.240000000005</v>
      </c>
      <c r="P34" s="3" t="s">
        <v>119</v>
      </c>
      <c r="Q34">
        <v>275.18999999999994</v>
      </c>
      <c r="R34">
        <v>3.8220833333333326</v>
      </c>
    </row>
    <row r="35" spans="1:23" x14ac:dyDescent="0.25">
      <c r="A35" t="s">
        <v>184</v>
      </c>
      <c r="B35">
        <f>COUNTIF(Walmart_dataset[Order ID],Calc!A35)</f>
        <v>2</v>
      </c>
      <c r="C35">
        <f>SUMIF(Walmart_dataset[Order ID],Calc!A35,Walmart_dataset[Sales])</f>
        <v>395.44</v>
      </c>
      <c r="D35">
        <f>SUMIF(Walmart_dataset[Order ID],Calc!A35,Walmart_dataset[Profit])</f>
        <v>48.739999999999995</v>
      </c>
      <c r="E35" t="str">
        <f>INDEX(Walmart_dataset[],MATCH(Per_Order[[#This Row],[Unique Order ID]],Walmart_dataset[Order ID],0),7)</f>
        <v>California</v>
      </c>
      <c r="F35" t="str">
        <f>MID(Per_Order[[#This Row],[Unique Order ID]],4,4)</f>
        <v>2013</v>
      </c>
      <c r="H35" t="s">
        <v>4014</v>
      </c>
      <c r="I35">
        <f>SUM(I18:I34)</f>
        <v>91303.540000000008</v>
      </c>
      <c r="J35">
        <f t="shared" ref="J35:L35" si="2">SUM(J18:J34)</f>
        <v>88443.87999999999</v>
      </c>
      <c r="K35">
        <f t="shared" si="2"/>
        <v>131211.16999999998</v>
      </c>
      <c r="L35">
        <f t="shared" si="2"/>
        <v>146729.09</v>
      </c>
      <c r="M35">
        <f t="shared" si="1"/>
        <v>457687.67999999993</v>
      </c>
      <c r="P35" s="3" t="s">
        <v>736</v>
      </c>
      <c r="Q35">
        <v>-618.9499999999997</v>
      </c>
      <c r="R35">
        <v>-15.870512820512813</v>
      </c>
    </row>
    <row r="36" spans="1:23" x14ac:dyDescent="0.25">
      <c r="A36" t="s">
        <v>188</v>
      </c>
      <c r="B36">
        <f>COUNTIF(Walmart_dataset[Order ID],Calc!A36)</f>
        <v>1</v>
      </c>
      <c r="C36">
        <f>SUMIF(Walmart_dataset[Order ID],Calc!A36,Walmart_dataset[Sales])</f>
        <v>10.56</v>
      </c>
      <c r="D36">
        <f>SUMIF(Walmart_dataset[Order ID],Calc!A36,Walmart_dataset[Profit])</f>
        <v>4.75</v>
      </c>
      <c r="E36" t="str">
        <f>INDEX(Walmart_dataset[],MATCH(Per_Order[[#This Row],[Unique Order ID]],Walmart_dataset[Order ID],0),7)</f>
        <v>California</v>
      </c>
      <c r="F36" t="str">
        <f>MID(Per_Order[[#This Row],[Unique Order ID]],4,4)</f>
        <v>2014</v>
      </c>
      <c r="P36" s="3" t="s">
        <v>296</v>
      </c>
      <c r="Q36">
        <v>-1646.4999999999998</v>
      </c>
      <c r="R36">
        <v>-20.581249999999997</v>
      </c>
    </row>
    <row r="37" spans="1:23" x14ac:dyDescent="0.25">
      <c r="A37" t="s">
        <v>192</v>
      </c>
      <c r="B37">
        <f>COUNTIF(Walmart_dataset[Order ID],Calc!A37)</f>
        <v>1</v>
      </c>
      <c r="C37">
        <f>SUMIF(Walmart_dataset[Order ID],Calc!A37,Walmart_dataset[Sales])</f>
        <v>321.57</v>
      </c>
      <c r="D37">
        <f>SUMIF(Walmart_dataset[Order ID],Calc!A37,Walmart_dataset[Profit])</f>
        <v>28.14</v>
      </c>
      <c r="E37" t="str">
        <f>INDEX(Walmart_dataset[],MATCH(Per_Order[[#This Row],[Unique Order ID]],Walmart_dataset[Order ID],0),7)</f>
        <v>California</v>
      </c>
      <c r="F37" t="str">
        <f>MID(Per_Order[[#This Row],[Unique Order ID]],4,4)</f>
        <v>2013</v>
      </c>
      <c r="P37" s="3" t="s">
        <v>4004</v>
      </c>
      <c r="Q37">
        <v>108418.79000000002</v>
      </c>
      <c r="R37">
        <v>33.849138307836412</v>
      </c>
      <c r="T37" s="2" t="s">
        <v>6</v>
      </c>
      <c r="U37" t="s">
        <v>73</v>
      </c>
    </row>
    <row r="38" spans="1:23" x14ac:dyDescent="0.25">
      <c r="A38" t="s">
        <v>195</v>
      </c>
      <c r="B38">
        <f>COUNTIF(Walmart_dataset[Order ID],Calc!A38)</f>
        <v>2</v>
      </c>
      <c r="C38">
        <f>SUMIF(Walmart_dataset[Order ID],Calc!A38,Walmart_dataset[Sales])</f>
        <v>3354.98</v>
      </c>
      <c r="D38">
        <f>SUMIF(Walmart_dataset[Order ID],Calc!A38,Walmart_dataset[Profit])</f>
        <v>639.58000000000004</v>
      </c>
      <c r="E38" t="str">
        <f>INDEX(Walmart_dataset[],MATCH(Per_Order[[#This Row],[Unique Order ID]],Walmart_dataset[Order ID],0),7)</f>
        <v>California</v>
      </c>
      <c r="F38" t="str">
        <f>MID(Per_Order[[#This Row],[Unique Order ID]],4,4)</f>
        <v>2013</v>
      </c>
    </row>
    <row r="39" spans="1:23" x14ac:dyDescent="0.25">
      <c r="A39" t="s">
        <v>200</v>
      </c>
      <c r="B39">
        <f>COUNTIF(Walmart_dataset[Order ID],Calc!A39)</f>
        <v>1</v>
      </c>
      <c r="C39">
        <f>SUMIF(Walmart_dataset[Order ID],Calc!A39,Walmart_dataset[Sales])</f>
        <v>79.900000000000006</v>
      </c>
      <c r="D39">
        <f>SUMIF(Walmart_dataset[Order ID],Calc!A39,Walmart_dataset[Profit])</f>
        <v>35.159999999999997</v>
      </c>
      <c r="E39" t="str">
        <f>INDEX(Walmart_dataset[],MATCH(Per_Order[[#This Row],[Unique Order ID]],Walmart_dataset[Order ID],0),7)</f>
        <v>California</v>
      </c>
      <c r="F39" t="str">
        <f>MID(Per_Order[[#This Row],[Unique Order ID]],4,4)</f>
        <v>2012</v>
      </c>
      <c r="P39" s="2" t="s">
        <v>4003</v>
      </c>
      <c r="Q39" t="s">
        <v>4030</v>
      </c>
      <c r="R39" t="s">
        <v>4031</v>
      </c>
      <c r="T39" s="2" t="s">
        <v>4003</v>
      </c>
      <c r="U39" t="s">
        <v>4016</v>
      </c>
      <c r="V39" t="s">
        <v>4017</v>
      </c>
      <c r="W39" t="s">
        <v>4027</v>
      </c>
    </row>
    <row r="40" spans="1:23" x14ac:dyDescent="0.25">
      <c r="A40" t="s">
        <v>204</v>
      </c>
      <c r="B40">
        <f>COUNTIF(Walmart_dataset[Order ID],Calc!A40)</f>
        <v>1</v>
      </c>
      <c r="C40">
        <f>SUMIF(Walmart_dataset[Order ID],Calc!A40,Walmart_dataset[Sales])</f>
        <v>725.84</v>
      </c>
      <c r="D40">
        <f>SUMIF(Walmart_dataset[Order ID],Calc!A40,Walmart_dataset[Profit])</f>
        <v>210.49</v>
      </c>
      <c r="E40" t="str">
        <f>INDEX(Walmart_dataset[],MATCH(Per_Order[[#This Row],[Unique Order ID]],Walmart_dataset[Order ID],0),7)</f>
        <v>California</v>
      </c>
      <c r="F40" t="str">
        <f>MID(Per_Order[[#This Row],[Unique Order ID]],4,4)</f>
        <v>2014</v>
      </c>
      <c r="P40" s="3" t="s">
        <v>249</v>
      </c>
      <c r="Q40">
        <v>49749.23</v>
      </c>
      <c r="R40">
        <v>1989.9692000000002</v>
      </c>
      <c r="T40" s="3">
        <v>2011</v>
      </c>
      <c r="U40" s="20">
        <v>8295.2499999999982</v>
      </c>
      <c r="V40" s="20">
        <v>-903.18999999999994</v>
      </c>
      <c r="W40" s="6">
        <f>GETPIVOTDATA("Sum of Profit",$T$39,"Year",2011)/GETPIVOTDATA("Sum of Sales",$T$39,"Year",2011)</f>
        <v>-0.10888038335191828</v>
      </c>
    </row>
    <row r="41" spans="1:23" x14ac:dyDescent="0.25">
      <c r="A41" t="s">
        <v>207</v>
      </c>
      <c r="B41">
        <f>COUNTIF(Walmart_dataset[Order ID],Calc!A41)</f>
        <v>3</v>
      </c>
      <c r="C41">
        <f>SUMIF(Walmart_dataset[Order ID],Calc!A41,Walmart_dataset[Sales])</f>
        <v>226.13</v>
      </c>
      <c r="D41">
        <f>SUMIF(Walmart_dataset[Order ID],Calc!A41,Walmart_dataset[Profit])</f>
        <v>98.789999999999992</v>
      </c>
      <c r="E41" t="str">
        <f>INDEX(Walmart_dataset[],MATCH(Per_Order[[#This Row],[Unique Order ID]],Walmart_dataset[Order ID],0),7)</f>
        <v>California</v>
      </c>
      <c r="F41" t="str">
        <f>MID(Per_Order[[#This Row],[Unique Order ID]],4,4)</f>
        <v>2012</v>
      </c>
      <c r="P41" s="3" t="s">
        <v>736</v>
      </c>
      <c r="Q41">
        <v>42444.140000000007</v>
      </c>
      <c r="R41">
        <v>1088.3112820512822</v>
      </c>
      <c r="T41" s="3">
        <v>2012</v>
      </c>
      <c r="U41" s="20">
        <v>9611.1799999999985</v>
      </c>
      <c r="V41" s="20">
        <v>236.40000000000015</v>
      </c>
      <c r="W41" s="6">
        <f>GETPIVOTDATA("Sum of Profit",$T$39,"Year",2012)/GETPIVOTDATA("Sum of Sales",$T$39,"Year",2012)</f>
        <v>2.459635549433058E-2</v>
      </c>
    </row>
    <row r="42" spans="1:23" x14ac:dyDescent="0.25">
      <c r="A42" t="s">
        <v>211</v>
      </c>
      <c r="B42">
        <f>COUNTIF(Walmart_dataset[Order ID],Calc!A42)</f>
        <v>2</v>
      </c>
      <c r="C42">
        <f>SUMIF(Walmart_dataset[Order ID],Calc!A42,Walmart_dataset[Sales])</f>
        <v>14.8</v>
      </c>
      <c r="D42">
        <f>SUMIF(Walmart_dataset[Order ID],Calc!A42,Walmart_dataset[Profit])</f>
        <v>5.6099999999999994</v>
      </c>
      <c r="E42" t="str">
        <f>INDEX(Walmart_dataset[],MATCH(Per_Order[[#This Row],[Unique Order ID]],Walmart_dataset[Order ID],0),7)</f>
        <v>California</v>
      </c>
      <c r="F42" t="str">
        <f>MID(Per_Order[[#This Row],[Unique Order ID]],4,4)</f>
        <v>2014</v>
      </c>
      <c r="P42" s="3" t="s">
        <v>31</v>
      </c>
      <c r="Q42">
        <v>84754.6</v>
      </c>
      <c r="R42">
        <v>730.64310344827595</v>
      </c>
      <c r="T42" s="3">
        <v>2013</v>
      </c>
      <c r="U42" s="20">
        <v>6242.05</v>
      </c>
      <c r="V42" s="20">
        <v>-1485.1000000000001</v>
      </c>
      <c r="W42" s="6">
        <f>GETPIVOTDATA("Sum of Profit",$T$39,"Year",2013)/GETPIVOTDATA("Sum of Sales",$T$39,"Year",2013)</f>
        <v>-0.23791863250054071</v>
      </c>
    </row>
    <row r="43" spans="1:23" x14ac:dyDescent="0.25">
      <c r="A43" t="s">
        <v>216</v>
      </c>
      <c r="B43">
        <f>COUNTIF(Walmart_dataset[Order ID],Calc!A43)</f>
        <v>1</v>
      </c>
      <c r="C43">
        <f>SUMIF(Walmart_dataset[Order ID],Calc!A43,Walmart_dataset[Sales])</f>
        <v>1038.8399999999999</v>
      </c>
      <c r="D43">
        <f>SUMIF(Walmart_dataset[Order ID],Calc!A43,Walmart_dataset[Profit])</f>
        <v>51.94</v>
      </c>
      <c r="E43" t="str">
        <f>INDEX(Walmart_dataset[],MATCH(Per_Order[[#This Row],[Unique Order ID]],Walmart_dataset[Order ID],0),7)</f>
        <v>California</v>
      </c>
      <c r="F43" t="str">
        <f>MID(Per_Order[[#This Row],[Unique Order ID]],4,4)</f>
        <v>2012</v>
      </c>
      <c r="P43" s="3" t="s">
        <v>110</v>
      </c>
      <c r="Q43">
        <v>101781.35999999997</v>
      </c>
      <c r="R43">
        <v>491.69739130434766</v>
      </c>
      <c r="T43" s="3">
        <v>2014</v>
      </c>
      <c r="U43" s="20">
        <v>11133.54</v>
      </c>
      <c r="V43" s="20">
        <v>-1275.98</v>
      </c>
      <c r="W43" s="6">
        <f>GETPIVOTDATA("Sum of Profit",$T$39,"Year",2014)/GETPIVOTDATA("Sum of Sales",$T$39,"Year",2014)</f>
        <v>-0.11460685460329778</v>
      </c>
    </row>
    <row r="44" spans="1:23" x14ac:dyDescent="0.25">
      <c r="A44" t="s">
        <v>219</v>
      </c>
      <c r="B44">
        <f>COUNTIF(Walmart_dataset[Order ID],Calc!A44)</f>
        <v>3</v>
      </c>
      <c r="C44">
        <f>SUMIF(Walmart_dataset[Order ID],Calc!A44,Walmart_dataset[Sales])</f>
        <v>412.66</v>
      </c>
      <c r="D44">
        <f>SUMIF(Walmart_dataset[Order ID],Calc!A44,Walmart_dataset[Profit])</f>
        <v>106.69000000000001</v>
      </c>
      <c r="E44" t="str">
        <f>INDEX(Walmart_dataset[],MATCH(Per_Order[[#This Row],[Unique Order ID]],Walmart_dataset[Order ID],0),7)</f>
        <v>Oregon</v>
      </c>
      <c r="F44" t="str">
        <f>MID(Per_Order[[#This Row],[Unique Order ID]],4,4)</f>
        <v>2012</v>
      </c>
      <c r="P44" s="3" t="s">
        <v>296</v>
      </c>
      <c r="Q44">
        <v>36004.179999999986</v>
      </c>
      <c r="R44">
        <v>450.05224999999984</v>
      </c>
      <c r="T44" s="3" t="s">
        <v>4004</v>
      </c>
      <c r="U44" s="20">
        <v>35282.019999999997</v>
      </c>
      <c r="V44" s="20">
        <v>-3427.87</v>
      </c>
    </row>
    <row r="45" spans="1:23" x14ac:dyDescent="0.25">
      <c r="A45" t="s">
        <v>223</v>
      </c>
      <c r="B45">
        <f>COUNTIF(Walmart_dataset[Order ID],Calc!A45)</f>
        <v>5</v>
      </c>
      <c r="C45">
        <f>SUMIF(Walmart_dataset[Order ID],Calc!A45,Walmart_dataset[Sales])</f>
        <v>855.27</v>
      </c>
      <c r="D45">
        <f>SUMIF(Walmart_dataset[Order ID],Calc!A45,Walmart_dataset[Profit])</f>
        <v>20.879999999999992</v>
      </c>
      <c r="E45" t="str">
        <f>INDEX(Walmart_dataset[],MATCH(Per_Order[[#This Row],[Unique Order ID]],Walmart_dataset[Order ID],0),7)</f>
        <v>Colorado</v>
      </c>
      <c r="F45" t="str">
        <f>MID(Per_Order[[#This Row],[Unique Order ID]],4,4)</f>
        <v>2011</v>
      </c>
      <c r="P45" s="3" t="s">
        <v>25</v>
      </c>
      <c r="Q45">
        <v>98684.390000000029</v>
      </c>
      <c r="R45">
        <v>356.2613357400723</v>
      </c>
    </row>
    <row r="46" spans="1:23" x14ac:dyDescent="0.25">
      <c r="A46" t="s">
        <v>231</v>
      </c>
      <c r="B46">
        <f>COUNTIF(Walmart_dataset[Order ID],Calc!A46)</f>
        <v>4</v>
      </c>
      <c r="C46">
        <f>SUMIF(Walmart_dataset[Order ID],Calc!A46,Walmart_dataset[Sales])</f>
        <v>503.4</v>
      </c>
      <c r="D46">
        <f>SUMIF(Walmart_dataset[Order ID],Calc!A46,Walmart_dataset[Profit])</f>
        <v>59.849999999999994</v>
      </c>
      <c r="E46" t="str">
        <f>INDEX(Walmart_dataset[],MATCH(Per_Order[[#This Row],[Unique Order ID]],Walmart_dataset[Order ID],0),7)</f>
        <v>Colorado</v>
      </c>
      <c r="F46" t="str">
        <f>MID(Per_Order[[#This Row],[Unique Order ID]],4,4)</f>
        <v>2013</v>
      </c>
      <c r="P46" s="3" t="s">
        <v>43</v>
      </c>
      <c r="Q46">
        <v>70532.839999999982</v>
      </c>
      <c r="R46">
        <v>265.16105263157885</v>
      </c>
      <c r="T46" s="11" t="s">
        <v>4010</v>
      </c>
      <c r="U46" s="12" t="s">
        <v>9</v>
      </c>
      <c r="V46" s="12" t="s">
        <v>11</v>
      </c>
      <c r="W46" s="12" t="s">
        <v>4027</v>
      </c>
    </row>
    <row r="47" spans="1:23" x14ac:dyDescent="0.25">
      <c r="A47" t="s">
        <v>238</v>
      </c>
      <c r="B47">
        <f>COUNTIF(Walmart_dataset[Order ID],Calc!A47)</f>
        <v>1</v>
      </c>
      <c r="C47">
        <f>SUMIF(Walmart_dataset[Order ID],Calc!A47,Walmart_dataset[Sales])</f>
        <v>7.16</v>
      </c>
      <c r="D47">
        <f>SUMIF(Walmart_dataset[Order ID],Calc!A47,Walmart_dataset[Profit])</f>
        <v>3.58</v>
      </c>
      <c r="E47" t="str">
        <f>INDEX(Walmart_dataset[],MATCH(Per_Order[[#This Row],[Unique Order ID]],Walmart_dataset[Order ID],0),7)</f>
        <v>California</v>
      </c>
      <c r="F47" t="str">
        <f>MID(Per_Order[[#This Row],[Unique Order ID]],4,4)</f>
        <v>2011</v>
      </c>
      <c r="P47" s="3" t="s">
        <v>122</v>
      </c>
      <c r="Q47">
        <v>18127.12</v>
      </c>
      <c r="R47">
        <v>262.71188405797102</v>
      </c>
      <c r="T47" s="10">
        <v>2011</v>
      </c>
      <c r="U47" s="5">
        <f>GETPIVOTDATA("Sum of Sales",$T$39,"Year",2011)/1000</f>
        <v>8.2952499999999976</v>
      </c>
      <c r="V47" s="5">
        <f>GETPIVOTDATA("Sum of Profit",$T$39,"Year",2011)/1000</f>
        <v>-0.90318999999999994</v>
      </c>
      <c r="W47" s="6">
        <f>V47/U47</f>
        <v>-0.1088803833519183</v>
      </c>
    </row>
    <row r="48" spans="1:23" x14ac:dyDescent="0.25">
      <c r="A48" t="s">
        <v>242</v>
      </c>
      <c r="B48">
        <f>COUNTIF(Walmart_dataset[Order ID],Calc!A48)</f>
        <v>2</v>
      </c>
      <c r="C48">
        <f>SUMIF(Walmart_dataset[Order ID],Calc!A48,Walmart_dataset[Sales])</f>
        <v>351.51</v>
      </c>
      <c r="D48">
        <f>SUMIF(Walmart_dataset[Order ID],Calc!A48,Walmart_dataset[Profit])</f>
        <v>116.74</v>
      </c>
      <c r="E48" t="str">
        <f>INDEX(Walmart_dataset[],MATCH(Per_Order[[#This Row],[Unique Order ID]],Walmart_dataset[Order ID],0),7)</f>
        <v>California</v>
      </c>
      <c r="F48" t="str">
        <f>MID(Per_Order[[#This Row],[Unique Order ID]],4,4)</f>
        <v>2013</v>
      </c>
      <c r="P48" s="3" t="s">
        <v>58</v>
      </c>
      <c r="Q48">
        <v>61114.100000000028</v>
      </c>
      <c r="R48">
        <v>236.87635658914741</v>
      </c>
      <c r="T48" s="10">
        <v>2012</v>
      </c>
      <c r="U48" s="5">
        <f>GETPIVOTDATA("Sum of Sales",$T$39,"Year",2012)/1000</f>
        <v>9.6111799999999992</v>
      </c>
      <c r="V48" s="5">
        <f>GETPIVOTDATA("Sum of Profit",$T$39,"Year",2012)/1000</f>
        <v>0.23640000000000014</v>
      </c>
      <c r="W48" s="6">
        <f t="shared" ref="W48:W50" si="3">V48/U48</f>
        <v>2.4596355494330577E-2</v>
      </c>
    </row>
    <row r="49" spans="1:23" x14ac:dyDescent="0.25">
      <c r="A49" t="s">
        <v>246</v>
      </c>
      <c r="B49">
        <f>COUNTIF(Walmart_dataset[Order ID],Calc!A49)</f>
        <v>3</v>
      </c>
      <c r="C49">
        <f>SUMIF(Walmart_dataset[Order ID],Calc!A49,Walmart_dataset[Sales])</f>
        <v>979.1</v>
      </c>
      <c r="D49">
        <f>SUMIF(Walmart_dataset[Order ID],Calc!A49,Walmart_dataset[Profit])</f>
        <v>342.08000000000004</v>
      </c>
      <c r="E49" t="str">
        <f>INDEX(Walmart_dataset[],MATCH(Per_Order[[#This Row],[Unique Order ID]],Walmart_dataset[Order ID],0),7)</f>
        <v>California</v>
      </c>
      <c r="F49" t="str">
        <f>MID(Per_Order[[#This Row],[Unique Order ID]],4,4)</f>
        <v>2012</v>
      </c>
      <c r="P49" s="3" t="s">
        <v>29</v>
      </c>
      <c r="Q49">
        <v>30236.319999999989</v>
      </c>
      <c r="R49">
        <v>222.32588235294111</v>
      </c>
      <c r="T49" s="10">
        <v>2013</v>
      </c>
      <c r="U49" s="5">
        <f>GETPIVOTDATA("Sum of Sales",$T$39,"Year",2013)/1000</f>
        <v>6.2420499999999999</v>
      </c>
      <c r="V49" s="5">
        <f>GETPIVOTDATA("Sum of Profit",$T$39,"Year",2013)/1000</f>
        <v>-1.4851000000000001</v>
      </c>
      <c r="W49" s="6">
        <f t="shared" si="3"/>
        <v>-0.23791863250054071</v>
      </c>
    </row>
    <row r="50" spans="1:23" x14ac:dyDescent="0.25">
      <c r="A50" t="s">
        <v>252</v>
      </c>
      <c r="B50">
        <f>COUNTIF(Walmart_dataset[Order ID],Calc!A50)</f>
        <v>2</v>
      </c>
      <c r="C50">
        <f>SUMIF(Walmart_dataset[Order ID],Calc!A50,Walmart_dataset[Sales])</f>
        <v>706.06000000000006</v>
      </c>
      <c r="D50">
        <f>SUMIF(Walmart_dataset[Order ID],Calc!A50,Walmart_dataset[Profit])</f>
        <v>-14.66</v>
      </c>
      <c r="E50" t="str">
        <f>INDEX(Walmart_dataset[],MATCH(Per_Order[[#This Row],[Unique Order ID]],Walmart_dataset[Order ID],0),7)</f>
        <v>California</v>
      </c>
      <c r="F50" t="str">
        <f>MID(Per_Order[[#This Row],[Unique Order ID]],4,4)</f>
        <v>2011</v>
      </c>
      <c r="P50" s="3" t="s">
        <v>27</v>
      </c>
      <c r="Q50">
        <v>55961.109999999964</v>
      </c>
      <c r="R50">
        <v>118.81339702760077</v>
      </c>
      <c r="T50" s="10">
        <v>2014</v>
      </c>
      <c r="U50" s="5">
        <f>GETPIVOTDATA("Sum of Sales",$T$39,"Year",2014)/1000</f>
        <v>11.13354</v>
      </c>
      <c r="V50" s="5">
        <f>GETPIVOTDATA("Sum of Profit",$T$39,"Year",2014)/1000</f>
        <v>-1.2759800000000001</v>
      </c>
      <c r="W50" s="6">
        <f t="shared" si="3"/>
        <v>-0.11460685460329779</v>
      </c>
    </row>
    <row r="51" spans="1:23" x14ac:dyDescent="0.25">
      <c r="A51" t="s">
        <v>256</v>
      </c>
      <c r="B51">
        <f>COUNTIF(Walmart_dataset[Order ID],Calc!A51)</f>
        <v>1</v>
      </c>
      <c r="C51">
        <f>SUMIF(Walmart_dataset[Order ID],Calc!A51,Walmart_dataset[Sales])</f>
        <v>4.96</v>
      </c>
      <c r="D51">
        <f>SUMIF(Walmart_dataset[Order ID],Calc!A51,Walmart_dataset[Profit])</f>
        <v>2.33</v>
      </c>
      <c r="E51" t="str">
        <f>INDEX(Walmart_dataset[],MATCH(Per_Order[[#This Row],[Unique Order ID]],Walmart_dataset[Order ID],0),7)</f>
        <v>Utah</v>
      </c>
      <c r="F51" t="str">
        <f>MID(Per_Order[[#This Row],[Unique Order ID]],4,4)</f>
        <v>2012</v>
      </c>
      <c r="P51" s="3" t="s">
        <v>21</v>
      </c>
      <c r="Q51">
        <v>30072.729999999985</v>
      </c>
      <c r="R51">
        <v>98.923453947368372</v>
      </c>
    </row>
    <row r="52" spans="1:23" x14ac:dyDescent="0.25">
      <c r="A52" t="s">
        <v>260</v>
      </c>
      <c r="B52">
        <f>COUNTIF(Walmart_dataset[Order ID],Calc!A52)</f>
        <v>1</v>
      </c>
      <c r="C52">
        <f>SUMIF(Walmart_dataset[Order ID],Calc!A52,Walmart_dataset[Sales])</f>
        <v>47.98</v>
      </c>
      <c r="D52">
        <f>SUMIF(Walmart_dataset[Order ID],Calc!A52,Walmart_dataset[Profit])</f>
        <v>4.8</v>
      </c>
      <c r="E52" t="str">
        <f>INDEX(Walmart_dataset[],MATCH(Per_Order[[#This Row],[Unique Order ID]],Walmart_dataset[Order ID],0),7)</f>
        <v>California</v>
      </c>
      <c r="F52" t="str">
        <f>MID(Per_Order[[#This Row],[Unique Order ID]],4,4)</f>
        <v>2014</v>
      </c>
      <c r="P52" s="3" t="s">
        <v>128</v>
      </c>
      <c r="Q52">
        <v>4118.1000000000013</v>
      </c>
      <c r="R52">
        <v>61.46417910447763</v>
      </c>
    </row>
    <row r="53" spans="1:23" x14ac:dyDescent="0.25">
      <c r="A53" t="s">
        <v>263</v>
      </c>
      <c r="B53">
        <f>COUNTIF(Walmart_dataset[Order ID],Calc!A53)</f>
        <v>1</v>
      </c>
      <c r="C53">
        <f>SUMIF(Walmart_dataset[Order ID],Calc!A53,Walmart_dataset[Sales])</f>
        <v>211.96</v>
      </c>
      <c r="D53">
        <f>SUMIF(Walmart_dataset[Order ID],Calc!A53,Walmart_dataset[Profit])</f>
        <v>8.48</v>
      </c>
      <c r="E53" t="str">
        <f>INDEX(Walmart_dataset[],MATCH(Per_Order[[#This Row],[Unique Order ID]],Walmart_dataset[Order ID],0),7)</f>
        <v>California</v>
      </c>
      <c r="F53" t="str">
        <f>MID(Per_Order[[#This Row],[Unique Order ID]],4,4)</f>
        <v>2011</v>
      </c>
      <c r="P53" s="3" t="s">
        <v>67</v>
      </c>
      <c r="Q53">
        <v>26663.729999999985</v>
      </c>
      <c r="R53">
        <v>59.252733333333303</v>
      </c>
    </row>
    <row r="54" spans="1:23" x14ac:dyDescent="0.25">
      <c r="A54" t="s">
        <v>266</v>
      </c>
      <c r="B54">
        <f>COUNTIF(Walmart_dataset[Order ID],Calc!A54)</f>
        <v>4</v>
      </c>
      <c r="C54">
        <f>SUMIF(Walmart_dataset[Order ID],Calc!A54,Walmart_dataset[Sales])</f>
        <v>1520.38</v>
      </c>
      <c r="D54">
        <f>SUMIF(Walmart_dataset[Order ID],Calc!A54,Walmart_dataset[Profit])</f>
        <v>144.45999999999998</v>
      </c>
      <c r="E54" t="str">
        <f>INDEX(Walmart_dataset[],MATCH(Per_Order[[#This Row],[Unique Order ID]],Walmart_dataset[Order ID],0),7)</f>
        <v>Arizona</v>
      </c>
      <c r="F54" t="str">
        <f>MID(Per_Order[[#This Row],[Unique Order ID]],4,4)</f>
        <v>2011</v>
      </c>
      <c r="P54" s="3" t="s">
        <v>17</v>
      </c>
      <c r="Q54">
        <v>5078.72</v>
      </c>
      <c r="R54">
        <v>43.78206896551724</v>
      </c>
    </row>
    <row r="55" spans="1:23" x14ac:dyDescent="0.25">
      <c r="A55" t="s">
        <v>273</v>
      </c>
      <c r="B55">
        <f>COUNTIF(Walmart_dataset[Order ID],Calc!A55)</f>
        <v>2</v>
      </c>
      <c r="C55">
        <f>SUMIF(Walmart_dataset[Order ID],Calc!A55,Walmart_dataset[Sales])</f>
        <v>100.5</v>
      </c>
      <c r="D55">
        <f>SUMIF(Walmart_dataset[Order ID],Calc!A55,Walmart_dataset[Profit])</f>
        <v>42.82</v>
      </c>
      <c r="E55" t="str">
        <f>INDEX(Walmart_dataset[],MATCH(Per_Order[[#This Row],[Unique Order ID]],Walmart_dataset[Order ID],0),7)</f>
        <v>California</v>
      </c>
      <c r="F55" t="str">
        <f>MID(Per_Order[[#This Row],[Unique Order ID]],4,4)</f>
        <v>2013</v>
      </c>
      <c r="P55" s="3" t="s">
        <v>23</v>
      </c>
      <c r="Q55">
        <v>9212.0600000000031</v>
      </c>
      <c r="R55">
        <v>36.848240000000011</v>
      </c>
    </row>
    <row r="56" spans="1:23" x14ac:dyDescent="0.25">
      <c r="A56" t="s">
        <v>277</v>
      </c>
      <c r="B56">
        <f>COUNTIF(Walmart_dataset[Order ID],Calc!A56)</f>
        <v>2</v>
      </c>
      <c r="C56">
        <f>SUMIF(Walmart_dataset[Order ID],Calc!A56,Walmart_dataset[Sales])</f>
        <v>2046.35</v>
      </c>
      <c r="D56">
        <f>SUMIF(Walmart_dataset[Order ID],Calc!A56,Walmart_dataset[Profit])</f>
        <v>729.71</v>
      </c>
      <c r="E56" t="str">
        <f>INDEX(Walmart_dataset[],MATCH(Per_Order[[#This Row],[Unique Order ID]],Walmart_dataset[Order ID],0),7)</f>
        <v>Washington</v>
      </c>
      <c r="F56" t="str">
        <f>MID(Per_Order[[#This Row],[Unique Order ID]],4,4)</f>
        <v>2011</v>
      </c>
      <c r="P56" s="3" t="s">
        <v>119</v>
      </c>
      <c r="Q56">
        <v>923.2</v>
      </c>
      <c r="R56">
        <v>12.822222222222223</v>
      </c>
    </row>
    <row r="57" spans="1:23" x14ac:dyDescent="0.25">
      <c r="A57" t="s">
        <v>282</v>
      </c>
      <c r="B57">
        <f>COUNTIF(Walmart_dataset[Order ID],Calc!A57)</f>
        <v>1</v>
      </c>
      <c r="C57">
        <f>SUMIF(Walmart_dataset[Order ID],Calc!A57,Walmart_dataset[Sales])</f>
        <v>75.790000000000006</v>
      </c>
      <c r="D57">
        <f>SUMIF(Walmart_dataset[Order ID],Calc!A57,Walmart_dataset[Profit])</f>
        <v>25.58</v>
      </c>
      <c r="E57" t="str">
        <f>INDEX(Walmart_dataset[],MATCH(Per_Order[[#This Row],[Unique Order ID]],Walmart_dataset[Order ID],0),7)</f>
        <v>Nevada</v>
      </c>
      <c r="F57" t="str">
        <f>MID(Per_Order[[#This Row],[Unique Order ID]],4,4)</f>
        <v>2014</v>
      </c>
      <c r="P57" s="3" t="s">
        <v>4004</v>
      </c>
      <c r="Q57">
        <v>725457.93000000191</v>
      </c>
      <c r="R57">
        <v>226.49326568841769</v>
      </c>
    </row>
    <row r="58" spans="1:23" x14ac:dyDescent="0.25">
      <c r="A58" t="s">
        <v>287</v>
      </c>
      <c r="B58">
        <f>COUNTIF(Walmart_dataset[Order ID],Calc!A58)</f>
        <v>9</v>
      </c>
      <c r="C58">
        <f>SUMIF(Walmart_dataset[Order ID],Calc!A58,Walmart_dataset[Sales])</f>
        <v>3955.51</v>
      </c>
      <c r="D58">
        <f>SUMIF(Walmart_dataset[Order ID],Calc!A58,Walmart_dataset[Profit])</f>
        <v>431.82000000000005</v>
      </c>
      <c r="E58" t="str">
        <f>INDEX(Walmart_dataset[],MATCH(Per_Order[[#This Row],[Unique Order ID]],Walmart_dataset[Order ID],0),7)</f>
        <v>California</v>
      </c>
      <c r="F58" t="str">
        <f>MID(Per_Order[[#This Row],[Unique Order ID]],4,4)</f>
        <v>2014</v>
      </c>
    </row>
    <row r="59" spans="1:23" x14ac:dyDescent="0.25">
      <c r="A59" t="s">
        <v>299</v>
      </c>
      <c r="B59">
        <f>COUNTIF(Walmart_dataset[Order ID],Calc!A59)</f>
        <v>2</v>
      </c>
      <c r="C59">
        <f>SUMIF(Walmart_dataset[Order ID],Calc!A59,Walmart_dataset[Sales])</f>
        <v>447</v>
      </c>
      <c r="D59">
        <f>SUMIF(Walmart_dataset[Order ID],Calc!A59,Walmart_dataset[Profit])</f>
        <v>92.600000000000009</v>
      </c>
      <c r="E59" t="str">
        <f>INDEX(Walmart_dataset[],MATCH(Per_Order[[#This Row],[Unique Order ID]],Walmart_dataset[Order ID],0),7)</f>
        <v>Washington</v>
      </c>
      <c r="F59" t="str">
        <f>MID(Per_Order[[#This Row],[Unique Order ID]],4,4)</f>
        <v>2014</v>
      </c>
    </row>
    <row r="60" spans="1:23" x14ac:dyDescent="0.25">
      <c r="A60" t="s">
        <v>302</v>
      </c>
      <c r="B60">
        <f>COUNTIF(Walmart_dataset[Order ID],Calc!A60)</f>
        <v>1</v>
      </c>
      <c r="C60">
        <f>SUMIF(Walmart_dataset[Order ID],Calc!A60,Walmart_dataset[Sales])</f>
        <v>95.92</v>
      </c>
      <c r="D60">
        <f>SUMIF(Walmart_dataset[Order ID],Calc!A60,Walmart_dataset[Profit])</f>
        <v>25.9</v>
      </c>
      <c r="E60" t="str">
        <f>INDEX(Walmart_dataset[],MATCH(Per_Order[[#This Row],[Unique Order ID]],Walmart_dataset[Order ID],0),7)</f>
        <v>California</v>
      </c>
      <c r="F60" t="str">
        <f>MID(Per_Order[[#This Row],[Unique Order ID]],4,4)</f>
        <v>2014</v>
      </c>
    </row>
    <row r="61" spans="1:23" x14ac:dyDescent="0.25">
      <c r="A61" t="s">
        <v>306</v>
      </c>
      <c r="B61">
        <f>COUNTIF(Walmart_dataset[Order ID],Calc!A61)</f>
        <v>1</v>
      </c>
      <c r="C61">
        <f>SUMIF(Walmart_dataset[Order ID],Calc!A61,Walmart_dataset[Sales])</f>
        <v>383.8</v>
      </c>
      <c r="D61">
        <f>SUMIF(Walmart_dataset[Order ID],Calc!A61,Walmart_dataset[Profit])</f>
        <v>38.380000000000003</v>
      </c>
      <c r="E61" t="str">
        <f>INDEX(Walmart_dataset[],MATCH(Per_Order[[#This Row],[Unique Order ID]],Walmart_dataset[Order ID],0),7)</f>
        <v>California</v>
      </c>
      <c r="F61" t="str">
        <f>MID(Per_Order[[#This Row],[Unique Order ID]],4,4)</f>
        <v>2013</v>
      </c>
    </row>
    <row r="62" spans="1:23" x14ac:dyDescent="0.25">
      <c r="A62" t="s">
        <v>309</v>
      </c>
      <c r="B62">
        <f>COUNTIF(Walmart_dataset[Order ID],Calc!A62)</f>
        <v>2</v>
      </c>
      <c r="C62">
        <f>SUMIF(Walmart_dataset[Order ID],Calc!A62,Walmart_dataset[Sales])</f>
        <v>24.57</v>
      </c>
      <c r="D62">
        <f>SUMIF(Walmart_dataset[Order ID],Calc!A62,Walmart_dataset[Profit])</f>
        <v>9.7199999999999989</v>
      </c>
      <c r="E62" t="str">
        <f>INDEX(Walmart_dataset[],MATCH(Per_Order[[#This Row],[Unique Order ID]],Walmart_dataset[Order ID],0),7)</f>
        <v>California</v>
      </c>
      <c r="F62" t="str">
        <f>MID(Per_Order[[#This Row],[Unique Order ID]],4,4)</f>
        <v>2014</v>
      </c>
    </row>
    <row r="63" spans="1:23" x14ac:dyDescent="0.25">
      <c r="A63" t="s">
        <v>313</v>
      </c>
      <c r="B63">
        <f>COUNTIF(Walmart_dataset[Order ID],Calc!A63)</f>
        <v>1</v>
      </c>
      <c r="C63">
        <f>SUMIF(Walmart_dataset[Order ID],Calc!A63,Walmart_dataset[Sales])</f>
        <v>196.75</v>
      </c>
      <c r="D63">
        <f>SUMIF(Walmart_dataset[Order ID],Calc!A63,Walmart_dataset[Profit])</f>
        <v>56.57</v>
      </c>
      <c r="E63" t="str">
        <f>INDEX(Walmart_dataset[],MATCH(Per_Order[[#This Row],[Unique Order ID]],Walmart_dataset[Order ID],0),7)</f>
        <v>Colorado</v>
      </c>
      <c r="F63" t="str">
        <f>MID(Per_Order[[#This Row],[Unique Order ID]],4,4)</f>
        <v>2011</v>
      </c>
    </row>
    <row r="64" spans="1:23" x14ac:dyDescent="0.25">
      <c r="A64" t="s">
        <v>317</v>
      </c>
      <c r="B64">
        <f>COUNTIF(Walmart_dataset[Order ID],Calc!A64)</f>
        <v>1</v>
      </c>
      <c r="C64">
        <f>SUMIF(Walmart_dataset[Order ID],Calc!A64,Walmart_dataset[Sales])</f>
        <v>129.57</v>
      </c>
      <c r="D64">
        <f>SUMIF(Walmart_dataset[Order ID],Calc!A64,Walmart_dataset[Profit])</f>
        <v>-24.29</v>
      </c>
      <c r="E64" t="str">
        <f>INDEX(Walmart_dataset[],MATCH(Per_Order[[#This Row],[Unique Order ID]],Walmart_dataset[Order ID],0),7)</f>
        <v>California</v>
      </c>
      <c r="F64" t="str">
        <f>MID(Per_Order[[#This Row],[Unique Order ID]],4,4)</f>
        <v>2011</v>
      </c>
    </row>
    <row r="65" spans="1:6" x14ac:dyDescent="0.25">
      <c r="A65" t="s">
        <v>321</v>
      </c>
      <c r="B65">
        <f>COUNTIF(Walmart_dataset[Order ID],Calc!A65)</f>
        <v>3</v>
      </c>
      <c r="C65">
        <f>SUMIF(Walmart_dataset[Order ID],Calc!A65,Walmart_dataset[Sales])</f>
        <v>1055.1399999999999</v>
      </c>
      <c r="D65">
        <f>SUMIF(Walmart_dataset[Order ID],Calc!A65,Walmart_dataset[Profit])</f>
        <v>432.93</v>
      </c>
      <c r="E65" t="str">
        <f>INDEX(Walmart_dataset[],MATCH(Per_Order[[#This Row],[Unique Order ID]],Walmart_dataset[Order ID],0),7)</f>
        <v>Washington</v>
      </c>
      <c r="F65" t="str">
        <f>MID(Per_Order[[#This Row],[Unique Order ID]],4,4)</f>
        <v>2012</v>
      </c>
    </row>
    <row r="66" spans="1:6" x14ac:dyDescent="0.25">
      <c r="A66" t="s">
        <v>326</v>
      </c>
      <c r="B66">
        <f>COUNTIF(Walmart_dataset[Order ID],Calc!A66)</f>
        <v>5</v>
      </c>
      <c r="C66">
        <f>SUMIF(Walmart_dataset[Order ID],Calc!A66,Walmart_dataset[Sales])</f>
        <v>1588.33</v>
      </c>
      <c r="D66">
        <f>SUMIF(Walmart_dataset[Order ID],Calc!A66,Walmart_dataset[Profit])</f>
        <v>-857.18999999999994</v>
      </c>
      <c r="E66" t="str">
        <f>INDEX(Walmart_dataset[],MATCH(Per_Order[[#This Row],[Unique Order ID]],Walmart_dataset[Order ID],0),7)</f>
        <v>Arizona</v>
      </c>
      <c r="F66" t="str">
        <f>MID(Per_Order[[#This Row],[Unique Order ID]],4,4)</f>
        <v>2013</v>
      </c>
    </row>
    <row r="67" spans="1:6" x14ac:dyDescent="0.25">
      <c r="A67" t="s">
        <v>333</v>
      </c>
      <c r="B67">
        <f>COUNTIF(Walmart_dataset[Order ID],Calc!A67)</f>
        <v>6</v>
      </c>
      <c r="C67">
        <f>SUMIF(Walmart_dataset[Order ID],Calc!A67,Walmart_dataset[Sales])</f>
        <v>1517.58</v>
      </c>
      <c r="D67">
        <f>SUMIF(Walmart_dataset[Order ID],Calc!A67,Walmart_dataset[Profit])</f>
        <v>201.22</v>
      </c>
      <c r="E67" t="str">
        <f>INDEX(Walmart_dataset[],MATCH(Per_Order[[#This Row],[Unique Order ID]],Walmart_dataset[Order ID],0),7)</f>
        <v>California</v>
      </c>
      <c r="F67" t="str">
        <f>MID(Per_Order[[#This Row],[Unique Order ID]],4,4)</f>
        <v>2011</v>
      </c>
    </row>
    <row r="68" spans="1:6" x14ac:dyDescent="0.25">
      <c r="A68" t="s">
        <v>341</v>
      </c>
      <c r="B68">
        <f>COUNTIF(Walmart_dataset[Order ID],Calc!A68)</f>
        <v>1</v>
      </c>
      <c r="C68">
        <f>SUMIF(Walmart_dataset[Order ID],Calc!A68,Walmart_dataset[Sales])</f>
        <v>95.76</v>
      </c>
      <c r="D68">
        <f>SUMIF(Walmart_dataset[Order ID],Calc!A68,Walmart_dataset[Profit])</f>
        <v>7.18</v>
      </c>
      <c r="E68" t="str">
        <f>INDEX(Walmart_dataset[],MATCH(Per_Order[[#This Row],[Unique Order ID]],Walmart_dataset[Order ID],0),7)</f>
        <v>California</v>
      </c>
      <c r="F68" t="str">
        <f>MID(Per_Order[[#This Row],[Unique Order ID]],4,4)</f>
        <v>2013</v>
      </c>
    </row>
    <row r="69" spans="1:6" x14ac:dyDescent="0.25">
      <c r="A69" t="s">
        <v>343</v>
      </c>
      <c r="B69">
        <f>COUNTIF(Walmart_dataset[Order ID],Calc!A69)</f>
        <v>1</v>
      </c>
      <c r="C69">
        <f>SUMIF(Walmart_dataset[Order ID],Calc!A69,Walmart_dataset[Sales])</f>
        <v>9.09</v>
      </c>
      <c r="D69">
        <f>SUMIF(Walmart_dataset[Order ID],Calc!A69,Walmart_dataset[Profit])</f>
        <v>1.91</v>
      </c>
      <c r="E69" t="str">
        <f>INDEX(Walmart_dataset[],MATCH(Per_Order[[#This Row],[Unique Order ID]],Walmart_dataset[Order ID],0),7)</f>
        <v>California</v>
      </c>
      <c r="F69" t="str">
        <f>MID(Per_Order[[#This Row],[Unique Order ID]],4,4)</f>
        <v>2011</v>
      </c>
    </row>
    <row r="70" spans="1:6" x14ac:dyDescent="0.25">
      <c r="A70" t="s">
        <v>346</v>
      </c>
      <c r="B70">
        <f>COUNTIF(Walmart_dataset[Order ID],Calc!A70)</f>
        <v>3</v>
      </c>
      <c r="C70">
        <f>SUMIF(Walmart_dataset[Order ID],Calc!A70,Walmart_dataset[Sales])</f>
        <v>823.73</v>
      </c>
      <c r="D70">
        <f>SUMIF(Walmart_dataset[Order ID],Calc!A70,Walmart_dataset[Profit])</f>
        <v>2.0500000000000007</v>
      </c>
      <c r="E70" t="str">
        <f>INDEX(Walmart_dataset[],MATCH(Per_Order[[#This Row],[Unique Order ID]],Walmart_dataset[Order ID],0),7)</f>
        <v>California</v>
      </c>
      <c r="F70" t="str">
        <f>MID(Per_Order[[#This Row],[Unique Order ID]],4,4)</f>
        <v>2014</v>
      </c>
    </row>
    <row r="71" spans="1:6" x14ac:dyDescent="0.25">
      <c r="A71" t="s">
        <v>351</v>
      </c>
      <c r="B71">
        <f>COUNTIF(Walmart_dataset[Order ID],Calc!A71)</f>
        <v>1</v>
      </c>
      <c r="C71">
        <f>SUMIF(Walmart_dataset[Order ID],Calc!A71,Walmart_dataset[Sales])</f>
        <v>93.98</v>
      </c>
      <c r="D71">
        <f>SUMIF(Walmart_dataset[Order ID],Calc!A71,Walmart_dataset[Profit])</f>
        <v>13.16</v>
      </c>
      <c r="E71" t="str">
        <f>INDEX(Walmart_dataset[],MATCH(Per_Order[[#This Row],[Unique Order ID]],Walmart_dataset[Order ID],0),7)</f>
        <v>Washington</v>
      </c>
      <c r="F71" t="str">
        <f>MID(Per_Order[[#This Row],[Unique Order ID]],4,4)</f>
        <v>2013</v>
      </c>
    </row>
    <row r="72" spans="1:6" x14ac:dyDescent="0.25">
      <c r="A72" t="s">
        <v>354</v>
      </c>
      <c r="B72">
        <f>COUNTIF(Walmart_dataset[Order ID],Calc!A72)</f>
        <v>4</v>
      </c>
      <c r="C72">
        <f>SUMIF(Walmart_dataset[Order ID],Calc!A72,Walmart_dataset[Sales])</f>
        <v>686.25</v>
      </c>
      <c r="D72">
        <f>SUMIF(Walmart_dataset[Order ID],Calc!A72,Walmart_dataset[Profit])</f>
        <v>163.20000000000002</v>
      </c>
      <c r="E72" t="str">
        <f>INDEX(Walmart_dataset[],MATCH(Per_Order[[#This Row],[Unique Order ID]],Walmart_dataset[Order ID],0),7)</f>
        <v>California</v>
      </c>
      <c r="F72" t="str">
        <f>MID(Per_Order[[#This Row],[Unique Order ID]],4,4)</f>
        <v>2013</v>
      </c>
    </row>
    <row r="73" spans="1:6" x14ac:dyDescent="0.25">
      <c r="A73" t="s">
        <v>360</v>
      </c>
      <c r="B73">
        <f>COUNTIF(Walmart_dataset[Order ID],Calc!A73)</f>
        <v>5</v>
      </c>
      <c r="C73">
        <f>SUMIF(Walmart_dataset[Order ID],Calc!A73,Walmart_dataset[Sales])</f>
        <v>874.31000000000006</v>
      </c>
      <c r="D73">
        <f>SUMIF(Walmart_dataset[Order ID],Calc!A73,Walmart_dataset[Profit])</f>
        <v>33.050000000000004</v>
      </c>
      <c r="E73" t="str">
        <f>INDEX(Walmart_dataset[],MATCH(Per_Order[[#This Row],[Unique Order ID]],Walmart_dataset[Order ID],0),7)</f>
        <v>Colorado</v>
      </c>
      <c r="F73" t="str">
        <f>MID(Per_Order[[#This Row],[Unique Order ID]],4,4)</f>
        <v>2013</v>
      </c>
    </row>
    <row r="74" spans="1:6" x14ac:dyDescent="0.25">
      <c r="A74" t="s">
        <v>368</v>
      </c>
      <c r="B74">
        <f>COUNTIF(Walmart_dataset[Order ID],Calc!A74)</f>
        <v>2</v>
      </c>
      <c r="C74">
        <f>SUMIF(Walmart_dataset[Order ID],Calc!A74,Walmart_dataset[Sales])</f>
        <v>12.51</v>
      </c>
      <c r="D74">
        <f>SUMIF(Walmart_dataset[Order ID],Calc!A74,Walmart_dataset[Profit])</f>
        <v>3.5</v>
      </c>
      <c r="E74" t="str">
        <f>INDEX(Walmart_dataset[],MATCH(Per_Order[[#This Row],[Unique Order ID]],Walmart_dataset[Order ID],0),7)</f>
        <v>California</v>
      </c>
      <c r="F74" t="str">
        <f>MID(Per_Order[[#This Row],[Unique Order ID]],4,4)</f>
        <v>2014</v>
      </c>
    </row>
    <row r="75" spans="1:6" x14ac:dyDescent="0.25">
      <c r="A75" t="s">
        <v>372</v>
      </c>
      <c r="B75">
        <f>COUNTIF(Walmart_dataset[Order ID],Calc!A75)</f>
        <v>4</v>
      </c>
      <c r="C75">
        <f>SUMIF(Walmart_dataset[Order ID],Calc!A75,Walmart_dataset[Sales])</f>
        <v>4189.3799999999992</v>
      </c>
      <c r="D75">
        <f>SUMIF(Walmart_dataset[Order ID],Calc!A75,Walmart_dataset[Profit])</f>
        <v>1455.5500000000002</v>
      </c>
      <c r="E75" t="str">
        <f>INDEX(Walmart_dataset[],MATCH(Per_Order[[#This Row],[Unique Order ID]],Walmart_dataset[Order ID],0),7)</f>
        <v>Montana</v>
      </c>
      <c r="F75" t="str">
        <f>MID(Per_Order[[#This Row],[Unique Order ID]],4,4)</f>
        <v>2014</v>
      </c>
    </row>
    <row r="76" spans="1:6" x14ac:dyDescent="0.25">
      <c r="A76" t="s">
        <v>380</v>
      </c>
      <c r="B76">
        <f>COUNTIF(Walmart_dataset[Order ID],Calc!A76)</f>
        <v>2</v>
      </c>
      <c r="C76">
        <f>SUMIF(Walmart_dataset[Order ID],Calc!A76,Walmart_dataset[Sales])</f>
        <v>121.44</v>
      </c>
      <c r="D76">
        <f>SUMIF(Walmart_dataset[Order ID],Calc!A76,Walmart_dataset[Profit])</f>
        <v>14.760000000000002</v>
      </c>
      <c r="E76" t="str">
        <f>INDEX(Walmart_dataset[],MATCH(Per_Order[[#This Row],[Unique Order ID]],Walmart_dataset[Order ID],0),7)</f>
        <v>California</v>
      </c>
      <c r="F76" t="str">
        <f>MID(Per_Order[[#This Row],[Unique Order ID]],4,4)</f>
        <v>2013</v>
      </c>
    </row>
    <row r="77" spans="1:6" x14ac:dyDescent="0.25">
      <c r="A77" t="s">
        <v>383</v>
      </c>
      <c r="B77">
        <f>COUNTIF(Walmart_dataset[Order ID],Calc!A77)</f>
        <v>1</v>
      </c>
      <c r="C77">
        <f>SUMIF(Walmart_dataset[Order ID],Calc!A77,Walmart_dataset[Sales])</f>
        <v>190.72</v>
      </c>
      <c r="D77">
        <f>SUMIF(Walmart_dataset[Order ID],Calc!A77,Walmart_dataset[Profit])</f>
        <v>11.92</v>
      </c>
      <c r="E77" t="str">
        <f>INDEX(Walmart_dataset[],MATCH(Per_Order[[#This Row],[Unique Order ID]],Walmart_dataset[Order ID],0),7)</f>
        <v>California</v>
      </c>
      <c r="F77" t="str">
        <f>MID(Per_Order[[#This Row],[Unique Order ID]],4,4)</f>
        <v>2012</v>
      </c>
    </row>
    <row r="78" spans="1:6" x14ac:dyDescent="0.25">
      <c r="A78" t="s">
        <v>386</v>
      </c>
      <c r="B78">
        <f>COUNTIF(Walmart_dataset[Order ID],Calc!A78)</f>
        <v>1</v>
      </c>
      <c r="C78">
        <f>SUMIF(Walmart_dataset[Order ID],Calc!A78,Walmart_dataset[Sales])</f>
        <v>47.94</v>
      </c>
      <c r="D78">
        <f>SUMIF(Walmart_dataset[Order ID],Calc!A78,Walmart_dataset[Profit])</f>
        <v>2.4</v>
      </c>
      <c r="E78" t="str">
        <f>INDEX(Walmart_dataset[],MATCH(Per_Order[[#This Row],[Unique Order ID]],Walmart_dataset[Order ID],0),7)</f>
        <v>California</v>
      </c>
      <c r="F78" t="str">
        <f>MID(Per_Order[[#This Row],[Unique Order ID]],4,4)</f>
        <v>2014</v>
      </c>
    </row>
    <row r="79" spans="1:6" x14ac:dyDescent="0.25">
      <c r="A79" t="s">
        <v>389</v>
      </c>
      <c r="B79">
        <f>COUNTIF(Walmart_dataset[Order ID],Calc!A79)</f>
        <v>1</v>
      </c>
      <c r="C79">
        <f>SUMIF(Walmart_dataset[Order ID],Calc!A79,Walmart_dataset[Sales])</f>
        <v>16.77</v>
      </c>
      <c r="D79">
        <f>SUMIF(Walmart_dataset[Order ID],Calc!A79,Walmart_dataset[Profit])</f>
        <v>1.47</v>
      </c>
      <c r="E79" t="str">
        <f>INDEX(Walmart_dataset[],MATCH(Per_Order[[#This Row],[Unique Order ID]],Walmart_dataset[Order ID],0),7)</f>
        <v>Arizona</v>
      </c>
      <c r="F79" t="str">
        <f>MID(Per_Order[[#This Row],[Unique Order ID]],4,4)</f>
        <v>2013</v>
      </c>
    </row>
    <row r="80" spans="1:6" x14ac:dyDescent="0.25">
      <c r="A80" t="s">
        <v>393</v>
      </c>
      <c r="B80">
        <f>COUNTIF(Walmart_dataset[Order ID],Calc!A80)</f>
        <v>1</v>
      </c>
      <c r="C80">
        <f>SUMIF(Walmart_dataset[Order ID],Calc!A80,Walmart_dataset[Sales])</f>
        <v>380.86</v>
      </c>
      <c r="D80">
        <f>SUMIF(Walmart_dataset[Order ID],Calc!A80,Walmart_dataset[Profit])</f>
        <v>38.090000000000003</v>
      </c>
      <c r="E80" t="str">
        <f>INDEX(Walmart_dataset[],MATCH(Per_Order[[#This Row],[Unique Order ID]],Walmart_dataset[Order ID],0),7)</f>
        <v>Arizona</v>
      </c>
      <c r="F80" t="str">
        <f>MID(Per_Order[[#This Row],[Unique Order ID]],4,4)</f>
        <v>2013</v>
      </c>
    </row>
    <row r="81" spans="1:6" x14ac:dyDescent="0.25">
      <c r="A81" t="s">
        <v>396</v>
      </c>
      <c r="B81">
        <f>COUNTIF(Walmart_dataset[Order ID],Calc!A81)</f>
        <v>1</v>
      </c>
      <c r="C81">
        <f>SUMIF(Walmart_dataset[Order ID],Calc!A81,Walmart_dataset[Sales])</f>
        <v>1121.57</v>
      </c>
      <c r="D81">
        <f>SUMIF(Walmart_dataset[Order ID],Calc!A81,Walmart_dataset[Profit])</f>
        <v>0</v>
      </c>
      <c r="E81" t="str">
        <f>INDEX(Walmart_dataset[],MATCH(Per_Order[[#This Row],[Unique Order ID]],Walmart_dataset[Order ID],0),7)</f>
        <v>California</v>
      </c>
      <c r="F81" t="str">
        <f>MID(Per_Order[[#This Row],[Unique Order ID]],4,4)</f>
        <v>2013</v>
      </c>
    </row>
    <row r="82" spans="1:6" x14ac:dyDescent="0.25">
      <c r="A82" t="s">
        <v>399</v>
      </c>
      <c r="B82">
        <f>COUNTIF(Walmart_dataset[Order ID],Calc!A82)</f>
        <v>1</v>
      </c>
      <c r="C82">
        <f>SUMIF(Walmart_dataset[Order ID],Calc!A82,Walmart_dataset[Sales])</f>
        <v>1295.78</v>
      </c>
      <c r="D82">
        <f>SUMIF(Walmart_dataset[Order ID],Calc!A82,Walmart_dataset[Profit])</f>
        <v>310.99</v>
      </c>
      <c r="E82" t="str">
        <f>INDEX(Walmart_dataset[],MATCH(Per_Order[[#This Row],[Unique Order ID]],Walmart_dataset[Order ID],0),7)</f>
        <v>California</v>
      </c>
      <c r="F82" t="str">
        <f>MID(Per_Order[[#This Row],[Unique Order ID]],4,4)</f>
        <v>2014</v>
      </c>
    </row>
    <row r="83" spans="1:6" x14ac:dyDescent="0.25">
      <c r="A83" t="s">
        <v>403</v>
      </c>
      <c r="B83">
        <f>COUNTIF(Walmart_dataset[Order ID],Calc!A83)</f>
        <v>3</v>
      </c>
      <c r="C83">
        <f>SUMIF(Walmart_dataset[Order ID],Calc!A83,Walmart_dataset[Sales])</f>
        <v>1388.7800000000002</v>
      </c>
      <c r="D83">
        <f>SUMIF(Walmart_dataset[Order ID],Calc!A83,Walmart_dataset[Profit])</f>
        <v>-191.56</v>
      </c>
      <c r="E83" t="str">
        <f>INDEX(Walmart_dataset[],MATCH(Per_Order[[#This Row],[Unique Order ID]],Walmart_dataset[Order ID],0),7)</f>
        <v>California</v>
      </c>
      <c r="F83" t="str">
        <f>MID(Per_Order[[#This Row],[Unique Order ID]],4,4)</f>
        <v>2013</v>
      </c>
    </row>
    <row r="84" spans="1:6" x14ac:dyDescent="0.25">
      <c r="A84" t="s">
        <v>408</v>
      </c>
      <c r="B84">
        <f>COUNTIF(Walmart_dataset[Order ID],Calc!A84)</f>
        <v>2</v>
      </c>
      <c r="C84">
        <f>SUMIF(Walmart_dataset[Order ID],Calc!A84,Walmart_dataset[Sales])</f>
        <v>126.66</v>
      </c>
      <c r="D84">
        <f>SUMIF(Walmart_dataset[Order ID],Calc!A84,Walmart_dataset[Profit])</f>
        <v>43.93</v>
      </c>
      <c r="E84" t="str">
        <f>INDEX(Walmart_dataset[],MATCH(Per_Order[[#This Row],[Unique Order ID]],Walmart_dataset[Order ID],0),7)</f>
        <v>California</v>
      </c>
      <c r="F84" t="str">
        <f>MID(Per_Order[[#This Row],[Unique Order ID]],4,4)</f>
        <v>2014</v>
      </c>
    </row>
    <row r="85" spans="1:6" x14ac:dyDescent="0.25">
      <c r="A85" t="s">
        <v>412</v>
      </c>
      <c r="B85">
        <f>COUNTIF(Walmart_dataset[Order ID],Calc!A85)</f>
        <v>2</v>
      </c>
      <c r="C85">
        <f>SUMIF(Walmart_dataset[Order ID],Calc!A85,Walmart_dataset[Sales])</f>
        <v>6.57</v>
      </c>
      <c r="D85">
        <f>SUMIF(Walmart_dataset[Order ID],Calc!A85,Walmart_dataset[Profit])</f>
        <v>1.2</v>
      </c>
      <c r="E85" t="str">
        <f>INDEX(Walmart_dataset[],MATCH(Per_Order[[#This Row],[Unique Order ID]],Walmart_dataset[Order ID],0),7)</f>
        <v>Washington</v>
      </c>
      <c r="F85" t="str">
        <f>MID(Per_Order[[#This Row],[Unique Order ID]],4,4)</f>
        <v>2012</v>
      </c>
    </row>
    <row r="86" spans="1:6" x14ac:dyDescent="0.25">
      <c r="A86" t="s">
        <v>415</v>
      </c>
      <c r="B86">
        <f>COUNTIF(Walmart_dataset[Order ID],Calc!A86)</f>
        <v>1</v>
      </c>
      <c r="C86">
        <f>SUMIF(Walmart_dataset[Order ID],Calc!A86,Walmart_dataset[Sales])</f>
        <v>374.38</v>
      </c>
      <c r="D86">
        <f>SUMIF(Walmart_dataset[Order ID],Calc!A86,Walmart_dataset[Profit])</f>
        <v>46.8</v>
      </c>
      <c r="E86" t="str">
        <f>INDEX(Walmart_dataset[],MATCH(Per_Order[[#This Row],[Unique Order ID]],Walmart_dataset[Order ID],0),7)</f>
        <v>California</v>
      </c>
      <c r="F86" t="str">
        <f>MID(Per_Order[[#This Row],[Unique Order ID]],4,4)</f>
        <v>2014</v>
      </c>
    </row>
    <row r="87" spans="1:6" x14ac:dyDescent="0.25">
      <c r="A87" t="s">
        <v>418</v>
      </c>
      <c r="B87">
        <f>COUNTIF(Walmart_dataset[Order ID],Calc!A87)</f>
        <v>4</v>
      </c>
      <c r="C87">
        <f>SUMIF(Walmart_dataset[Order ID],Calc!A87,Walmart_dataset[Sales])</f>
        <v>643.52</v>
      </c>
      <c r="D87">
        <f>SUMIF(Walmart_dataset[Order ID],Calc!A87,Walmart_dataset[Profit])</f>
        <v>81.7</v>
      </c>
      <c r="E87" t="str">
        <f>INDEX(Walmart_dataset[],MATCH(Per_Order[[#This Row],[Unique Order ID]],Walmart_dataset[Order ID],0),7)</f>
        <v>Washington</v>
      </c>
      <c r="F87" t="str">
        <f>MID(Per_Order[[#This Row],[Unique Order ID]],4,4)</f>
        <v>2014</v>
      </c>
    </row>
    <row r="88" spans="1:6" x14ac:dyDescent="0.25">
      <c r="A88" t="s">
        <v>424</v>
      </c>
      <c r="B88">
        <f>COUNTIF(Walmart_dataset[Order ID],Calc!A88)</f>
        <v>1</v>
      </c>
      <c r="C88">
        <f>SUMIF(Walmart_dataset[Order ID],Calc!A88,Walmart_dataset[Sales])</f>
        <v>8.82</v>
      </c>
      <c r="D88">
        <f>SUMIF(Walmart_dataset[Order ID],Calc!A88,Walmart_dataset[Profit])</f>
        <v>2.38</v>
      </c>
      <c r="E88" t="str">
        <f>INDEX(Walmart_dataset[],MATCH(Per_Order[[#This Row],[Unique Order ID]],Walmart_dataset[Order ID],0),7)</f>
        <v>Washington</v>
      </c>
      <c r="F88" t="str">
        <f>MID(Per_Order[[#This Row],[Unique Order ID]],4,4)</f>
        <v>2013</v>
      </c>
    </row>
    <row r="89" spans="1:6" x14ac:dyDescent="0.25">
      <c r="A89" t="s">
        <v>428</v>
      </c>
      <c r="B89">
        <f>COUNTIF(Walmart_dataset[Order ID],Calc!A89)</f>
        <v>3</v>
      </c>
      <c r="C89">
        <f>SUMIF(Walmart_dataset[Order ID],Calc!A89,Walmart_dataset[Sales])</f>
        <v>187.94</v>
      </c>
      <c r="D89">
        <f>SUMIF(Walmart_dataset[Order ID],Calc!A89,Walmart_dataset[Profit])</f>
        <v>90.7</v>
      </c>
      <c r="E89" t="str">
        <f>INDEX(Walmart_dataset[],MATCH(Per_Order[[#This Row],[Unique Order ID]],Walmart_dataset[Order ID],0),7)</f>
        <v>California</v>
      </c>
      <c r="F89" t="str">
        <f>MID(Per_Order[[#This Row],[Unique Order ID]],4,4)</f>
        <v>2012</v>
      </c>
    </row>
    <row r="90" spans="1:6" x14ac:dyDescent="0.25">
      <c r="A90" t="s">
        <v>432</v>
      </c>
      <c r="B90">
        <f>COUNTIF(Walmart_dataset[Order ID],Calc!A90)</f>
        <v>1</v>
      </c>
      <c r="C90">
        <f>SUMIF(Walmart_dataset[Order ID],Calc!A90,Walmart_dataset[Sales])</f>
        <v>51.52</v>
      </c>
      <c r="D90">
        <f>SUMIF(Walmart_dataset[Order ID],Calc!A90,Walmart_dataset[Profit])</f>
        <v>1.55</v>
      </c>
      <c r="E90" t="str">
        <f>INDEX(Walmart_dataset[],MATCH(Per_Order[[#This Row],[Unique Order ID]],Walmart_dataset[Order ID],0),7)</f>
        <v>California</v>
      </c>
      <c r="F90" t="str">
        <f>MID(Per_Order[[#This Row],[Unique Order ID]],4,4)</f>
        <v>2012</v>
      </c>
    </row>
    <row r="91" spans="1:6" x14ac:dyDescent="0.25">
      <c r="A91" t="s">
        <v>435</v>
      </c>
      <c r="B91">
        <f>COUNTIF(Walmart_dataset[Order ID],Calc!A91)</f>
        <v>5</v>
      </c>
      <c r="C91">
        <f>SUMIF(Walmart_dataset[Order ID],Calc!A91,Walmart_dataset[Sales])</f>
        <v>1020.26</v>
      </c>
      <c r="D91">
        <f>SUMIF(Walmart_dataset[Order ID],Calc!A91,Walmart_dataset[Profit])</f>
        <v>91.39</v>
      </c>
      <c r="E91" t="str">
        <f>INDEX(Walmart_dataset[],MATCH(Per_Order[[#This Row],[Unique Order ID]],Walmart_dataset[Order ID],0),7)</f>
        <v>Colorado</v>
      </c>
      <c r="F91" t="str">
        <f>MID(Per_Order[[#This Row],[Unique Order ID]],4,4)</f>
        <v>2014</v>
      </c>
    </row>
    <row r="92" spans="1:6" x14ac:dyDescent="0.25">
      <c r="A92" t="s">
        <v>441</v>
      </c>
      <c r="B92">
        <f>COUNTIF(Walmart_dataset[Order ID],Calc!A92)</f>
        <v>4</v>
      </c>
      <c r="C92">
        <f>SUMIF(Walmart_dataset[Order ID],Calc!A92,Walmart_dataset[Sales])</f>
        <v>132.71</v>
      </c>
      <c r="D92">
        <f>SUMIF(Walmart_dataset[Order ID],Calc!A92,Walmart_dataset[Profit])</f>
        <v>-22.150000000000002</v>
      </c>
      <c r="E92" t="str">
        <f>INDEX(Walmart_dataset[],MATCH(Per_Order[[#This Row],[Unique Order ID]],Walmart_dataset[Order ID],0),7)</f>
        <v>Oregon</v>
      </c>
      <c r="F92" t="str">
        <f>MID(Per_Order[[#This Row],[Unique Order ID]],4,4)</f>
        <v>2013</v>
      </c>
    </row>
    <row r="93" spans="1:6" x14ac:dyDescent="0.25">
      <c r="A93" t="s">
        <v>447</v>
      </c>
      <c r="B93">
        <f>COUNTIF(Walmart_dataset[Order ID],Calc!A93)</f>
        <v>4</v>
      </c>
      <c r="C93">
        <f>SUMIF(Walmart_dataset[Order ID],Calc!A93,Walmart_dataset[Sales])</f>
        <v>2049.8199999999997</v>
      </c>
      <c r="D93">
        <f>SUMIF(Walmart_dataset[Order ID],Calc!A93,Walmart_dataset[Profit])</f>
        <v>604.57999999999993</v>
      </c>
      <c r="E93" t="str">
        <f>INDEX(Walmart_dataset[],MATCH(Per_Order[[#This Row],[Unique Order ID]],Walmart_dataset[Order ID],0),7)</f>
        <v>California</v>
      </c>
      <c r="F93" t="str">
        <f>MID(Per_Order[[#This Row],[Unique Order ID]],4,4)</f>
        <v>2011</v>
      </c>
    </row>
    <row r="94" spans="1:6" x14ac:dyDescent="0.25">
      <c r="A94" t="s">
        <v>452</v>
      </c>
      <c r="B94">
        <f>COUNTIF(Walmart_dataset[Order ID],Calc!A94)</f>
        <v>1</v>
      </c>
      <c r="C94">
        <f>SUMIF(Walmart_dataset[Order ID],Calc!A94,Walmart_dataset[Sales])</f>
        <v>97.16</v>
      </c>
      <c r="D94">
        <f>SUMIF(Walmart_dataset[Order ID],Calc!A94,Walmart_dataset[Profit])</f>
        <v>28.18</v>
      </c>
      <c r="E94" t="str">
        <f>INDEX(Walmart_dataset[],MATCH(Per_Order[[#This Row],[Unique Order ID]],Walmart_dataset[Order ID],0),7)</f>
        <v>Washington</v>
      </c>
      <c r="F94" t="str">
        <f>MID(Per_Order[[#This Row],[Unique Order ID]],4,4)</f>
        <v>2014</v>
      </c>
    </row>
    <row r="95" spans="1:6" x14ac:dyDescent="0.25">
      <c r="A95" t="s">
        <v>455</v>
      </c>
      <c r="B95">
        <f>COUNTIF(Walmart_dataset[Order ID],Calc!A95)</f>
        <v>2</v>
      </c>
      <c r="C95">
        <f>SUMIF(Walmart_dataset[Order ID],Calc!A95,Walmart_dataset[Sales])</f>
        <v>28.47</v>
      </c>
      <c r="D95">
        <f>SUMIF(Walmart_dataset[Order ID],Calc!A95,Walmart_dataset[Profit])</f>
        <v>11.23</v>
      </c>
      <c r="E95" t="str">
        <f>INDEX(Walmart_dataset[],MATCH(Per_Order[[#This Row],[Unique Order ID]],Walmart_dataset[Order ID],0),7)</f>
        <v>California</v>
      </c>
      <c r="F95" t="str">
        <f>MID(Per_Order[[#This Row],[Unique Order ID]],4,4)</f>
        <v>2014</v>
      </c>
    </row>
    <row r="96" spans="1:6" x14ac:dyDescent="0.25">
      <c r="A96" t="s">
        <v>458</v>
      </c>
      <c r="B96">
        <f>COUNTIF(Walmart_dataset[Order ID],Calc!A96)</f>
        <v>3</v>
      </c>
      <c r="C96">
        <f>SUMIF(Walmart_dataset[Order ID],Calc!A96,Walmart_dataset[Sales])</f>
        <v>663.95</v>
      </c>
      <c r="D96">
        <f>SUMIF(Walmart_dataset[Order ID],Calc!A96,Walmart_dataset[Profit])</f>
        <v>8.3099999999999987</v>
      </c>
      <c r="E96" t="str">
        <f>INDEX(Walmart_dataset[],MATCH(Per_Order[[#This Row],[Unique Order ID]],Walmart_dataset[Order ID],0),7)</f>
        <v>Colorado</v>
      </c>
      <c r="F96" t="str">
        <f>MID(Per_Order[[#This Row],[Unique Order ID]],4,4)</f>
        <v>2013</v>
      </c>
    </row>
    <row r="97" spans="1:6" x14ac:dyDescent="0.25">
      <c r="A97" t="s">
        <v>463</v>
      </c>
      <c r="B97">
        <f>COUNTIF(Walmart_dataset[Order ID],Calc!A97)</f>
        <v>2</v>
      </c>
      <c r="C97">
        <f>SUMIF(Walmart_dataset[Order ID],Calc!A97,Walmart_dataset[Sales])</f>
        <v>141.21</v>
      </c>
      <c r="D97">
        <f>SUMIF(Walmart_dataset[Order ID],Calc!A97,Walmart_dataset[Profit])</f>
        <v>-1.6199999999999992</v>
      </c>
      <c r="E97" t="str">
        <f>INDEX(Walmart_dataset[],MATCH(Per_Order[[#This Row],[Unique Order ID]],Walmart_dataset[Order ID],0),7)</f>
        <v>Colorado</v>
      </c>
      <c r="F97" t="str">
        <f>MID(Per_Order[[#This Row],[Unique Order ID]],4,4)</f>
        <v>2013</v>
      </c>
    </row>
    <row r="98" spans="1:6" x14ac:dyDescent="0.25">
      <c r="A98" t="s">
        <v>467</v>
      </c>
      <c r="B98">
        <f>COUNTIF(Walmart_dataset[Order ID],Calc!A98)</f>
        <v>2</v>
      </c>
      <c r="C98">
        <f>SUMIF(Walmart_dataset[Order ID],Calc!A98,Walmart_dataset[Sales])</f>
        <v>1064.6200000000001</v>
      </c>
      <c r="D98">
        <f>SUMIF(Walmart_dataset[Order ID],Calc!A98,Walmart_dataset[Profit])</f>
        <v>277.8</v>
      </c>
      <c r="E98" t="str">
        <f>INDEX(Walmart_dataset[],MATCH(Per_Order[[#This Row],[Unique Order ID]],Walmart_dataset[Order ID],0),7)</f>
        <v>California</v>
      </c>
      <c r="F98" t="str">
        <f>MID(Per_Order[[#This Row],[Unique Order ID]],4,4)</f>
        <v>2013</v>
      </c>
    </row>
    <row r="99" spans="1:6" x14ac:dyDescent="0.25">
      <c r="A99" t="s">
        <v>472</v>
      </c>
      <c r="B99">
        <f>COUNTIF(Walmart_dataset[Order ID],Calc!A99)</f>
        <v>2</v>
      </c>
      <c r="C99">
        <f>SUMIF(Walmart_dataset[Order ID],Calc!A99,Walmart_dataset[Sales])</f>
        <v>356.65</v>
      </c>
      <c r="D99">
        <f>SUMIF(Walmart_dataset[Order ID],Calc!A99,Walmart_dataset[Profit])</f>
        <v>98.5</v>
      </c>
      <c r="E99" t="str">
        <f>INDEX(Walmart_dataset[],MATCH(Per_Order[[#This Row],[Unique Order ID]],Walmart_dataset[Order ID],0),7)</f>
        <v>California</v>
      </c>
      <c r="F99" t="str">
        <f>MID(Per_Order[[#This Row],[Unique Order ID]],4,4)</f>
        <v>2014</v>
      </c>
    </row>
    <row r="100" spans="1:6" x14ac:dyDescent="0.25">
      <c r="A100" t="s">
        <v>477</v>
      </c>
      <c r="B100">
        <f>COUNTIF(Walmart_dataset[Order ID],Calc!A100)</f>
        <v>2</v>
      </c>
      <c r="C100">
        <f>SUMIF(Walmart_dataset[Order ID],Calc!A100,Walmart_dataset[Sales])</f>
        <v>61.7</v>
      </c>
      <c r="D100">
        <f>SUMIF(Walmart_dataset[Order ID],Calc!A100,Walmart_dataset[Profit])</f>
        <v>12.87</v>
      </c>
      <c r="E100" t="str">
        <f>INDEX(Walmart_dataset[],MATCH(Per_Order[[#This Row],[Unique Order ID]],Walmart_dataset[Order ID],0),7)</f>
        <v>Arizona</v>
      </c>
      <c r="F100" t="str">
        <f>MID(Per_Order[[#This Row],[Unique Order ID]],4,4)</f>
        <v>2013</v>
      </c>
    </row>
    <row r="101" spans="1:6" x14ac:dyDescent="0.25">
      <c r="A101" t="s">
        <v>480</v>
      </c>
      <c r="B101">
        <f>COUNTIF(Walmart_dataset[Order ID],Calc!A101)</f>
        <v>3</v>
      </c>
      <c r="C101">
        <f>SUMIF(Walmart_dataset[Order ID],Calc!A101,Walmart_dataset[Sales])</f>
        <v>633.18000000000006</v>
      </c>
      <c r="D101">
        <f>SUMIF(Walmart_dataset[Order ID],Calc!A101,Walmart_dataset[Profit])</f>
        <v>60.35</v>
      </c>
      <c r="E101" t="str">
        <f>INDEX(Walmart_dataset[],MATCH(Per_Order[[#This Row],[Unique Order ID]],Walmart_dataset[Order ID],0),7)</f>
        <v>Washington</v>
      </c>
      <c r="F101" t="str">
        <f>MID(Per_Order[[#This Row],[Unique Order ID]],4,4)</f>
        <v>2013</v>
      </c>
    </row>
    <row r="102" spans="1:6" x14ac:dyDescent="0.25">
      <c r="A102" t="s">
        <v>486</v>
      </c>
      <c r="B102">
        <f>COUNTIF(Walmart_dataset[Order ID],Calc!A102)</f>
        <v>2</v>
      </c>
      <c r="C102">
        <f>SUMIF(Walmart_dataset[Order ID],Calc!A102,Walmart_dataset[Sales])</f>
        <v>199.64000000000001</v>
      </c>
      <c r="D102">
        <f>SUMIF(Walmart_dataset[Order ID],Calc!A102,Walmart_dataset[Profit])</f>
        <v>40.97</v>
      </c>
      <c r="E102" t="str">
        <f>INDEX(Walmart_dataset[],MATCH(Per_Order[[#This Row],[Unique Order ID]],Walmart_dataset[Order ID],0),7)</f>
        <v>California</v>
      </c>
      <c r="F102" t="str">
        <f>MID(Per_Order[[#This Row],[Unique Order ID]],4,4)</f>
        <v>2012</v>
      </c>
    </row>
    <row r="103" spans="1:6" x14ac:dyDescent="0.25">
      <c r="A103" t="s">
        <v>490</v>
      </c>
      <c r="B103">
        <f>COUNTIF(Walmart_dataset[Order ID],Calc!A103)</f>
        <v>1</v>
      </c>
      <c r="C103">
        <f>SUMIF(Walmart_dataset[Order ID],Calc!A103,Walmart_dataset[Sales])</f>
        <v>209.88</v>
      </c>
      <c r="D103">
        <f>SUMIF(Walmart_dataset[Order ID],Calc!A103,Walmart_dataset[Profit])</f>
        <v>35.68</v>
      </c>
      <c r="E103" t="str">
        <f>INDEX(Walmart_dataset[],MATCH(Per_Order[[#This Row],[Unique Order ID]],Walmart_dataset[Order ID],0),7)</f>
        <v>Washington</v>
      </c>
      <c r="F103" t="str">
        <f>MID(Per_Order[[#This Row],[Unique Order ID]],4,4)</f>
        <v>2013</v>
      </c>
    </row>
    <row r="104" spans="1:6" x14ac:dyDescent="0.25">
      <c r="A104" t="s">
        <v>492</v>
      </c>
      <c r="B104">
        <f>COUNTIF(Walmart_dataset[Order ID],Calc!A104)</f>
        <v>1</v>
      </c>
      <c r="C104">
        <f>SUMIF(Walmart_dataset[Order ID],Calc!A104,Walmart_dataset[Sales])</f>
        <v>369.91</v>
      </c>
      <c r="D104">
        <f>SUMIF(Walmart_dataset[Order ID],Calc!A104,Walmart_dataset[Profit])</f>
        <v>-13.87</v>
      </c>
      <c r="E104" t="str">
        <f>INDEX(Walmart_dataset[],MATCH(Per_Order[[#This Row],[Unique Order ID]],Walmart_dataset[Order ID],0),7)</f>
        <v>California</v>
      </c>
      <c r="F104" t="str">
        <f>MID(Per_Order[[#This Row],[Unique Order ID]],4,4)</f>
        <v>2012</v>
      </c>
    </row>
    <row r="105" spans="1:6" x14ac:dyDescent="0.25">
      <c r="A105" t="s">
        <v>495</v>
      </c>
      <c r="B105">
        <f>COUNTIF(Walmart_dataset[Order ID],Calc!A105)</f>
        <v>1</v>
      </c>
      <c r="C105">
        <f>SUMIF(Walmart_dataset[Order ID],Calc!A105,Walmart_dataset[Sales])</f>
        <v>19.920000000000002</v>
      </c>
      <c r="D105">
        <f>SUMIF(Walmart_dataset[Order ID],Calc!A105,Walmart_dataset[Profit])</f>
        <v>6.97</v>
      </c>
      <c r="E105" t="str">
        <f>INDEX(Walmart_dataset[],MATCH(Per_Order[[#This Row],[Unique Order ID]],Walmart_dataset[Order ID],0),7)</f>
        <v>Washington</v>
      </c>
      <c r="F105" t="str">
        <f>MID(Per_Order[[#This Row],[Unique Order ID]],4,4)</f>
        <v>2011</v>
      </c>
    </row>
    <row r="106" spans="1:6" x14ac:dyDescent="0.25">
      <c r="A106" t="s">
        <v>498</v>
      </c>
      <c r="B106">
        <f>COUNTIF(Walmart_dataset[Order ID],Calc!A106)</f>
        <v>2</v>
      </c>
      <c r="C106">
        <f>SUMIF(Walmart_dataset[Order ID],Calc!A106,Walmart_dataset[Sales])</f>
        <v>133.13</v>
      </c>
      <c r="D106">
        <f>SUMIF(Walmart_dataset[Order ID],Calc!A106,Walmart_dataset[Profit])</f>
        <v>41.44</v>
      </c>
      <c r="E106" t="str">
        <f>INDEX(Walmart_dataset[],MATCH(Per_Order[[#This Row],[Unique Order ID]],Walmart_dataset[Order ID],0),7)</f>
        <v>Utah</v>
      </c>
      <c r="F106" t="str">
        <f>MID(Per_Order[[#This Row],[Unique Order ID]],4,4)</f>
        <v>2011</v>
      </c>
    </row>
    <row r="107" spans="1:6" x14ac:dyDescent="0.25">
      <c r="A107" t="s">
        <v>501</v>
      </c>
      <c r="B107">
        <f>COUNTIF(Walmart_dataset[Order ID],Calc!A107)</f>
        <v>1</v>
      </c>
      <c r="C107">
        <f>SUMIF(Walmart_dataset[Order ID],Calc!A107,Walmart_dataset[Sales])</f>
        <v>146.82</v>
      </c>
      <c r="D107">
        <f>SUMIF(Walmart_dataset[Order ID],Calc!A107,Walmart_dataset[Profit])</f>
        <v>73.41</v>
      </c>
      <c r="E107" t="str">
        <f>INDEX(Walmart_dataset[],MATCH(Per_Order[[#This Row],[Unique Order ID]],Walmart_dataset[Order ID],0),7)</f>
        <v>California</v>
      </c>
      <c r="F107" t="str">
        <f>MID(Per_Order[[#This Row],[Unique Order ID]],4,4)</f>
        <v>2013</v>
      </c>
    </row>
    <row r="108" spans="1:6" x14ac:dyDescent="0.25">
      <c r="A108" t="s">
        <v>504</v>
      </c>
      <c r="B108">
        <f>COUNTIF(Walmart_dataset[Order ID],Calc!A108)</f>
        <v>6</v>
      </c>
      <c r="C108">
        <f>SUMIF(Walmart_dataset[Order ID],Calc!A108,Walmart_dataset[Sales])</f>
        <v>654.25000000000011</v>
      </c>
      <c r="D108">
        <f>SUMIF(Walmart_dataset[Order ID],Calc!A108,Walmart_dataset[Profit])</f>
        <v>164.44</v>
      </c>
      <c r="E108" t="str">
        <f>INDEX(Walmart_dataset[],MATCH(Per_Order[[#This Row],[Unique Order ID]],Walmart_dataset[Order ID],0),7)</f>
        <v>Washington</v>
      </c>
      <c r="F108" t="str">
        <f>MID(Per_Order[[#This Row],[Unique Order ID]],4,4)</f>
        <v>2014</v>
      </c>
    </row>
    <row r="109" spans="1:6" x14ac:dyDescent="0.25">
      <c r="A109" t="s">
        <v>512</v>
      </c>
      <c r="B109">
        <f>COUNTIF(Walmart_dataset[Order ID],Calc!A109)</f>
        <v>1</v>
      </c>
      <c r="C109">
        <f>SUMIF(Walmart_dataset[Order ID],Calc!A109,Walmart_dataset[Sales])</f>
        <v>49.98</v>
      </c>
      <c r="D109">
        <f>SUMIF(Walmart_dataset[Order ID],Calc!A109,Walmart_dataset[Profit])</f>
        <v>8.5</v>
      </c>
      <c r="E109" t="str">
        <f>INDEX(Walmart_dataset[],MATCH(Per_Order[[#This Row],[Unique Order ID]],Walmart_dataset[Order ID],0),7)</f>
        <v>California</v>
      </c>
      <c r="F109" t="str">
        <f>MID(Per_Order[[#This Row],[Unique Order ID]],4,4)</f>
        <v>2011</v>
      </c>
    </row>
    <row r="110" spans="1:6" x14ac:dyDescent="0.25">
      <c r="A110" t="s">
        <v>515</v>
      </c>
      <c r="B110">
        <f>COUNTIF(Walmart_dataset[Order ID],Calc!A110)</f>
        <v>2</v>
      </c>
      <c r="C110">
        <f>SUMIF(Walmart_dataset[Order ID],Calc!A110,Walmart_dataset[Sales])</f>
        <v>926.44</v>
      </c>
      <c r="D110">
        <f>SUMIF(Walmart_dataset[Order ID],Calc!A110,Walmart_dataset[Profit])</f>
        <v>-21.169999999999998</v>
      </c>
      <c r="E110" t="str">
        <f>INDEX(Walmart_dataset[],MATCH(Per_Order[[#This Row],[Unique Order ID]],Walmart_dataset[Order ID],0),7)</f>
        <v>California</v>
      </c>
      <c r="F110" t="str">
        <f>MID(Per_Order[[#This Row],[Unique Order ID]],4,4)</f>
        <v>2011</v>
      </c>
    </row>
    <row r="111" spans="1:6" x14ac:dyDescent="0.25">
      <c r="A111" t="s">
        <v>519</v>
      </c>
      <c r="B111">
        <f>COUNTIF(Walmart_dataset[Order ID],Calc!A111)</f>
        <v>1</v>
      </c>
      <c r="C111">
        <f>SUMIF(Walmart_dataset[Order ID],Calc!A111,Walmart_dataset[Sales])</f>
        <v>1199.98</v>
      </c>
      <c r="D111">
        <f>SUMIF(Walmart_dataset[Order ID],Calc!A111,Walmart_dataset[Profit])</f>
        <v>374.99</v>
      </c>
      <c r="E111" t="str">
        <f>INDEX(Walmart_dataset[],MATCH(Per_Order[[#This Row],[Unique Order ID]],Walmart_dataset[Order ID],0),7)</f>
        <v>California</v>
      </c>
      <c r="F111" t="str">
        <f>MID(Per_Order[[#This Row],[Unique Order ID]],4,4)</f>
        <v>2013</v>
      </c>
    </row>
    <row r="112" spans="1:6" x14ac:dyDescent="0.25">
      <c r="A112" t="s">
        <v>522</v>
      </c>
      <c r="B112">
        <f>COUNTIF(Walmart_dataset[Order ID],Calc!A112)</f>
        <v>1</v>
      </c>
      <c r="C112">
        <f>SUMIF(Walmart_dataset[Order ID],Calc!A112,Walmart_dataset[Sales])</f>
        <v>79.92</v>
      </c>
      <c r="D112">
        <f>SUMIF(Walmart_dataset[Order ID],Calc!A112,Walmart_dataset[Profit])</f>
        <v>28.77</v>
      </c>
      <c r="E112" t="str">
        <f>INDEX(Walmart_dataset[],MATCH(Per_Order[[#This Row],[Unique Order ID]],Walmart_dataset[Order ID],0),7)</f>
        <v>California</v>
      </c>
      <c r="F112" t="str">
        <f>MID(Per_Order[[#This Row],[Unique Order ID]],4,4)</f>
        <v>2012</v>
      </c>
    </row>
    <row r="113" spans="1:6" x14ac:dyDescent="0.25">
      <c r="A113" t="s">
        <v>525</v>
      </c>
      <c r="B113">
        <f>COUNTIF(Walmart_dataset[Order ID],Calc!A113)</f>
        <v>1</v>
      </c>
      <c r="C113">
        <f>SUMIF(Walmart_dataset[Order ID],Calc!A113,Walmart_dataset[Sales])</f>
        <v>58.32</v>
      </c>
      <c r="D113">
        <f>SUMIF(Walmart_dataset[Order ID],Calc!A113,Walmart_dataset[Profit])</f>
        <v>27.99</v>
      </c>
      <c r="E113" t="str">
        <f>INDEX(Walmart_dataset[],MATCH(Per_Order[[#This Row],[Unique Order ID]],Walmart_dataset[Order ID],0),7)</f>
        <v>California</v>
      </c>
      <c r="F113" t="str">
        <f>MID(Per_Order[[#This Row],[Unique Order ID]],4,4)</f>
        <v>2012</v>
      </c>
    </row>
    <row r="114" spans="1:6" x14ac:dyDescent="0.25">
      <c r="A114" t="s">
        <v>527</v>
      </c>
      <c r="B114">
        <f>COUNTIF(Walmart_dataset[Order ID],Calc!A114)</f>
        <v>4</v>
      </c>
      <c r="C114">
        <f>SUMIF(Walmart_dataset[Order ID],Calc!A114,Walmart_dataset[Sales])</f>
        <v>632.15</v>
      </c>
      <c r="D114">
        <f>SUMIF(Walmart_dataset[Order ID],Calc!A114,Walmart_dataset[Profit])</f>
        <v>82.62</v>
      </c>
      <c r="E114" t="str">
        <f>INDEX(Walmart_dataset[],MATCH(Per_Order[[#This Row],[Unique Order ID]],Walmart_dataset[Order ID],0),7)</f>
        <v>California</v>
      </c>
      <c r="F114" t="str">
        <f>MID(Per_Order[[#This Row],[Unique Order ID]],4,4)</f>
        <v>2012</v>
      </c>
    </row>
    <row r="115" spans="1:6" x14ac:dyDescent="0.25">
      <c r="A115" t="s">
        <v>532</v>
      </c>
      <c r="B115">
        <f>COUNTIF(Walmart_dataset[Order ID],Calc!A115)</f>
        <v>1</v>
      </c>
      <c r="C115">
        <f>SUMIF(Walmart_dataset[Order ID],Calc!A115,Walmart_dataset[Sales])</f>
        <v>17.46</v>
      </c>
      <c r="D115">
        <f>SUMIF(Walmart_dataset[Order ID],Calc!A115,Walmart_dataset[Profit])</f>
        <v>5.89</v>
      </c>
      <c r="E115" t="str">
        <f>INDEX(Walmart_dataset[],MATCH(Per_Order[[#This Row],[Unique Order ID]],Walmart_dataset[Order ID],0),7)</f>
        <v>California</v>
      </c>
      <c r="F115" t="str">
        <f>MID(Per_Order[[#This Row],[Unique Order ID]],4,4)</f>
        <v>2014</v>
      </c>
    </row>
    <row r="116" spans="1:6" x14ac:dyDescent="0.25">
      <c r="A116" t="s">
        <v>536</v>
      </c>
      <c r="B116">
        <f>COUNTIF(Walmart_dataset[Order ID],Calc!A116)</f>
        <v>1</v>
      </c>
      <c r="C116">
        <f>SUMIF(Walmart_dataset[Order ID],Calc!A116,Walmart_dataset[Sales])</f>
        <v>348.93</v>
      </c>
      <c r="D116">
        <f>SUMIF(Walmart_dataset[Order ID],Calc!A116,Walmart_dataset[Profit])</f>
        <v>34.89</v>
      </c>
      <c r="E116" t="str">
        <f>INDEX(Walmart_dataset[],MATCH(Per_Order[[#This Row],[Unique Order ID]],Walmart_dataset[Order ID],0),7)</f>
        <v>California</v>
      </c>
      <c r="F116" t="str">
        <f>MID(Per_Order[[#This Row],[Unique Order ID]],4,4)</f>
        <v>2012</v>
      </c>
    </row>
    <row r="117" spans="1:6" x14ac:dyDescent="0.25">
      <c r="A117" t="s">
        <v>539</v>
      </c>
      <c r="B117">
        <f>COUNTIF(Walmart_dataset[Order ID],Calc!A117)</f>
        <v>2</v>
      </c>
      <c r="C117">
        <f>SUMIF(Walmart_dataset[Order ID],Calc!A117,Walmart_dataset[Sales])</f>
        <v>31.68</v>
      </c>
      <c r="D117">
        <f>SUMIF(Walmart_dataset[Order ID],Calc!A117,Walmart_dataset[Profit])</f>
        <v>15.22</v>
      </c>
      <c r="E117" t="str">
        <f>INDEX(Walmart_dataset[],MATCH(Per_Order[[#This Row],[Unique Order ID]],Walmart_dataset[Order ID],0),7)</f>
        <v>California</v>
      </c>
      <c r="F117" t="str">
        <f>MID(Per_Order[[#This Row],[Unique Order ID]],4,4)</f>
        <v>2011</v>
      </c>
    </row>
    <row r="118" spans="1:6" x14ac:dyDescent="0.25">
      <c r="A118" t="s">
        <v>542</v>
      </c>
      <c r="B118">
        <f>COUNTIF(Walmart_dataset[Order ID],Calc!A118)</f>
        <v>1</v>
      </c>
      <c r="C118">
        <f>SUMIF(Walmart_dataset[Order ID],Calc!A118,Walmart_dataset[Sales])</f>
        <v>283.92</v>
      </c>
      <c r="D118">
        <f>SUMIF(Walmart_dataset[Order ID],Calc!A118,Walmart_dataset[Profit])</f>
        <v>17.75</v>
      </c>
      <c r="E118" t="str">
        <f>INDEX(Walmart_dataset[],MATCH(Per_Order[[#This Row],[Unique Order ID]],Walmart_dataset[Order ID],0),7)</f>
        <v>California</v>
      </c>
      <c r="F118" t="str">
        <f>MID(Per_Order[[#This Row],[Unique Order ID]],4,4)</f>
        <v>2012</v>
      </c>
    </row>
    <row r="119" spans="1:6" x14ac:dyDescent="0.25">
      <c r="A119" t="s">
        <v>546</v>
      </c>
      <c r="B119">
        <f>COUNTIF(Walmart_dataset[Order ID],Calc!A119)</f>
        <v>2</v>
      </c>
      <c r="C119">
        <f>SUMIF(Walmart_dataset[Order ID],Calc!A119,Walmart_dataset[Sales])</f>
        <v>238.2</v>
      </c>
      <c r="D119">
        <f>SUMIF(Walmart_dataset[Order ID],Calc!A119,Walmart_dataset[Profit])</f>
        <v>26.24</v>
      </c>
      <c r="E119" t="str">
        <f>INDEX(Walmart_dataset[],MATCH(Per_Order[[#This Row],[Unique Order ID]],Walmart_dataset[Order ID],0),7)</f>
        <v>California</v>
      </c>
      <c r="F119" t="str">
        <f>MID(Per_Order[[#This Row],[Unique Order ID]],4,4)</f>
        <v>2014</v>
      </c>
    </row>
    <row r="120" spans="1:6" x14ac:dyDescent="0.25">
      <c r="A120" t="s">
        <v>550</v>
      </c>
      <c r="B120">
        <f>COUNTIF(Walmart_dataset[Order ID],Calc!A120)</f>
        <v>1</v>
      </c>
      <c r="C120">
        <f>SUMIF(Walmart_dataset[Order ID],Calc!A120,Walmart_dataset[Sales])</f>
        <v>18.28</v>
      </c>
      <c r="D120">
        <f>SUMIF(Walmart_dataset[Order ID],Calc!A120,Walmart_dataset[Profit])</f>
        <v>6.22</v>
      </c>
      <c r="E120" t="str">
        <f>INDEX(Walmart_dataset[],MATCH(Per_Order[[#This Row],[Unique Order ID]],Walmart_dataset[Order ID],0),7)</f>
        <v>California</v>
      </c>
      <c r="F120" t="str">
        <f>MID(Per_Order[[#This Row],[Unique Order ID]],4,4)</f>
        <v>2014</v>
      </c>
    </row>
    <row r="121" spans="1:6" x14ac:dyDescent="0.25">
      <c r="A121" t="s">
        <v>553</v>
      </c>
      <c r="B121">
        <f>COUNTIF(Walmart_dataset[Order ID],Calc!A121)</f>
        <v>2</v>
      </c>
      <c r="C121">
        <f>SUMIF(Walmart_dataset[Order ID],Calc!A121,Walmart_dataset[Sales])</f>
        <v>2027.15</v>
      </c>
      <c r="D121">
        <f>SUMIF(Walmart_dataset[Order ID],Calc!A121,Walmart_dataset[Profit])</f>
        <v>252.32</v>
      </c>
      <c r="E121" t="str">
        <f>INDEX(Walmart_dataset[],MATCH(Per_Order[[#This Row],[Unique Order ID]],Walmart_dataset[Order ID],0),7)</f>
        <v>Colorado</v>
      </c>
      <c r="F121" t="str">
        <f>MID(Per_Order[[#This Row],[Unique Order ID]],4,4)</f>
        <v>2011</v>
      </c>
    </row>
    <row r="122" spans="1:6" x14ac:dyDescent="0.25">
      <c r="A122" t="s">
        <v>557</v>
      </c>
      <c r="B122">
        <f>COUNTIF(Walmart_dataset[Order ID],Calc!A122)</f>
        <v>4</v>
      </c>
      <c r="C122">
        <f>SUMIF(Walmart_dataset[Order ID],Calc!A122,Walmart_dataset[Sales])</f>
        <v>1549.77</v>
      </c>
      <c r="D122">
        <f>SUMIF(Walmart_dataset[Order ID],Calc!A122,Walmart_dataset[Profit])</f>
        <v>379.5</v>
      </c>
      <c r="E122" t="str">
        <f>INDEX(Walmart_dataset[],MATCH(Per_Order[[#This Row],[Unique Order ID]],Walmart_dataset[Order ID],0),7)</f>
        <v>Washington</v>
      </c>
      <c r="F122" t="str">
        <f>MID(Per_Order[[#This Row],[Unique Order ID]],4,4)</f>
        <v>2011</v>
      </c>
    </row>
    <row r="123" spans="1:6" x14ac:dyDescent="0.25">
      <c r="A123" t="s">
        <v>562</v>
      </c>
      <c r="B123">
        <f>COUNTIF(Walmart_dataset[Order ID],Calc!A123)</f>
        <v>2</v>
      </c>
      <c r="C123">
        <f>SUMIF(Walmart_dataset[Order ID],Calc!A123,Walmart_dataset[Sales])</f>
        <v>1418.21</v>
      </c>
      <c r="D123">
        <f>SUMIF(Walmart_dataset[Order ID],Calc!A123,Walmart_dataset[Profit])</f>
        <v>608.19000000000005</v>
      </c>
      <c r="E123" t="str">
        <f>INDEX(Walmart_dataset[],MATCH(Per_Order[[#This Row],[Unique Order ID]],Walmart_dataset[Order ID],0),7)</f>
        <v>California</v>
      </c>
      <c r="F123" t="str">
        <f>MID(Per_Order[[#This Row],[Unique Order ID]],4,4)</f>
        <v>2014</v>
      </c>
    </row>
    <row r="124" spans="1:6" x14ac:dyDescent="0.25">
      <c r="A124" t="s">
        <v>566</v>
      </c>
      <c r="B124">
        <f>COUNTIF(Walmart_dataset[Order ID],Calc!A124)</f>
        <v>2</v>
      </c>
      <c r="C124">
        <f>SUMIF(Walmart_dataset[Order ID],Calc!A124,Walmart_dataset[Sales])</f>
        <v>235.76999999999998</v>
      </c>
      <c r="D124">
        <f>SUMIF(Walmart_dataset[Order ID],Calc!A124,Walmart_dataset[Profit])</f>
        <v>44.38</v>
      </c>
      <c r="E124" t="str">
        <f>INDEX(Walmart_dataset[],MATCH(Per_Order[[#This Row],[Unique Order ID]],Walmart_dataset[Order ID],0),7)</f>
        <v>California</v>
      </c>
      <c r="F124" t="str">
        <f>MID(Per_Order[[#This Row],[Unique Order ID]],4,4)</f>
        <v>2011</v>
      </c>
    </row>
    <row r="125" spans="1:6" x14ac:dyDescent="0.25">
      <c r="A125" t="s">
        <v>570</v>
      </c>
      <c r="B125">
        <f>COUNTIF(Walmart_dataset[Order ID],Calc!A125)</f>
        <v>4</v>
      </c>
      <c r="C125">
        <f>SUMIF(Walmart_dataset[Order ID],Calc!A125,Walmart_dataset[Sales])</f>
        <v>90.4</v>
      </c>
      <c r="D125">
        <f>SUMIF(Walmart_dataset[Order ID],Calc!A125,Walmart_dataset[Profit])</f>
        <v>30.63</v>
      </c>
      <c r="E125" t="str">
        <f>INDEX(Walmart_dataset[],MATCH(Per_Order[[#This Row],[Unique Order ID]],Walmart_dataset[Order ID],0),7)</f>
        <v>California</v>
      </c>
      <c r="F125" t="str">
        <f>MID(Per_Order[[#This Row],[Unique Order ID]],4,4)</f>
        <v>2013</v>
      </c>
    </row>
    <row r="126" spans="1:6" x14ac:dyDescent="0.25">
      <c r="A126" t="s">
        <v>576</v>
      </c>
      <c r="B126">
        <f>COUNTIF(Walmart_dataset[Order ID],Calc!A126)</f>
        <v>2</v>
      </c>
      <c r="C126">
        <f>SUMIF(Walmart_dataset[Order ID],Calc!A126,Walmart_dataset[Sales])</f>
        <v>44.040000000000006</v>
      </c>
      <c r="D126">
        <f>SUMIF(Walmart_dataset[Order ID],Calc!A126,Walmart_dataset[Profit])</f>
        <v>20</v>
      </c>
      <c r="E126" t="str">
        <f>INDEX(Walmart_dataset[],MATCH(Per_Order[[#This Row],[Unique Order ID]],Walmart_dataset[Order ID],0),7)</f>
        <v>California</v>
      </c>
      <c r="F126" t="str">
        <f>MID(Per_Order[[#This Row],[Unique Order ID]],4,4)</f>
        <v>2013</v>
      </c>
    </row>
    <row r="127" spans="1:6" x14ac:dyDescent="0.25">
      <c r="A127" t="s">
        <v>581</v>
      </c>
      <c r="B127">
        <f>COUNTIF(Walmart_dataset[Order ID],Calc!A127)</f>
        <v>2</v>
      </c>
      <c r="C127">
        <f>SUMIF(Walmart_dataset[Order ID],Calc!A127,Walmart_dataset[Sales])</f>
        <v>30.46</v>
      </c>
      <c r="D127">
        <f>SUMIF(Walmart_dataset[Order ID],Calc!A127,Walmart_dataset[Profit])</f>
        <v>10.780000000000001</v>
      </c>
      <c r="E127" t="str">
        <f>INDEX(Walmart_dataset[],MATCH(Per_Order[[#This Row],[Unique Order ID]],Walmart_dataset[Order ID],0),7)</f>
        <v>California</v>
      </c>
      <c r="F127" t="str">
        <f>MID(Per_Order[[#This Row],[Unique Order ID]],4,4)</f>
        <v>2011</v>
      </c>
    </row>
    <row r="128" spans="1:6" x14ac:dyDescent="0.25">
      <c r="A128" t="s">
        <v>584</v>
      </c>
      <c r="B128">
        <f>COUNTIF(Walmart_dataset[Order ID],Calc!A128)</f>
        <v>1</v>
      </c>
      <c r="C128">
        <f>SUMIF(Walmart_dataset[Order ID],Calc!A128,Walmart_dataset[Sales])</f>
        <v>13.48</v>
      </c>
      <c r="D128">
        <f>SUMIF(Walmart_dataset[Order ID],Calc!A128,Walmart_dataset[Profit])</f>
        <v>5.93</v>
      </c>
      <c r="E128" t="str">
        <f>INDEX(Walmart_dataset[],MATCH(Per_Order[[#This Row],[Unique Order ID]],Walmart_dataset[Order ID],0),7)</f>
        <v>California</v>
      </c>
      <c r="F128" t="str">
        <f>MID(Per_Order[[#This Row],[Unique Order ID]],4,4)</f>
        <v>2014</v>
      </c>
    </row>
    <row r="129" spans="1:6" x14ac:dyDescent="0.25">
      <c r="A129" t="s">
        <v>586</v>
      </c>
      <c r="B129">
        <f>COUNTIF(Walmart_dataset[Order ID],Calc!A129)</f>
        <v>1</v>
      </c>
      <c r="C129">
        <f>SUMIF(Walmart_dataset[Order ID],Calc!A129,Walmart_dataset[Sales])</f>
        <v>13.94</v>
      </c>
      <c r="D129">
        <f>SUMIF(Walmart_dataset[Order ID],Calc!A129,Walmart_dataset[Profit])</f>
        <v>4.53</v>
      </c>
      <c r="E129" t="str">
        <f>INDEX(Walmart_dataset[],MATCH(Per_Order[[#This Row],[Unique Order ID]],Walmart_dataset[Order ID],0),7)</f>
        <v>California</v>
      </c>
      <c r="F129" t="str">
        <f>MID(Per_Order[[#This Row],[Unique Order ID]],4,4)</f>
        <v>2012</v>
      </c>
    </row>
    <row r="130" spans="1:6" x14ac:dyDescent="0.25">
      <c r="A130" t="s">
        <v>589</v>
      </c>
      <c r="B130">
        <f>COUNTIF(Walmart_dataset[Order ID],Calc!A130)</f>
        <v>1</v>
      </c>
      <c r="C130">
        <f>SUMIF(Walmart_dataset[Order ID],Calc!A130,Walmart_dataset[Sales])</f>
        <v>83.76</v>
      </c>
      <c r="D130">
        <f>SUMIF(Walmart_dataset[Order ID],Calc!A130,Walmart_dataset[Profit])</f>
        <v>1.68</v>
      </c>
      <c r="E130" t="str">
        <f>INDEX(Walmart_dataset[],MATCH(Per_Order[[#This Row],[Unique Order ID]],Walmart_dataset[Order ID],0),7)</f>
        <v>California</v>
      </c>
      <c r="F130" t="str">
        <f>MID(Per_Order[[#This Row],[Unique Order ID]],4,4)</f>
        <v>2014</v>
      </c>
    </row>
    <row r="131" spans="1:6" x14ac:dyDescent="0.25">
      <c r="A131" t="s">
        <v>591</v>
      </c>
      <c r="B131">
        <f>COUNTIF(Walmart_dataset[Order ID],Calc!A131)</f>
        <v>1</v>
      </c>
      <c r="C131">
        <f>SUMIF(Walmart_dataset[Order ID],Calc!A131,Walmart_dataset[Sales])</f>
        <v>34.68</v>
      </c>
      <c r="D131">
        <f>SUMIF(Walmart_dataset[Order ID],Calc!A131,Walmart_dataset[Profit])</f>
        <v>16.989999999999998</v>
      </c>
      <c r="E131" t="str">
        <f>INDEX(Walmart_dataset[],MATCH(Per_Order[[#This Row],[Unique Order ID]],Walmart_dataset[Order ID],0),7)</f>
        <v>California</v>
      </c>
      <c r="F131" t="str">
        <f>MID(Per_Order[[#This Row],[Unique Order ID]],4,4)</f>
        <v>2011</v>
      </c>
    </row>
    <row r="132" spans="1:6" x14ac:dyDescent="0.25">
      <c r="A132" t="s">
        <v>594</v>
      </c>
      <c r="B132">
        <f>COUNTIF(Walmart_dataset[Order ID],Calc!A132)</f>
        <v>2</v>
      </c>
      <c r="C132">
        <f>SUMIF(Walmart_dataset[Order ID],Calc!A132,Walmart_dataset[Sales])</f>
        <v>225.82999999999998</v>
      </c>
      <c r="D132">
        <f>SUMIF(Walmart_dataset[Order ID],Calc!A132,Walmart_dataset[Profit])</f>
        <v>66.569999999999993</v>
      </c>
      <c r="E132" t="str">
        <f>INDEX(Walmart_dataset[],MATCH(Per_Order[[#This Row],[Unique Order ID]],Walmart_dataset[Order ID],0),7)</f>
        <v>California</v>
      </c>
      <c r="F132" t="str">
        <f>MID(Per_Order[[#This Row],[Unique Order ID]],4,4)</f>
        <v>2013</v>
      </c>
    </row>
    <row r="133" spans="1:6" x14ac:dyDescent="0.25">
      <c r="A133" t="s">
        <v>598</v>
      </c>
      <c r="B133">
        <f>COUNTIF(Walmart_dataset[Order ID],Calc!A133)</f>
        <v>3</v>
      </c>
      <c r="C133">
        <f>SUMIF(Walmart_dataset[Order ID],Calc!A133,Walmart_dataset[Sales])</f>
        <v>97.960000000000008</v>
      </c>
      <c r="D133">
        <f>SUMIF(Walmart_dataset[Order ID],Calc!A133,Walmart_dataset[Profit])</f>
        <v>18.439999999999998</v>
      </c>
      <c r="E133" t="str">
        <f>INDEX(Walmart_dataset[],MATCH(Per_Order[[#This Row],[Unique Order ID]],Walmart_dataset[Order ID],0),7)</f>
        <v>California</v>
      </c>
      <c r="F133" t="str">
        <f>MID(Per_Order[[#This Row],[Unique Order ID]],4,4)</f>
        <v>2013</v>
      </c>
    </row>
    <row r="134" spans="1:6" x14ac:dyDescent="0.25">
      <c r="A134" t="s">
        <v>602</v>
      </c>
      <c r="B134">
        <f>COUNTIF(Walmart_dataset[Order ID],Calc!A134)</f>
        <v>1</v>
      </c>
      <c r="C134">
        <f>SUMIF(Walmart_dataset[Order ID],Calc!A134,Walmart_dataset[Sales])</f>
        <v>159.99</v>
      </c>
      <c r="D134">
        <f>SUMIF(Walmart_dataset[Order ID],Calc!A134,Walmart_dataset[Profit])</f>
        <v>54.4</v>
      </c>
      <c r="E134" t="str">
        <f>INDEX(Walmart_dataset[],MATCH(Per_Order[[#This Row],[Unique Order ID]],Walmart_dataset[Order ID],0),7)</f>
        <v>New Mexico</v>
      </c>
      <c r="F134" t="str">
        <f>MID(Per_Order[[#This Row],[Unique Order ID]],4,4)</f>
        <v>2014</v>
      </c>
    </row>
    <row r="135" spans="1:6" x14ac:dyDescent="0.25">
      <c r="A135" t="s">
        <v>604</v>
      </c>
      <c r="B135">
        <f>COUNTIF(Walmart_dataset[Order ID],Calc!A135)</f>
        <v>2</v>
      </c>
      <c r="C135">
        <f>SUMIF(Walmart_dataset[Order ID],Calc!A135,Walmart_dataset[Sales])</f>
        <v>147.44</v>
      </c>
      <c r="D135">
        <f>SUMIF(Walmart_dataset[Order ID],Calc!A135,Walmart_dataset[Profit])</f>
        <v>41.18</v>
      </c>
      <c r="E135" t="str">
        <f>INDEX(Walmart_dataset[],MATCH(Per_Order[[#This Row],[Unique Order ID]],Walmart_dataset[Order ID],0),7)</f>
        <v>California</v>
      </c>
      <c r="F135" t="str">
        <f>MID(Per_Order[[#This Row],[Unique Order ID]],4,4)</f>
        <v>2012</v>
      </c>
    </row>
    <row r="136" spans="1:6" x14ac:dyDescent="0.25">
      <c r="A136" t="s">
        <v>609</v>
      </c>
      <c r="B136">
        <f>COUNTIF(Walmart_dataset[Order ID],Calc!A136)</f>
        <v>1</v>
      </c>
      <c r="C136">
        <f>SUMIF(Walmart_dataset[Order ID],Calc!A136,Walmart_dataset[Sales])</f>
        <v>17.12</v>
      </c>
      <c r="D136">
        <f>SUMIF(Walmart_dataset[Order ID],Calc!A136,Walmart_dataset[Profit])</f>
        <v>8.0500000000000007</v>
      </c>
      <c r="E136" t="str">
        <f>INDEX(Walmart_dataset[],MATCH(Per_Order[[#This Row],[Unique Order ID]],Walmart_dataset[Order ID],0),7)</f>
        <v>California</v>
      </c>
      <c r="F136" t="str">
        <f>MID(Per_Order[[#This Row],[Unique Order ID]],4,4)</f>
        <v>2013</v>
      </c>
    </row>
    <row r="137" spans="1:6" x14ac:dyDescent="0.25">
      <c r="A137" t="s">
        <v>612</v>
      </c>
      <c r="B137">
        <f>COUNTIF(Walmart_dataset[Order ID],Calc!A137)</f>
        <v>2</v>
      </c>
      <c r="C137">
        <f>SUMIF(Walmart_dataset[Order ID],Calc!A137,Walmart_dataset[Sales])</f>
        <v>1120.3699999999999</v>
      </c>
      <c r="D137">
        <f>SUMIF(Walmart_dataset[Order ID],Calc!A137,Walmart_dataset[Profit])</f>
        <v>44</v>
      </c>
      <c r="E137" t="str">
        <f>INDEX(Walmart_dataset[],MATCH(Per_Order[[#This Row],[Unique Order ID]],Walmart_dataset[Order ID],0),7)</f>
        <v>California</v>
      </c>
      <c r="F137" t="str">
        <f>MID(Per_Order[[#This Row],[Unique Order ID]],4,4)</f>
        <v>2013</v>
      </c>
    </row>
    <row r="138" spans="1:6" x14ac:dyDescent="0.25">
      <c r="A138" t="s">
        <v>616</v>
      </c>
      <c r="B138">
        <f>COUNTIF(Walmart_dataset[Order ID],Calc!A138)</f>
        <v>3</v>
      </c>
      <c r="C138">
        <f>SUMIF(Walmart_dataset[Order ID],Calc!A138,Walmart_dataset[Sales])</f>
        <v>740.73</v>
      </c>
      <c r="D138">
        <f>SUMIF(Walmart_dataset[Order ID],Calc!A138,Walmart_dataset[Profit])</f>
        <v>219.01000000000002</v>
      </c>
      <c r="E138" t="str">
        <f>INDEX(Walmart_dataset[],MATCH(Per_Order[[#This Row],[Unique Order ID]],Walmart_dataset[Order ID],0),7)</f>
        <v>Washington</v>
      </c>
      <c r="F138" t="str">
        <f>MID(Per_Order[[#This Row],[Unique Order ID]],4,4)</f>
        <v>2012</v>
      </c>
    </row>
    <row r="139" spans="1:6" x14ac:dyDescent="0.25">
      <c r="A139" t="s">
        <v>620</v>
      </c>
      <c r="B139">
        <f>COUNTIF(Walmart_dataset[Order ID],Calc!A139)</f>
        <v>1</v>
      </c>
      <c r="C139">
        <f>SUMIF(Walmart_dataset[Order ID],Calc!A139,Walmart_dataset[Sales])</f>
        <v>393.17</v>
      </c>
      <c r="D139">
        <f>SUMIF(Walmart_dataset[Order ID],Calc!A139,Walmart_dataset[Profit])</f>
        <v>-204.45</v>
      </c>
      <c r="E139" t="str">
        <f>INDEX(Walmart_dataset[],MATCH(Per_Order[[#This Row],[Unique Order ID]],Walmart_dataset[Order ID],0),7)</f>
        <v>Arizona</v>
      </c>
      <c r="F139" t="str">
        <f>MID(Per_Order[[#This Row],[Unique Order ID]],4,4)</f>
        <v>2012</v>
      </c>
    </row>
    <row r="140" spans="1:6" x14ac:dyDescent="0.25">
      <c r="A140" t="s">
        <v>623</v>
      </c>
      <c r="B140">
        <f>COUNTIF(Walmart_dataset[Order ID],Calc!A140)</f>
        <v>3</v>
      </c>
      <c r="C140">
        <f>SUMIF(Walmart_dataset[Order ID],Calc!A140,Walmart_dataset[Sales])</f>
        <v>49.89</v>
      </c>
      <c r="D140">
        <f>SUMIF(Walmart_dataset[Order ID],Calc!A140,Walmart_dataset[Profit])</f>
        <v>5.0599999999999996</v>
      </c>
      <c r="E140" t="str">
        <f>INDEX(Walmart_dataset[],MATCH(Per_Order[[#This Row],[Unique Order ID]],Walmart_dataset[Order ID],0),7)</f>
        <v>Arizona</v>
      </c>
      <c r="F140" t="str">
        <f>MID(Per_Order[[#This Row],[Unique Order ID]],4,4)</f>
        <v>2014</v>
      </c>
    </row>
    <row r="141" spans="1:6" x14ac:dyDescent="0.25">
      <c r="A141" t="s">
        <v>628</v>
      </c>
      <c r="B141">
        <f>COUNTIF(Walmart_dataset[Order ID],Calc!A141)</f>
        <v>1</v>
      </c>
      <c r="C141">
        <f>SUMIF(Walmart_dataset[Order ID],Calc!A141,Walmart_dataset[Sales])</f>
        <v>204.6</v>
      </c>
      <c r="D141">
        <f>SUMIF(Walmart_dataset[Order ID],Calc!A141,Walmart_dataset[Profit])</f>
        <v>53.2</v>
      </c>
      <c r="E141" t="str">
        <f>INDEX(Walmart_dataset[],MATCH(Per_Order[[#This Row],[Unique Order ID]],Walmart_dataset[Order ID],0),7)</f>
        <v>California</v>
      </c>
      <c r="F141" t="str">
        <f>MID(Per_Order[[#This Row],[Unique Order ID]],4,4)</f>
        <v>2012</v>
      </c>
    </row>
    <row r="142" spans="1:6" x14ac:dyDescent="0.25">
      <c r="A142" t="s">
        <v>632</v>
      </c>
      <c r="B142">
        <f>COUNTIF(Walmart_dataset[Order ID],Calc!A142)</f>
        <v>1</v>
      </c>
      <c r="C142">
        <f>SUMIF(Walmart_dataset[Order ID],Calc!A142,Walmart_dataset[Sales])</f>
        <v>321.57</v>
      </c>
      <c r="D142">
        <f>SUMIF(Walmart_dataset[Order ID],Calc!A142,Walmart_dataset[Profit])</f>
        <v>28.14</v>
      </c>
      <c r="E142" t="str">
        <f>INDEX(Walmart_dataset[],MATCH(Per_Order[[#This Row],[Unique Order ID]],Walmart_dataset[Order ID],0),7)</f>
        <v>California</v>
      </c>
      <c r="F142" t="str">
        <f>MID(Per_Order[[#This Row],[Unique Order ID]],4,4)</f>
        <v>2014</v>
      </c>
    </row>
    <row r="143" spans="1:6" x14ac:dyDescent="0.25">
      <c r="A143" t="s">
        <v>634</v>
      </c>
      <c r="B143">
        <f>COUNTIF(Walmart_dataset[Order ID],Calc!A143)</f>
        <v>1</v>
      </c>
      <c r="C143">
        <f>SUMIF(Walmart_dataset[Order ID],Calc!A143,Walmart_dataset[Sales])</f>
        <v>21.88</v>
      </c>
      <c r="D143">
        <f>SUMIF(Walmart_dataset[Order ID],Calc!A143,Walmart_dataset[Profit])</f>
        <v>10.94</v>
      </c>
      <c r="E143" t="str">
        <f>INDEX(Walmart_dataset[],MATCH(Per_Order[[#This Row],[Unique Order ID]],Walmart_dataset[Order ID],0),7)</f>
        <v>California</v>
      </c>
      <c r="F143" t="str">
        <f>MID(Per_Order[[#This Row],[Unique Order ID]],4,4)</f>
        <v>2013</v>
      </c>
    </row>
    <row r="144" spans="1:6" x14ac:dyDescent="0.25">
      <c r="A144" t="s">
        <v>637</v>
      </c>
      <c r="B144">
        <f>COUNTIF(Walmart_dataset[Order ID],Calc!A144)</f>
        <v>1</v>
      </c>
      <c r="C144">
        <f>SUMIF(Walmart_dataset[Order ID],Calc!A144,Walmart_dataset[Sales])</f>
        <v>1.08</v>
      </c>
      <c r="D144">
        <f>SUMIF(Walmart_dataset[Order ID],Calc!A144,Walmart_dataset[Profit])</f>
        <v>-0.79</v>
      </c>
      <c r="E144" t="str">
        <f>INDEX(Walmart_dataset[],MATCH(Per_Order[[#This Row],[Unique Order ID]],Walmart_dataset[Order ID],0),7)</f>
        <v>Oregon</v>
      </c>
      <c r="F144" t="str">
        <f>MID(Per_Order[[#This Row],[Unique Order ID]],4,4)</f>
        <v>2014</v>
      </c>
    </row>
    <row r="145" spans="1:6" x14ac:dyDescent="0.25">
      <c r="A145" t="s">
        <v>640</v>
      </c>
      <c r="B145">
        <f>COUNTIF(Walmart_dataset[Order ID],Calc!A145)</f>
        <v>3</v>
      </c>
      <c r="C145">
        <f>SUMIF(Walmart_dataset[Order ID],Calc!A145,Walmart_dataset[Sales])</f>
        <v>1167.29</v>
      </c>
      <c r="D145">
        <f>SUMIF(Walmart_dataset[Order ID],Calc!A145,Walmart_dataset[Profit])</f>
        <v>132.30000000000001</v>
      </c>
      <c r="E145" t="str">
        <f>INDEX(Walmart_dataset[],MATCH(Per_Order[[#This Row],[Unique Order ID]],Walmart_dataset[Order ID],0),7)</f>
        <v>Colorado</v>
      </c>
      <c r="F145" t="str">
        <f>MID(Per_Order[[#This Row],[Unique Order ID]],4,4)</f>
        <v>2011</v>
      </c>
    </row>
    <row r="146" spans="1:6" x14ac:dyDescent="0.25">
      <c r="A146" t="s">
        <v>645</v>
      </c>
      <c r="B146">
        <f>COUNTIF(Walmart_dataset[Order ID],Calc!A146)</f>
        <v>2</v>
      </c>
      <c r="C146">
        <f>SUMIF(Walmart_dataset[Order ID],Calc!A146,Walmart_dataset[Sales])</f>
        <v>165.13</v>
      </c>
      <c r="D146">
        <f>SUMIF(Walmart_dataset[Order ID],Calc!A146,Walmart_dataset[Profit])</f>
        <v>74.61999999999999</v>
      </c>
      <c r="E146" t="str">
        <f>INDEX(Walmart_dataset[],MATCH(Per_Order[[#This Row],[Unique Order ID]],Walmart_dataset[Order ID],0),7)</f>
        <v>California</v>
      </c>
      <c r="F146" t="str">
        <f>MID(Per_Order[[#This Row],[Unique Order ID]],4,4)</f>
        <v>2013</v>
      </c>
    </row>
    <row r="147" spans="1:6" x14ac:dyDescent="0.25">
      <c r="A147" t="s">
        <v>649</v>
      </c>
      <c r="B147">
        <f>COUNTIF(Walmart_dataset[Order ID],Calc!A147)</f>
        <v>1</v>
      </c>
      <c r="C147">
        <f>SUMIF(Walmart_dataset[Order ID],Calc!A147,Walmart_dataset[Sales])</f>
        <v>44.02</v>
      </c>
      <c r="D147">
        <f>SUMIF(Walmart_dataset[Order ID],Calc!A147,Walmart_dataset[Profit])</f>
        <v>11.45</v>
      </c>
      <c r="E147" t="str">
        <f>INDEX(Walmart_dataset[],MATCH(Per_Order[[#This Row],[Unique Order ID]],Walmart_dataset[Order ID],0),7)</f>
        <v>Washington</v>
      </c>
      <c r="F147" t="str">
        <f>MID(Per_Order[[#This Row],[Unique Order ID]],4,4)</f>
        <v>2013</v>
      </c>
    </row>
    <row r="148" spans="1:6" x14ac:dyDescent="0.25">
      <c r="A148" t="s">
        <v>651</v>
      </c>
      <c r="B148">
        <f>COUNTIF(Walmart_dataset[Order ID],Calc!A148)</f>
        <v>1</v>
      </c>
      <c r="C148">
        <f>SUMIF(Walmart_dataset[Order ID],Calc!A148,Walmart_dataset[Sales])</f>
        <v>484.65</v>
      </c>
      <c r="D148">
        <f>SUMIF(Walmart_dataset[Order ID],Calc!A148,Walmart_dataset[Profit])</f>
        <v>92.08</v>
      </c>
      <c r="E148" t="str">
        <f>INDEX(Walmart_dataset[],MATCH(Per_Order[[#This Row],[Unique Order ID]],Walmart_dataset[Order ID],0),7)</f>
        <v>California</v>
      </c>
      <c r="F148" t="str">
        <f>MID(Per_Order[[#This Row],[Unique Order ID]],4,4)</f>
        <v>2012</v>
      </c>
    </row>
    <row r="149" spans="1:6" x14ac:dyDescent="0.25">
      <c r="A149" t="s">
        <v>655</v>
      </c>
      <c r="B149">
        <f>COUNTIF(Walmart_dataset[Order ID],Calc!A149)</f>
        <v>2</v>
      </c>
      <c r="C149">
        <f>SUMIF(Walmart_dataset[Order ID],Calc!A149,Walmart_dataset[Sales])</f>
        <v>11.48</v>
      </c>
      <c r="D149">
        <f>SUMIF(Walmart_dataset[Order ID],Calc!A149,Walmart_dataset[Profit])</f>
        <v>-1.04</v>
      </c>
      <c r="E149" t="str">
        <f>INDEX(Walmart_dataset[],MATCH(Per_Order[[#This Row],[Unique Order ID]],Walmart_dataset[Order ID],0),7)</f>
        <v>Arizona</v>
      </c>
      <c r="F149" t="str">
        <f>MID(Per_Order[[#This Row],[Unique Order ID]],4,4)</f>
        <v>2012</v>
      </c>
    </row>
    <row r="150" spans="1:6" x14ac:dyDescent="0.25">
      <c r="A150" t="s">
        <v>659</v>
      </c>
      <c r="B150">
        <f>COUNTIF(Walmart_dataset[Order ID],Calc!A150)</f>
        <v>1</v>
      </c>
      <c r="C150">
        <f>SUMIF(Walmart_dataset[Order ID],Calc!A150,Walmart_dataset[Sales])</f>
        <v>151.72</v>
      </c>
      <c r="D150">
        <f>SUMIF(Walmart_dataset[Order ID],Calc!A150,Walmart_dataset[Profit])</f>
        <v>27.31</v>
      </c>
      <c r="E150" t="str">
        <f>INDEX(Walmart_dataset[],MATCH(Per_Order[[#This Row],[Unique Order ID]],Walmart_dataset[Order ID],0),7)</f>
        <v>California</v>
      </c>
      <c r="F150" t="str">
        <f>MID(Per_Order[[#This Row],[Unique Order ID]],4,4)</f>
        <v>2011</v>
      </c>
    </row>
    <row r="151" spans="1:6" x14ac:dyDescent="0.25">
      <c r="A151" t="s">
        <v>662</v>
      </c>
      <c r="B151">
        <f>COUNTIF(Walmart_dataset[Order ID],Calc!A151)</f>
        <v>2</v>
      </c>
      <c r="C151">
        <f>SUMIF(Walmart_dataset[Order ID],Calc!A151,Walmart_dataset[Sales])</f>
        <v>169.28</v>
      </c>
      <c r="D151">
        <f>SUMIF(Walmart_dataset[Order ID],Calc!A151,Walmart_dataset[Profit])</f>
        <v>50.65</v>
      </c>
      <c r="E151" t="str">
        <f>INDEX(Walmart_dataset[],MATCH(Per_Order[[#This Row],[Unique Order ID]],Walmart_dataset[Order ID],0),7)</f>
        <v>Washington</v>
      </c>
      <c r="F151" t="str">
        <f>MID(Per_Order[[#This Row],[Unique Order ID]],4,4)</f>
        <v>2014</v>
      </c>
    </row>
    <row r="152" spans="1:6" x14ac:dyDescent="0.25">
      <c r="A152" t="s">
        <v>667</v>
      </c>
      <c r="B152">
        <f>COUNTIF(Walmart_dataset[Order ID],Calc!A152)</f>
        <v>2</v>
      </c>
      <c r="C152">
        <f>SUMIF(Walmart_dataset[Order ID],Calc!A152,Walmart_dataset[Sales])</f>
        <v>1717.9699999999998</v>
      </c>
      <c r="D152">
        <f>SUMIF(Walmart_dataset[Order ID],Calc!A152,Walmart_dataset[Profit])</f>
        <v>392.89000000000004</v>
      </c>
      <c r="E152" t="str">
        <f>INDEX(Walmart_dataset[],MATCH(Per_Order[[#This Row],[Unique Order ID]],Walmart_dataset[Order ID],0),7)</f>
        <v>Washington</v>
      </c>
      <c r="F152" t="str">
        <f>MID(Per_Order[[#This Row],[Unique Order ID]],4,4)</f>
        <v>2012</v>
      </c>
    </row>
    <row r="153" spans="1:6" x14ac:dyDescent="0.25">
      <c r="A153" t="s">
        <v>671</v>
      </c>
      <c r="B153">
        <f>COUNTIF(Walmart_dataset[Order ID],Calc!A153)</f>
        <v>1</v>
      </c>
      <c r="C153">
        <f>SUMIF(Walmart_dataset[Order ID],Calc!A153,Walmart_dataset[Sales])</f>
        <v>32.4</v>
      </c>
      <c r="D153">
        <f>SUMIF(Walmart_dataset[Order ID],Calc!A153,Walmart_dataset[Profit])</f>
        <v>15.55</v>
      </c>
      <c r="E153" t="str">
        <f>INDEX(Walmart_dataset[],MATCH(Per_Order[[#This Row],[Unique Order ID]],Walmart_dataset[Order ID],0),7)</f>
        <v>California</v>
      </c>
      <c r="F153" t="str">
        <f>MID(Per_Order[[#This Row],[Unique Order ID]],4,4)</f>
        <v>2012</v>
      </c>
    </row>
    <row r="154" spans="1:6" x14ac:dyDescent="0.25">
      <c r="A154" t="s">
        <v>673</v>
      </c>
      <c r="B154">
        <f>COUNTIF(Walmart_dataset[Order ID],Calc!A154)</f>
        <v>1</v>
      </c>
      <c r="C154">
        <f>SUMIF(Walmart_dataset[Order ID],Calc!A154,Walmart_dataset[Sales])</f>
        <v>11.81</v>
      </c>
      <c r="D154">
        <f>SUMIF(Walmart_dataset[Order ID],Calc!A154,Walmart_dataset[Profit])</f>
        <v>4.28</v>
      </c>
      <c r="E154" t="str">
        <f>INDEX(Walmart_dataset[],MATCH(Per_Order[[#This Row],[Unique Order ID]],Walmart_dataset[Order ID],0),7)</f>
        <v>California</v>
      </c>
      <c r="F154" t="str">
        <f>MID(Per_Order[[#This Row],[Unique Order ID]],4,4)</f>
        <v>2014</v>
      </c>
    </row>
    <row r="155" spans="1:6" x14ac:dyDescent="0.25">
      <c r="A155" t="s">
        <v>676</v>
      </c>
      <c r="B155">
        <f>COUNTIF(Walmart_dataset[Order ID],Calc!A155)</f>
        <v>1</v>
      </c>
      <c r="C155">
        <f>SUMIF(Walmart_dataset[Order ID],Calc!A155,Walmart_dataset[Sales])</f>
        <v>36.619999999999997</v>
      </c>
      <c r="D155">
        <f>SUMIF(Walmart_dataset[Order ID],Calc!A155,Walmart_dataset[Profit])</f>
        <v>13.73</v>
      </c>
      <c r="E155" t="str">
        <f>INDEX(Walmart_dataset[],MATCH(Per_Order[[#This Row],[Unique Order ID]],Walmart_dataset[Order ID],0),7)</f>
        <v>California</v>
      </c>
      <c r="F155" t="str">
        <f>MID(Per_Order[[#This Row],[Unique Order ID]],4,4)</f>
        <v>2012</v>
      </c>
    </row>
    <row r="156" spans="1:6" x14ac:dyDescent="0.25">
      <c r="A156" t="s">
        <v>679</v>
      </c>
      <c r="B156">
        <f>COUNTIF(Walmart_dataset[Order ID],Calc!A156)</f>
        <v>2</v>
      </c>
      <c r="C156">
        <f>SUMIF(Walmart_dataset[Order ID],Calc!A156,Walmart_dataset[Sales])</f>
        <v>1213.49</v>
      </c>
      <c r="D156">
        <f>SUMIF(Walmart_dataset[Order ID],Calc!A156,Walmart_dataset[Profit])</f>
        <v>163.26999999999998</v>
      </c>
      <c r="E156" t="str">
        <f>INDEX(Walmart_dataset[],MATCH(Per_Order[[#This Row],[Unique Order ID]],Walmart_dataset[Order ID],0),7)</f>
        <v>California</v>
      </c>
      <c r="F156" t="str">
        <f>MID(Per_Order[[#This Row],[Unique Order ID]],4,4)</f>
        <v>2011</v>
      </c>
    </row>
    <row r="157" spans="1:6" x14ac:dyDescent="0.25">
      <c r="A157" t="s">
        <v>682</v>
      </c>
      <c r="B157">
        <f>COUNTIF(Walmart_dataset[Order ID],Calc!A157)</f>
        <v>2</v>
      </c>
      <c r="C157">
        <f>SUMIF(Walmart_dataset[Order ID],Calc!A157,Walmart_dataset[Sales])</f>
        <v>85.509999999999991</v>
      </c>
      <c r="D157">
        <f>SUMIF(Walmart_dataset[Order ID],Calc!A157,Walmart_dataset[Profit])</f>
        <v>30.18</v>
      </c>
      <c r="E157" t="str">
        <f>INDEX(Walmart_dataset[],MATCH(Per_Order[[#This Row],[Unique Order ID]],Walmart_dataset[Order ID],0),7)</f>
        <v>California</v>
      </c>
      <c r="F157" t="str">
        <f>MID(Per_Order[[#This Row],[Unique Order ID]],4,4)</f>
        <v>2014</v>
      </c>
    </row>
    <row r="158" spans="1:6" x14ac:dyDescent="0.25">
      <c r="A158" t="s">
        <v>685</v>
      </c>
      <c r="B158">
        <f>COUNTIF(Walmart_dataset[Order ID],Calc!A158)</f>
        <v>1</v>
      </c>
      <c r="C158">
        <f>SUMIF(Walmart_dataset[Order ID],Calc!A158,Walmart_dataset[Sales])</f>
        <v>194.85</v>
      </c>
      <c r="D158">
        <f>SUMIF(Walmart_dataset[Order ID],Calc!A158,Walmart_dataset[Profit])</f>
        <v>12.18</v>
      </c>
      <c r="E158" t="str">
        <f>INDEX(Walmart_dataset[],MATCH(Per_Order[[#This Row],[Unique Order ID]],Walmart_dataset[Order ID],0),7)</f>
        <v>California</v>
      </c>
      <c r="F158" t="str">
        <f>MID(Per_Order[[#This Row],[Unique Order ID]],4,4)</f>
        <v>2013</v>
      </c>
    </row>
    <row r="159" spans="1:6" x14ac:dyDescent="0.25">
      <c r="A159" t="s">
        <v>688</v>
      </c>
      <c r="B159">
        <f>COUNTIF(Walmart_dataset[Order ID],Calc!A159)</f>
        <v>1</v>
      </c>
      <c r="C159">
        <f>SUMIF(Walmart_dataset[Order ID],Calc!A159,Walmart_dataset[Sales])</f>
        <v>19.46</v>
      </c>
      <c r="D159">
        <f>SUMIF(Walmart_dataset[Order ID],Calc!A159,Walmart_dataset[Profit])</f>
        <v>5.0599999999999996</v>
      </c>
      <c r="E159" t="str">
        <f>INDEX(Walmart_dataset[],MATCH(Per_Order[[#This Row],[Unique Order ID]],Walmart_dataset[Order ID],0),7)</f>
        <v>California</v>
      </c>
      <c r="F159" t="str">
        <f>MID(Per_Order[[#This Row],[Unique Order ID]],4,4)</f>
        <v>2012</v>
      </c>
    </row>
    <row r="160" spans="1:6" x14ac:dyDescent="0.25">
      <c r="A160" t="s">
        <v>691</v>
      </c>
      <c r="B160">
        <f>COUNTIF(Walmart_dataset[Order ID],Calc!A160)</f>
        <v>1</v>
      </c>
      <c r="C160">
        <f>SUMIF(Walmart_dataset[Order ID],Calc!A160,Walmart_dataset[Sales])</f>
        <v>29.47</v>
      </c>
      <c r="D160">
        <f>SUMIF(Walmart_dataset[Order ID],Calc!A160,Walmart_dataset[Profit])</f>
        <v>9.9499999999999993</v>
      </c>
      <c r="E160" t="str">
        <f>INDEX(Walmart_dataset[],MATCH(Per_Order[[#This Row],[Unique Order ID]],Walmart_dataset[Order ID],0),7)</f>
        <v>Colorado</v>
      </c>
      <c r="F160" t="str">
        <f>MID(Per_Order[[#This Row],[Unique Order ID]],4,4)</f>
        <v>2013</v>
      </c>
    </row>
    <row r="161" spans="1:6" x14ac:dyDescent="0.25">
      <c r="A161" t="s">
        <v>694</v>
      </c>
      <c r="B161">
        <f>COUNTIF(Walmart_dataset[Order ID],Calc!A161)</f>
        <v>3</v>
      </c>
      <c r="C161">
        <f>SUMIF(Walmart_dataset[Order ID],Calc!A161,Walmart_dataset[Sales])</f>
        <v>42.620000000000005</v>
      </c>
      <c r="D161">
        <f>SUMIF(Walmart_dataset[Order ID],Calc!A161,Walmart_dataset[Profit])</f>
        <v>-5.9499999999999993</v>
      </c>
      <c r="E161" t="str">
        <f>INDEX(Walmart_dataset[],MATCH(Per_Order[[#This Row],[Unique Order ID]],Walmart_dataset[Order ID],0),7)</f>
        <v>Arizona</v>
      </c>
      <c r="F161" t="str">
        <f>MID(Per_Order[[#This Row],[Unique Order ID]],4,4)</f>
        <v>2013</v>
      </c>
    </row>
    <row r="162" spans="1:6" x14ac:dyDescent="0.25">
      <c r="A162" t="s">
        <v>699</v>
      </c>
      <c r="B162">
        <f>COUNTIF(Walmart_dataset[Order ID],Calc!A162)</f>
        <v>3</v>
      </c>
      <c r="C162">
        <f>SUMIF(Walmart_dataset[Order ID],Calc!A162,Walmart_dataset[Sales])</f>
        <v>158.28</v>
      </c>
      <c r="D162">
        <f>SUMIF(Walmart_dataset[Order ID],Calc!A162,Walmart_dataset[Profit])</f>
        <v>44.400000000000006</v>
      </c>
      <c r="E162" t="str">
        <f>INDEX(Walmart_dataset[],MATCH(Per_Order[[#This Row],[Unique Order ID]],Walmart_dataset[Order ID],0),7)</f>
        <v>Washington</v>
      </c>
      <c r="F162" t="str">
        <f>MID(Per_Order[[#This Row],[Unique Order ID]],4,4)</f>
        <v>2014</v>
      </c>
    </row>
    <row r="163" spans="1:6" x14ac:dyDescent="0.25">
      <c r="A163" t="s">
        <v>703</v>
      </c>
      <c r="B163">
        <f>COUNTIF(Walmart_dataset[Order ID],Calc!A163)</f>
        <v>2</v>
      </c>
      <c r="C163">
        <f>SUMIF(Walmart_dataset[Order ID],Calc!A163,Walmart_dataset[Sales])</f>
        <v>75.13000000000001</v>
      </c>
      <c r="D163">
        <f>SUMIF(Walmart_dataset[Order ID],Calc!A163,Walmart_dataset[Profit])</f>
        <v>8.7100000000000009</v>
      </c>
      <c r="E163" t="str">
        <f>INDEX(Walmart_dataset[],MATCH(Per_Order[[#This Row],[Unique Order ID]],Walmart_dataset[Order ID],0),7)</f>
        <v>California</v>
      </c>
      <c r="F163" t="str">
        <f>MID(Per_Order[[#This Row],[Unique Order ID]],4,4)</f>
        <v>2013</v>
      </c>
    </row>
    <row r="164" spans="1:6" x14ac:dyDescent="0.25">
      <c r="A164" t="s">
        <v>708</v>
      </c>
      <c r="B164">
        <f>COUNTIF(Walmart_dataset[Order ID],Calc!A164)</f>
        <v>2</v>
      </c>
      <c r="C164">
        <f>SUMIF(Walmart_dataset[Order ID],Calc!A164,Walmart_dataset[Sales])</f>
        <v>339.33000000000004</v>
      </c>
      <c r="D164">
        <f>SUMIF(Walmart_dataset[Order ID],Calc!A164,Walmart_dataset[Profit])</f>
        <v>52.82</v>
      </c>
      <c r="E164" t="str">
        <f>INDEX(Walmart_dataset[],MATCH(Per_Order[[#This Row],[Unique Order ID]],Walmart_dataset[Order ID],0),7)</f>
        <v>California</v>
      </c>
      <c r="F164" t="str">
        <f>MID(Per_Order[[#This Row],[Unique Order ID]],4,4)</f>
        <v>2012</v>
      </c>
    </row>
    <row r="165" spans="1:6" x14ac:dyDescent="0.25">
      <c r="A165" t="s">
        <v>712</v>
      </c>
      <c r="B165">
        <f>COUNTIF(Walmart_dataset[Order ID],Calc!A165)</f>
        <v>1</v>
      </c>
      <c r="C165">
        <f>SUMIF(Walmart_dataset[Order ID],Calc!A165,Walmart_dataset[Sales])</f>
        <v>447.84</v>
      </c>
      <c r="D165">
        <f>SUMIF(Walmart_dataset[Order ID],Calc!A165,Walmart_dataset[Profit])</f>
        <v>11.2</v>
      </c>
      <c r="E165" t="str">
        <f>INDEX(Walmart_dataset[],MATCH(Per_Order[[#This Row],[Unique Order ID]],Walmart_dataset[Order ID],0),7)</f>
        <v>California</v>
      </c>
      <c r="F165" t="str">
        <f>MID(Per_Order[[#This Row],[Unique Order ID]],4,4)</f>
        <v>2011</v>
      </c>
    </row>
    <row r="166" spans="1:6" x14ac:dyDescent="0.25">
      <c r="A166" t="s">
        <v>715</v>
      </c>
      <c r="B166">
        <f>COUNTIF(Walmart_dataset[Order ID],Calc!A166)</f>
        <v>4</v>
      </c>
      <c r="C166">
        <f>SUMIF(Walmart_dataset[Order ID],Calc!A166,Walmart_dataset[Sales])</f>
        <v>53.7</v>
      </c>
      <c r="D166">
        <f>SUMIF(Walmart_dataset[Order ID],Calc!A166,Walmart_dataset[Profit])</f>
        <v>18.32</v>
      </c>
      <c r="E166" t="str">
        <f>INDEX(Walmart_dataset[],MATCH(Per_Order[[#This Row],[Unique Order ID]],Walmart_dataset[Order ID],0),7)</f>
        <v>California</v>
      </c>
      <c r="F166" t="str">
        <f>MID(Per_Order[[#This Row],[Unique Order ID]],4,4)</f>
        <v>2013</v>
      </c>
    </row>
    <row r="167" spans="1:6" x14ac:dyDescent="0.25">
      <c r="A167" t="s">
        <v>721</v>
      </c>
      <c r="B167">
        <f>COUNTIF(Walmart_dataset[Order ID],Calc!A167)</f>
        <v>1</v>
      </c>
      <c r="C167">
        <f>SUMIF(Walmart_dataset[Order ID],Calc!A167,Walmart_dataset[Sales])</f>
        <v>22.92</v>
      </c>
      <c r="D167">
        <f>SUMIF(Walmart_dataset[Order ID],Calc!A167,Walmart_dataset[Profit])</f>
        <v>11.23</v>
      </c>
      <c r="E167" t="str">
        <f>INDEX(Walmart_dataset[],MATCH(Per_Order[[#This Row],[Unique Order ID]],Walmart_dataset[Order ID],0),7)</f>
        <v>California</v>
      </c>
      <c r="F167" t="str">
        <f>MID(Per_Order[[#This Row],[Unique Order ID]],4,4)</f>
        <v>2013</v>
      </c>
    </row>
    <row r="168" spans="1:6" x14ac:dyDescent="0.25">
      <c r="A168" t="s">
        <v>724</v>
      </c>
      <c r="B168">
        <f>COUNTIF(Walmart_dataset[Order ID],Calc!A168)</f>
        <v>3</v>
      </c>
      <c r="C168">
        <f>SUMIF(Walmart_dataset[Order ID],Calc!A168,Walmart_dataset[Sales])</f>
        <v>286.48</v>
      </c>
      <c r="D168">
        <f>SUMIF(Walmart_dataset[Order ID],Calc!A168,Walmart_dataset[Profit])</f>
        <v>61.24</v>
      </c>
      <c r="E168" t="str">
        <f>INDEX(Walmart_dataset[],MATCH(Per_Order[[#This Row],[Unique Order ID]],Walmart_dataset[Order ID],0),7)</f>
        <v>California</v>
      </c>
      <c r="F168" t="str">
        <f>MID(Per_Order[[#This Row],[Unique Order ID]],4,4)</f>
        <v>2014</v>
      </c>
    </row>
    <row r="169" spans="1:6" x14ac:dyDescent="0.25">
      <c r="A169" t="s">
        <v>727</v>
      </c>
      <c r="B169">
        <f>COUNTIF(Walmart_dataset[Order ID],Calc!A169)</f>
        <v>1</v>
      </c>
      <c r="C169">
        <f>SUMIF(Walmart_dataset[Order ID],Calc!A169,Walmart_dataset[Sales])</f>
        <v>6.3</v>
      </c>
      <c r="D169">
        <f>SUMIF(Walmart_dataset[Order ID],Calc!A169,Walmart_dataset[Profit])</f>
        <v>3.02</v>
      </c>
      <c r="E169" t="str">
        <f>INDEX(Walmart_dataset[],MATCH(Per_Order[[#This Row],[Unique Order ID]],Walmart_dataset[Order ID],0),7)</f>
        <v>California</v>
      </c>
      <c r="F169" t="str">
        <f>MID(Per_Order[[#This Row],[Unique Order ID]],4,4)</f>
        <v>2013</v>
      </c>
    </row>
    <row r="170" spans="1:6" x14ac:dyDescent="0.25">
      <c r="A170" t="s">
        <v>729</v>
      </c>
      <c r="B170">
        <f>COUNTIF(Walmart_dataset[Order ID],Calc!A170)</f>
        <v>1</v>
      </c>
      <c r="C170">
        <f>SUMIF(Walmart_dataset[Order ID],Calc!A170,Walmart_dataset[Sales])</f>
        <v>19.440000000000001</v>
      </c>
      <c r="D170">
        <f>SUMIF(Walmart_dataset[Order ID],Calc!A170,Walmart_dataset[Profit])</f>
        <v>9.33</v>
      </c>
      <c r="E170" t="str">
        <f>INDEX(Walmart_dataset[],MATCH(Per_Order[[#This Row],[Unique Order ID]],Walmart_dataset[Order ID],0),7)</f>
        <v>California</v>
      </c>
      <c r="F170" t="str">
        <f>MID(Per_Order[[#This Row],[Unique Order ID]],4,4)</f>
        <v>2013</v>
      </c>
    </row>
    <row r="171" spans="1:6" x14ac:dyDescent="0.25">
      <c r="A171" t="s">
        <v>732</v>
      </c>
      <c r="B171">
        <f>COUNTIF(Walmart_dataset[Order ID],Calc!A171)</f>
        <v>5</v>
      </c>
      <c r="C171">
        <f>SUMIF(Walmart_dataset[Order ID],Calc!A171,Walmart_dataset[Sales])</f>
        <v>968.3</v>
      </c>
      <c r="D171">
        <f>SUMIF(Walmart_dataset[Order ID],Calc!A171,Walmart_dataset[Profit])</f>
        <v>299.03000000000003</v>
      </c>
      <c r="E171" t="str">
        <f>INDEX(Walmart_dataset[],MATCH(Per_Order[[#This Row],[Unique Order ID]],Walmart_dataset[Order ID],0),7)</f>
        <v>California</v>
      </c>
      <c r="F171" t="str">
        <f>MID(Per_Order[[#This Row],[Unique Order ID]],4,4)</f>
        <v>2011</v>
      </c>
    </row>
    <row r="172" spans="1:6" x14ac:dyDescent="0.25">
      <c r="A172" t="s">
        <v>739</v>
      </c>
      <c r="B172">
        <f>COUNTIF(Walmart_dataset[Order ID],Calc!A172)</f>
        <v>2</v>
      </c>
      <c r="C172">
        <f>SUMIF(Walmart_dataset[Order ID],Calc!A172,Walmart_dataset[Sales])</f>
        <v>163.41</v>
      </c>
      <c r="D172">
        <f>SUMIF(Walmart_dataset[Order ID],Calc!A172,Walmart_dataset[Profit])</f>
        <v>55.56</v>
      </c>
      <c r="E172" t="str">
        <f>INDEX(Walmart_dataset[],MATCH(Per_Order[[#This Row],[Unique Order ID]],Walmart_dataset[Order ID],0),7)</f>
        <v>Nevada</v>
      </c>
      <c r="F172" t="str">
        <f>MID(Per_Order[[#This Row],[Unique Order ID]],4,4)</f>
        <v>2014</v>
      </c>
    </row>
    <row r="173" spans="1:6" x14ac:dyDescent="0.25">
      <c r="A173" t="s">
        <v>743</v>
      </c>
      <c r="B173">
        <f>COUNTIF(Walmart_dataset[Order ID],Calc!A173)</f>
        <v>1</v>
      </c>
      <c r="C173">
        <f>SUMIF(Walmart_dataset[Order ID],Calc!A173,Walmart_dataset[Sales])</f>
        <v>195.18</v>
      </c>
      <c r="D173">
        <f>SUMIF(Walmart_dataset[Order ID],Calc!A173,Walmart_dataset[Profit])</f>
        <v>19.52</v>
      </c>
      <c r="E173" t="str">
        <f>INDEX(Walmart_dataset[],MATCH(Per_Order[[#This Row],[Unique Order ID]],Walmart_dataset[Order ID],0),7)</f>
        <v>California</v>
      </c>
      <c r="F173" t="str">
        <f>MID(Per_Order[[#This Row],[Unique Order ID]],4,4)</f>
        <v>2013</v>
      </c>
    </row>
    <row r="174" spans="1:6" x14ac:dyDescent="0.25">
      <c r="A174" t="s">
        <v>746</v>
      </c>
      <c r="B174">
        <f>COUNTIF(Walmart_dataset[Order ID],Calc!A174)</f>
        <v>1</v>
      </c>
      <c r="C174">
        <f>SUMIF(Walmart_dataset[Order ID],Calc!A174,Walmart_dataset[Sales])</f>
        <v>53.94</v>
      </c>
      <c r="D174">
        <f>SUMIF(Walmart_dataset[Order ID],Calc!A174,Walmart_dataset[Profit])</f>
        <v>15.64</v>
      </c>
      <c r="E174" t="str">
        <f>INDEX(Walmart_dataset[],MATCH(Per_Order[[#This Row],[Unique Order ID]],Walmart_dataset[Order ID],0),7)</f>
        <v>California</v>
      </c>
      <c r="F174" t="str">
        <f>MID(Per_Order[[#This Row],[Unique Order ID]],4,4)</f>
        <v>2011</v>
      </c>
    </row>
    <row r="175" spans="1:6" x14ac:dyDescent="0.25">
      <c r="A175" t="s">
        <v>750</v>
      </c>
      <c r="B175">
        <f>COUNTIF(Walmart_dataset[Order ID],Calc!A175)</f>
        <v>1</v>
      </c>
      <c r="C175">
        <f>SUMIF(Walmart_dataset[Order ID],Calc!A175,Walmart_dataset[Sales])</f>
        <v>447.93</v>
      </c>
      <c r="D175">
        <f>SUMIF(Walmart_dataset[Order ID],Calc!A175,Walmart_dataset[Profit])</f>
        <v>49.27</v>
      </c>
      <c r="E175" t="str">
        <f>INDEX(Walmart_dataset[],MATCH(Per_Order[[#This Row],[Unique Order ID]],Walmart_dataset[Order ID],0),7)</f>
        <v>Washington</v>
      </c>
      <c r="F175" t="str">
        <f>MID(Per_Order[[#This Row],[Unique Order ID]],4,4)</f>
        <v>2012</v>
      </c>
    </row>
    <row r="176" spans="1:6" x14ac:dyDescent="0.25">
      <c r="A176" t="s">
        <v>751</v>
      </c>
      <c r="B176">
        <f>COUNTIF(Walmart_dataset[Order ID],Calc!A176)</f>
        <v>1</v>
      </c>
      <c r="C176">
        <f>SUMIF(Walmart_dataset[Order ID],Calc!A176,Walmart_dataset[Sales])</f>
        <v>16.52</v>
      </c>
      <c r="D176">
        <f>SUMIF(Walmart_dataset[Order ID],Calc!A176,Walmart_dataset[Profit])</f>
        <v>5.58</v>
      </c>
      <c r="E176" t="str">
        <f>INDEX(Walmart_dataset[],MATCH(Per_Order[[#This Row],[Unique Order ID]],Walmart_dataset[Order ID],0),7)</f>
        <v>California</v>
      </c>
      <c r="F176" t="str">
        <f>MID(Per_Order[[#This Row],[Unique Order ID]],4,4)</f>
        <v>2011</v>
      </c>
    </row>
    <row r="177" spans="1:6" x14ac:dyDescent="0.25">
      <c r="A177" t="s">
        <v>753</v>
      </c>
      <c r="B177">
        <f>COUNTIF(Walmart_dataset[Order ID],Calc!A177)</f>
        <v>1</v>
      </c>
      <c r="C177">
        <f>SUMIF(Walmart_dataset[Order ID],Calc!A177,Walmart_dataset[Sales])</f>
        <v>11.56</v>
      </c>
      <c r="D177">
        <f>SUMIF(Walmart_dataset[Order ID],Calc!A177,Walmart_dataset[Profit])</f>
        <v>5.43</v>
      </c>
      <c r="E177" t="str">
        <f>INDEX(Walmart_dataset[],MATCH(Per_Order[[#This Row],[Unique Order ID]],Walmart_dataset[Order ID],0),7)</f>
        <v>California</v>
      </c>
      <c r="F177" t="str">
        <f>MID(Per_Order[[#This Row],[Unique Order ID]],4,4)</f>
        <v>2011</v>
      </c>
    </row>
    <row r="178" spans="1:6" x14ac:dyDescent="0.25">
      <c r="A178" t="s">
        <v>755</v>
      </c>
      <c r="B178">
        <f>COUNTIF(Walmart_dataset[Order ID],Calc!A178)</f>
        <v>4</v>
      </c>
      <c r="C178">
        <f>SUMIF(Walmart_dataset[Order ID],Calc!A178,Walmart_dataset[Sales])</f>
        <v>721.48</v>
      </c>
      <c r="D178">
        <f>SUMIF(Walmart_dataset[Order ID],Calc!A178,Walmart_dataset[Profit])</f>
        <v>79.740000000000009</v>
      </c>
      <c r="E178" t="str">
        <f>INDEX(Walmart_dataset[],MATCH(Per_Order[[#This Row],[Unique Order ID]],Walmart_dataset[Order ID],0),7)</f>
        <v>Washington</v>
      </c>
      <c r="F178" t="str">
        <f>MID(Per_Order[[#This Row],[Unique Order ID]],4,4)</f>
        <v>2011</v>
      </c>
    </row>
    <row r="179" spans="1:6" x14ac:dyDescent="0.25">
      <c r="A179" t="s">
        <v>761</v>
      </c>
      <c r="B179">
        <f>COUNTIF(Walmart_dataset[Order ID],Calc!A179)</f>
        <v>5</v>
      </c>
      <c r="C179">
        <f>SUMIF(Walmart_dataset[Order ID],Calc!A179,Walmart_dataset[Sales])</f>
        <v>2110.7199999999998</v>
      </c>
      <c r="D179">
        <f>SUMIF(Walmart_dataset[Order ID],Calc!A179,Walmart_dataset[Profit])</f>
        <v>299.10999999999996</v>
      </c>
      <c r="E179" t="str">
        <f>INDEX(Walmart_dataset[],MATCH(Per_Order[[#This Row],[Unique Order ID]],Walmart_dataset[Order ID],0),7)</f>
        <v>California</v>
      </c>
      <c r="F179" t="str">
        <f>MID(Per_Order[[#This Row],[Unique Order ID]],4,4)</f>
        <v>2014</v>
      </c>
    </row>
    <row r="180" spans="1:6" x14ac:dyDescent="0.25">
      <c r="A180" t="s">
        <v>767</v>
      </c>
      <c r="B180">
        <f>COUNTIF(Walmart_dataset[Order ID],Calc!A180)</f>
        <v>5</v>
      </c>
      <c r="C180">
        <f>SUMIF(Walmart_dataset[Order ID],Calc!A180,Walmart_dataset[Sales])</f>
        <v>2331.84</v>
      </c>
      <c r="D180">
        <f>SUMIF(Walmart_dataset[Order ID],Calc!A180,Walmart_dataset[Profit])</f>
        <v>16.240000000000002</v>
      </c>
      <c r="E180" t="str">
        <f>INDEX(Walmart_dataset[],MATCH(Per_Order[[#This Row],[Unique Order ID]],Walmart_dataset[Order ID],0),7)</f>
        <v>Colorado</v>
      </c>
      <c r="F180" t="str">
        <f>MID(Per_Order[[#This Row],[Unique Order ID]],4,4)</f>
        <v>2013</v>
      </c>
    </row>
    <row r="181" spans="1:6" x14ac:dyDescent="0.25">
      <c r="A181" t="s">
        <v>772</v>
      </c>
      <c r="B181">
        <f>COUNTIF(Walmart_dataset[Order ID],Calc!A181)</f>
        <v>2</v>
      </c>
      <c r="C181">
        <f>SUMIF(Walmart_dataset[Order ID],Calc!A181,Walmart_dataset[Sales])</f>
        <v>505.69</v>
      </c>
      <c r="D181">
        <f>SUMIF(Walmart_dataset[Order ID],Calc!A181,Walmart_dataset[Profit])</f>
        <v>73.75</v>
      </c>
      <c r="E181" t="str">
        <f>INDEX(Walmart_dataset[],MATCH(Per_Order[[#This Row],[Unique Order ID]],Walmart_dataset[Order ID],0),7)</f>
        <v>California</v>
      </c>
      <c r="F181" t="str">
        <f>MID(Per_Order[[#This Row],[Unique Order ID]],4,4)</f>
        <v>2011</v>
      </c>
    </row>
    <row r="182" spans="1:6" x14ac:dyDescent="0.25">
      <c r="A182" t="s">
        <v>775</v>
      </c>
      <c r="B182">
        <f>COUNTIF(Walmart_dataset[Order ID],Calc!A182)</f>
        <v>3</v>
      </c>
      <c r="C182">
        <f>SUMIF(Walmart_dataset[Order ID],Calc!A182,Walmart_dataset[Sales])</f>
        <v>29.689999999999998</v>
      </c>
      <c r="D182">
        <f>SUMIF(Walmart_dataset[Order ID],Calc!A182,Walmart_dataset[Profit])</f>
        <v>12.22</v>
      </c>
      <c r="E182" t="str">
        <f>INDEX(Walmart_dataset[],MATCH(Per_Order[[#This Row],[Unique Order ID]],Walmart_dataset[Order ID],0),7)</f>
        <v>California</v>
      </c>
      <c r="F182" t="str">
        <f>MID(Per_Order[[#This Row],[Unique Order ID]],4,4)</f>
        <v>2014</v>
      </c>
    </row>
    <row r="183" spans="1:6" x14ac:dyDescent="0.25">
      <c r="A183" t="s">
        <v>779</v>
      </c>
      <c r="B183">
        <f>COUNTIF(Walmart_dataset[Order ID],Calc!A183)</f>
        <v>3</v>
      </c>
      <c r="C183">
        <f>SUMIF(Walmart_dataset[Order ID],Calc!A183,Walmart_dataset[Sales])</f>
        <v>76.28</v>
      </c>
      <c r="D183">
        <f>SUMIF(Walmart_dataset[Order ID],Calc!A183,Walmart_dataset[Profit])</f>
        <v>26.869999999999997</v>
      </c>
      <c r="E183" t="str">
        <f>INDEX(Walmart_dataset[],MATCH(Per_Order[[#This Row],[Unique Order ID]],Walmart_dataset[Order ID],0),7)</f>
        <v>Washington</v>
      </c>
      <c r="F183" t="str">
        <f>MID(Per_Order[[#This Row],[Unique Order ID]],4,4)</f>
        <v>2011</v>
      </c>
    </row>
    <row r="184" spans="1:6" x14ac:dyDescent="0.25">
      <c r="A184" t="s">
        <v>783</v>
      </c>
      <c r="B184">
        <f>COUNTIF(Walmart_dataset[Order ID],Calc!A184)</f>
        <v>3</v>
      </c>
      <c r="C184">
        <f>SUMIF(Walmart_dataset[Order ID],Calc!A184,Walmart_dataset[Sales])</f>
        <v>4630.51</v>
      </c>
      <c r="D184">
        <f>SUMIF(Walmart_dataset[Order ID],Calc!A184,Walmart_dataset[Profit])</f>
        <v>243</v>
      </c>
      <c r="E184" t="str">
        <f>INDEX(Walmart_dataset[],MATCH(Per_Order[[#This Row],[Unique Order ID]],Walmart_dataset[Order ID],0),7)</f>
        <v>California</v>
      </c>
      <c r="F184" t="str">
        <f>MID(Per_Order[[#This Row],[Unique Order ID]],4,4)</f>
        <v>2011</v>
      </c>
    </row>
    <row r="185" spans="1:6" x14ac:dyDescent="0.25">
      <c r="A185" t="s">
        <v>789</v>
      </c>
      <c r="B185">
        <f>COUNTIF(Walmart_dataset[Order ID],Calc!A185)</f>
        <v>1</v>
      </c>
      <c r="C185">
        <f>SUMIF(Walmart_dataset[Order ID],Calc!A185,Walmart_dataset[Sales])</f>
        <v>6.57</v>
      </c>
      <c r="D185">
        <f>SUMIF(Walmart_dataset[Order ID],Calc!A185,Walmart_dataset[Profit])</f>
        <v>1.77</v>
      </c>
      <c r="E185" t="str">
        <f>INDEX(Walmart_dataset[],MATCH(Per_Order[[#This Row],[Unique Order ID]],Walmart_dataset[Order ID],0),7)</f>
        <v>California</v>
      </c>
      <c r="F185" t="str">
        <f>MID(Per_Order[[#This Row],[Unique Order ID]],4,4)</f>
        <v>2014</v>
      </c>
    </row>
    <row r="186" spans="1:6" x14ac:dyDescent="0.25">
      <c r="A186" t="s">
        <v>792</v>
      </c>
      <c r="B186">
        <f>COUNTIF(Walmart_dataset[Order ID],Calc!A186)</f>
        <v>2</v>
      </c>
      <c r="C186">
        <f>SUMIF(Walmart_dataset[Order ID],Calc!A186,Walmart_dataset[Sales])</f>
        <v>435.13</v>
      </c>
      <c r="D186">
        <f>SUMIF(Walmart_dataset[Order ID],Calc!A186,Walmart_dataset[Profit])</f>
        <v>59.7</v>
      </c>
      <c r="E186" t="str">
        <f>INDEX(Walmart_dataset[],MATCH(Per_Order[[#This Row],[Unique Order ID]],Walmart_dataset[Order ID],0),7)</f>
        <v>California</v>
      </c>
      <c r="F186" t="str">
        <f>MID(Per_Order[[#This Row],[Unique Order ID]],4,4)</f>
        <v>2011</v>
      </c>
    </row>
    <row r="187" spans="1:6" x14ac:dyDescent="0.25">
      <c r="A187" t="s">
        <v>795</v>
      </c>
      <c r="B187">
        <f>COUNTIF(Walmart_dataset[Order ID],Calc!A187)</f>
        <v>1</v>
      </c>
      <c r="C187">
        <f>SUMIF(Walmart_dataset[Order ID],Calc!A187,Walmart_dataset[Sales])</f>
        <v>29.33</v>
      </c>
      <c r="D187">
        <f>SUMIF(Walmart_dataset[Order ID],Calc!A187,Walmart_dataset[Profit])</f>
        <v>3.67</v>
      </c>
      <c r="E187" t="str">
        <f>INDEX(Walmart_dataset[],MATCH(Per_Order[[#This Row],[Unique Order ID]],Walmart_dataset[Order ID],0),7)</f>
        <v>Colorado</v>
      </c>
      <c r="F187" t="str">
        <f>MID(Per_Order[[#This Row],[Unique Order ID]],4,4)</f>
        <v>2014</v>
      </c>
    </row>
    <row r="188" spans="1:6" x14ac:dyDescent="0.25">
      <c r="A188" t="s">
        <v>797</v>
      </c>
      <c r="B188">
        <f>COUNTIF(Walmart_dataset[Order ID],Calc!A188)</f>
        <v>2</v>
      </c>
      <c r="C188">
        <f>SUMIF(Walmart_dataset[Order ID],Calc!A188,Walmart_dataset[Sales])</f>
        <v>45.62</v>
      </c>
      <c r="D188">
        <f>SUMIF(Walmart_dataset[Order ID],Calc!A188,Walmart_dataset[Profit])</f>
        <v>20.010000000000002</v>
      </c>
      <c r="E188" t="str">
        <f>INDEX(Walmart_dataset[],MATCH(Per_Order[[#This Row],[Unique Order ID]],Walmart_dataset[Order ID],0),7)</f>
        <v>California</v>
      </c>
      <c r="F188" t="str">
        <f>MID(Per_Order[[#This Row],[Unique Order ID]],4,4)</f>
        <v>2013</v>
      </c>
    </row>
    <row r="189" spans="1:6" x14ac:dyDescent="0.25">
      <c r="A189" t="s">
        <v>801</v>
      </c>
      <c r="B189">
        <f>COUNTIF(Walmart_dataset[Order ID],Calc!A189)</f>
        <v>3</v>
      </c>
      <c r="C189">
        <f>SUMIF(Walmart_dataset[Order ID],Calc!A189,Walmart_dataset[Sales])</f>
        <v>150.22</v>
      </c>
      <c r="D189">
        <f>SUMIF(Walmart_dataset[Order ID],Calc!A189,Walmart_dataset[Profit])</f>
        <v>63.23</v>
      </c>
      <c r="E189" t="str">
        <f>INDEX(Walmart_dataset[],MATCH(Per_Order[[#This Row],[Unique Order ID]],Walmart_dataset[Order ID],0),7)</f>
        <v>California</v>
      </c>
      <c r="F189" t="str">
        <f>MID(Per_Order[[#This Row],[Unique Order ID]],4,4)</f>
        <v>2012</v>
      </c>
    </row>
    <row r="190" spans="1:6" x14ac:dyDescent="0.25">
      <c r="A190" t="s">
        <v>804</v>
      </c>
      <c r="B190">
        <f>COUNTIF(Walmart_dataset[Order ID],Calc!A190)</f>
        <v>1</v>
      </c>
      <c r="C190">
        <f>SUMIF(Walmart_dataset[Order ID],Calc!A190,Walmart_dataset[Sales])</f>
        <v>845.73</v>
      </c>
      <c r="D190">
        <f>SUMIF(Walmart_dataset[Order ID],Calc!A190,Walmart_dataset[Profit])</f>
        <v>84.57</v>
      </c>
      <c r="E190" t="str">
        <f>INDEX(Walmart_dataset[],MATCH(Per_Order[[#This Row],[Unique Order ID]],Walmart_dataset[Order ID],0),7)</f>
        <v>Colorado</v>
      </c>
      <c r="F190" t="str">
        <f>MID(Per_Order[[#This Row],[Unique Order ID]],4,4)</f>
        <v>2012</v>
      </c>
    </row>
    <row r="191" spans="1:6" x14ac:dyDescent="0.25">
      <c r="A191" t="s">
        <v>808</v>
      </c>
      <c r="B191">
        <f>COUNTIF(Walmart_dataset[Order ID],Calc!A191)</f>
        <v>2</v>
      </c>
      <c r="C191">
        <f>SUMIF(Walmart_dataset[Order ID],Calc!A191,Walmart_dataset[Sales])</f>
        <v>34.619999999999997</v>
      </c>
      <c r="D191">
        <f>SUMIF(Walmart_dataset[Order ID],Calc!A191,Walmart_dataset[Profit])</f>
        <v>11</v>
      </c>
      <c r="E191" t="str">
        <f>INDEX(Walmart_dataset[],MATCH(Per_Order[[#This Row],[Unique Order ID]],Walmart_dataset[Order ID],0),7)</f>
        <v>California</v>
      </c>
      <c r="F191" t="str">
        <f>MID(Per_Order[[#This Row],[Unique Order ID]],4,4)</f>
        <v>2014</v>
      </c>
    </row>
    <row r="192" spans="1:6" x14ac:dyDescent="0.25">
      <c r="A192" t="s">
        <v>813</v>
      </c>
      <c r="B192">
        <f>COUNTIF(Walmart_dataset[Order ID],Calc!A192)</f>
        <v>1</v>
      </c>
      <c r="C192">
        <f>SUMIF(Walmart_dataset[Order ID],Calc!A192,Walmart_dataset[Sales])</f>
        <v>26.96</v>
      </c>
      <c r="D192">
        <f>SUMIF(Walmart_dataset[Order ID],Calc!A192,Walmart_dataset[Profit])</f>
        <v>7.01</v>
      </c>
      <c r="E192" t="str">
        <f>INDEX(Walmart_dataset[],MATCH(Per_Order[[#This Row],[Unique Order ID]],Walmart_dataset[Order ID],0),7)</f>
        <v>California</v>
      </c>
      <c r="F192" t="str">
        <f>MID(Per_Order[[#This Row],[Unique Order ID]],4,4)</f>
        <v>2012</v>
      </c>
    </row>
    <row r="193" spans="1:6" x14ac:dyDescent="0.25">
      <c r="A193" t="s">
        <v>815</v>
      </c>
      <c r="B193">
        <f>COUNTIF(Walmart_dataset[Order ID],Calc!A193)</f>
        <v>5</v>
      </c>
      <c r="C193">
        <f>SUMIF(Walmart_dataset[Order ID],Calc!A193,Walmart_dataset[Sales])</f>
        <v>409.76</v>
      </c>
      <c r="D193">
        <f>SUMIF(Walmart_dataset[Order ID],Calc!A193,Walmart_dataset[Profit])</f>
        <v>36.159999999999997</v>
      </c>
      <c r="E193" t="str">
        <f>INDEX(Walmart_dataset[],MATCH(Per_Order[[#This Row],[Unique Order ID]],Walmart_dataset[Order ID],0),7)</f>
        <v>California</v>
      </c>
      <c r="F193" t="str">
        <f>MID(Per_Order[[#This Row],[Unique Order ID]],4,4)</f>
        <v>2013</v>
      </c>
    </row>
    <row r="194" spans="1:6" x14ac:dyDescent="0.25">
      <c r="A194" t="s">
        <v>821</v>
      </c>
      <c r="B194">
        <f>COUNTIF(Walmart_dataset[Order ID],Calc!A194)</f>
        <v>3</v>
      </c>
      <c r="C194">
        <f>SUMIF(Walmart_dataset[Order ID],Calc!A194,Walmart_dataset[Sales])</f>
        <v>802.02</v>
      </c>
      <c r="D194">
        <f>SUMIF(Walmart_dataset[Order ID],Calc!A194,Walmart_dataset[Profit])</f>
        <v>110.14</v>
      </c>
      <c r="E194" t="str">
        <f>INDEX(Walmart_dataset[],MATCH(Per_Order[[#This Row],[Unique Order ID]],Walmart_dataset[Order ID],0),7)</f>
        <v>California</v>
      </c>
      <c r="F194" t="str">
        <f>MID(Per_Order[[#This Row],[Unique Order ID]],4,4)</f>
        <v>2013</v>
      </c>
    </row>
    <row r="195" spans="1:6" x14ac:dyDescent="0.25">
      <c r="A195" t="s">
        <v>825</v>
      </c>
      <c r="B195">
        <f>COUNTIF(Walmart_dataset[Order ID],Calc!A195)</f>
        <v>1</v>
      </c>
      <c r="C195">
        <f>SUMIF(Walmart_dataset[Order ID],Calc!A195,Walmart_dataset[Sales])</f>
        <v>87.92</v>
      </c>
      <c r="D195">
        <f>SUMIF(Walmart_dataset[Order ID],Calc!A195,Walmart_dataset[Profit])</f>
        <v>26.38</v>
      </c>
      <c r="E195" t="str">
        <f>INDEX(Walmart_dataset[],MATCH(Per_Order[[#This Row],[Unique Order ID]],Walmart_dataset[Order ID],0),7)</f>
        <v>California</v>
      </c>
      <c r="F195" t="str">
        <f>MID(Per_Order[[#This Row],[Unique Order ID]],4,4)</f>
        <v>2014</v>
      </c>
    </row>
    <row r="196" spans="1:6" x14ac:dyDescent="0.25">
      <c r="A196" t="s">
        <v>828</v>
      </c>
      <c r="B196">
        <f>COUNTIF(Walmart_dataset[Order ID],Calc!A196)</f>
        <v>1</v>
      </c>
      <c r="C196">
        <f>SUMIF(Walmart_dataset[Order ID],Calc!A196,Walmart_dataset[Sales])</f>
        <v>37.049999999999997</v>
      </c>
      <c r="D196">
        <f>SUMIF(Walmart_dataset[Order ID],Calc!A196,Walmart_dataset[Profit])</f>
        <v>16.3</v>
      </c>
      <c r="E196" t="str">
        <f>INDEX(Walmart_dataset[],MATCH(Per_Order[[#This Row],[Unique Order ID]],Walmart_dataset[Order ID],0),7)</f>
        <v>California</v>
      </c>
      <c r="F196" t="str">
        <f>MID(Per_Order[[#This Row],[Unique Order ID]],4,4)</f>
        <v>2013</v>
      </c>
    </row>
    <row r="197" spans="1:6" x14ac:dyDescent="0.25">
      <c r="A197" t="s">
        <v>830</v>
      </c>
      <c r="B197">
        <f>COUNTIF(Walmart_dataset[Order ID],Calc!A197)</f>
        <v>1</v>
      </c>
      <c r="C197">
        <f>SUMIF(Walmart_dataset[Order ID],Calc!A197,Walmart_dataset[Sales])</f>
        <v>140.74</v>
      </c>
      <c r="D197">
        <f>SUMIF(Walmart_dataset[Order ID],Calc!A197,Walmart_dataset[Profit])</f>
        <v>52.78</v>
      </c>
      <c r="E197" t="str">
        <f>INDEX(Walmart_dataset[],MATCH(Per_Order[[#This Row],[Unique Order ID]],Walmart_dataset[Order ID],0),7)</f>
        <v>California</v>
      </c>
      <c r="F197" t="str">
        <f>MID(Per_Order[[#This Row],[Unique Order ID]],4,4)</f>
        <v>2011</v>
      </c>
    </row>
    <row r="198" spans="1:6" x14ac:dyDescent="0.25">
      <c r="A198" t="s">
        <v>833</v>
      </c>
      <c r="B198">
        <f>COUNTIF(Walmart_dataset[Order ID],Calc!A198)</f>
        <v>1</v>
      </c>
      <c r="C198">
        <f>SUMIF(Walmart_dataset[Order ID],Calc!A198,Walmart_dataset[Sales])</f>
        <v>25.11</v>
      </c>
      <c r="D198">
        <f>SUMIF(Walmart_dataset[Order ID],Calc!A198,Walmart_dataset[Profit])</f>
        <v>6.53</v>
      </c>
      <c r="E198" t="str">
        <f>INDEX(Walmart_dataset[],MATCH(Per_Order[[#This Row],[Unique Order ID]],Walmart_dataset[Order ID],0),7)</f>
        <v>California</v>
      </c>
      <c r="F198" t="str">
        <f>MID(Per_Order[[#This Row],[Unique Order ID]],4,4)</f>
        <v>2014</v>
      </c>
    </row>
    <row r="199" spans="1:6" x14ac:dyDescent="0.25">
      <c r="A199" t="s">
        <v>836</v>
      </c>
      <c r="B199">
        <f>COUNTIF(Walmart_dataset[Order ID],Calc!A199)</f>
        <v>3</v>
      </c>
      <c r="C199">
        <f>SUMIF(Walmart_dataset[Order ID],Calc!A199,Walmart_dataset[Sales])</f>
        <v>502.46999999999997</v>
      </c>
      <c r="D199">
        <f>SUMIF(Walmart_dataset[Order ID],Calc!A199,Walmart_dataset[Profit])</f>
        <v>40.43</v>
      </c>
      <c r="E199" t="str">
        <f>INDEX(Walmart_dataset[],MATCH(Per_Order[[#This Row],[Unique Order ID]],Walmart_dataset[Order ID],0),7)</f>
        <v>California</v>
      </c>
      <c r="F199" t="str">
        <f>MID(Per_Order[[#This Row],[Unique Order ID]],4,4)</f>
        <v>2014</v>
      </c>
    </row>
    <row r="200" spans="1:6" x14ac:dyDescent="0.25">
      <c r="A200" t="s">
        <v>839</v>
      </c>
      <c r="B200">
        <f>COUNTIF(Walmart_dataset[Order ID],Calc!A200)</f>
        <v>1</v>
      </c>
      <c r="C200">
        <f>SUMIF(Walmart_dataset[Order ID],Calc!A200,Walmart_dataset[Sales])</f>
        <v>145.57</v>
      </c>
      <c r="D200">
        <f>SUMIF(Walmart_dataset[Order ID],Calc!A200,Walmart_dataset[Profit])</f>
        <v>0</v>
      </c>
      <c r="E200" t="str">
        <f>INDEX(Walmart_dataset[],MATCH(Per_Order[[#This Row],[Unique Order ID]],Walmart_dataset[Order ID],0),7)</f>
        <v>California</v>
      </c>
      <c r="F200" t="str">
        <f>MID(Per_Order[[#This Row],[Unique Order ID]],4,4)</f>
        <v>2011</v>
      </c>
    </row>
    <row r="201" spans="1:6" x14ac:dyDescent="0.25">
      <c r="A201" t="s">
        <v>842</v>
      </c>
      <c r="B201">
        <f>COUNTIF(Walmart_dataset[Order ID],Calc!A201)</f>
        <v>5</v>
      </c>
      <c r="C201">
        <f>SUMIF(Walmart_dataset[Order ID],Calc!A201,Walmart_dataset[Sales])</f>
        <v>1475.05</v>
      </c>
      <c r="D201">
        <f>SUMIF(Walmart_dataset[Order ID],Calc!A201,Walmart_dataset[Profit])</f>
        <v>-256.57000000000005</v>
      </c>
      <c r="E201" t="str">
        <f>INDEX(Walmart_dataset[],MATCH(Per_Order[[#This Row],[Unique Order ID]],Walmart_dataset[Order ID],0),7)</f>
        <v>Arizona</v>
      </c>
      <c r="F201" t="str">
        <f>MID(Per_Order[[#This Row],[Unique Order ID]],4,4)</f>
        <v>2014</v>
      </c>
    </row>
    <row r="202" spans="1:6" x14ac:dyDescent="0.25">
      <c r="A202" t="s">
        <v>848</v>
      </c>
      <c r="B202">
        <f>COUNTIF(Walmart_dataset[Order ID],Calc!A202)</f>
        <v>1</v>
      </c>
      <c r="C202">
        <f>SUMIF(Walmart_dataset[Order ID],Calc!A202,Walmart_dataset[Sales])</f>
        <v>145.9</v>
      </c>
      <c r="D202">
        <f>SUMIF(Walmart_dataset[Order ID],Calc!A202,Walmart_dataset[Profit])</f>
        <v>62.74</v>
      </c>
      <c r="E202" t="str">
        <f>INDEX(Walmart_dataset[],MATCH(Per_Order[[#This Row],[Unique Order ID]],Walmart_dataset[Order ID],0),7)</f>
        <v>California</v>
      </c>
      <c r="F202" t="str">
        <f>MID(Per_Order[[#This Row],[Unique Order ID]],4,4)</f>
        <v>2014</v>
      </c>
    </row>
    <row r="203" spans="1:6" x14ac:dyDescent="0.25">
      <c r="A203" t="s">
        <v>852</v>
      </c>
      <c r="B203">
        <f>COUNTIF(Walmart_dataset[Order ID],Calc!A203)</f>
        <v>2</v>
      </c>
      <c r="C203">
        <f>SUMIF(Walmart_dataset[Order ID],Calc!A203,Walmart_dataset[Sales])</f>
        <v>604.09999999999991</v>
      </c>
      <c r="D203">
        <f>SUMIF(Walmart_dataset[Order ID],Calc!A203,Walmart_dataset[Profit])</f>
        <v>-785.16</v>
      </c>
      <c r="E203" t="str">
        <f>INDEX(Walmart_dataset[],MATCH(Per_Order[[#This Row],[Unique Order ID]],Walmart_dataset[Order ID],0),7)</f>
        <v>Colorado</v>
      </c>
      <c r="F203" t="str">
        <f>MID(Per_Order[[#This Row],[Unique Order ID]],4,4)</f>
        <v>2012</v>
      </c>
    </row>
    <row r="204" spans="1:6" x14ac:dyDescent="0.25">
      <c r="A204" t="s">
        <v>856</v>
      </c>
      <c r="B204">
        <f>COUNTIF(Walmart_dataset[Order ID],Calc!A204)</f>
        <v>2</v>
      </c>
      <c r="C204">
        <f>SUMIF(Walmart_dataset[Order ID],Calc!A204,Walmart_dataset[Sales])</f>
        <v>46.69</v>
      </c>
      <c r="D204">
        <f>SUMIF(Walmart_dataset[Order ID],Calc!A204,Walmart_dataset[Profit])</f>
        <v>20.350000000000001</v>
      </c>
      <c r="E204" t="str">
        <f>INDEX(Walmart_dataset[],MATCH(Per_Order[[#This Row],[Unique Order ID]],Walmart_dataset[Order ID],0),7)</f>
        <v>California</v>
      </c>
      <c r="F204" t="str">
        <f>MID(Per_Order[[#This Row],[Unique Order ID]],4,4)</f>
        <v>2011</v>
      </c>
    </row>
    <row r="205" spans="1:6" x14ac:dyDescent="0.25">
      <c r="A205" t="s">
        <v>859</v>
      </c>
      <c r="B205">
        <f>COUNTIF(Walmart_dataset[Order ID],Calc!A205)</f>
        <v>1</v>
      </c>
      <c r="C205">
        <f>SUMIF(Walmart_dataset[Order ID],Calc!A205,Walmart_dataset[Sales])</f>
        <v>912.75</v>
      </c>
      <c r="D205">
        <f>SUMIF(Walmart_dataset[Order ID],Calc!A205,Walmart_dataset[Profit])</f>
        <v>118.66</v>
      </c>
      <c r="E205" t="str">
        <f>INDEX(Walmart_dataset[],MATCH(Per_Order[[#This Row],[Unique Order ID]],Walmart_dataset[Order ID],0),7)</f>
        <v>Utah</v>
      </c>
      <c r="F205" t="str">
        <f>MID(Per_Order[[#This Row],[Unique Order ID]],4,4)</f>
        <v>2012</v>
      </c>
    </row>
    <row r="206" spans="1:6" x14ac:dyDescent="0.25">
      <c r="A206" t="s">
        <v>863</v>
      </c>
      <c r="B206">
        <f>COUNTIF(Walmart_dataset[Order ID],Calc!A206)</f>
        <v>6</v>
      </c>
      <c r="C206">
        <f>SUMIF(Walmart_dataset[Order ID],Calc!A206,Walmart_dataset[Sales])</f>
        <v>2126.0299999999997</v>
      </c>
      <c r="D206">
        <f>SUMIF(Walmart_dataset[Order ID],Calc!A206,Walmart_dataset[Profit])</f>
        <v>576.55999999999995</v>
      </c>
      <c r="E206" t="str">
        <f>INDEX(Walmart_dataset[],MATCH(Per_Order[[#This Row],[Unique Order ID]],Walmart_dataset[Order ID],0),7)</f>
        <v>Utah</v>
      </c>
      <c r="F206" t="str">
        <f>MID(Per_Order[[#This Row],[Unique Order ID]],4,4)</f>
        <v>2011</v>
      </c>
    </row>
    <row r="207" spans="1:6" x14ac:dyDescent="0.25">
      <c r="A207" t="s">
        <v>872</v>
      </c>
      <c r="B207">
        <f>COUNTIF(Walmart_dataset[Order ID],Calc!A207)</f>
        <v>1</v>
      </c>
      <c r="C207">
        <f>SUMIF(Walmart_dataset[Order ID],Calc!A207,Walmart_dataset[Sales])</f>
        <v>393.17</v>
      </c>
      <c r="D207">
        <f>SUMIF(Walmart_dataset[Order ID],Calc!A207,Walmart_dataset[Profit])</f>
        <v>-204.45</v>
      </c>
      <c r="E207" t="str">
        <f>INDEX(Walmart_dataset[],MATCH(Per_Order[[#This Row],[Unique Order ID]],Walmart_dataset[Order ID],0),7)</f>
        <v>Arizona</v>
      </c>
      <c r="F207" t="str">
        <f>MID(Per_Order[[#This Row],[Unique Order ID]],4,4)</f>
        <v>2013</v>
      </c>
    </row>
    <row r="208" spans="1:6" x14ac:dyDescent="0.25">
      <c r="A208" t="s">
        <v>874</v>
      </c>
      <c r="B208">
        <f>COUNTIF(Walmart_dataset[Order ID],Calc!A208)</f>
        <v>2</v>
      </c>
      <c r="C208">
        <f>SUMIF(Walmart_dataset[Order ID],Calc!A208,Walmart_dataset[Sales])</f>
        <v>277.70999999999998</v>
      </c>
      <c r="D208">
        <f>SUMIF(Walmart_dataset[Order ID],Calc!A208,Walmart_dataset[Profit])</f>
        <v>39.229999999999997</v>
      </c>
      <c r="E208" t="str">
        <f>INDEX(Walmart_dataset[],MATCH(Per_Order[[#This Row],[Unique Order ID]],Walmart_dataset[Order ID],0),7)</f>
        <v>California</v>
      </c>
      <c r="F208" t="str">
        <f>MID(Per_Order[[#This Row],[Unique Order ID]],4,4)</f>
        <v>2014</v>
      </c>
    </row>
    <row r="209" spans="1:6" x14ac:dyDescent="0.25">
      <c r="A209" t="s">
        <v>878</v>
      </c>
      <c r="B209">
        <f>COUNTIF(Walmart_dataset[Order ID],Calc!A209)</f>
        <v>7</v>
      </c>
      <c r="C209">
        <f>SUMIF(Walmart_dataset[Order ID],Calc!A209,Walmart_dataset[Sales])</f>
        <v>1044.0700000000002</v>
      </c>
      <c r="D209">
        <f>SUMIF(Walmart_dataset[Order ID],Calc!A209,Walmart_dataset[Profit])</f>
        <v>-126.54</v>
      </c>
      <c r="E209" t="str">
        <f>INDEX(Walmart_dataset[],MATCH(Per_Order[[#This Row],[Unique Order ID]],Walmart_dataset[Order ID],0),7)</f>
        <v>Arizona</v>
      </c>
      <c r="F209" t="str">
        <f>MID(Per_Order[[#This Row],[Unique Order ID]],4,4)</f>
        <v>2012</v>
      </c>
    </row>
    <row r="210" spans="1:6" x14ac:dyDescent="0.25">
      <c r="A210" t="s">
        <v>885</v>
      </c>
      <c r="B210">
        <f>COUNTIF(Walmart_dataset[Order ID],Calc!A210)</f>
        <v>4</v>
      </c>
      <c r="C210">
        <f>SUMIF(Walmart_dataset[Order ID],Calc!A210,Walmart_dataset[Sales])</f>
        <v>481.70000000000005</v>
      </c>
      <c r="D210">
        <f>SUMIF(Walmart_dataset[Order ID],Calc!A210,Walmart_dataset[Profit])</f>
        <v>216.28000000000003</v>
      </c>
      <c r="E210" t="str">
        <f>INDEX(Walmart_dataset[],MATCH(Per_Order[[#This Row],[Unique Order ID]],Walmart_dataset[Order ID],0),7)</f>
        <v>California</v>
      </c>
      <c r="F210" t="str">
        <f>MID(Per_Order[[#This Row],[Unique Order ID]],4,4)</f>
        <v>2012</v>
      </c>
    </row>
    <row r="211" spans="1:6" x14ac:dyDescent="0.25">
      <c r="A211" t="s">
        <v>890</v>
      </c>
      <c r="B211">
        <f>COUNTIF(Walmart_dataset[Order ID],Calc!A211)</f>
        <v>1</v>
      </c>
      <c r="C211">
        <f>SUMIF(Walmart_dataset[Order ID],Calc!A211,Walmart_dataset[Sales])</f>
        <v>33.9</v>
      </c>
      <c r="D211">
        <f>SUMIF(Walmart_dataset[Order ID],Calc!A211,Walmart_dataset[Profit])</f>
        <v>15.59</v>
      </c>
      <c r="E211" t="str">
        <f>INDEX(Walmart_dataset[],MATCH(Per_Order[[#This Row],[Unique Order ID]],Walmart_dataset[Order ID],0),7)</f>
        <v>Washington</v>
      </c>
      <c r="F211" t="str">
        <f>MID(Per_Order[[#This Row],[Unique Order ID]],4,4)</f>
        <v>2013</v>
      </c>
    </row>
    <row r="212" spans="1:6" x14ac:dyDescent="0.25">
      <c r="A212" t="s">
        <v>892</v>
      </c>
      <c r="B212">
        <f>COUNTIF(Walmart_dataset[Order ID],Calc!A212)</f>
        <v>1</v>
      </c>
      <c r="C212">
        <f>SUMIF(Walmart_dataset[Order ID],Calc!A212,Walmart_dataset[Sales])</f>
        <v>36.67</v>
      </c>
      <c r="D212">
        <f>SUMIF(Walmart_dataset[Order ID],Calc!A212,Walmart_dataset[Profit])</f>
        <v>11.46</v>
      </c>
      <c r="E212" t="str">
        <f>INDEX(Walmart_dataset[],MATCH(Per_Order[[#This Row],[Unique Order ID]],Walmart_dataset[Order ID],0),7)</f>
        <v>California</v>
      </c>
      <c r="F212" t="str">
        <f>MID(Per_Order[[#This Row],[Unique Order ID]],4,4)</f>
        <v>2014</v>
      </c>
    </row>
    <row r="213" spans="1:6" x14ac:dyDescent="0.25">
      <c r="A213" t="s">
        <v>895</v>
      </c>
      <c r="B213">
        <f>COUNTIF(Walmart_dataset[Order ID],Calc!A213)</f>
        <v>1</v>
      </c>
      <c r="C213">
        <f>SUMIF(Walmart_dataset[Order ID],Calc!A213,Walmart_dataset[Sales])</f>
        <v>139.41999999999999</v>
      </c>
      <c r="D213">
        <f>SUMIF(Walmart_dataset[Order ID],Calc!A213,Walmart_dataset[Profit])</f>
        <v>17.43</v>
      </c>
      <c r="E213" t="str">
        <f>INDEX(Walmart_dataset[],MATCH(Per_Order[[#This Row],[Unique Order ID]],Walmart_dataset[Order ID],0),7)</f>
        <v>Colorado</v>
      </c>
      <c r="F213" t="str">
        <f>MID(Per_Order[[#This Row],[Unique Order ID]],4,4)</f>
        <v>2012</v>
      </c>
    </row>
    <row r="214" spans="1:6" x14ac:dyDescent="0.25">
      <c r="A214" t="s">
        <v>897</v>
      </c>
      <c r="B214">
        <f>COUNTIF(Walmart_dataset[Order ID],Calc!A214)</f>
        <v>1</v>
      </c>
      <c r="C214">
        <f>SUMIF(Walmart_dataset[Order ID],Calc!A214,Walmart_dataset[Sales])</f>
        <v>88.75</v>
      </c>
      <c r="D214">
        <f>SUMIF(Walmart_dataset[Order ID],Calc!A214,Walmart_dataset[Profit])</f>
        <v>11.09</v>
      </c>
      <c r="E214" t="str">
        <f>INDEX(Walmart_dataset[],MATCH(Per_Order[[#This Row],[Unique Order ID]],Walmart_dataset[Order ID],0),7)</f>
        <v>California</v>
      </c>
      <c r="F214" t="str">
        <f>MID(Per_Order[[#This Row],[Unique Order ID]],4,4)</f>
        <v>2012</v>
      </c>
    </row>
    <row r="215" spans="1:6" x14ac:dyDescent="0.25">
      <c r="A215" t="s">
        <v>900</v>
      </c>
      <c r="B215">
        <f>COUNTIF(Walmart_dataset[Order ID],Calc!A215)</f>
        <v>1</v>
      </c>
      <c r="C215">
        <f>SUMIF(Walmart_dataset[Order ID],Calc!A215,Walmart_dataset[Sales])</f>
        <v>2.0299999999999998</v>
      </c>
      <c r="D215">
        <f>SUMIF(Walmart_dataset[Order ID],Calc!A215,Walmart_dataset[Profit])</f>
        <v>-1.35</v>
      </c>
      <c r="E215" t="str">
        <f>INDEX(Walmart_dataset[],MATCH(Per_Order[[#This Row],[Unique Order ID]],Walmart_dataset[Order ID],0),7)</f>
        <v>Arizona</v>
      </c>
      <c r="F215" t="str">
        <f>MID(Per_Order[[#This Row],[Unique Order ID]],4,4)</f>
        <v>2012</v>
      </c>
    </row>
    <row r="216" spans="1:6" x14ac:dyDescent="0.25">
      <c r="A216" t="s">
        <v>903</v>
      </c>
      <c r="B216">
        <f>COUNTIF(Walmart_dataset[Order ID],Calc!A216)</f>
        <v>1</v>
      </c>
      <c r="C216">
        <f>SUMIF(Walmart_dataset[Order ID],Calc!A216,Walmart_dataset[Sales])</f>
        <v>55.42</v>
      </c>
      <c r="D216">
        <f>SUMIF(Walmart_dataset[Order ID],Calc!A216,Walmart_dataset[Profit])</f>
        <v>19.399999999999999</v>
      </c>
      <c r="E216" t="str">
        <f>INDEX(Walmart_dataset[],MATCH(Per_Order[[#This Row],[Unique Order ID]],Walmart_dataset[Order ID],0),7)</f>
        <v>Washington</v>
      </c>
      <c r="F216" t="str">
        <f>MID(Per_Order[[#This Row],[Unique Order ID]],4,4)</f>
        <v>2012</v>
      </c>
    </row>
    <row r="217" spans="1:6" x14ac:dyDescent="0.25">
      <c r="A217" t="s">
        <v>905</v>
      </c>
      <c r="B217">
        <f>COUNTIF(Walmart_dataset[Order ID],Calc!A217)</f>
        <v>2</v>
      </c>
      <c r="C217">
        <f>SUMIF(Walmart_dataset[Order ID],Calc!A217,Walmart_dataset[Sales])</f>
        <v>217.36</v>
      </c>
      <c r="D217">
        <f>SUMIF(Walmart_dataset[Order ID],Calc!A217,Walmart_dataset[Profit])</f>
        <v>-13.83</v>
      </c>
      <c r="E217" t="str">
        <f>INDEX(Walmart_dataset[],MATCH(Per_Order[[#This Row],[Unique Order ID]],Walmart_dataset[Order ID],0),7)</f>
        <v>Arizona</v>
      </c>
      <c r="F217" t="str">
        <f>MID(Per_Order[[#This Row],[Unique Order ID]],4,4)</f>
        <v>2011</v>
      </c>
    </row>
    <row r="218" spans="1:6" x14ac:dyDescent="0.25">
      <c r="A218" t="s">
        <v>909</v>
      </c>
      <c r="B218">
        <f>COUNTIF(Walmart_dataset[Order ID],Calc!A218)</f>
        <v>1</v>
      </c>
      <c r="C218">
        <f>SUMIF(Walmart_dataset[Order ID],Calc!A218,Walmart_dataset[Sales])</f>
        <v>8.67</v>
      </c>
      <c r="D218">
        <f>SUMIF(Walmart_dataset[Order ID],Calc!A218,Walmart_dataset[Profit])</f>
        <v>4.07</v>
      </c>
      <c r="E218" t="str">
        <f>INDEX(Walmart_dataset[],MATCH(Per_Order[[#This Row],[Unique Order ID]],Walmart_dataset[Order ID],0),7)</f>
        <v>California</v>
      </c>
      <c r="F218" t="str">
        <f>MID(Per_Order[[#This Row],[Unique Order ID]],4,4)</f>
        <v>2014</v>
      </c>
    </row>
    <row r="219" spans="1:6" x14ac:dyDescent="0.25">
      <c r="A219" t="s">
        <v>912</v>
      </c>
      <c r="B219">
        <f>COUNTIF(Walmart_dataset[Order ID],Calc!A219)</f>
        <v>1</v>
      </c>
      <c r="C219">
        <f>SUMIF(Walmart_dataset[Order ID],Calc!A219,Walmart_dataset[Sales])</f>
        <v>31.97</v>
      </c>
      <c r="D219">
        <f>SUMIF(Walmart_dataset[Order ID],Calc!A219,Walmart_dataset[Profit])</f>
        <v>2.4</v>
      </c>
      <c r="E219" t="str">
        <f>INDEX(Walmart_dataset[],MATCH(Per_Order[[#This Row],[Unique Order ID]],Walmart_dataset[Order ID],0),7)</f>
        <v>California</v>
      </c>
      <c r="F219" t="str">
        <f>MID(Per_Order[[#This Row],[Unique Order ID]],4,4)</f>
        <v>2014</v>
      </c>
    </row>
    <row r="220" spans="1:6" x14ac:dyDescent="0.25">
      <c r="A220" t="s">
        <v>915</v>
      </c>
      <c r="B220">
        <f>COUNTIF(Walmart_dataset[Order ID],Calc!A220)</f>
        <v>3</v>
      </c>
      <c r="C220">
        <f>SUMIF(Walmart_dataset[Order ID],Calc!A220,Walmart_dataset[Sales])</f>
        <v>100.25</v>
      </c>
      <c r="D220">
        <f>SUMIF(Walmart_dataset[Order ID],Calc!A220,Walmart_dataset[Profit])</f>
        <v>41.08</v>
      </c>
      <c r="E220" t="str">
        <f>INDEX(Walmart_dataset[],MATCH(Per_Order[[#This Row],[Unique Order ID]],Walmart_dataset[Order ID],0),7)</f>
        <v>California</v>
      </c>
      <c r="F220" t="str">
        <f>MID(Per_Order[[#This Row],[Unique Order ID]],4,4)</f>
        <v>2013</v>
      </c>
    </row>
    <row r="221" spans="1:6" x14ac:dyDescent="0.25">
      <c r="A221" t="s">
        <v>920</v>
      </c>
      <c r="B221">
        <f>COUNTIF(Walmart_dataset[Order ID],Calc!A221)</f>
        <v>1</v>
      </c>
      <c r="C221">
        <f>SUMIF(Walmart_dataset[Order ID],Calc!A221,Walmart_dataset[Sales])</f>
        <v>177</v>
      </c>
      <c r="D221">
        <f>SUMIF(Walmart_dataset[Order ID],Calc!A221,Walmart_dataset[Profit])</f>
        <v>30.09</v>
      </c>
      <c r="E221" t="str">
        <f>INDEX(Walmart_dataset[],MATCH(Per_Order[[#This Row],[Unique Order ID]],Walmart_dataset[Order ID],0),7)</f>
        <v>Washington</v>
      </c>
      <c r="F221" t="str">
        <f>MID(Per_Order[[#This Row],[Unique Order ID]],4,4)</f>
        <v>2013</v>
      </c>
    </row>
    <row r="222" spans="1:6" x14ac:dyDescent="0.25">
      <c r="A222" t="s">
        <v>923</v>
      </c>
      <c r="B222">
        <f>COUNTIF(Walmart_dataset[Order ID],Calc!A222)</f>
        <v>3</v>
      </c>
      <c r="C222">
        <f>SUMIF(Walmart_dataset[Order ID],Calc!A222,Walmart_dataset[Sales])</f>
        <v>1345.4199999999998</v>
      </c>
      <c r="D222">
        <f>SUMIF(Walmart_dataset[Order ID],Calc!A222,Walmart_dataset[Profit])</f>
        <v>160.51999999999998</v>
      </c>
      <c r="E222" t="str">
        <f>INDEX(Walmart_dataset[],MATCH(Per_Order[[#This Row],[Unique Order ID]],Walmart_dataset[Order ID],0),7)</f>
        <v>California</v>
      </c>
      <c r="F222" t="str">
        <f>MID(Per_Order[[#This Row],[Unique Order ID]],4,4)</f>
        <v>2012</v>
      </c>
    </row>
    <row r="223" spans="1:6" x14ac:dyDescent="0.25">
      <c r="A223" t="s">
        <v>927</v>
      </c>
      <c r="B223">
        <f>COUNTIF(Walmart_dataset[Order ID],Calc!A223)</f>
        <v>1</v>
      </c>
      <c r="C223">
        <f>SUMIF(Walmart_dataset[Order ID],Calc!A223,Walmart_dataset[Sales])</f>
        <v>9.64</v>
      </c>
      <c r="D223">
        <f>SUMIF(Walmart_dataset[Order ID],Calc!A223,Walmart_dataset[Profit])</f>
        <v>3.66</v>
      </c>
      <c r="E223" t="str">
        <f>INDEX(Walmart_dataset[],MATCH(Per_Order[[#This Row],[Unique Order ID]],Walmart_dataset[Order ID],0),7)</f>
        <v>Washington</v>
      </c>
      <c r="F223" t="str">
        <f>MID(Per_Order[[#This Row],[Unique Order ID]],4,4)</f>
        <v>2014</v>
      </c>
    </row>
    <row r="224" spans="1:6" x14ac:dyDescent="0.25">
      <c r="A224" t="s">
        <v>930</v>
      </c>
      <c r="B224">
        <f>COUNTIF(Walmart_dataset[Order ID],Calc!A224)</f>
        <v>1</v>
      </c>
      <c r="C224">
        <f>SUMIF(Walmart_dataset[Order ID],Calc!A224,Walmart_dataset[Sales])</f>
        <v>18.16</v>
      </c>
      <c r="D224">
        <f>SUMIF(Walmart_dataset[Order ID],Calc!A224,Walmart_dataset[Profit])</f>
        <v>6.58</v>
      </c>
      <c r="E224" t="str">
        <f>INDEX(Walmart_dataset[],MATCH(Per_Order[[#This Row],[Unique Order ID]],Walmart_dataset[Order ID],0),7)</f>
        <v>California</v>
      </c>
      <c r="F224" t="str">
        <f>MID(Per_Order[[#This Row],[Unique Order ID]],4,4)</f>
        <v>2013</v>
      </c>
    </row>
    <row r="225" spans="1:6" x14ac:dyDescent="0.25">
      <c r="A225" t="s">
        <v>932</v>
      </c>
      <c r="B225">
        <f>COUNTIF(Walmart_dataset[Order ID],Calc!A225)</f>
        <v>2</v>
      </c>
      <c r="C225">
        <f>SUMIF(Walmart_dataset[Order ID],Calc!A225,Walmart_dataset[Sales])</f>
        <v>43.46</v>
      </c>
      <c r="D225">
        <f>SUMIF(Walmart_dataset[Order ID],Calc!A225,Walmart_dataset[Profit])</f>
        <v>6.43</v>
      </c>
      <c r="E225" t="str">
        <f>INDEX(Walmart_dataset[],MATCH(Per_Order[[#This Row],[Unique Order ID]],Walmart_dataset[Order ID],0),7)</f>
        <v>California</v>
      </c>
      <c r="F225" t="str">
        <f>MID(Per_Order[[#This Row],[Unique Order ID]],4,4)</f>
        <v>2013</v>
      </c>
    </row>
    <row r="226" spans="1:6" x14ac:dyDescent="0.25">
      <c r="A226" t="s">
        <v>935</v>
      </c>
      <c r="B226">
        <f>COUNTIF(Walmart_dataset[Order ID],Calc!A226)</f>
        <v>2</v>
      </c>
      <c r="C226">
        <f>SUMIF(Walmart_dataset[Order ID],Calc!A226,Walmart_dataset[Sales])</f>
        <v>1011.7</v>
      </c>
      <c r="D226">
        <f>SUMIF(Walmart_dataset[Order ID],Calc!A226,Walmart_dataset[Profit])</f>
        <v>-172.51</v>
      </c>
      <c r="E226" t="str">
        <f>INDEX(Walmart_dataset[],MATCH(Per_Order[[#This Row],[Unique Order ID]],Walmart_dataset[Order ID],0),7)</f>
        <v>California</v>
      </c>
      <c r="F226" t="str">
        <f>MID(Per_Order[[#This Row],[Unique Order ID]],4,4)</f>
        <v>2012</v>
      </c>
    </row>
    <row r="227" spans="1:6" x14ac:dyDescent="0.25">
      <c r="A227" t="s">
        <v>939</v>
      </c>
      <c r="B227">
        <f>COUNTIF(Walmart_dataset[Order ID],Calc!A227)</f>
        <v>1</v>
      </c>
      <c r="C227">
        <f>SUMIF(Walmart_dataset[Order ID],Calc!A227,Walmart_dataset[Sales])</f>
        <v>8.36</v>
      </c>
      <c r="D227">
        <f>SUMIF(Walmart_dataset[Order ID],Calc!A227,Walmart_dataset[Profit])</f>
        <v>3.01</v>
      </c>
      <c r="E227" t="str">
        <f>INDEX(Walmart_dataset[],MATCH(Per_Order[[#This Row],[Unique Order ID]],Walmart_dataset[Order ID],0),7)</f>
        <v>California</v>
      </c>
      <c r="F227" t="str">
        <f>MID(Per_Order[[#This Row],[Unique Order ID]],4,4)</f>
        <v>2014</v>
      </c>
    </row>
    <row r="228" spans="1:6" x14ac:dyDescent="0.25">
      <c r="A228" t="s">
        <v>942</v>
      </c>
      <c r="B228">
        <f>COUNTIF(Walmart_dataset[Order ID],Calc!A228)</f>
        <v>2</v>
      </c>
      <c r="C228">
        <f>SUMIF(Walmart_dataset[Order ID],Calc!A228,Walmart_dataset[Sales])</f>
        <v>421.42</v>
      </c>
      <c r="D228">
        <f>SUMIF(Walmart_dataset[Order ID],Calc!A228,Walmart_dataset[Profit])</f>
        <v>123.63999999999999</v>
      </c>
      <c r="E228" t="str">
        <f>INDEX(Walmart_dataset[],MATCH(Per_Order[[#This Row],[Unique Order ID]],Walmart_dataset[Order ID],0),7)</f>
        <v>California</v>
      </c>
      <c r="F228" t="str">
        <f>MID(Per_Order[[#This Row],[Unique Order ID]],4,4)</f>
        <v>2014</v>
      </c>
    </row>
    <row r="229" spans="1:6" x14ac:dyDescent="0.25">
      <c r="A229" t="s">
        <v>947</v>
      </c>
      <c r="B229">
        <f>COUNTIF(Walmart_dataset[Order ID],Calc!A229)</f>
        <v>1</v>
      </c>
      <c r="C229">
        <f>SUMIF(Walmart_dataset[Order ID],Calc!A229,Walmart_dataset[Sales])</f>
        <v>1669.6</v>
      </c>
      <c r="D229">
        <f>SUMIF(Walmart_dataset[Order ID],Calc!A229,Walmart_dataset[Profit])</f>
        <v>116.87</v>
      </c>
      <c r="E229" t="str">
        <f>INDEX(Walmart_dataset[],MATCH(Per_Order[[#This Row],[Unique Order ID]],Walmart_dataset[Order ID],0),7)</f>
        <v>Nevada</v>
      </c>
      <c r="F229" t="str">
        <f>MID(Per_Order[[#This Row],[Unique Order ID]],4,4)</f>
        <v>2014</v>
      </c>
    </row>
    <row r="230" spans="1:6" x14ac:dyDescent="0.25">
      <c r="A230" t="s">
        <v>950</v>
      </c>
      <c r="B230">
        <f>COUNTIF(Walmart_dataset[Order ID],Calc!A230)</f>
        <v>2</v>
      </c>
      <c r="C230">
        <f>SUMIF(Walmart_dataset[Order ID],Calc!A230,Walmart_dataset[Sales])</f>
        <v>97.11</v>
      </c>
      <c r="D230">
        <f>SUMIF(Walmart_dataset[Order ID],Calc!A230,Walmart_dataset[Profit])</f>
        <v>31.56</v>
      </c>
      <c r="E230" t="str">
        <f>INDEX(Walmart_dataset[],MATCH(Per_Order[[#This Row],[Unique Order ID]],Walmart_dataset[Order ID],0),7)</f>
        <v>Washington</v>
      </c>
      <c r="F230" t="str">
        <f>MID(Per_Order[[#This Row],[Unique Order ID]],4,4)</f>
        <v>2011</v>
      </c>
    </row>
    <row r="231" spans="1:6" x14ac:dyDescent="0.25">
      <c r="A231" t="s">
        <v>953</v>
      </c>
      <c r="B231">
        <f>COUNTIF(Walmart_dataset[Order ID],Calc!A231)</f>
        <v>1</v>
      </c>
      <c r="C231">
        <f>SUMIF(Walmart_dataset[Order ID],Calc!A231,Walmart_dataset[Sales])</f>
        <v>21.34</v>
      </c>
      <c r="D231">
        <f>SUMIF(Walmart_dataset[Order ID],Calc!A231,Walmart_dataset[Profit])</f>
        <v>7.73</v>
      </c>
      <c r="E231" t="str">
        <f>INDEX(Walmart_dataset[],MATCH(Per_Order[[#This Row],[Unique Order ID]],Walmart_dataset[Order ID],0),7)</f>
        <v>California</v>
      </c>
      <c r="F231" t="str">
        <f>MID(Per_Order[[#This Row],[Unique Order ID]],4,4)</f>
        <v>2014</v>
      </c>
    </row>
    <row r="232" spans="1:6" x14ac:dyDescent="0.25">
      <c r="A232" t="s">
        <v>955</v>
      </c>
      <c r="B232">
        <f>COUNTIF(Walmart_dataset[Order ID],Calc!A232)</f>
        <v>5</v>
      </c>
      <c r="C232">
        <f>SUMIF(Walmart_dataset[Order ID],Calc!A232,Walmart_dataset[Sales])</f>
        <v>757.7</v>
      </c>
      <c r="D232">
        <f>SUMIF(Walmart_dataset[Order ID],Calc!A232,Walmart_dataset[Profit])</f>
        <v>68.650000000000006</v>
      </c>
      <c r="E232" t="str">
        <f>INDEX(Walmart_dataset[],MATCH(Per_Order[[#This Row],[Unique Order ID]],Walmart_dataset[Order ID],0),7)</f>
        <v>Arizona</v>
      </c>
      <c r="F232" t="str">
        <f>MID(Per_Order[[#This Row],[Unique Order ID]],4,4)</f>
        <v>2012</v>
      </c>
    </row>
    <row r="233" spans="1:6" x14ac:dyDescent="0.25">
      <c r="A233" t="s">
        <v>961</v>
      </c>
      <c r="B233">
        <f>COUNTIF(Walmart_dataset[Order ID],Calc!A233)</f>
        <v>2</v>
      </c>
      <c r="C233">
        <f>SUMIF(Walmart_dataset[Order ID],Calc!A233,Walmart_dataset[Sales])</f>
        <v>19.12</v>
      </c>
      <c r="D233">
        <f>SUMIF(Walmart_dataset[Order ID],Calc!A233,Walmart_dataset[Profit])</f>
        <v>3.5300000000000002</v>
      </c>
      <c r="E233" t="str">
        <f>INDEX(Walmart_dataset[],MATCH(Per_Order[[#This Row],[Unique Order ID]],Walmart_dataset[Order ID],0),7)</f>
        <v>Arizona</v>
      </c>
      <c r="F233" t="str">
        <f>MID(Per_Order[[#This Row],[Unique Order ID]],4,4)</f>
        <v>2014</v>
      </c>
    </row>
    <row r="234" spans="1:6" x14ac:dyDescent="0.25">
      <c r="A234" t="s">
        <v>965</v>
      </c>
      <c r="B234">
        <f>COUNTIF(Walmart_dataset[Order ID],Calc!A234)</f>
        <v>1</v>
      </c>
      <c r="C234">
        <f>SUMIF(Walmart_dataset[Order ID],Calc!A234,Walmart_dataset[Sales])</f>
        <v>203.98</v>
      </c>
      <c r="D234">
        <f>SUMIF(Walmart_dataset[Order ID],Calc!A234,Walmart_dataset[Profit])</f>
        <v>16.8</v>
      </c>
      <c r="E234" t="str">
        <f>INDEX(Walmart_dataset[],MATCH(Per_Order[[#This Row],[Unique Order ID]],Walmart_dataset[Order ID],0),7)</f>
        <v>California</v>
      </c>
      <c r="F234" t="str">
        <f>MID(Per_Order[[#This Row],[Unique Order ID]],4,4)</f>
        <v>2014</v>
      </c>
    </row>
    <row r="235" spans="1:6" x14ac:dyDescent="0.25">
      <c r="A235" t="s">
        <v>969</v>
      </c>
      <c r="B235">
        <f>COUNTIF(Walmart_dataset[Order ID],Calc!A235)</f>
        <v>2</v>
      </c>
      <c r="C235">
        <f>SUMIF(Walmart_dataset[Order ID],Calc!A235,Walmart_dataset[Sales])</f>
        <v>117.14000000000001</v>
      </c>
      <c r="D235">
        <f>SUMIF(Walmart_dataset[Order ID],Calc!A235,Walmart_dataset[Profit])</f>
        <v>45.1</v>
      </c>
      <c r="E235" t="str">
        <f>INDEX(Walmart_dataset[],MATCH(Per_Order[[#This Row],[Unique Order ID]],Walmart_dataset[Order ID],0),7)</f>
        <v>California</v>
      </c>
      <c r="F235" t="str">
        <f>MID(Per_Order[[#This Row],[Unique Order ID]],4,4)</f>
        <v>2011</v>
      </c>
    </row>
    <row r="236" spans="1:6" x14ac:dyDescent="0.25">
      <c r="A236" t="s">
        <v>972</v>
      </c>
      <c r="B236">
        <f>COUNTIF(Walmart_dataset[Order ID],Calc!A236)</f>
        <v>1</v>
      </c>
      <c r="C236">
        <f>SUMIF(Walmart_dataset[Order ID],Calc!A236,Walmart_dataset[Sales])</f>
        <v>111.96</v>
      </c>
      <c r="D236">
        <f>SUMIF(Walmart_dataset[Order ID],Calc!A236,Walmart_dataset[Profit])</f>
        <v>54.86</v>
      </c>
      <c r="E236" t="str">
        <f>INDEX(Walmart_dataset[],MATCH(Per_Order[[#This Row],[Unique Order ID]],Walmart_dataset[Order ID],0),7)</f>
        <v>California</v>
      </c>
      <c r="F236" t="str">
        <f>MID(Per_Order[[#This Row],[Unique Order ID]],4,4)</f>
        <v>2013</v>
      </c>
    </row>
    <row r="237" spans="1:6" x14ac:dyDescent="0.25">
      <c r="A237" t="s">
        <v>974</v>
      </c>
      <c r="B237">
        <f>COUNTIF(Walmart_dataset[Order ID],Calc!A237)</f>
        <v>1</v>
      </c>
      <c r="C237">
        <f>SUMIF(Walmart_dataset[Order ID],Calc!A237,Walmart_dataset[Sales])</f>
        <v>5.28</v>
      </c>
      <c r="D237">
        <f>SUMIF(Walmart_dataset[Order ID],Calc!A237,Walmart_dataset[Profit])</f>
        <v>1.53</v>
      </c>
      <c r="E237" t="str">
        <f>INDEX(Walmart_dataset[],MATCH(Per_Order[[#This Row],[Unique Order ID]],Walmart_dataset[Order ID],0),7)</f>
        <v>Washington</v>
      </c>
      <c r="F237" t="str">
        <f>MID(Per_Order[[#This Row],[Unique Order ID]],4,4)</f>
        <v>2012</v>
      </c>
    </row>
    <row r="238" spans="1:6" x14ac:dyDescent="0.25">
      <c r="A238" t="s">
        <v>977</v>
      </c>
      <c r="B238">
        <f>COUNTIF(Walmart_dataset[Order ID],Calc!A238)</f>
        <v>1</v>
      </c>
      <c r="C238">
        <f>SUMIF(Walmart_dataset[Order ID],Calc!A238,Walmart_dataset[Sales])</f>
        <v>171.96</v>
      </c>
      <c r="D238">
        <f>SUMIF(Walmart_dataset[Order ID],Calc!A238,Walmart_dataset[Profit])</f>
        <v>44.71</v>
      </c>
      <c r="E238" t="str">
        <f>INDEX(Walmart_dataset[],MATCH(Per_Order[[#This Row],[Unique Order ID]],Walmart_dataset[Order ID],0),7)</f>
        <v>Washington</v>
      </c>
      <c r="F238" t="str">
        <f>MID(Per_Order[[#This Row],[Unique Order ID]],4,4)</f>
        <v>2012</v>
      </c>
    </row>
    <row r="239" spans="1:6" x14ac:dyDescent="0.25">
      <c r="A239" t="s">
        <v>980</v>
      </c>
      <c r="B239">
        <f>COUNTIF(Walmart_dataset[Order ID],Calc!A239)</f>
        <v>1</v>
      </c>
      <c r="C239">
        <f>SUMIF(Walmart_dataset[Order ID],Calc!A239,Walmart_dataset[Sales])</f>
        <v>35.35</v>
      </c>
      <c r="D239">
        <f>SUMIF(Walmart_dataset[Order ID],Calc!A239,Walmart_dataset[Profit])</f>
        <v>12.82</v>
      </c>
      <c r="E239" t="str">
        <f>INDEX(Walmart_dataset[],MATCH(Per_Order[[#This Row],[Unique Order ID]],Walmart_dataset[Order ID],0),7)</f>
        <v>Washington</v>
      </c>
      <c r="F239" t="str">
        <f>MID(Per_Order[[#This Row],[Unique Order ID]],4,4)</f>
        <v>2013</v>
      </c>
    </row>
    <row r="240" spans="1:6" x14ac:dyDescent="0.25">
      <c r="A240" t="s">
        <v>983</v>
      </c>
      <c r="B240">
        <f>COUNTIF(Walmart_dataset[Order ID],Calc!A240)</f>
        <v>1</v>
      </c>
      <c r="C240">
        <f>SUMIF(Walmart_dataset[Order ID],Calc!A240,Walmart_dataset[Sales])</f>
        <v>18.899999999999999</v>
      </c>
      <c r="D240">
        <f>SUMIF(Walmart_dataset[Order ID],Calc!A240,Walmart_dataset[Profit])</f>
        <v>9.07</v>
      </c>
      <c r="E240" t="str">
        <f>INDEX(Walmart_dataset[],MATCH(Per_Order[[#This Row],[Unique Order ID]],Walmart_dataset[Order ID],0),7)</f>
        <v>California</v>
      </c>
      <c r="F240" t="str">
        <f>MID(Per_Order[[#This Row],[Unique Order ID]],4,4)</f>
        <v>2011</v>
      </c>
    </row>
    <row r="241" spans="1:6" x14ac:dyDescent="0.25">
      <c r="A241" t="s">
        <v>986</v>
      </c>
      <c r="B241">
        <f>COUNTIF(Walmart_dataset[Order ID],Calc!A241)</f>
        <v>1</v>
      </c>
      <c r="C241">
        <f>SUMIF(Walmart_dataset[Order ID],Calc!A241,Walmart_dataset[Sales])</f>
        <v>2.78</v>
      </c>
      <c r="D241">
        <f>SUMIF(Walmart_dataset[Order ID],Calc!A241,Walmart_dataset[Profit])</f>
        <v>0.72</v>
      </c>
      <c r="E241" t="str">
        <f>INDEX(Walmart_dataset[],MATCH(Per_Order[[#This Row],[Unique Order ID]],Walmart_dataset[Order ID],0),7)</f>
        <v>Washington</v>
      </c>
      <c r="F241" t="str">
        <f>MID(Per_Order[[#This Row],[Unique Order ID]],4,4)</f>
        <v>2014</v>
      </c>
    </row>
    <row r="242" spans="1:6" x14ac:dyDescent="0.25">
      <c r="A242" t="s">
        <v>988</v>
      </c>
      <c r="B242">
        <f>COUNTIF(Walmart_dataset[Order ID],Calc!A242)</f>
        <v>1</v>
      </c>
      <c r="C242">
        <f>SUMIF(Walmart_dataset[Order ID],Calc!A242,Walmart_dataset[Sales])</f>
        <v>453.58</v>
      </c>
      <c r="D242">
        <f>SUMIF(Walmart_dataset[Order ID],Calc!A242,Walmart_dataset[Profit])</f>
        <v>39.69</v>
      </c>
      <c r="E242" t="str">
        <f>INDEX(Walmart_dataset[],MATCH(Per_Order[[#This Row],[Unique Order ID]],Walmart_dataset[Order ID],0),7)</f>
        <v>Washington</v>
      </c>
      <c r="F242" t="str">
        <f>MID(Per_Order[[#This Row],[Unique Order ID]],4,4)</f>
        <v>2012</v>
      </c>
    </row>
    <row r="243" spans="1:6" x14ac:dyDescent="0.25">
      <c r="A243" t="s">
        <v>991</v>
      </c>
      <c r="B243">
        <f>COUNTIF(Walmart_dataset[Order ID],Calc!A243)</f>
        <v>1</v>
      </c>
      <c r="C243">
        <f>SUMIF(Walmart_dataset[Order ID],Calc!A243,Walmart_dataset[Sales])</f>
        <v>122.97</v>
      </c>
      <c r="D243">
        <f>SUMIF(Walmart_dataset[Order ID],Calc!A243,Walmart_dataset[Profit])</f>
        <v>60.26</v>
      </c>
      <c r="E243" t="str">
        <f>INDEX(Walmart_dataset[],MATCH(Per_Order[[#This Row],[Unique Order ID]],Walmart_dataset[Order ID],0),7)</f>
        <v>California</v>
      </c>
      <c r="F243" t="str">
        <f>MID(Per_Order[[#This Row],[Unique Order ID]],4,4)</f>
        <v>2014</v>
      </c>
    </row>
    <row r="244" spans="1:6" x14ac:dyDescent="0.25">
      <c r="A244" t="s">
        <v>992</v>
      </c>
      <c r="B244">
        <f>COUNTIF(Walmart_dataset[Order ID],Calc!A244)</f>
        <v>4</v>
      </c>
      <c r="C244">
        <f>SUMIF(Walmart_dataset[Order ID],Calc!A244,Walmart_dataset[Sales])</f>
        <v>1037.19</v>
      </c>
      <c r="D244">
        <f>SUMIF(Walmart_dataset[Order ID],Calc!A244,Walmart_dataset[Profit])</f>
        <v>-27.319999999999997</v>
      </c>
      <c r="E244" t="str">
        <f>INDEX(Walmart_dataset[],MATCH(Per_Order[[#This Row],[Unique Order ID]],Walmart_dataset[Order ID],0),7)</f>
        <v>California</v>
      </c>
      <c r="F244" t="str">
        <f>MID(Per_Order[[#This Row],[Unique Order ID]],4,4)</f>
        <v>2011</v>
      </c>
    </row>
    <row r="245" spans="1:6" x14ac:dyDescent="0.25">
      <c r="A245" t="s">
        <v>996</v>
      </c>
      <c r="B245">
        <f>COUNTIF(Walmart_dataset[Order ID],Calc!A245)</f>
        <v>1</v>
      </c>
      <c r="C245">
        <f>SUMIF(Walmart_dataset[Order ID],Calc!A245,Walmart_dataset[Sales])</f>
        <v>201.57</v>
      </c>
      <c r="D245">
        <f>SUMIF(Walmart_dataset[Order ID],Calc!A245,Walmart_dataset[Profit])</f>
        <v>22.68</v>
      </c>
      <c r="E245" t="str">
        <f>INDEX(Walmart_dataset[],MATCH(Per_Order[[#This Row],[Unique Order ID]],Walmart_dataset[Order ID],0),7)</f>
        <v>Washington</v>
      </c>
      <c r="F245" t="str">
        <f>MID(Per_Order[[#This Row],[Unique Order ID]],4,4)</f>
        <v>2012</v>
      </c>
    </row>
    <row r="246" spans="1:6" x14ac:dyDescent="0.25">
      <c r="A246" t="s">
        <v>999</v>
      </c>
      <c r="B246">
        <f>COUNTIF(Walmart_dataset[Order ID],Calc!A246)</f>
        <v>1</v>
      </c>
      <c r="C246">
        <f>SUMIF(Walmart_dataset[Order ID],Calc!A246,Walmart_dataset[Sales])</f>
        <v>13.44</v>
      </c>
      <c r="D246">
        <f>SUMIF(Walmart_dataset[Order ID],Calc!A246,Walmart_dataset[Profit])</f>
        <v>6.59</v>
      </c>
      <c r="E246" t="str">
        <f>INDEX(Walmart_dataset[],MATCH(Per_Order[[#This Row],[Unique Order ID]],Walmart_dataset[Order ID],0),7)</f>
        <v>California</v>
      </c>
      <c r="F246" t="str">
        <f>MID(Per_Order[[#This Row],[Unique Order ID]],4,4)</f>
        <v>2011</v>
      </c>
    </row>
    <row r="247" spans="1:6" x14ac:dyDescent="0.25">
      <c r="A247" t="s">
        <v>1001</v>
      </c>
      <c r="B247">
        <f>COUNTIF(Walmart_dataset[Order ID],Calc!A247)</f>
        <v>6</v>
      </c>
      <c r="C247">
        <f>SUMIF(Walmart_dataset[Order ID],Calc!A247,Walmart_dataset[Sales])</f>
        <v>156.52000000000001</v>
      </c>
      <c r="D247">
        <f>SUMIF(Walmart_dataset[Order ID],Calc!A247,Walmart_dataset[Profit])</f>
        <v>51.21</v>
      </c>
      <c r="E247" t="str">
        <f>INDEX(Walmart_dataset[],MATCH(Per_Order[[#This Row],[Unique Order ID]],Walmart_dataset[Order ID],0),7)</f>
        <v>California</v>
      </c>
      <c r="F247" t="str">
        <f>MID(Per_Order[[#This Row],[Unique Order ID]],4,4)</f>
        <v>2013</v>
      </c>
    </row>
    <row r="248" spans="1:6" x14ac:dyDescent="0.25">
      <c r="A248" t="s">
        <v>1008</v>
      </c>
      <c r="B248">
        <f>COUNTIF(Walmart_dataset[Order ID],Calc!A248)</f>
        <v>3</v>
      </c>
      <c r="C248">
        <f>SUMIF(Walmart_dataset[Order ID],Calc!A248,Walmart_dataset[Sales])</f>
        <v>576.23</v>
      </c>
      <c r="D248">
        <f>SUMIF(Walmart_dataset[Order ID],Calc!A248,Walmart_dataset[Profit])</f>
        <v>79.009999999999991</v>
      </c>
      <c r="E248" t="str">
        <f>INDEX(Walmart_dataset[],MATCH(Per_Order[[#This Row],[Unique Order ID]],Walmart_dataset[Order ID],0),7)</f>
        <v>California</v>
      </c>
      <c r="F248" t="str">
        <f>MID(Per_Order[[#This Row],[Unique Order ID]],4,4)</f>
        <v>2011</v>
      </c>
    </row>
    <row r="249" spans="1:6" x14ac:dyDescent="0.25">
      <c r="A249" t="s">
        <v>1012</v>
      </c>
      <c r="B249">
        <f>COUNTIF(Walmart_dataset[Order ID],Calc!A249)</f>
        <v>1</v>
      </c>
      <c r="C249">
        <f>SUMIF(Walmart_dataset[Order ID],Calc!A249,Walmart_dataset[Sales])</f>
        <v>1000.02</v>
      </c>
      <c r="D249">
        <f>SUMIF(Walmart_dataset[Order ID],Calc!A249,Walmart_dataset[Profit])</f>
        <v>290.01</v>
      </c>
      <c r="E249" t="str">
        <f>INDEX(Walmart_dataset[],MATCH(Per_Order[[#This Row],[Unique Order ID]],Walmart_dataset[Order ID],0),7)</f>
        <v>California</v>
      </c>
      <c r="F249" t="str">
        <f>MID(Per_Order[[#This Row],[Unique Order ID]],4,4)</f>
        <v>2014</v>
      </c>
    </row>
    <row r="250" spans="1:6" x14ac:dyDescent="0.25">
      <c r="A250" t="s">
        <v>1014</v>
      </c>
      <c r="B250">
        <f>COUNTIF(Walmart_dataset[Order ID],Calc!A250)</f>
        <v>4</v>
      </c>
      <c r="C250">
        <f>SUMIF(Walmart_dataset[Order ID],Calc!A250,Walmart_dataset[Sales])</f>
        <v>1058.1100000000001</v>
      </c>
      <c r="D250">
        <f>SUMIF(Walmart_dataset[Order ID],Calc!A250,Walmart_dataset[Profit])</f>
        <v>502.93</v>
      </c>
      <c r="E250" t="str">
        <f>INDEX(Walmart_dataset[],MATCH(Per_Order[[#This Row],[Unique Order ID]],Walmart_dataset[Order ID],0),7)</f>
        <v>Washington</v>
      </c>
      <c r="F250" t="str">
        <f>MID(Per_Order[[#This Row],[Unique Order ID]],4,4)</f>
        <v>2014</v>
      </c>
    </row>
    <row r="251" spans="1:6" x14ac:dyDescent="0.25">
      <c r="A251" t="s">
        <v>1020</v>
      </c>
      <c r="B251">
        <f>COUNTIF(Walmart_dataset[Order ID],Calc!A251)</f>
        <v>2</v>
      </c>
      <c r="C251">
        <f>SUMIF(Walmart_dataset[Order ID],Calc!A251,Walmart_dataset[Sales])</f>
        <v>1941.81</v>
      </c>
      <c r="D251">
        <f>SUMIF(Walmart_dataset[Order ID],Calc!A251,Walmart_dataset[Profit])</f>
        <v>641.47</v>
      </c>
      <c r="E251" t="str">
        <f>INDEX(Walmart_dataset[],MATCH(Per_Order[[#This Row],[Unique Order ID]],Walmart_dataset[Order ID],0),7)</f>
        <v>California</v>
      </c>
      <c r="F251" t="str">
        <f>MID(Per_Order[[#This Row],[Unique Order ID]],4,4)</f>
        <v>2012</v>
      </c>
    </row>
    <row r="252" spans="1:6" x14ac:dyDescent="0.25">
      <c r="A252" t="s">
        <v>1024</v>
      </c>
      <c r="B252">
        <f>COUNTIF(Walmart_dataset[Order ID],Calc!A252)</f>
        <v>3</v>
      </c>
      <c r="C252">
        <f>SUMIF(Walmart_dataset[Order ID],Calc!A252,Walmart_dataset[Sales])</f>
        <v>1122.97</v>
      </c>
      <c r="D252">
        <f>SUMIF(Walmart_dataset[Order ID],Calc!A252,Walmart_dataset[Profit])</f>
        <v>-249.5</v>
      </c>
      <c r="E252" t="str">
        <f>INDEX(Walmart_dataset[],MATCH(Per_Order[[#This Row],[Unique Order ID]],Walmart_dataset[Order ID],0),7)</f>
        <v>Oregon</v>
      </c>
      <c r="F252" t="str">
        <f>MID(Per_Order[[#This Row],[Unique Order ID]],4,4)</f>
        <v>2011</v>
      </c>
    </row>
    <row r="253" spans="1:6" x14ac:dyDescent="0.25">
      <c r="A253" t="s">
        <v>1030</v>
      </c>
      <c r="B253">
        <f>COUNTIF(Walmart_dataset[Order ID],Calc!A253)</f>
        <v>3</v>
      </c>
      <c r="C253">
        <f>SUMIF(Walmart_dataset[Order ID],Calc!A253,Walmart_dataset[Sales])</f>
        <v>4607.2699999999995</v>
      </c>
      <c r="D253">
        <f>SUMIF(Walmart_dataset[Order ID],Calc!A253,Walmart_dataset[Profit])</f>
        <v>1930.47</v>
      </c>
      <c r="E253" t="str">
        <f>INDEX(Walmart_dataset[],MATCH(Per_Order[[#This Row],[Unique Order ID]],Walmart_dataset[Order ID],0),7)</f>
        <v>Washington</v>
      </c>
      <c r="F253" t="str">
        <f>MID(Per_Order[[#This Row],[Unique Order ID]],4,4)</f>
        <v>2012</v>
      </c>
    </row>
    <row r="254" spans="1:6" x14ac:dyDescent="0.25">
      <c r="A254" t="s">
        <v>1035</v>
      </c>
      <c r="B254">
        <f>COUNTIF(Walmart_dataset[Order ID],Calc!A254)</f>
        <v>2</v>
      </c>
      <c r="C254">
        <f>SUMIF(Walmart_dataset[Order ID],Calc!A254,Walmart_dataset[Sales])</f>
        <v>123.28</v>
      </c>
      <c r="D254">
        <f>SUMIF(Walmart_dataset[Order ID],Calc!A254,Walmart_dataset[Profit])</f>
        <v>60.269999999999996</v>
      </c>
      <c r="E254" t="str">
        <f>INDEX(Walmart_dataset[],MATCH(Per_Order[[#This Row],[Unique Order ID]],Walmart_dataset[Order ID],0),7)</f>
        <v>California</v>
      </c>
      <c r="F254" t="str">
        <f>MID(Per_Order[[#This Row],[Unique Order ID]],4,4)</f>
        <v>2011</v>
      </c>
    </row>
    <row r="255" spans="1:6" x14ac:dyDescent="0.25">
      <c r="A255" t="s">
        <v>1039</v>
      </c>
      <c r="B255">
        <f>COUNTIF(Walmart_dataset[Order ID],Calc!A255)</f>
        <v>5</v>
      </c>
      <c r="C255">
        <f>SUMIF(Walmart_dataset[Order ID],Calc!A255,Walmart_dataset[Sales])</f>
        <v>409.55</v>
      </c>
      <c r="D255">
        <f>SUMIF(Walmart_dataset[Order ID],Calc!A255,Walmart_dataset[Profit])</f>
        <v>114.11</v>
      </c>
      <c r="E255" t="str">
        <f>INDEX(Walmart_dataset[],MATCH(Per_Order[[#This Row],[Unique Order ID]],Walmart_dataset[Order ID],0),7)</f>
        <v>Washington</v>
      </c>
      <c r="F255" t="str">
        <f>MID(Per_Order[[#This Row],[Unique Order ID]],4,4)</f>
        <v>2014</v>
      </c>
    </row>
    <row r="256" spans="1:6" x14ac:dyDescent="0.25">
      <c r="A256" t="s">
        <v>1045</v>
      </c>
      <c r="B256">
        <f>COUNTIF(Walmart_dataset[Order ID],Calc!A256)</f>
        <v>1</v>
      </c>
      <c r="C256">
        <f>SUMIF(Walmart_dataset[Order ID],Calc!A256,Walmart_dataset[Sales])</f>
        <v>160.78</v>
      </c>
      <c r="D256">
        <f>SUMIF(Walmart_dataset[Order ID],Calc!A256,Walmart_dataset[Profit])</f>
        <v>10.050000000000001</v>
      </c>
      <c r="E256" t="str">
        <f>INDEX(Walmart_dataset[],MATCH(Per_Order[[#This Row],[Unique Order ID]],Walmart_dataset[Order ID],0),7)</f>
        <v>California</v>
      </c>
      <c r="F256" t="str">
        <f>MID(Per_Order[[#This Row],[Unique Order ID]],4,4)</f>
        <v>2014</v>
      </c>
    </row>
    <row r="257" spans="1:6" x14ac:dyDescent="0.25">
      <c r="A257" t="s">
        <v>1048</v>
      </c>
      <c r="B257">
        <f>COUNTIF(Walmart_dataset[Order ID],Calc!A257)</f>
        <v>2</v>
      </c>
      <c r="C257">
        <f>SUMIF(Walmart_dataset[Order ID],Calc!A257,Walmart_dataset[Sales])</f>
        <v>102.65</v>
      </c>
      <c r="D257">
        <f>SUMIF(Walmart_dataset[Order ID],Calc!A257,Walmart_dataset[Profit])</f>
        <v>32.949999999999996</v>
      </c>
      <c r="E257" t="str">
        <f>INDEX(Walmart_dataset[],MATCH(Per_Order[[#This Row],[Unique Order ID]],Walmart_dataset[Order ID],0),7)</f>
        <v>Washington</v>
      </c>
      <c r="F257" t="str">
        <f>MID(Per_Order[[#This Row],[Unique Order ID]],4,4)</f>
        <v>2014</v>
      </c>
    </row>
    <row r="258" spans="1:6" x14ac:dyDescent="0.25">
      <c r="A258" t="s">
        <v>1052</v>
      </c>
      <c r="B258">
        <f>COUNTIF(Walmart_dataset[Order ID],Calc!A258)</f>
        <v>1</v>
      </c>
      <c r="C258">
        <f>SUMIF(Walmart_dataset[Order ID],Calc!A258,Walmart_dataset[Sales])</f>
        <v>58.58</v>
      </c>
      <c r="D258">
        <f>SUMIF(Walmart_dataset[Order ID],Calc!A258,Walmart_dataset[Profit])</f>
        <v>19.329999999999998</v>
      </c>
      <c r="E258" t="str">
        <f>INDEX(Walmart_dataset[],MATCH(Per_Order[[#This Row],[Unique Order ID]],Walmart_dataset[Order ID],0),7)</f>
        <v>Nevada</v>
      </c>
      <c r="F258" t="str">
        <f>MID(Per_Order[[#This Row],[Unique Order ID]],4,4)</f>
        <v>2013</v>
      </c>
    </row>
    <row r="259" spans="1:6" x14ac:dyDescent="0.25">
      <c r="A259" t="s">
        <v>1054</v>
      </c>
      <c r="B259">
        <f>COUNTIF(Walmart_dataset[Order ID],Calc!A259)</f>
        <v>2</v>
      </c>
      <c r="C259">
        <f>SUMIF(Walmart_dataset[Order ID],Calc!A259,Walmart_dataset[Sales])</f>
        <v>122.22</v>
      </c>
      <c r="D259">
        <f>SUMIF(Walmart_dataset[Order ID],Calc!A259,Walmart_dataset[Profit])</f>
        <v>34.86</v>
      </c>
      <c r="E259" t="str">
        <f>INDEX(Walmart_dataset[],MATCH(Per_Order[[#This Row],[Unique Order ID]],Walmart_dataset[Order ID],0),7)</f>
        <v>California</v>
      </c>
      <c r="F259" t="str">
        <f>MID(Per_Order[[#This Row],[Unique Order ID]],4,4)</f>
        <v>2013</v>
      </c>
    </row>
    <row r="260" spans="1:6" x14ac:dyDescent="0.25">
      <c r="A260" t="s">
        <v>1058</v>
      </c>
      <c r="B260">
        <f>COUNTIF(Walmart_dataset[Order ID],Calc!A260)</f>
        <v>1</v>
      </c>
      <c r="C260">
        <f>SUMIF(Walmart_dataset[Order ID],Calc!A260,Walmart_dataset[Sales])</f>
        <v>18.97</v>
      </c>
      <c r="D260">
        <f>SUMIF(Walmart_dataset[Order ID],Calc!A260,Walmart_dataset[Profit])</f>
        <v>9.11</v>
      </c>
      <c r="E260" t="str">
        <f>INDEX(Walmart_dataset[],MATCH(Per_Order[[#This Row],[Unique Order ID]],Walmart_dataset[Order ID],0),7)</f>
        <v>California</v>
      </c>
      <c r="F260" t="str">
        <f>MID(Per_Order[[#This Row],[Unique Order ID]],4,4)</f>
        <v>2013</v>
      </c>
    </row>
    <row r="261" spans="1:6" x14ac:dyDescent="0.25">
      <c r="A261" t="s">
        <v>1061</v>
      </c>
      <c r="B261">
        <f>COUNTIF(Walmart_dataset[Order ID],Calc!A261)</f>
        <v>1</v>
      </c>
      <c r="C261">
        <f>SUMIF(Walmart_dataset[Order ID],Calc!A261,Walmart_dataset[Sales])</f>
        <v>14.82</v>
      </c>
      <c r="D261">
        <f>SUMIF(Walmart_dataset[Order ID],Calc!A261,Walmart_dataset[Profit])</f>
        <v>6.22</v>
      </c>
      <c r="E261" t="str">
        <f>INDEX(Walmart_dataset[],MATCH(Per_Order[[#This Row],[Unique Order ID]],Walmart_dataset[Order ID],0),7)</f>
        <v>California</v>
      </c>
      <c r="F261" t="str">
        <f>MID(Per_Order[[#This Row],[Unique Order ID]],4,4)</f>
        <v>2013</v>
      </c>
    </row>
    <row r="262" spans="1:6" x14ac:dyDescent="0.25">
      <c r="A262" t="s">
        <v>1064</v>
      </c>
      <c r="B262">
        <f>COUNTIF(Walmart_dataset[Order ID],Calc!A262)</f>
        <v>2</v>
      </c>
      <c r="C262">
        <f>SUMIF(Walmart_dataset[Order ID],Calc!A262,Walmart_dataset[Sales])</f>
        <v>128.51999999999998</v>
      </c>
      <c r="D262">
        <f>SUMIF(Walmart_dataset[Order ID],Calc!A262,Walmart_dataset[Profit])</f>
        <v>41.37</v>
      </c>
      <c r="E262" t="str">
        <f>INDEX(Walmart_dataset[],MATCH(Per_Order[[#This Row],[Unique Order ID]],Walmart_dataset[Order ID],0),7)</f>
        <v>California</v>
      </c>
      <c r="F262" t="str">
        <f>MID(Per_Order[[#This Row],[Unique Order ID]],4,4)</f>
        <v>2012</v>
      </c>
    </row>
    <row r="263" spans="1:6" x14ac:dyDescent="0.25">
      <c r="A263" t="s">
        <v>1066</v>
      </c>
      <c r="B263">
        <f>COUNTIF(Walmart_dataset[Order ID],Calc!A263)</f>
        <v>1</v>
      </c>
      <c r="C263">
        <f>SUMIF(Walmart_dataset[Order ID],Calc!A263,Walmart_dataset[Sales])</f>
        <v>515.88</v>
      </c>
      <c r="D263">
        <f>SUMIF(Walmart_dataset[Order ID],Calc!A263,Walmart_dataset[Profit])</f>
        <v>113.49</v>
      </c>
      <c r="E263" t="str">
        <f>INDEX(Walmart_dataset[],MATCH(Per_Order[[#This Row],[Unique Order ID]],Walmart_dataset[Order ID],0),7)</f>
        <v>Washington</v>
      </c>
      <c r="F263" t="str">
        <f>MID(Per_Order[[#This Row],[Unique Order ID]],4,4)</f>
        <v>2011</v>
      </c>
    </row>
    <row r="264" spans="1:6" x14ac:dyDescent="0.25">
      <c r="A264" t="s">
        <v>1068</v>
      </c>
      <c r="B264">
        <f>COUNTIF(Walmart_dataset[Order ID],Calc!A264)</f>
        <v>1</v>
      </c>
      <c r="C264">
        <f>SUMIF(Walmart_dataset[Order ID],Calc!A264,Walmart_dataset[Sales])</f>
        <v>12.35</v>
      </c>
      <c r="D264">
        <f>SUMIF(Walmart_dataset[Order ID],Calc!A264,Walmart_dataset[Profit])</f>
        <v>5.8</v>
      </c>
      <c r="E264" t="str">
        <f>INDEX(Walmart_dataset[],MATCH(Per_Order[[#This Row],[Unique Order ID]],Walmart_dataset[Order ID],0),7)</f>
        <v>California</v>
      </c>
      <c r="F264" t="str">
        <f>MID(Per_Order[[#This Row],[Unique Order ID]],4,4)</f>
        <v>2011</v>
      </c>
    </row>
    <row r="265" spans="1:6" x14ac:dyDescent="0.25">
      <c r="A265" t="s">
        <v>1070</v>
      </c>
      <c r="B265">
        <f>COUNTIF(Walmart_dataset[Order ID],Calc!A265)</f>
        <v>1</v>
      </c>
      <c r="C265">
        <f>SUMIF(Walmart_dataset[Order ID],Calc!A265,Walmart_dataset[Sales])</f>
        <v>9.6999999999999993</v>
      </c>
      <c r="D265">
        <f>SUMIF(Walmart_dataset[Order ID],Calc!A265,Walmart_dataset[Profit])</f>
        <v>-7.11</v>
      </c>
      <c r="E265" t="str">
        <f>INDEX(Walmart_dataset[],MATCH(Per_Order[[#This Row],[Unique Order ID]],Walmart_dataset[Order ID],0),7)</f>
        <v>Arizona</v>
      </c>
      <c r="F265" t="str">
        <f>MID(Per_Order[[#This Row],[Unique Order ID]],4,4)</f>
        <v>2013</v>
      </c>
    </row>
    <row r="266" spans="1:6" x14ac:dyDescent="0.25">
      <c r="A266" t="s">
        <v>1072</v>
      </c>
      <c r="B266">
        <f>COUNTIF(Walmart_dataset[Order ID],Calc!A266)</f>
        <v>6</v>
      </c>
      <c r="C266">
        <f>SUMIF(Walmart_dataset[Order ID],Calc!A266,Walmart_dataset[Sales])</f>
        <v>1993.7699999999998</v>
      </c>
      <c r="D266">
        <f>SUMIF(Walmart_dataset[Order ID],Calc!A266,Walmart_dataset[Profit])</f>
        <v>557.33000000000004</v>
      </c>
      <c r="E266" t="str">
        <f>INDEX(Walmart_dataset[],MATCH(Per_Order[[#This Row],[Unique Order ID]],Walmart_dataset[Order ID],0),7)</f>
        <v>California</v>
      </c>
      <c r="F266" t="str">
        <f>MID(Per_Order[[#This Row],[Unique Order ID]],4,4)</f>
        <v>2014</v>
      </c>
    </row>
    <row r="267" spans="1:6" x14ac:dyDescent="0.25">
      <c r="A267" t="s">
        <v>1079</v>
      </c>
      <c r="B267">
        <f>COUNTIF(Walmart_dataset[Order ID],Calc!A267)</f>
        <v>1</v>
      </c>
      <c r="C267">
        <f>SUMIF(Walmart_dataset[Order ID],Calc!A267,Walmart_dataset[Sales])</f>
        <v>307.67</v>
      </c>
      <c r="D267">
        <f>SUMIF(Walmart_dataset[Order ID],Calc!A267,Walmart_dataset[Profit])</f>
        <v>-14.48</v>
      </c>
      <c r="E267" t="str">
        <f>INDEX(Walmart_dataset[],MATCH(Per_Order[[#This Row],[Unique Order ID]],Walmart_dataset[Order ID],0),7)</f>
        <v>California</v>
      </c>
      <c r="F267" t="str">
        <f>MID(Per_Order[[#This Row],[Unique Order ID]],4,4)</f>
        <v>2014</v>
      </c>
    </row>
    <row r="268" spans="1:6" x14ac:dyDescent="0.25">
      <c r="A268" t="s">
        <v>1082</v>
      </c>
      <c r="B268">
        <f>COUNTIF(Walmart_dataset[Order ID],Calc!A268)</f>
        <v>3</v>
      </c>
      <c r="C268">
        <f>SUMIF(Walmart_dataset[Order ID],Calc!A268,Walmart_dataset[Sales])</f>
        <v>178.79</v>
      </c>
      <c r="D268">
        <f>SUMIF(Walmart_dataset[Order ID],Calc!A268,Walmart_dataset[Profit])</f>
        <v>58.49</v>
      </c>
      <c r="E268" t="str">
        <f>INDEX(Walmart_dataset[],MATCH(Per_Order[[#This Row],[Unique Order ID]],Walmart_dataset[Order ID],0),7)</f>
        <v>California</v>
      </c>
      <c r="F268" t="str">
        <f>MID(Per_Order[[#This Row],[Unique Order ID]],4,4)</f>
        <v>2012</v>
      </c>
    </row>
    <row r="269" spans="1:6" x14ac:dyDescent="0.25">
      <c r="A269" t="s">
        <v>1085</v>
      </c>
      <c r="B269">
        <f>COUNTIF(Walmart_dataset[Order ID],Calc!A269)</f>
        <v>1</v>
      </c>
      <c r="C269">
        <f>SUMIF(Walmart_dataset[Order ID],Calc!A269,Walmart_dataset[Sales])</f>
        <v>20.88</v>
      </c>
      <c r="D269">
        <f>SUMIF(Walmart_dataset[Order ID],Calc!A269,Walmart_dataset[Profit])</f>
        <v>9.6</v>
      </c>
      <c r="E269" t="str">
        <f>INDEX(Walmart_dataset[],MATCH(Per_Order[[#This Row],[Unique Order ID]],Walmart_dataset[Order ID],0),7)</f>
        <v>California</v>
      </c>
      <c r="F269" t="str">
        <f>MID(Per_Order[[#This Row],[Unique Order ID]],4,4)</f>
        <v>2011</v>
      </c>
    </row>
    <row r="270" spans="1:6" x14ac:dyDescent="0.25">
      <c r="A270" t="s">
        <v>1088</v>
      </c>
      <c r="B270">
        <f>COUNTIF(Walmart_dataset[Order ID],Calc!A270)</f>
        <v>1</v>
      </c>
      <c r="C270">
        <f>SUMIF(Walmart_dataset[Order ID],Calc!A270,Walmart_dataset[Sales])</f>
        <v>9.4600000000000009</v>
      </c>
      <c r="D270">
        <f>SUMIF(Walmart_dataset[Order ID],Calc!A270,Walmart_dataset[Profit])</f>
        <v>3.69</v>
      </c>
      <c r="E270" t="str">
        <f>INDEX(Walmart_dataset[],MATCH(Per_Order[[#This Row],[Unique Order ID]],Walmart_dataset[Order ID],0),7)</f>
        <v>California</v>
      </c>
      <c r="F270" t="str">
        <f>MID(Per_Order[[#This Row],[Unique Order ID]],4,4)</f>
        <v>2014</v>
      </c>
    </row>
    <row r="271" spans="1:6" x14ac:dyDescent="0.25">
      <c r="A271" t="s">
        <v>1090</v>
      </c>
      <c r="B271">
        <f>COUNTIF(Walmart_dataset[Order ID],Calc!A271)</f>
        <v>3</v>
      </c>
      <c r="C271">
        <f>SUMIF(Walmart_dataset[Order ID],Calc!A271,Walmart_dataset[Sales])</f>
        <v>678.09999999999991</v>
      </c>
      <c r="D271">
        <f>SUMIF(Walmart_dataset[Order ID],Calc!A271,Walmart_dataset[Profit])</f>
        <v>208.80999999999997</v>
      </c>
      <c r="E271" t="str">
        <f>INDEX(Walmart_dataset[],MATCH(Per_Order[[#This Row],[Unique Order ID]],Walmart_dataset[Order ID],0),7)</f>
        <v>California</v>
      </c>
      <c r="F271" t="str">
        <f>MID(Per_Order[[#This Row],[Unique Order ID]],4,4)</f>
        <v>2014</v>
      </c>
    </row>
    <row r="272" spans="1:6" x14ac:dyDescent="0.25">
      <c r="A272" t="s">
        <v>1092</v>
      </c>
      <c r="B272">
        <f>COUNTIF(Walmart_dataset[Order ID],Calc!A272)</f>
        <v>3</v>
      </c>
      <c r="C272">
        <f>SUMIF(Walmart_dataset[Order ID],Calc!A272,Walmart_dataset[Sales])</f>
        <v>733.28</v>
      </c>
      <c r="D272">
        <f>SUMIF(Walmart_dataset[Order ID],Calc!A272,Walmart_dataset[Profit])</f>
        <v>-15.84</v>
      </c>
      <c r="E272" t="str">
        <f>INDEX(Walmart_dataset[],MATCH(Per_Order[[#This Row],[Unique Order ID]],Walmart_dataset[Order ID],0),7)</f>
        <v>California</v>
      </c>
      <c r="F272" t="str">
        <f>MID(Per_Order[[#This Row],[Unique Order ID]],4,4)</f>
        <v>2012</v>
      </c>
    </row>
    <row r="273" spans="1:6" x14ac:dyDescent="0.25">
      <c r="A273" t="s">
        <v>1096</v>
      </c>
      <c r="B273">
        <f>COUNTIF(Walmart_dataset[Order ID],Calc!A273)</f>
        <v>2</v>
      </c>
      <c r="C273">
        <f>SUMIF(Walmart_dataset[Order ID],Calc!A273,Walmart_dataset[Sales])</f>
        <v>383.61</v>
      </c>
      <c r="D273">
        <f>SUMIF(Walmart_dataset[Order ID],Calc!A273,Walmart_dataset[Profit])</f>
        <v>187.39000000000001</v>
      </c>
      <c r="E273" t="str">
        <f>INDEX(Walmart_dataset[],MATCH(Per_Order[[#This Row],[Unique Order ID]],Walmart_dataset[Order ID],0),7)</f>
        <v>California</v>
      </c>
      <c r="F273" t="str">
        <f>MID(Per_Order[[#This Row],[Unique Order ID]],4,4)</f>
        <v>2012</v>
      </c>
    </row>
    <row r="274" spans="1:6" x14ac:dyDescent="0.25">
      <c r="A274" t="s">
        <v>1100</v>
      </c>
      <c r="B274">
        <f>COUNTIF(Walmart_dataset[Order ID],Calc!A274)</f>
        <v>1</v>
      </c>
      <c r="C274">
        <f>SUMIF(Walmart_dataset[Order ID],Calc!A274,Walmart_dataset[Sales])</f>
        <v>215.65</v>
      </c>
      <c r="D274">
        <f>SUMIF(Walmart_dataset[Order ID],Calc!A274,Walmart_dataset[Profit])</f>
        <v>73.319999999999993</v>
      </c>
      <c r="E274" t="str">
        <f>INDEX(Walmart_dataset[],MATCH(Per_Order[[#This Row],[Unique Order ID]],Walmart_dataset[Order ID],0),7)</f>
        <v>California</v>
      </c>
      <c r="F274" t="str">
        <f>MID(Per_Order[[#This Row],[Unique Order ID]],4,4)</f>
        <v>2013</v>
      </c>
    </row>
    <row r="275" spans="1:6" x14ac:dyDescent="0.25">
      <c r="A275" t="s">
        <v>1103</v>
      </c>
      <c r="B275">
        <f>COUNTIF(Walmart_dataset[Order ID],Calc!A275)</f>
        <v>1</v>
      </c>
      <c r="C275">
        <f>SUMIF(Walmart_dataset[Order ID],Calc!A275,Walmart_dataset[Sales])</f>
        <v>4.18</v>
      </c>
      <c r="D275">
        <f>SUMIF(Walmart_dataset[Order ID],Calc!A275,Walmart_dataset[Profit])</f>
        <v>1.5</v>
      </c>
      <c r="E275" t="str">
        <f>INDEX(Walmart_dataset[],MATCH(Per_Order[[#This Row],[Unique Order ID]],Walmart_dataset[Order ID],0),7)</f>
        <v>Washington</v>
      </c>
      <c r="F275" t="str">
        <f>MID(Per_Order[[#This Row],[Unique Order ID]],4,4)</f>
        <v>2013</v>
      </c>
    </row>
    <row r="276" spans="1:6" x14ac:dyDescent="0.25">
      <c r="A276" t="s">
        <v>1106</v>
      </c>
      <c r="B276">
        <f>COUNTIF(Walmart_dataset[Order ID],Calc!A276)</f>
        <v>3</v>
      </c>
      <c r="C276">
        <f>SUMIF(Walmart_dataset[Order ID],Calc!A276,Walmart_dataset[Sales])</f>
        <v>2875.54</v>
      </c>
      <c r="D276">
        <f>SUMIF(Walmart_dataset[Order ID],Calc!A276,Walmart_dataset[Profit])</f>
        <v>355.62999999999994</v>
      </c>
      <c r="E276" t="str">
        <f>INDEX(Walmart_dataset[],MATCH(Per_Order[[#This Row],[Unique Order ID]],Walmart_dataset[Order ID],0),7)</f>
        <v>California</v>
      </c>
      <c r="F276" t="str">
        <f>MID(Per_Order[[#This Row],[Unique Order ID]],4,4)</f>
        <v>2013</v>
      </c>
    </row>
    <row r="277" spans="1:6" x14ac:dyDescent="0.25">
      <c r="A277" t="s">
        <v>1109</v>
      </c>
      <c r="B277">
        <f>COUNTIF(Walmart_dataset[Order ID],Calc!A277)</f>
        <v>1</v>
      </c>
      <c r="C277">
        <f>SUMIF(Walmart_dataset[Order ID],Calc!A277,Walmart_dataset[Sales])</f>
        <v>170.14</v>
      </c>
      <c r="D277">
        <f>SUMIF(Walmart_dataset[Order ID],Calc!A277,Walmart_dataset[Profit])</f>
        <v>-8.51</v>
      </c>
      <c r="E277" t="str">
        <f>INDEX(Walmart_dataset[],MATCH(Per_Order[[#This Row],[Unique Order ID]],Walmart_dataset[Order ID],0),7)</f>
        <v>California</v>
      </c>
      <c r="F277" t="str">
        <f>MID(Per_Order[[#This Row],[Unique Order ID]],4,4)</f>
        <v>2012</v>
      </c>
    </row>
    <row r="278" spans="1:6" x14ac:dyDescent="0.25">
      <c r="A278" t="s">
        <v>1111</v>
      </c>
      <c r="B278">
        <f>COUNTIF(Walmart_dataset[Order ID],Calc!A278)</f>
        <v>2</v>
      </c>
      <c r="C278">
        <f>SUMIF(Walmart_dataset[Order ID],Calc!A278,Walmart_dataset[Sales])</f>
        <v>16.64</v>
      </c>
      <c r="D278">
        <f>SUMIF(Walmart_dataset[Order ID],Calc!A278,Walmart_dataset[Profit])</f>
        <v>6.53</v>
      </c>
      <c r="E278" t="str">
        <f>INDEX(Walmart_dataset[],MATCH(Per_Order[[#This Row],[Unique Order ID]],Walmart_dataset[Order ID],0),7)</f>
        <v>Washington</v>
      </c>
      <c r="F278" t="str">
        <f>MID(Per_Order[[#This Row],[Unique Order ID]],4,4)</f>
        <v>2012</v>
      </c>
    </row>
    <row r="279" spans="1:6" x14ac:dyDescent="0.25">
      <c r="A279" t="s">
        <v>1115</v>
      </c>
      <c r="B279">
        <f>COUNTIF(Walmart_dataset[Order ID],Calc!A279)</f>
        <v>1</v>
      </c>
      <c r="C279">
        <f>SUMIF(Walmart_dataset[Order ID],Calc!A279,Walmart_dataset[Sales])</f>
        <v>9.9600000000000009</v>
      </c>
      <c r="D279">
        <f>SUMIF(Walmart_dataset[Order ID],Calc!A279,Walmart_dataset[Profit])</f>
        <v>4.58</v>
      </c>
      <c r="E279" t="str">
        <f>INDEX(Walmart_dataset[],MATCH(Per_Order[[#This Row],[Unique Order ID]],Walmart_dataset[Order ID],0),7)</f>
        <v>California</v>
      </c>
      <c r="F279" t="str">
        <f>MID(Per_Order[[#This Row],[Unique Order ID]],4,4)</f>
        <v>2012</v>
      </c>
    </row>
    <row r="280" spans="1:6" x14ac:dyDescent="0.25">
      <c r="A280" t="s">
        <v>1118</v>
      </c>
      <c r="B280">
        <f>COUNTIF(Walmart_dataset[Order ID],Calc!A280)</f>
        <v>3</v>
      </c>
      <c r="C280">
        <f>SUMIF(Walmart_dataset[Order ID],Calc!A280,Walmart_dataset[Sales])</f>
        <v>65.94</v>
      </c>
      <c r="D280">
        <f>SUMIF(Walmart_dataset[Order ID],Calc!A280,Walmart_dataset[Profit])</f>
        <v>-17.11</v>
      </c>
      <c r="E280" t="str">
        <f>INDEX(Walmart_dataset[],MATCH(Per_Order[[#This Row],[Unique Order ID]],Walmart_dataset[Order ID],0),7)</f>
        <v>Oregon</v>
      </c>
      <c r="F280" t="str">
        <f>MID(Per_Order[[#This Row],[Unique Order ID]],4,4)</f>
        <v>2013</v>
      </c>
    </row>
    <row r="281" spans="1:6" x14ac:dyDescent="0.25">
      <c r="A281" t="s">
        <v>1123</v>
      </c>
      <c r="B281">
        <f>COUNTIF(Walmart_dataset[Order ID],Calc!A281)</f>
        <v>1</v>
      </c>
      <c r="C281">
        <f>SUMIF(Walmart_dataset[Order ID],Calc!A281,Walmart_dataset[Sales])</f>
        <v>90.57</v>
      </c>
      <c r="D281">
        <f>SUMIF(Walmart_dataset[Order ID],Calc!A281,Walmart_dataset[Profit])</f>
        <v>11.77</v>
      </c>
      <c r="E281" t="str">
        <f>INDEX(Walmart_dataset[],MATCH(Per_Order[[#This Row],[Unique Order ID]],Walmart_dataset[Order ID],0),7)</f>
        <v>Washington</v>
      </c>
      <c r="F281" t="str">
        <f>MID(Per_Order[[#This Row],[Unique Order ID]],4,4)</f>
        <v>2014</v>
      </c>
    </row>
    <row r="282" spans="1:6" x14ac:dyDescent="0.25">
      <c r="A282" t="s">
        <v>1125</v>
      </c>
      <c r="B282">
        <f>COUNTIF(Walmart_dataset[Order ID],Calc!A282)</f>
        <v>2</v>
      </c>
      <c r="C282">
        <f>SUMIF(Walmart_dataset[Order ID],Calc!A282,Walmart_dataset[Sales])</f>
        <v>369.53000000000003</v>
      </c>
      <c r="D282">
        <f>SUMIF(Walmart_dataset[Order ID],Calc!A282,Walmart_dataset[Profit])</f>
        <v>29.43</v>
      </c>
      <c r="E282" t="str">
        <f>INDEX(Walmart_dataset[],MATCH(Per_Order[[#This Row],[Unique Order ID]],Walmart_dataset[Order ID],0),7)</f>
        <v>California</v>
      </c>
      <c r="F282" t="str">
        <f>MID(Per_Order[[#This Row],[Unique Order ID]],4,4)</f>
        <v>2014</v>
      </c>
    </row>
    <row r="283" spans="1:6" x14ac:dyDescent="0.25">
      <c r="A283" t="s">
        <v>1127</v>
      </c>
      <c r="B283">
        <f>COUNTIF(Walmart_dataset[Order ID],Calc!A283)</f>
        <v>1</v>
      </c>
      <c r="C283">
        <f>SUMIF(Walmart_dataset[Order ID],Calc!A283,Walmart_dataset[Sales])</f>
        <v>14.52</v>
      </c>
      <c r="D283">
        <f>SUMIF(Walmart_dataset[Order ID],Calc!A283,Walmart_dataset[Profit])</f>
        <v>4.79</v>
      </c>
      <c r="E283" t="str">
        <f>INDEX(Walmart_dataset[],MATCH(Per_Order[[#This Row],[Unique Order ID]],Walmart_dataset[Order ID],0),7)</f>
        <v>California</v>
      </c>
      <c r="F283" t="str">
        <f>MID(Per_Order[[#This Row],[Unique Order ID]],4,4)</f>
        <v>2011</v>
      </c>
    </row>
    <row r="284" spans="1:6" x14ac:dyDescent="0.25">
      <c r="A284" t="s">
        <v>1129</v>
      </c>
      <c r="B284">
        <f>COUNTIF(Walmart_dataset[Order ID],Calc!A284)</f>
        <v>2</v>
      </c>
      <c r="C284">
        <f>SUMIF(Walmart_dataset[Order ID],Calc!A284,Walmart_dataset[Sales])</f>
        <v>752.41000000000008</v>
      </c>
      <c r="D284">
        <f>SUMIF(Walmart_dataset[Order ID],Calc!A284,Walmart_dataset[Profit])</f>
        <v>-461.2</v>
      </c>
      <c r="E284" t="str">
        <f>INDEX(Walmart_dataset[],MATCH(Per_Order[[#This Row],[Unique Order ID]],Walmart_dataset[Order ID],0),7)</f>
        <v>Colorado</v>
      </c>
      <c r="F284" t="str">
        <f>MID(Per_Order[[#This Row],[Unique Order ID]],4,4)</f>
        <v>2013</v>
      </c>
    </row>
    <row r="285" spans="1:6" x14ac:dyDescent="0.25">
      <c r="A285" t="s">
        <v>1132</v>
      </c>
      <c r="B285">
        <f>COUNTIF(Walmart_dataset[Order ID],Calc!A285)</f>
        <v>1</v>
      </c>
      <c r="C285">
        <f>SUMIF(Walmart_dataset[Order ID],Calc!A285,Walmart_dataset[Sales])</f>
        <v>196.45</v>
      </c>
      <c r="D285">
        <f>SUMIF(Walmart_dataset[Order ID],Calc!A285,Walmart_dataset[Profit])</f>
        <v>70.72</v>
      </c>
      <c r="E285" t="str">
        <f>INDEX(Walmart_dataset[],MATCH(Per_Order[[#This Row],[Unique Order ID]],Walmart_dataset[Order ID],0),7)</f>
        <v>Nevada</v>
      </c>
      <c r="F285" t="str">
        <f>MID(Per_Order[[#This Row],[Unique Order ID]],4,4)</f>
        <v>2014</v>
      </c>
    </row>
    <row r="286" spans="1:6" x14ac:dyDescent="0.25">
      <c r="A286" t="s">
        <v>1136</v>
      </c>
      <c r="B286">
        <f>COUNTIF(Walmart_dataset[Order ID],Calc!A286)</f>
        <v>1</v>
      </c>
      <c r="C286">
        <f>SUMIF(Walmart_dataset[Order ID],Calc!A286,Walmart_dataset[Sales])</f>
        <v>6.48</v>
      </c>
      <c r="D286">
        <f>SUMIF(Walmart_dataset[Order ID],Calc!A286,Walmart_dataset[Profit])</f>
        <v>3.11</v>
      </c>
      <c r="E286" t="str">
        <f>INDEX(Walmart_dataset[],MATCH(Per_Order[[#This Row],[Unique Order ID]],Walmart_dataset[Order ID],0),7)</f>
        <v>Washington</v>
      </c>
      <c r="F286" t="str">
        <f>MID(Per_Order[[#This Row],[Unique Order ID]],4,4)</f>
        <v>2013</v>
      </c>
    </row>
    <row r="287" spans="1:6" x14ac:dyDescent="0.25">
      <c r="A287" t="s">
        <v>1137</v>
      </c>
      <c r="B287">
        <f>COUNTIF(Walmart_dataset[Order ID],Calc!A287)</f>
        <v>3</v>
      </c>
      <c r="C287">
        <f>SUMIF(Walmart_dataset[Order ID],Calc!A287,Walmart_dataset[Sales])</f>
        <v>1173.6200000000001</v>
      </c>
      <c r="D287">
        <f>SUMIF(Walmart_dataset[Order ID],Calc!A287,Walmart_dataset[Profit])</f>
        <v>103.17</v>
      </c>
      <c r="E287" t="str">
        <f>INDEX(Walmart_dataset[],MATCH(Per_Order[[#This Row],[Unique Order ID]],Walmart_dataset[Order ID],0),7)</f>
        <v>California</v>
      </c>
      <c r="F287" t="str">
        <f>MID(Per_Order[[#This Row],[Unique Order ID]],4,4)</f>
        <v>2011</v>
      </c>
    </row>
    <row r="288" spans="1:6" x14ac:dyDescent="0.25">
      <c r="A288" t="s">
        <v>1141</v>
      </c>
      <c r="B288">
        <f>COUNTIF(Walmart_dataset[Order ID],Calc!A288)</f>
        <v>1</v>
      </c>
      <c r="C288">
        <f>SUMIF(Walmart_dataset[Order ID],Calc!A288,Walmart_dataset[Sales])</f>
        <v>70.98</v>
      </c>
      <c r="D288">
        <f>SUMIF(Walmart_dataset[Order ID],Calc!A288,Walmart_dataset[Profit])</f>
        <v>20.58</v>
      </c>
      <c r="E288" t="str">
        <f>INDEX(Walmart_dataset[],MATCH(Per_Order[[#This Row],[Unique Order ID]],Walmart_dataset[Order ID],0),7)</f>
        <v>Washington</v>
      </c>
      <c r="F288" t="str">
        <f>MID(Per_Order[[#This Row],[Unique Order ID]],4,4)</f>
        <v>2014</v>
      </c>
    </row>
    <row r="289" spans="1:6" x14ac:dyDescent="0.25">
      <c r="A289" t="s">
        <v>1145</v>
      </c>
      <c r="B289">
        <f>COUNTIF(Walmart_dataset[Order ID],Calc!A289)</f>
        <v>2</v>
      </c>
      <c r="C289">
        <f>SUMIF(Walmart_dataset[Order ID],Calc!A289,Walmart_dataset[Sales])</f>
        <v>695.95</v>
      </c>
      <c r="D289">
        <f>SUMIF(Walmart_dataset[Order ID],Calc!A289,Walmart_dataset[Profit])</f>
        <v>-21.6</v>
      </c>
      <c r="E289" t="str">
        <f>INDEX(Walmart_dataset[],MATCH(Per_Order[[#This Row],[Unique Order ID]],Walmart_dataset[Order ID],0),7)</f>
        <v>California</v>
      </c>
      <c r="F289" t="str">
        <f>MID(Per_Order[[#This Row],[Unique Order ID]],4,4)</f>
        <v>2014</v>
      </c>
    </row>
    <row r="290" spans="1:6" x14ac:dyDescent="0.25">
      <c r="A290" t="s">
        <v>1147</v>
      </c>
      <c r="B290">
        <f>COUNTIF(Walmart_dataset[Order ID],Calc!A290)</f>
        <v>1</v>
      </c>
      <c r="C290">
        <f>SUMIF(Walmart_dataset[Order ID],Calc!A290,Walmart_dataset[Sales])</f>
        <v>31.56</v>
      </c>
      <c r="D290">
        <f>SUMIF(Walmart_dataset[Order ID],Calc!A290,Walmart_dataset[Profit])</f>
        <v>10.41</v>
      </c>
      <c r="E290" t="str">
        <f>INDEX(Walmart_dataset[],MATCH(Per_Order[[#This Row],[Unique Order ID]],Walmart_dataset[Order ID],0),7)</f>
        <v>California</v>
      </c>
      <c r="F290" t="str">
        <f>MID(Per_Order[[#This Row],[Unique Order ID]],4,4)</f>
        <v>2013</v>
      </c>
    </row>
    <row r="291" spans="1:6" x14ac:dyDescent="0.25">
      <c r="A291" t="s">
        <v>1150</v>
      </c>
      <c r="B291">
        <f>COUNTIF(Walmart_dataset[Order ID],Calc!A291)</f>
        <v>2</v>
      </c>
      <c r="C291">
        <f>SUMIF(Walmart_dataset[Order ID],Calc!A291,Walmart_dataset[Sales])</f>
        <v>13.940000000000001</v>
      </c>
      <c r="D291">
        <f>SUMIF(Walmart_dataset[Order ID],Calc!A291,Walmart_dataset[Profit])</f>
        <v>6</v>
      </c>
      <c r="E291" t="str">
        <f>INDEX(Walmart_dataset[],MATCH(Per_Order[[#This Row],[Unique Order ID]],Walmart_dataset[Order ID],0),7)</f>
        <v>California</v>
      </c>
      <c r="F291" t="str">
        <f>MID(Per_Order[[#This Row],[Unique Order ID]],4,4)</f>
        <v>2011</v>
      </c>
    </row>
    <row r="292" spans="1:6" x14ac:dyDescent="0.25">
      <c r="A292" t="s">
        <v>1153</v>
      </c>
      <c r="B292">
        <f>COUNTIF(Walmart_dataset[Order ID],Calc!A292)</f>
        <v>1</v>
      </c>
      <c r="C292">
        <f>SUMIF(Walmart_dataset[Order ID],Calc!A292,Walmart_dataset[Sales])</f>
        <v>24.78</v>
      </c>
      <c r="D292">
        <f>SUMIF(Walmart_dataset[Order ID],Calc!A292,Walmart_dataset[Profit])</f>
        <v>7.75</v>
      </c>
      <c r="E292" t="str">
        <f>INDEX(Walmart_dataset[],MATCH(Per_Order[[#This Row],[Unique Order ID]],Walmart_dataset[Order ID],0),7)</f>
        <v>Oregon</v>
      </c>
      <c r="F292" t="str">
        <f>MID(Per_Order[[#This Row],[Unique Order ID]],4,4)</f>
        <v>2013</v>
      </c>
    </row>
    <row r="293" spans="1:6" x14ac:dyDescent="0.25">
      <c r="A293" t="s">
        <v>1157</v>
      </c>
      <c r="B293">
        <f>COUNTIF(Walmart_dataset[Order ID],Calc!A293)</f>
        <v>1</v>
      </c>
      <c r="C293">
        <f>SUMIF(Walmart_dataset[Order ID],Calc!A293,Walmart_dataset[Sales])</f>
        <v>487.98</v>
      </c>
      <c r="D293">
        <f>SUMIF(Walmart_dataset[Order ID],Calc!A293,Walmart_dataset[Profit])</f>
        <v>152.5</v>
      </c>
      <c r="E293" t="str">
        <f>INDEX(Walmart_dataset[],MATCH(Per_Order[[#This Row],[Unique Order ID]],Walmart_dataset[Order ID],0),7)</f>
        <v>Montana</v>
      </c>
      <c r="F293" t="str">
        <f>MID(Per_Order[[#This Row],[Unique Order ID]],4,4)</f>
        <v>2012</v>
      </c>
    </row>
    <row r="294" spans="1:6" x14ac:dyDescent="0.25">
      <c r="A294" t="s">
        <v>1160</v>
      </c>
      <c r="B294">
        <f>COUNTIF(Walmart_dataset[Order ID],Calc!A294)</f>
        <v>3</v>
      </c>
      <c r="C294">
        <f>SUMIF(Walmart_dataset[Order ID],Calc!A294,Walmart_dataset[Sales])</f>
        <v>512.06000000000006</v>
      </c>
      <c r="D294">
        <f>SUMIF(Walmart_dataset[Order ID],Calc!A294,Walmart_dataset[Profit])</f>
        <v>56.410000000000004</v>
      </c>
      <c r="E294" t="str">
        <f>INDEX(Walmart_dataset[],MATCH(Per_Order[[#This Row],[Unique Order ID]],Walmart_dataset[Order ID],0),7)</f>
        <v>Oregon</v>
      </c>
      <c r="F294" t="str">
        <f>MID(Per_Order[[#This Row],[Unique Order ID]],4,4)</f>
        <v>2014</v>
      </c>
    </row>
    <row r="295" spans="1:6" x14ac:dyDescent="0.25">
      <c r="A295" t="s">
        <v>1165</v>
      </c>
      <c r="B295">
        <f>COUNTIF(Walmart_dataset[Order ID],Calc!A295)</f>
        <v>1</v>
      </c>
      <c r="C295">
        <f>SUMIF(Walmart_dataset[Order ID],Calc!A295,Walmart_dataset[Sales])</f>
        <v>136.91999999999999</v>
      </c>
      <c r="D295">
        <f>SUMIF(Walmart_dataset[Order ID],Calc!A295,Walmart_dataset[Profit])</f>
        <v>41.08</v>
      </c>
      <c r="E295" t="str">
        <f>INDEX(Walmart_dataset[],MATCH(Per_Order[[#This Row],[Unique Order ID]],Walmart_dataset[Order ID],0),7)</f>
        <v>California</v>
      </c>
      <c r="F295" t="str">
        <f>MID(Per_Order[[#This Row],[Unique Order ID]],4,4)</f>
        <v>2012</v>
      </c>
    </row>
    <row r="296" spans="1:6" x14ac:dyDescent="0.25">
      <c r="A296" t="s">
        <v>1167</v>
      </c>
      <c r="B296">
        <f>COUNTIF(Walmart_dataset[Order ID],Calc!A296)</f>
        <v>1</v>
      </c>
      <c r="C296">
        <f>SUMIF(Walmart_dataset[Order ID],Calc!A296,Walmart_dataset[Sales])</f>
        <v>99.39</v>
      </c>
      <c r="D296">
        <f>SUMIF(Walmart_dataset[Order ID],Calc!A296,Walmart_dataset[Profit])</f>
        <v>40.75</v>
      </c>
      <c r="E296" t="str">
        <f>INDEX(Walmart_dataset[],MATCH(Per_Order[[#This Row],[Unique Order ID]],Walmart_dataset[Order ID],0),7)</f>
        <v>California</v>
      </c>
      <c r="F296" t="str">
        <f>MID(Per_Order[[#This Row],[Unique Order ID]],4,4)</f>
        <v>2013</v>
      </c>
    </row>
    <row r="297" spans="1:6" x14ac:dyDescent="0.25">
      <c r="A297" t="s">
        <v>1169</v>
      </c>
      <c r="B297">
        <f>COUNTIF(Walmart_dataset[Order ID],Calc!A297)</f>
        <v>1</v>
      </c>
      <c r="C297">
        <f>SUMIF(Walmart_dataset[Order ID],Calc!A297,Walmart_dataset[Sales])</f>
        <v>92.94</v>
      </c>
      <c r="D297">
        <f>SUMIF(Walmart_dataset[Order ID],Calc!A297,Walmart_dataset[Profit])</f>
        <v>41.82</v>
      </c>
      <c r="E297" t="str">
        <f>INDEX(Walmart_dataset[],MATCH(Per_Order[[#This Row],[Unique Order ID]],Walmart_dataset[Order ID],0),7)</f>
        <v>California</v>
      </c>
      <c r="F297" t="str">
        <f>MID(Per_Order[[#This Row],[Unique Order ID]],4,4)</f>
        <v>2014</v>
      </c>
    </row>
    <row r="298" spans="1:6" x14ac:dyDescent="0.25">
      <c r="A298" t="s">
        <v>1170</v>
      </c>
      <c r="B298">
        <f>COUNTIF(Walmart_dataset[Order ID],Calc!A298)</f>
        <v>1</v>
      </c>
      <c r="C298">
        <f>SUMIF(Walmart_dataset[Order ID],Calc!A298,Walmart_dataset[Sales])</f>
        <v>199.98</v>
      </c>
      <c r="D298">
        <f>SUMIF(Walmart_dataset[Order ID],Calc!A298,Walmart_dataset[Profit])</f>
        <v>69.989999999999995</v>
      </c>
      <c r="E298" t="str">
        <f>INDEX(Walmart_dataset[],MATCH(Per_Order[[#This Row],[Unique Order ID]],Walmart_dataset[Order ID],0),7)</f>
        <v>California</v>
      </c>
      <c r="F298" t="str">
        <f>MID(Per_Order[[#This Row],[Unique Order ID]],4,4)</f>
        <v>2014</v>
      </c>
    </row>
    <row r="299" spans="1:6" x14ac:dyDescent="0.25">
      <c r="A299" t="s">
        <v>1171</v>
      </c>
      <c r="B299">
        <f>COUNTIF(Walmart_dataset[Order ID],Calc!A299)</f>
        <v>1</v>
      </c>
      <c r="C299">
        <f>SUMIF(Walmart_dataset[Order ID],Calc!A299,Walmart_dataset[Sales])</f>
        <v>177.48</v>
      </c>
      <c r="D299">
        <f>SUMIF(Walmart_dataset[Order ID],Calc!A299,Walmart_dataset[Profit])</f>
        <v>19.97</v>
      </c>
      <c r="E299" t="str">
        <f>INDEX(Walmart_dataset[],MATCH(Per_Order[[#This Row],[Unique Order ID]],Walmart_dataset[Order ID],0),7)</f>
        <v>California</v>
      </c>
      <c r="F299" t="str">
        <f>MID(Per_Order[[#This Row],[Unique Order ID]],4,4)</f>
        <v>2013</v>
      </c>
    </row>
    <row r="300" spans="1:6" x14ac:dyDescent="0.25">
      <c r="A300" t="s">
        <v>1173</v>
      </c>
      <c r="B300">
        <f>COUNTIF(Walmart_dataset[Order ID],Calc!A300)</f>
        <v>1</v>
      </c>
      <c r="C300">
        <f>SUMIF(Walmart_dataset[Order ID],Calc!A300,Walmart_dataset[Sales])</f>
        <v>88.77</v>
      </c>
      <c r="D300">
        <f>SUMIF(Walmart_dataset[Order ID],Calc!A300,Walmart_dataset[Profit])</f>
        <v>31.07</v>
      </c>
      <c r="E300" t="str">
        <f>INDEX(Walmart_dataset[],MATCH(Per_Order[[#This Row],[Unique Order ID]],Walmart_dataset[Order ID],0),7)</f>
        <v>Colorado</v>
      </c>
      <c r="F300" t="str">
        <f>MID(Per_Order[[#This Row],[Unique Order ID]],4,4)</f>
        <v>2014</v>
      </c>
    </row>
    <row r="301" spans="1:6" x14ac:dyDescent="0.25">
      <c r="A301" t="s">
        <v>1176</v>
      </c>
      <c r="B301">
        <f>COUNTIF(Walmart_dataset[Order ID],Calc!A301)</f>
        <v>3</v>
      </c>
      <c r="C301">
        <f>SUMIF(Walmart_dataset[Order ID],Calc!A301,Walmart_dataset[Sales])</f>
        <v>712.97</v>
      </c>
      <c r="D301">
        <f>SUMIF(Walmart_dataset[Order ID],Calc!A301,Walmart_dataset[Profit])</f>
        <v>54.47</v>
      </c>
      <c r="E301" t="str">
        <f>INDEX(Walmart_dataset[],MATCH(Per_Order[[#This Row],[Unique Order ID]],Walmart_dataset[Order ID],0),7)</f>
        <v>Washington</v>
      </c>
      <c r="F301" t="str">
        <f>MID(Per_Order[[#This Row],[Unique Order ID]],4,4)</f>
        <v>2014</v>
      </c>
    </row>
    <row r="302" spans="1:6" x14ac:dyDescent="0.25">
      <c r="A302" t="s">
        <v>1181</v>
      </c>
      <c r="B302">
        <f>COUNTIF(Walmart_dataset[Order ID],Calc!A302)</f>
        <v>1</v>
      </c>
      <c r="C302">
        <f>SUMIF(Walmart_dataset[Order ID],Calc!A302,Walmart_dataset[Sales])</f>
        <v>271.99</v>
      </c>
      <c r="D302">
        <f>SUMIF(Walmart_dataset[Order ID],Calc!A302,Walmart_dataset[Profit])</f>
        <v>23.8</v>
      </c>
      <c r="E302" t="str">
        <f>INDEX(Walmart_dataset[],MATCH(Per_Order[[#This Row],[Unique Order ID]],Walmart_dataset[Order ID],0),7)</f>
        <v>Arizona</v>
      </c>
      <c r="F302" t="str">
        <f>MID(Per_Order[[#This Row],[Unique Order ID]],4,4)</f>
        <v>2013</v>
      </c>
    </row>
    <row r="303" spans="1:6" x14ac:dyDescent="0.25">
      <c r="A303" t="s">
        <v>1184</v>
      </c>
      <c r="B303">
        <f>COUNTIF(Walmart_dataset[Order ID],Calc!A303)</f>
        <v>2</v>
      </c>
      <c r="C303">
        <f>SUMIF(Walmart_dataset[Order ID],Calc!A303,Walmart_dataset[Sales])</f>
        <v>410.71000000000004</v>
      </c>
      <c r="D303">
        <f>SUMIF(Walmart_dataset[Order ID],Calc!A303,Walmart_dataset[Profit])</f>
        <v>174.76</v>
      </c>
      <c r="E303" t="str">
        <f>INDEX(Walmart_dataset[],MATCH(Per_Order[[#This Row],[Unique Order ID]],Walmart_dataset[Order ID],0),7)</f>
        <v>California</v>
      </c>
      <c r="F303" t="str">
        <f>MID(Per_Order[[#This Row],[Unique Order ID]],4,4)</f>
        <v>2014</v>
      </c>
    </row>
    <row r="304" spans="1:6" x14ac:dyDescent="0.25">
      <c r="A304" t="s">
        <v>1187</v>
      </c>
      <c r="B304">
        <f>COUNTIF(Walmart_dataset[Order ID],Calc!A304)</f>
        <v>1</v>
      </c>
      <c r="C304">
        <f>SUMIF(Walmart_dataset[Order ID],Calc!A304,Walmart_dataset[Sales])</f>
        <v>14.73</v>
      </c>
      <c r="D304">
        <f>SUMIF(Walmart_dataset[Order ID],Calc!A304,Walmart_dataset[Profit])</f>
        <v>4.8600000000000003</v>
      </c>
      <c r="E304" t="str">
        <f>INDEX(Walmart_dataset[],MATCH(Per_Order[[#This Row],[Unique Order ID]],Walmart_dataset[Order ID],0),7)</f>
        <v>California</v>
      </c>
      <c r="F304" t="str">
        <f>MID(Per_Order[[#This Row],[Unique Order ID]],4,4)</f>
        <v>2012</v>
      </c>
    </row>
    <row r="305" spans="1:6" x14ac:dyDescent="0.25">
      <c r="A305" t="s">
        <v>1190</v>
      </c>
      <c r="B305">
        <f>COUNTIF(Walmart_dataset[Order ID],Calc!A305)</f>
        <v>4</v>
      </c>
      <c r="C305">
        <f>SUMIF(Walmart_dataset[Order ID],Calc!A305,Walmart_dataset[Sales])</f>
        <v>725.08</v>
      </c>
      <c r="D305">
        <f>SUMIF(Walmart_dataset[Order ID],Calc!A305,Walmart_dataset[Profit])</f>
        <v>53.879999999999995</v>
      </c>
      <c r="E305" t="str">
        <f>INDEX(Walmart_dataset[],MATCH(Per_Order[[#This Row],[Unique Order ID]],Walmart_dataset[Order ID],0),7)</f>
        <v>Colorado</v>
      </c>
      <c r="F305" t="str">
        <f>MID(Per_Order[[#This Row],[Unique Order ID]],4,4)</f>
        <v>2013</v>
      </c>
    </row>
    <row r="306" spans="1:6" x14ac:dyDescent="0.25">
      <c r="A306" t="s">
        <v>1196</v>
      </c>
      <c r="B306">
        <f>COUNTIF(Walmart_dataset[Order ID],Calc!A306)</f>
        <v>1</v>
      </c>
      <c r="C306">
        <f>SUMIF(Walmart_dataset[Order ID],Calc!A306,Walmart_dataset[Sales])</f>
        <v>5.25</v>
      </c>
      <c r="D306">
        <f>SUMIF(Walmart_dataset[Order ID],Calc!A306,Walmart_dataset[Profit])</f>
        <v>0.59</v>
      </c>
      <c r="E306" t="str">
        <f>INDEX(Walmart_dataset[],MATCH(Per_Order[[#This Row],[Unique Order ID]],Walmart_dataset[Order ID],0),7)</f>
        <v>Oregon</v>
      </c>
      <c r="F306" t="str">
        <f>MID(Per_Order[[#This Row],[Unique Order ID]],4,4)</f>
        <v>2012</v>
      </c>
    </row>
    <row r="307" spans="1:6" x14ac:dyDescent="0.25">
      <c r="A307" t="s">
        <v>1198</v>
      </c>
      <c r="B307">
        <f>COUNTIF(Walmart_dataset[Order ID],Calc!A307)</f>
        <v>2</v>
      </c>
      <c r="C307">
        <f>SUMIF(Walmart_dataset[Order ID],Calc!A307,Walmart_dataset[Sales])</f>
        <v>976.52</v>
      </c>
      <c r="D307">
        <f>SUMIF(Walmart_dataset[Order ID],Calc!A307,Walmart_dataset[Profit])</f>
        <v>109.32</v>
      </c>
      <c r="E307" t="str">
        <f>INDEX(Walmart_dataset[],MATCH(Per_Order[[#This Row],[Unique Order ID]],Walmart_dataset[Order ID],0),7)</f>
        <v>Arizona</v>
      </c>
      <c r="F307" t="str">
        <f>MID(Per_Order[[#This Row],[Unique Order ID]],4,4)</f>
        <v>2013</v>
      </c>
    </row>
    <row r="308" spans="1:6" x14ac:dyDescent="0.25">
      <c r="A308" t="s">
        <v>1200</v>
      </c>
      <c r="B308">
        <f>COUNTIF(Walmart_dataset[Order ID],Calc!A308)</f>
        <v>3</v>
      </c>
      <c r="C308">
        <f>SUMIF(Walmart_dataset[Order ID],Calc!A308,Walmart_dataset[Sales])</f>
        <v>371.52</v>
      </c>
      <c r="D308">
        <f>SUMIF(Walmart_dataset[Order ID],Calc!A308,Walmart_dataset[Profit])</f>
        <v>115.88000000000001</v>
      </c>
      <c r="E308" t="str">
        <f>INDEX(Walmart_dataset[],MATCH(Per_Order[[#This Row],[Unique Order ID]],Walmart_dataset[Order ID],0),7)</f>
        <v>California</v>
      </c>
      <c r="F308" t="str">
        <f>MID(Per_Order[[#This Row],[Unique Order ID]],4,4)</f>
        <v>2011</v>
      </c>
    </row>
    <row r="309" spans="1:6" x14ac:dyDescent="0.25">
      <c r="A309" t="s">
        <v>1203</v>
      </c>
      <c r="B309">
        <f>COUNTIF(Walmart_dataset[Order ID],Calc!A309)</f>
        <v>3</v>
      </c>
      <c r="C309">
        <f>SUMIF(Walmart_dataset[Order ID],Calc!A309,Walmart_dataset[Sales])</f>
        <v>87.68</v>
      </c>
      <c r="D309">
        <f>SUMIF(Walmart_dataset[Order ID],Calc!A309,Walmart_dataset[Profit])</f>
        <v>25.25</v>
      </c>
      <c r="E309" t="str">
        <f>INDEX(Walmart_dataset[],MATCH(Per_Order[[#This Row],[Unique Order ID]],Walmart_dataset[Order ID],0),7)</f>
        <v>Oregon</v>
      </c>
      <c r="F309" t="str">
        <f>MID(Per_Order[[#This Row],[Unique Order ID]],4,4)</f>
        <v>2014</v>
      </c>
    </row>
    <row r="310" spans="1:6" x14ac:dyDescent="0.25">
      <c r="A310" t="s">
        <v>1207</v>
      </c>
      <c r="B310">
        <f>COUNTIF(Walmart_dataset[Order ID],Calc!A310)</f>
        <v>2</v>
      </c>
      <c r="C310">
        <f>SUMIF(Walmart_dataset[Order ID],Calc!A310,Walmart_dataset[Sales])</f>
        <v>241.81</v>
      </c>
      <c r="D310">
        <f>SUMIF(Walmart_dataset[Order ID],Calc!A310,Walmart_dataset[Profit])</f>
        <v>36.22</v>
      </c>
      <c r="E310" t="str">
        <f>INDEX(Walmart_dataset[],MATCH(Per_Order[[#This Row],[Unique Order ID]],Walmart_dataset[Order ID],0),7)</f>
        <v>California</v>
      </c>
      <c r="F310" t="str">
        <f>MID(Per_Order[[#This Row],[Unique Order ID]],4,4)</f>
        <v>2014</v>
      </c>
    </row>
    <row r="311" spans="1:6" x14ac:dyDescent="0.25">
      <c r="A311" t="s">
        <v>1210</v>
      </c>
      <c r="B311">
        <f>COUNTIF(Walmart_dataset[Order ID],Calc!A311)</f>
        <v>4</v>
      </c>
      <c r="C311">
        <f>SUMIF(Walmart_dataset[Order ID],Calc!A311,Walmart_dataset[Sales])</f>
        <v>105.69</v>
      </c>
      <c r="D311">
        <f>SUMIF(Walmart_dataset[Order ID],Calc!A311,Walmart_dataset[Profit])</f>
        <v>41.58</v>
      </c>
      <c r="E311" t="str">
        <f>INDEX(Walmart_dataset[],MATCH(Per_Order[[#This Row],[Unique Order ID]],Walmart_dataset[Order ID],0),7)</f>
        <v>California</v>
      </c>
      <c r="F311" t="str">
        <f>MID(Per_Order[[#This Row],[Unique Order ID]],4,4)</f>
        <v>2012</v>
      </c>
    </row>
    <row r="312" spans="1:6" x14ac:dyDescent="0.25">
      <c r="A312" t="s">
        <v>1216</v>
      </c>
      <c r="B312">
        <f>COUNTIF(Walmart_dataset[Order ID],Calc!A312)</f>
        <v>1</v>
      </c>
      <c r="C312">
        <f>SUMIF(Walmart_dataset[Order ID],Calc!A312,Walmart_dataset[Sales])</f>
        <v>239.12</v>
      </c>
      <c r="D312">
        <f>SUMIF(Walmart_dataset[Order ID],Calc!A312,Walmart_dataset[Profit])</f>
        <v>77.709999999999994</v>
      </c>
      <c r="E312" t="str">
        <f>INDEX(Walmart_dataset[],MATCH(Per_Order[[#This Row],[Unique Order ID]],Walmart_dataset[Order ID],0),7)</f>
        <v>California</v>
      </c>
      <c r="F312" t="str">
        <f>MID(Per_Order[[#This Row],[Unique Order ID]],4,4)</f>
        <v>2014</v>
      </c>
    </row>
    <row r="313" spans="1:6" x14ac:dyDescent="0.25">
      <c r="A313" t="s">
        <v>1219</v>
      </c>
      <c r="B313">
        <f>COUNTIF(Walmart_dataset[Order ID],Calc!A313)</f>
        <v>1</v>
      </c>
      <c r="C313">
        <f>SUMIF(Walmart_dataset[Order ID],Calc!A313,Walmart_dataset[Sales])</f>
        <v>141.96</v>
      </c>
      <c r="D313">
        <f>SUMIF(Walmart_dataset[Order ID],Calc!A313,Walmart_dataset[Profit])</f>
        <v>39.75</v>
      </c>
      <c r="E313" t="str">
        <f>INDEX(Walmart_dataset[],MATCH(Per_Order[[#This Row],[Unique Order ID]],Walmart_dataset[Order ID],0),7)</f>
        <v>Washington</v>
      </c>
      <c r="F313" t="str">
        <f>MID(Per_Order[[#This Row],[Unique Order ID]],4,4)</f>
        <v>2012</v>
      </c>
    </row>
    <row r="314" spans="1:6" x14ac:dyDescent="0.25">
      <c r="A314" t="s">
        <v>1222</v>
      </c>
      <c r="B314">
        <f>COUNTIF(Walmart_dataset[Order ID],Calc!A314)</f>
        <v>2</v>
      </c>
      <c r="C314">
        <f>SUMIF(Walmart_dataset[Order ID],Calc!A314,Walmart_dataset[Sales])</f>
        <v>100.16</v>
      </c>
      <c r="D314">
        <f>SUMIF(Walmart_dataset[Order ID],Calc!A314,Walmart_dataset[Profit])</f>
        <v>35.06</v>
      </c>
      <c r="E314" t="str">
        <f>INDEX(Walmart_dataset[],MATCH(Per_Order[[#This Row],[Unique Order ID]],Walmart_dataset[Order ID],0),7)</f>
        <v>California</v>
      </c>
      <c r="F314" t="str">
        <f>MID(Per_Order[[#This Row],[Unique Order ID]],4,4)</f>
        <v>2013</v>
      </c>
    </row>
    <row r="315" spans="1:6" x14ac:dyDescent="0.25">
      <c r="A315" t="s">
        <v>1223</v>
      </c>
      <c r="B315">
        <f>COUNTIF(Walmart_dataset[Order ID],Calc!A315)</f>
        <v>2</v>
      </c>
      <c r="C315">
        <f>SUMIF(Walmart_dataset[Order ID],Calc!A315,Walmart_dataset[Sales])</f>
        <v>43.66</v>
      </c>
      <c r="D315">
        <f>SUMIF(Walmart_dataset[Order ID],Calc!A315,Walmart_dataset[Profit])</f>
        <v>20.81</v>
      </c>
      <c r="E315" t="str">
        <f>INDEX(Walmart_dataset[],MATCH(Per_Order[[#This Row],[Unique Order ID]],Walmart_dataset[Order ID],0),7)</f>
        <v>Montana</v>
      </c>
      <c r="F315" t="str">
        <f>MID(Per_Order[[#This Row],[Unique Order ID]],4,4)</f>
        <v>2012</v>
      </c>
    </row>
    <row r="316" spans="1:6" x14ac:dyDescent="0.25">
      <c r="A316" t="s">
        <v>1226</v>
      </c>
      <c r="B316">
        <f>COUNTIF(Walmart_dataset[Order ID],Calc!A316)</f>
        <v>4</v>
      </c>
      <c r="C316">
        <f>SUMIF(Walmart_dataset[Order ID],Calc!A316,Walmart_dataset[Sales])</f>
        <v>101.00999999999999</v>
      </c>
      <c r="D316">
        <f>SUMIF(Walmart_dataset[Order ID],Calc!A316,Walmart_dataset[Profit])</f>
        <v>15.62</v>
      </c>
      <c r="E316" t="str">
        <f>INDEX(Walmart_dataset[],MATCH(Per_Order[[#This Row],[Unique Order ID]],Walmart_dataset[Order ID],0),7)</f>
        <v>Arizona</v>
      </c>
      <c r="F316" t="str">
        <f>MID(Per_Order[[#This Row],[Unique Order ID]],4,4)</f>
        <v>2012</v>
      </c>
    </row>
    <row r="317" spans="1:6" x14ac:dyDescent="0.25">
      <c r="A317" t="s">
        <v>1230</v>
      </c>
      <c r="B317">
        <f>COUNTIF(Walmart_dataset[Order ID],Calc!A317)</f>
        <v>1</v>
      </c>
      <c r="C317">
        <f>SUMIF(Walmart_dataset[Order ID],Calc!A317,Walmart_dataset[Sales])</f>
        <v>57.5</v>
      </c>
      <c r="D317">
        <f>SUMIF(Walmart_dataset[Order ID],Calc!A317,Walmart_dataset[Profit])</f>
        <v>20.13</v>
      </c>
      <c r="E317" t="str">
        <f>INDEX(Walmart_dataset[],MATCH(Per_Order[[#This Row],[Unique Order ID]],Walmart_dataset[Order ID],0),7)</f>
        <v>California</v>
      </c>
      <c r="F317" t="str">
        <f>MID(Per_Order[[#This Row],[Unique Order ID]],4,4)</f>
        <v>2012</v>
      </c>
    </row>
    <row r="318" spans="1:6" x14ac:dyDescent="0.25">
      <c r="A318" t="s">
        <v>1233</v>
      </c>
      <c r="B318">
        <f>COUNTIF(Walmart_dataset[Order ID],Calc!A318)</f>
        <v>9</v>
      </c>
      <c r="C318">
        <f>SUMIF(Walmart_dataset[Order ID],Calc!A318,Walmart_dataset[Sales])</f>
        <v>1007.9399999999999</v>
      </c>
      <c r="D318">
        <f>SUMIF(Walmart_dataset[Order ID],Calc!A318,Walmart_dataset[Profit])</f>
        <v>122.55</v>
      </c>
      <c r="E318" t="str">
        <f>INDEX(Walmart_dataset[],MATCH(Per_Order[[#This Row],[Unique Order ID]],Walmart_dataset[Order ID],0),7)</f>
        <v>California</v>
      </c>
      <c r="F318" t="str">
        <f>MID(Per_Order[[#This Row],[Unique Order ID]],4,4)</f>
        <v>2011</v>
      </c>
    </row>
    <row r="319" spans="1:6" x14ac:dyDescent="0.25">
      <c r="A319" t="s">
        <v>1241</v>
      </c>
      <c r="B319">
        <f>COUNTIF(Walmart_dataset[Order ID],Calc!A319)</f>
        <v>2</v>
      </c>
      <c r="C319">
        <f>SUMIF(Walmart_dataset[Order ID],Calc!A319,Walmart_dataset[Sales])</f>
        <v>910.79000000000008</v>
      </c>
      <c r="D319">
        <f>SUMIF(Walmart_dataset[Order ID],Calc!A319,Walmart_dataset[Profit])</f>
        <v>-27.75</v>
      </c>
      <c r="E319" t="str">
        <f>INDEX(Walmart_dataset[],MATCH(Per_Order[[#This Row],[Unique Order ID]],Walmart_dataset[Order ID],0),7)</f>
        <v>California</v>
      </c>
      <c r="F319" t="str">
        <f>MID(Per_Order[[#This Row],[Unique Order ID]],4,4)</f>
        <v>2012</v>
      </c>
    </row>
    <row r="320" spans="1:6" x14ac:dyDescent="0.25">
      <c r="A320" t="s">
        <v>1244</v>
      </c>
      <c r="B320">
        <f>COUNTIF(Walmart_dataset[Order ID],Calc!A320)</f>
        <v>1</v>
      </c>
      <c r="C320">
        <f>SUMIF(Walmart_dataset[Order ID],Calc!A320,Walmart_dataset[Sales])</f>
        <v>283.92</v>
      </c>
      <c r="D320">
        <f>SUMIF(Walmart_dataset[Order ID],Calc!A320,Walmart_dataset[Profit])</f>
        <v>-46.14</v>
      </c>
      <c r="E320" t="str">
        <f>INDEX(Walmart_dataset[],MATCH(Per_Order[[#This Row],[Unique Order ID]],Walmart_dataset[Order ID],0),7)</f>
        <v>California</v>
      </c>
      <c r="F320" t="str">
        <f>MID(Per_Order[[#This Row],[Unique Order ID]],4,4)</f>
        <v>2014</v>
      </c>
    </row>
    <row r="321" spans="1:6" x14ac:dyDescent="0.25">
      <c r="A321" t="s">
        <v>1247</v>
      </c>
      <c r="B321">
        <f>COUNTIF(Walmart_dataset[Order ID],Calc!A321)</f>
        <v>1</v>
      </c>
      <c r="C321">
        <f>SUMIF(Walmart_dataset[Order ID],Calc!A321,Walmart_dataset[Sales])</f>
        <v>7.31</v>
      </c>
      <c r="D321">
        <f>SUMIF(Walmart_dataset[Order ID],Calc!A321,Walmart_dataset[Profit])</f>
        <v>2.56</v>
      </c>
      <c r="E321" t="str">
        <f>INDEX(Walmart_dataset[],MATCH(Per_Order[[#This Row],[Unique Order ID]],Walmart_dataset[Order ID],0),7)</f>
        <v>Washington</v>
      </c>
      <c r="F321" t="str">
        <f>MID(Per_Order[[#This Row],[Unique Order ID]],4,4)</f>
        <v>2013</v>
      </c>
    </row>
    <row r="322" spans="1:6" x14ac:dyDescent="0.25">
      <c r="A322" t="s">
        <v>1250</v>
      </c>
      <c r="B322">
        <f>COUNTIF(Walmart_dataset[Order ID],Calc!A322)</f>
        <v>2</v>
      </c>
      <c r="C322">
        <f>SUMIF(Walmart_dataset[Order ID],Calc!A322,Walmart_dataset[Sales])</f>
        <v>821.51</v>
      </c>
      <c r="D322">
        <f>SUMIF(Walmart_dataset[Order ID],Calc!A322,Walmart_dataset[Profit])</f>
        <v>80.430000000000007</v>
      </c>
      <c r="E322" t="str">
        <f>INDEX(Walmart_dataset[],MATCH(Per_Order[[#This Row],[Unique Order ID]],Walmart_dataset[Order ID],0),7)</f>
        <v>California</v>
      </c>
      <c r="F322" t="str">
        <f>MID(Per_Order[[#This Row],[Unique Order ID]],4,4)</f>
        <v>2014</v>
      </c>
    </row>
    <row r="323" spans="1:6" x14ac:dyDescent="0.25">
      <c r="A323" t="s">
        <v>1253</v>
      </c>
      <c r="B323">
        <f>COUNTIF(Walmart_dataset[Order ID],Calc!A323)</f>
        <v>1</v>
      </c>
      <c r="C323">
        <f>SUMIF(Walmart_dataset[Order ID],Calc!A323,Walmart_dataset[Sales])</f>
        <v>58.2</v>
      </c>
      <c r="D323">
        <f>SUMIF(Walmart_dataset[Order ID],Calc!A323,Walmart_dataset[Profit])</f>
        <v>28.52</v>
      </c>
      <c r="E323" t="str">
        <f>INDEX(Walmart_dataset[],MATCH(Per_Order[[#This Row],[Unique Order ID]],Walmart_dataset[Order ID],0),7)</f>
        <v>California</v>
      </c>
      <c r="F323" t="str">
        <f>MID(Per_Order[[#This Row],[Unique Order ID]],4,4)</f>
        <v>2011</v>
      </c>
    </row>
    <row r="324" spans="1:6" x14ac:dyDescent="0.25">
      <c r="A324" t="s">
        <v>1256</v>
      </c>
      <c r="B324">
        <f>COUNTIF(Walmart_dataset[Order ID],Calc!A324)</f>
        <v>3</v>
      </c>
      <c r="C324">
        <f>SUMIF(Walmart_dataset[Order ID],Calc!A324,Walmart_dataset[Sales])</f>
        <v>225.92000000000002</v>
      </c>
      <c r="D324">
        <f>SUMIF(Walmart_dataset[Order ID],Calc!A324,Walmart_dataset[Profit])</f>
        <v>50.12</v>
      </c>
      <c r="E324" t="str">
        <f>INDEX(Walmart_dataset[],MATCH(Per_Order[[#This Row],[Unique Order ID]],Walmart_dataset[Order ID],0),7)</f>
        <v>Arizona</v>
      </c>
      <c r="F324" t="str">
        <f>MID(Per_Order[[#This Row],[Unique Order ID]],4,4)</f>
        <v>2012</v>
      </c>
    </row>
    <row r="325" spans="1:6" x14ac:dyDescent="0.25">
      <c r="A325" t="s">
        <v>1260</v>
      </c>
      <c r="B325">
        <f>COUNTIF(Walmart_dataset[Order ID],Calc!A325)</f>
        <v>1</v>
      </c>
      <c r="C325">
        <f>SUMIF(Walmart_dataset[Order ID],Calc!A325,Walmart_dataset[Sales])</f>
        <v>37.44</v>
      </c>
      <c r="D325">
        <f>SUMIF(Walmart_dataset[Order ID],Calc!A325,Walmart_dataset[Profit])</f>
        <v>16.850000000000001</v>
      </c>
      <c r="E325" t="str">
        <f>INDEX(Walmart_dataset[],MATCH(Per_Order[[#This Row],[Unique Order ID]],Walmart_dataset[Order ID],0),7)</f>
        <v>California</v>
      </c>
      <c r="F325" t="str">
        <f>MID(Per_Order[[#This Row],[Unique Order ID]],4,4)</f>
        <v>2014</v>
      </c>
    </row>
    <row r="326" spans="1:6" x14ac:dyDescent="0.25">
      <c r="A326" t="s">
        <v>1263</v>
      </c>
      <c r="B326">
        <f>COUNTIF(Walmart_dataset[Order ID],Calc!A326)</f>
        <v>1</v>
      </c>
      <c r="C326">
        <f>SUMIF(Walmart_dataset[Order ID],Calc!A326,Walmart_dataset[Sales])</f>
        <v>5.76</v>
      </c>
      <c r="D326">
        <f>SUMIF(Walmart_dataset[Order ID],Calc!A326,Walmart_dataset[Profit])</f>
        <v>2.65</v>
      </c>
      <c r="E326" t="str">
        <f>INDEX(Walmart_dataset[],MATCH(Per_Order[[#This Row],[Unique Order ID]],Walmart_dataset[Order ID],0),7)</f>
        <v>California</v>
      </c>
      <c r="F326" t="str">
        <f>MID(Per_Order[[#This Row],[Unique Order ID]],4,4)</f>
        <v>2012</v>
      </c>
    </row>
    <row r="327" spans="1:6" x14ac:dyDescent="0.25">
      <c r="A327" t="s">
        <v>1266</v>
      </c>
      <c r="B327">
        <f>COUNTIF(Walmart_dataset[Order ID],Calc!A327)</f>
        <v>1</v>
      </c>
      <c r="C327">
        <f>SUMIF(Walmart_dataset[Order ID],Calc!A327,Walmart_dataset[Sales])</f>
        <v>12.88</v>
      </c>
      <c r="D327">
        <f>SUMIF(Walmart_dataset[Order ID],Calc!A327,Walmart_dataset[Profit])</f>
        <v>0.39</v>
      </c>
      <c r="E327" t="str">
        <f>INDEX(Walmart_dataset[],MATCH(Per_Order[[#This Row],[Unique Order ID]],Walmart_dataset[Order ID],0),7)</f>
        <v>New Mexico</v>
      </c>
      <c r="F327" t="str">
        <f>MID(Per_Order[[#This Row],[Unique Order ID]],4,4)</f>
        <v>2012</v>
      </c>
    </row>
    <row r="328" spans="1:6" x14ac:dyDescent="0.25">
      <c r="A328" t="s">
        <v>1268</v>
      </c>
      <c r="B328">
        <f>COUNTIF(Walmart_dataset[Order ID],Calc!A328)</f>
        <v>2</v>
      </c>
      <c r="C328">
        <f>SUMIF(Walmart_dataset[Order ID],Calc!A328,Walmart_dataset[Sales])</f>
        <v>317.62</v>
      </c>
      <c r="D328">
        <f>SUMIF(Walmart_dataset[Order ID],Calc!A328,Walmart_dataset[Profit])</f>
        <v>82.84</v>
      </c>
      <c r="E328" t="str">
        <f>INDEX(Walmart_dataset[],MATCH(Per_Order[[#This Row],[Unique Order ID]],Walmart_dataset[Order ID],0),7)</f>
        <v>Oregon</v>
      </c>
      <c r="F328" t="str">
        <f>MID(Per_Order[[#This Row],[Unique Order ID]],4,4)</f>
        <v>2014</v>
      </c>
    </row>
    <row r="329" spans="1:6" x14ac:dyDescent="0.25">
      <c r="A329" t="s">
        <v>1271</v>
      </c>
      <c r="B329">
        <f>COUNTIF(Walmart_dataset[Order ID],Calc!A329)</f>
        <v>2</v>
      </c>
      <c r="C329">
        <f>SUMIF(Walmart_dataset[Order ID],Calc!A329,Walmart_dataset[Sales])</f>
        <v>719.57999999999993</v>
      </c>
      <c r="D329">
        <f>SUMIF(Walmart_dataset[Order ID],Calc!A329,Walmart_dataset[Profit])</f>
        <v>-6.5500000000000007</v>
      </c>
      <c r="E329" t="str">
        <f>INDEX(Walmart_dataset[],MATCH(Per_Order[[#This Row],[Unique Order ID]],Walmart_dataset[Order ID],0),7)</f>
        <v>Colorado</v>
      </c>
      <c r="F329" t="str">
        <f>MID(Per_Order[[#This Row],[Unique Order ID]],4,4)</f>
        <v>2011</v>
      </c>
    </row>
    <row r="330" spans="1:6" x14ac:dyDescent="0.25">
      <c r="A330" t="s">
        <v>1275</v>
      </c>
      <c r="B330">
        <f>COUNTIF(Walmart_dataset[Order ID],Calc!A330)</f>
        <v>1</v>
      </c>
      <c r="C330">
        <f>SUMIF(Walmart_dataset[Order ID],Calc!A330,Walmart_dataset[Sales])</f>
        <v>259.14</v>
      </c>
      <c r="D330">
        <f>SUMIF(Walmart_dataset[Order ID],Calc!A330,Walmart_dataset[Profit])</f>
        <v>-25.91</v>
      </c>
      <c r="E330" t="str">
        <f>INDEX(Walmart_dataset[],MATCH(Per_Order[[#This Row],[Unique Order ID]],Walmart_dataset[Order ID],0),7)</f>
        <v>Arizona</v>
      </c>
      <c r="F330" t="str">
        <f>MID(Per_Order[[#This Row],[Unique Order ID]],4,4)</f>
        <v>2011</v>
      </c>
    </row>
    <row r="331" spans="1:6" x14ac:dyDescent="0.25">
      <c r="A331" t="s">
        <v>1278</v>
      </c>
      <c r="B331">
        <f>COUNTIF(Walmart_dataset[Order ID],Calc!A331)</f>
        <v>9</v>
      </c>
      <c r="C331">
        <f>SUMIF(Walmart_dataset[Order ID],Calc!A331,Walmart_dataset[Sales])</f>
        <v>2562.17</v>
      </c>
      <c r="D331">
        <f>SUMIF(Walmart_dataset[Order ID],Calc!A331,Walmart_dataset[Profit])</f>
        <v>349.85999999999996</v>
      </c>
      <c r="E331" t="str">
        <f>INDEX(Walmart_dataset[],MATCH(Per_Order[[#This Row],[Unique Order ID]],Walmart_dataset[Order ID],0),7)</f>
        <v>California</v>
      </c>
      <c r="F331" t="str">
        <f>MID(Per_Order[[#This Row],[Unique Order ID]],4,4)</f>
        <v>2012</v>
      </c>
    </row>
    <row r="332" spans="1:6" x14ac:dyDescent="0.25">
      <c r="A332" t="s">
        <v>1287</v>
      </c>
      <c r="B332">
        <f>COUNTIF(Walmart_dataset[Order ID],Calc!A332)</f>
        <v>1</v>
      </c>
      <c r="C332">
        <f>SUMIF(Walmart_dataset[Order ID],Calc!A332,Walmart_dataset[Sales])</f>
        <v>159.88</v>
      </c>
      <c r="D332">
        <f>SUMIF(Walmart_dataset[Order ID],Calc!A332,Walmart_dataset[Profit])</f>
        <v>73.540000000000006</v>
      </c>
      <c r="E332" t="str">
        <f>INDEX(Walmart_dataset[],MATCH(Per_Order[[#This Row],[Unique Order ID]],Walmart_dataset[Order ID],0),7)</f>
        <v>California</v>
      </c>
      <c r="F332" t="str">
        <f>MID(Per_Order[[#This Row],[Unique Order ID]],4,4)</f>
        <v>2013</v>
      </c>
    </row>
    <row r="333" spans="1:6" x14ac:dyDescent="0.25">
      <c r="A333" t="s">
        <v>1291</v>
      </c>
      <c r="B333">
        <f>COUNTIF(Walmart_dataset[Order ID],Calc!A333)</f>
        <v>2</v>
      </c>
      <c r="C333">
        <f>SUMIF(Walmart_dataset[Order ID],Calc!A333,Walmart_dataset[Sales])</f>
        <v>901.19999999999993</v>
      </c>
      <c r="D333">
        <f>SUMIF(Walmart_dataset[Order ID],Calc!A333,Walmart_dataset[Profit])</f>
        <v>304.75</v>
      </c>
      <c r="E333" t="str">
        <f>INDEX(Walmart_dataset[],MATCH(Per_Order[[#This Row],[Unique Order ID]],Walmart_dataset[Order ID],0),7)</f>
        <v>Washington</v>
      </c>
      <c r="F333" t="str">
        <f>MID(Per_Order[[#This Row],[Unique Order ID]],4,4)</f>
        <v>2014</v>
      </c>
    </row>
    <row r="334" spans="1:6" x14ac:dyDescent="0.25">
      <c r="A334" t="s">
        <v>1293</v>
      </c>
      <c r="B334">
        <f>COUNTIF(Walmart_dataset[Order ID],Calc!A334)</f>
        <v>1</v>
      </c>
      <c r="C334">
        <f>SUMIF(Walmart_dataset[Order ID],Calc!A334,Walmart_dataset[Sales])</f>
        <v>215.98</v>
      </c>
      <c r="D334">
        <f>SUMIF(Walmart_dataset[Order ID],Calc!A334,Walmart_dataset[Profit])</f>
        <v>-2.7</v>
      </c>
      <c r="E334" t="str">
        <f>INDEX(Walmart_dataset[],MATCH(Per_Order[[#This Row],[Unique Order ID]],Walmart_dataset[Order ID],0),7)</f>
        <v>California</v>
      </c>
      <c r="F334" t="str">
        <f>MID(Per_Order[[#This Row],[Unique Order ID]],4,4)</f>
        <v>2014</v>
      </c>
    </row>
    <row r="335" spans="1:6" x14ac:dyDescent="0.25">
      <c r="A335" t="s">
        <v>1295</v>
      </c>
      <c r="B335">
        <f>COUNTIF(Walmart_dataset[Order ID],Calc!A335)</f>
        <v>1</v>
      </c>
      <c r="C335">
        <f>SUMIF(Walmart_dataset[Order ID],Calc!A335,Walmart_dataset[Sales])</f>
        <v>43.31</v>
      </c>
      <c r="D335">
        <f>SUMIF(Walmart_dataset[Order ID],Calc!A335,Walmart_dataset[Profit])</f>
        <v>4.33</v>
      </c>
      <c r="E335" t="str">
        <f>INDEX(Walmart_dataset[],MATCH(Per_Order[[#This Row],[Unique Order ID]],Walmart_dataset[Order ID],0),7)</f>
        <v>California</v>
      </c>
      <c r="F335" t="str">
        <f>MID(Per_Order[[#This Row],[Unique Order ID]],4,4)</f>
        <v>2011</v>
      </c>
    </row>
    <row r="336" spans="1:6" x14ac:dyDescent="0.25">
      <c r="A336" t="s">
        <v>1298</v>
      </c>
      <c r="B336">
        <f>COUNTIF(Walmart_dataset[Order ID],Calc!A336)</f>
        <v>1</v>
      </c>
      <c r="C336">
        <f>SUMIF(Walmart_dataset[Order ID],Calc!A336,Walmart_dataset[Sales])</f>
        <v>21.48</v>
      </c>
      <c r="D336">
        <f>SUMIF(Walmart_dataset[Order ID],Calc!A336,Walmart_dataset[Profit])</f>
        <v>10.74</v>
      </c>
      <c r="E336" t="str">
        <f>INDEX(Walmart_dataset[],MATCH(Per_Order[[#This Row],[Unique Order ID]],Walmart_dataset[Order ID],0),7)</f>
        <v>California</v>
      </c>
      <c r="F336" t="str">
        <f>MID(Per_Order[[#This Row],[Unique Order ID]],4,4)</f>
        <v>2013</v>
      </c>
    </row>
    <row r="337" spans="1:6" x14ac:dyDescent="0.25">
      <c r="A337" t="s">
        <v>1300</v>
      </c>
      <c r="B337">
        <f>COUNTIF(Walmart_dataset[Order ID],Calc!A337)</f>
        <v>1</v>
      </c>
      <c r="C337">
        <f>SUMIF(Walmart_dataset[Order ID],Calc!A337,Walmart_dataset[Sales])</f>
        <v>34.58</v>
      </c>
      <c r="D337">
        <f>SUMIF(Walmart_dataset[Order ID],Calc!A337,Walmart_dataset[Profit])</f>
        <v>10.029999999999999</v>
      </c>
      <c r="E337" t="str">
        <f>INDEX(Walmart_dataset[],MATCH(Per_Order[[#This Row],[Unique Order ID]],Walmart_dataset[Order ID],0),7)</f>
        <v>California</v>
      </c>
      <c r="F337" t="str">
        <f>MID(Per_Order[[#This Row],[Unique Order ID]],4,4)</f>
        <v>2013</v>
      </c>
    </row>
    <row r="338" spans="1:6" x14ac:dyDescent="0.25">
      <c r="A338" t="s">
        <v>1303</v>
      </c>
      <c r="B338">
        <f>COUNTIF(Walmart_dataset[Order ID],Calc!A338)</f>
        <v>1</v>
      </c>
      <c r="C338">
        <f>SUMIF(Walmart_dataset[Order ID],Calc!A338,Walmart_dataset[Sales])</f>
        <v>314.55</v>
      </c>
      <c r="D338">
        <f>SUMIF(Walmart_dataset[Order ID],Calc!A338,Walmart_dataset[Profit])</f>
        <v>150.97999999999999</v>
      </c>
      <c r="E338" t="str">
        <f>INDEX(Walmart_dataset[],MATCH(Per_Order[[#This Row],[Unique Order ID]],Walmart_dataset[Order ID],0),7)</f>
        <v>California</v>
      </c>
      <c r="F338" t="str">
        <f>MID(Per_Order[[#This Row],[Unique Order ID]],4,4)</f>
        <v>2014</v>
      </c>
    </row>
    <row r="339" spans="1:6" x14ac:dyDescent="0.25">
      <c r="A339" t="s">
        <v>1306</v>
      </c>
      <c r="B339">
        <f>COUNTIF(Walmart_dataset[Order ID],Calc!A339)</f>
        <v>1</v>
      </c>
      <c r="C339">
        <f>SUMIF(Walmart_dataset[Order ID],Calc!A339,Walmart_dataset[Sales])</f>
        <v>19.75</v>
      </c>
      <c r="D339">
        <f>SUMIF(Walmart_dataset[Order ID],Calc!A339,Walmart_dataset[Profit])</f>
        <v>6.91</v>
      </c>
      <c r="E339" t="str">
        <f>INDEX(Walmart_dataset[],MATCH(Per_Order[[#This Row],[Unique Order ID]],Walmart_dataset[Order ID],0),7)</f>
        <v>California</v>
      </c>
      <c r="F339" t="str">
        <f>MID(Per_Order[[#This Row],[Unique Order ID]],4,4)</f>
        <v>2011</v>
      </c>
    </row>
    <row r="340" spans="1:6" x14ac:dyDescent="0.25">
      <c r="A340" t="s">
        <v>1309</v>
      </c>
      <c r="B340">
        <f>COUNTIF(Walmart_dataset[Order ID],Calc!A340)</f>
        <v>4</v>
      </c>
      <c r="C340">
        <f>SUMIF(Walmart_dataset[Order ID],Calc!A340,Walmart_dataset[Sales])</f>
        <v>219.11999999999998</v>
      </c>
      <c r="D340">
        <f>SUMIF(Walmart_dataset[Order ID],Calc!A340,Walmart_dataset[Profit])</f>
        <v>95.85</v>
      </c>
      <c r="E340" t="str">
        <f>INDEX(Walmart_dataset[],MATCH(Per_Order[[#This Row],[Unique Order ID]],Walmart_dataset[Order ID],0),7)</f>
        <v>Utah</v>
      </c>
      <c r="F340" t="str">
        <f>MID(Per_Order[[#This Row],[Unique Order ID]],4,4)</f>
        <v>2013</v>
      </c>
    </row>
    <row r="341" spans="1:6" x14ac:dyDescent="0.25">
      <c r="A341" t="s">
        <v>1314</v>
      </c>
      <c r="B341">
        <f>COUNTIF(Walmart_dataset[Order ID],Calc!A341)</f>
        <v>1</v>
      </c>
      <c r="C341">
        <f>SUMIF(Walmart_dataset[Order ID],Calc!A341,Walmart_dataset[Sales])</f>
        <v>54.9</v>
      </c>
      <c r="D341">
        <f>SUMIF(Walmart_dataset[Order ID],Calc!A341,Walmart_dataset[Profit])</f>
        <v>18.53</v>
      </c>
      <c r="E341" t="str">
        <f>INDEX(Walmart_dataset[],MATCH(Per_Order[[#This Row],[Unique Order ID]],Walmart_dataset[Order ID],0),7)</f>
        <v>California</v>
      </c>
      <c r="F341" t="str">
        <f>MID(Per_Order[[#This Row],[Unique Order ID]],4,4)</f>
        <v>2014</v>
      </c>
    </row>
    <row r="342" spans="1:6" x14ac:dyDescent="0.25">
      <c r="A342" t="s">
        <v>1317</v>
      </c>
      <c r="B342">
        <f>COUNTIF(Walmart_dataset[Order ID],Calc!A342)</f>
        <v>1</v>
      </c>
      <c r="C342">
        <f>SUMIF(Walmart_dataset[Order ID],Calc!A342,Walmart_dataset[Sales])</f>
        <v>60.81</v>
      </c>
      <c r="D342">
        <f>SUMIF(Walmart_dataset[Order ID],Calc!A342,Walmart_dataset[Profit])</f>
        <v>17.03</v>
      </c>
      <c r="E342" t="str">
        <f>INDEX(Walmart_dataset[],MATCH(Per_Order[[#This Row],[Unique Order ID]],Walmart_dataset[Order ID],0),7)</f>
        <v>California</v>
      </c>
      <c r="F342" t="str">
        <f>MID(Per_Order[[#This Row],[Unique Order ID]],4,4)</f>
        <v>2013</v>
      </c>
    </row>
    <row r="343" spans="1:6" x14ac:dyDescent="0.25">
      <c r="A343" t="s">
        <v>1320</v>
      </c>
      <c r="B343">
        <f>COUNTIF(Walmart_dataset[Order ID],Calc!A343)</f>
        <v>5</v>
      </c>
      <c r="C343">
        <f>SUMIF(Walmart_dataset[Order ID],Calc!A343,Walmart_dataset[Sales])</f>
        <v>422.66</v>
      </c>
      <c r="D343">
        <f>SUMIF(Walmart_dataset[Order ID],Calc!A343,Walmart_dataset[Profit])</f>
        <v>151.23999999999998</v>
      </c>
      <c r="E343" t="str">
        <f>INDEX(Walmart_dataset[],MATCH(Per_Order[[#This Row],[Unique Order ID]],Walmart_dataset[Order ID],0),7)</f>
        <v>Washington</v>
      </c>
      <c r="F343" t="str">
        <f>MID(Per_Order[[#This Row],[Unique Order ID]],4,4)</f>
        <v>2013</v>
      </c>
    </row>
    <row r="344" spans="1:6" x14ac:dyDescent="0.25">
      <c r="A344" t="s">
        <v>1325</v>
      </c>
      <c r="B344">
        <f>COUNTIF(Walmart_dataset[Order ID],Calc!A344)</f>
        <v>2</v>
      </c>
      <c r="C344">
        <f>SUMIF(Walmart_dataset[Order ID],Calc!A344,Walmart_dataset[Sales])</f>
        <v>197.92</v>
      </c>
      <c r="D344">
        <f>SUMIF(Walmart_dataset[Order ID],Calc!A344,Walmart_dataset[Profit])</f>
        <v>76.94</v>
      </c>
      <c r="E344" t="str">
        <f>INDEX(Walmart_dataset[],MATCH(Per_Order[[#This Row],[Unique Order ID]],Walmart_dataset[Order ID],0),7)</f>
        <v>Washington</v>
      </c>
      <c r="F344" t="str">
        <f>MID(Per_Order[[#This Row],[Unique Order ID]],4,4)</f>
        <v>2012</v>
      </c>
    </row>
    <row r="345" spans="1:6" x14ac:dyDescent="0.25">
      <c r="A345" t="s">
        <v>1328</v>
      </c>
      <c r="B345">
        <f>COUNTIF(Walmart_dataset[Order ID],Calc!A345)</f>
        <v>4</v>
      </c>
      <c r="C345">
        <f>SUMIF(Walmart_dataset[Order ID],Calc!A345,Walmart_dataset[Sales])</f>
        <v>413.79</v>
      </c>
      <c r="D345">
        <f>SUMIF(Walmart_dataset[Order ID],Calc!A345,Walmart_dataset[Profit])</f>
        <v>91.34</v>
      </c>
      <c r="E345" t="str">
        <f>INDEX(Walmart_dataset[],MATCH(Per_Order[[#This Row],[Unique Order ID]],Walmart_dataset[Order ID],0),7)</f>
        <v>California</v>
      </c>
      <c r="F345" t="str">
        <f>MID(Per_Order[[#This Row],[Unique Order ID]],4,4)</f>
        <v>2014</v>
      </c>
    </row>
    <row r="346" spans="1:6" x14ac:dyDescent="0.25">
      <c r="A346" t="s">
        <v>1332</v>
      </c>
      <c r="B346">
        <f>COUNTIF(Walmart_dataset[Order ID],Calc!A346)</f>
        <v>3</v>
      </c>
      <c r="C346">
        <f>SUMIF(Walmart_dataset[Order ID],Calc!A346,Walmart_dataset[Sales])</f>
        <v>1170.56</v>
      </c>
      <c r="D346">
        <f>SUMIF(Walmart_dataset[Order ID],Calc!A346,Walmart_dataset[Profit])</f>
        <v>108.05</v>
      </c>
      <c r="E346" t="str">
        <f>INDEX(Walmart_dataset[],MATCH(Per_Order[[#This Row],[Unique Order ID]],Walmart_dataset[Order ID],0),7)</f>
        <v>California</v>
      </c>
      <c r="F346" t="str">
        <f>MID(Per_Order[[#This Row],[Unique Order ID]],4,4)</f>
        <v>2014</v>
      </c>
    </row>
    <row r="347" spans="1:6" x14ac:dyDescent="0.25">
      <c r="A347" t="s">
        <v>1337</v>
      </c>
      <c r="B347">
        <f>COUNTIF(Walmart_dataset[Order ID],Calc!A347)</f>
        <v>1</v>
      </c>
      <c r="C347">
        <f>SUMIF(Walmart_dataset[Order ID],Calc!A347,Walmart_dataset[Sales])</f>
        <v>72.290000000000006</v>
      </c>
      <c r="D347">
        <f>SUMIF(Walmart_dataset[Order ID],Calc!A347,Walmart_dataset[Profit])</f>
        <v>-98.8</v>
      </c>
      <c r="E347" t="str">
        <f>INDEX(Walmart_dataset[],MATCH(Per_Order[[#This Row],[Unique Order ID]],Walmart_dataset[Order ID],0),7)</f>
        <v>Colorado</v>
      </c>
      <c r="F347" t="str">
        <f>MID(Per_Order[[#This Row],[Unique Order ID]],4,4)</f>
        <v>2013</v>
      </c>
    </row>
    <row r="348" spans="1:6" x14ac:dyDescent="0.25">
      <c r="A348" t="s">
        <v>1341</v>
      </c>
      <c r="B348">
        <f>COUNTIF(Walmart_dataset[Order ID],Calc!A348)</f>
        <v>2</v>
      </c>
      <c r="C348">
        <f>SUMIF(Walmart_dataset[Order ID],Calc!A348,Walmart_dataset[Sales])</f>
        <v>726.55000000000007</v>
      </c>
      <c r="D348">
        <f>SUMIF(Walmart_dataset[Order ID],Calc!A348,Walmart_dataset[Profit])</f>
        <v>267.42</v>
      </c>
      <c r="E348" t="str">
        <f>INDEX(Walmart_dataset[],MATCH(Per_Order[[#This Row],[Unique Order ID]],Walmart_dataset[Order ID],0),7)</f>
        <v>California</v>
      </c>
      <c r="F348" t="str">
        <f>MID(Per_Order[[#This Row],[Unique Order ID]],4,4)</f>
        <v>2011</v>
      </c>
    </row>
    <row r="349" spans="1:6" x14ac:dyDescent="0.25">
      <c r="A349" t="s">
        <v>1344</v>
      </c>
      <c r="B349">
        <f>COUNTIF(Walmart_dataset[Order ID],Calc!A349)</f>
        <v>1</v>
      </c>
      <c r="C349">
        <f>SUMIF(Walmart_dataset[Order ID],Calc!A349,Walmart_dataset[Sales])</f>
        <v>319.97000000000003</v>
      </c>
      <c r="D349">
        <f>SUMIF(Walmart_dataset[Order ID],Calc!A349,Walmart_dataset[Profit])</f>
        <v>36</v>
      </c>
      <c r="E349" t="str">
        <f>INDEX(Walmart_dataset[],MATCH(Per_Order[[#This Row],[Unique Order ID]],Walmart_dataset[Order ID],0),7)</f>
        <v>Oregon</v>
      </c>
      <c r="F349" t="str">
        <f>MID(Per_Order[[#This Row],[Unique Order ID]],4,4)</f>
        <v>2012</v>
      </c>
    </row>
    <row r="350" spans="1:6" x14ac:dyDescent="0.25">
      <c r="A350" t="s">
        <v>1347</v>
      </c>
      <c r="B350">
        <f>COUNTIF(Walmart_dataset[Order ID],Calc!A350)</f>
        <v>1</v>
      </c>
      <c r="C350">
        <f>SUMIF(Walmart_dataset[Order ID],Calc!A350,Walmart_dataset[Sales])</f>
        <v>44.4</v>
      </c>
      <c r="D350">
        <f>SUMIF(Walmart_dataset[Order ID],Calc!A350,Walmart_dataset[Profit])</f>
        <v>12.43</v>
      </c>
      <c r="E350" t="str">
        <f>INDEX(Walmart_dataset[],MATCH(Per_Order[[#This Row],[Unique Order ID]],Walmart_dataset[Order ID],0),7)</f>
        <v>Utah</v>
      </c>
      <c r="F350" t="str">
        <f>MID(Per_Order[[#This Row],[Unique Order ID]],4,4)</f>
        <v>2013</v>
      </c>
    </row>
    <row r="351" spans="1:6" x14ac:dyDescent="0.25">
      <c r="A351" t="s">
        <v>1350</v>
      </c>
      <c r="B351">
        <f>COUNTIF(Walmart_dataset[Order ID],Calc!A351)</f>
        <v>2</v>
      </c>
      <c r="C351">
        <f>SUMIF(Walmart_dataset[Order ID],Calc!A351,Walmart_dataset[Sales])</f>
        <v>1054.93</v>
      </c>
      <c r="D351">
        <f>SUMIF(Walmart_dataset[Order ID],Calc!A351,Walmart_dataset[Profit])</f>
        <v>394.65000000000003</v>
      </c>
      <c r="E351" t="str">
        <f>INDEX(Walmart_dataset[],MATCH(Per_Order[[#This Row],[Unique Order ID]],Walmart_dataset[Order ID],0),7)</f>
        <v>California</v>
      </c>
      <c r="F351" t="str">
        <f>MID(Per_Order[[#This Row],[Unique Order ID]],4,4)</f>
        <v>2013</v>
      </c>
    </row>
    <row r="352" spans="1:6" x14ac:dyDescent="0.25">
      <c r="A352" t="s">
        <v>1354</v>
      </c>
      <c r="B352">
        <f>COUNTIF(Walmart_dataset[Order ID],Calc!A352)</f>
        <v>5</v>
      </c>
      <c r="C352">
        <f>SUMIF(Walmart_dataset[Order ID],Calc!A352,Walmart_dataset[Sales])</f>
        <v>739.74</v>
      </c>
      <c r="D352">
        <f>SUMIF(Walmart_dataset[Order ID],Calc!A352,Walmart_dataset[Profit])</f>
        <v>71.97999999999999</v>
      </c>
      <c r="E352" t="str">
        <f>INDEX(Walmart_dataset[],MATCH(Per_Order[[#This Row],[Unique Order ID]],Walmart_dataset[Order ID],0),7)</f>
        <v>California</v>
      </c>
      <c r="F352" t="str">
        <f>MID(Per_Order[[#This Row],[Unique Order ID]],4,4)</f>
        <v>2014</v>
      </c>
    </row>
    <row r="353" spans="1:6" x14ac:dyDescent="0.25">
      <c r="A353" t="s">
        <v>1359</v>
      </c>
      <c r="B353">
        <f>COUNTIF(Walmart_dataset[Order ID],Calc!A353)</f>
        <v>5</v>
      </c>
      <c r="C353">
        <f>SUMIF(Walmart_dataset[Order ID],Calc!A353,Walmart_dataset[Sales])</f>
        <v>627.48000000000013</v>
      </c>
      <c r="D353">
        <f>SUMIF(Walmart_dataset[Order ID],Calc!A353,Walmart_dataset[Profit])</f>
        <v>189.98000000000002</v>
      </c>
      <c r="E353" t="str">
        <f>INDEX(Walmart_dataset[],MATCH(Per_Order[[#This Row],[Unique Order ID]],Walmart_dataset[Order ID],0),7)</f>
        <v>California</v>
      </c>
      <c r="F353" t="str">
        <f>MID(Per_Order[[#This Row],[Unique Order ID]],4,4)</f>
        <v>2012</v>
      </c>
    </row>
    <row r="354" spans="1:6" x14ac:dyDescent="0.25">
      <c r="A354" t="s">
        <v>1365</v>
      </c>
      <c r="B354">
        <f>COUNTIF(Walmart_dataset[Order ID],Calc!A354)</f>
        <v>1</v>
      </c>
      <c r="C354">
        <f>SUMIF(Walmart_dataset[Order ID],Calc!A354,Walmart_dataset[Sales])</f>
        <v>143.69999999999999</v>
      </c>
      <c r="D354">
        <f>SUMIF(Walmart_dataset[Order ID],Calc!A354,Walmart_dataset[Profit])</f>
        <v>68.98</v>
      </c>
      <c r="E354" t="str">
        <f>INDEX(Walmart_dataset[],MATCH(Per_Order[[#This Row],[Unique Order ID]],Walmart_dataset[Order ID],0),7)</f>
        <v>California</v>
      </c>
      <c r="F354" t="str">
        <f>MID(Per_Order[[#This Row],[Unique Order ID]],4,4)</f>
        <v>2013</v>
      </c>
    </row>
    <row r="355" spans="1:6" x14ac:dyDescent="0.25">
      <c r="A355" t="s">
        <v>1367</v>
      </c>
      <c r="B355">
        <f>COUNTIF(Walmart_dataset[Order ID],Calc!A355)</f>
        <v>2</v>
      </c>
      <c r="C355">
        <f>SUMIF(Walmart_dataset[Order ID],Calc!A355,Walmart_dataset[Sales])</f>
        <v>86.82</v>
      </c>
      <c r="D355">
        <f>SUMIF(Walmart_dataset[Order ID],Calc!A355,Walmart_dataset[Profit])</f>
        <v>29.53</v>
      </c>
      <c r="E355" t="str">
        <f>INDEX(Walmart_dataset[],MATCH(Per_Order[[#This Row],[Unique Order ID]],Walmart_dataset[Order ID],0),7)</f>
        <v>California</v>
      </c>
      <c r="F355" t="str">
        <f>MID(Per_Order[[#This Row],[Unique Order ID]],4,4)</f>
        <v>2012</v>
      </c>
    </row>
    <row r="356" spans="1:6" x14ac:dyDescent="0.25">
      <c r="A356" t="s">
        <v>1369</v>
      </c>
      <c r="B356">
        <f>COUNTIF(Walmart_dataset[Order ID],Calc!A356)</f>
        <v>2</v>
      </c>
      <c r="C356">
        <f>SUMIF(Walmart_dataset[Order ID],Calc!A356,Walmart_dataset[Sales])</f>
        <v>1231.5</v>
      </c>
      <c r="D356">
        <f>SUMIF(Walmart_dataset[Order ID],Calc!A356,Walmart_dataset[Profit])</f>
        <v>99.68</v>
      </c>
      <c r="E356" t="str">
        <f>INDEX(Walmart_dataset[],MATCH(Per_Order[[#This Row],[Unique Order ID]],Walmart_dataset[Order ID],0),7)</f>
        <v>California</v>
      </c>
      <c r="F356" t="str">
        <f>MID(Per_Order[[#This Row],[Unique Order ID]],4,4)</f>
        <v>2014</v>
      </c>
    </row>
    <row r="357" spans="1:6" x14ac:dyDescent="0.25">
      <c r="A357" t="s">
        <v>1372</v>
      </c>
      <c r="B357">
        <f>COUNTIF(Walmart_dataset[Order ID],Calc!A357)</f>
        <v>2</v>
      </c>
      <c r="C357">
        <f>SUMIF(Walmart_dataset[Order ID],Calc!A357,Walmart_dataset[Sales])</f>
        <v>376.97</v>
      </c>
      <c r="D357">
        <f>SUMIF(Walmart_dataset[Order ID],Calc!A357,Walmart_dataset[Profit])</f>
        <v>69.350000000000009</v>
      </c>
      <c r="E357" t="str">
        <f>INDEX(Walmart_dataset[],MATCH(Per_Order[[#This Row],[Unique Order ID]],Walmart_dataset[Order ID],0),7)</f>
        <v>California</v>
      </c>
      <c r="F357" t="str">
        <f>MID(Per_Order[[#This Row],[Unique Order ID]],4,4)</f>
        <v>2012</v>
      </c>
    </row>
    <row r="358" spans="1:6" x14ac:dyDescent="0.25">
      <c r="A358" t="s">
        <v>1376</v>
      </c>
      <c r="B358">
        <f>COUNTIF(Walmart_dataset[Order ID],Calc!A358)</f>
        <v>1</v>
      </c>
      <c r="C358">
        <f>SUMIF(Walmart_dataset[Order ID],Calc!A358,Walmart_dataset[Sales])</f>
        <v>12.96</v>
      </c>
      <c r="D358">
        <f>SUMIF(Walmart_dataset[Order ID],Calc!A358,Walmart_dataset[Profit])</f>
        <v>6.35</v>
      </c>
      <c r="E358" t="str">
        <f>INDEX(Walmart_dataset[],MATCH(Per_Order[[#This Row],[Unique Order ID]],Walmart_dataset[Order ID],0),7)</f>
        <v>Washington</v>
      </c>
      <c r="F358" t="str">
        <f>MID(Per_Order[[#This Row],[Unique Order ID]],4,4)</f>
        <v>2014</v>
      </c>
    </row>
    <row r="359" spans="1:6" x14ac:dyDescent="0.25">
      <c r="A359" t="s">
        <v>1379</v>
      </c>
      <c r="B359">
        <f>COUNTIF(Walmart_dataset[Order ID],Calc!A359)</f>
        <v>1</v>
      </c>
      <c r="C359">
        <f>SUMIF(Walmart_dataset[Order ID],Calc!A359,Walmart_dataset[Sales])</f>
        <v>199.74</v>
      </c>
      <c r="D359">
        <f>SUMIF(Walmart_dataset[Order ID],Calc!A359,Walmart_dataset[Profit])</f>
        <v>47.94</v>
      </c>
      <c r="E359" t="str">
        <f>INDEX(Walmart_dataset[],MATCH(Per_Order[[#This Row],[Unique Order ID]],Walmart_dataset[Order ID],0),7)</f>
        <v>Washington</v>
      </c>
      <c r="F359" t="str">
        <f>MID(Per_Order[[#This Row],[Unique Order ID]],4,4)</f>
        <v>2012</v>
      </c>
    </row>
    <row r="360" spans="1:6" x14ac:dyDescent="0.25">
      <c r="A360" t="s">
        <v>1381</v>
      </c>
      <c r="B360">
        <f>COUNTIF(Walmart_dataset[Order ID],Calc!A360)</f>
        <v>2</v>
      </c>
      <c r="C360">
        <f>SUMIF(Walmart_dataset[Order ID],Calc!A360,Walmart_dataset[Sales])</f>
        <v>1555.24</v>
      </c>
      <c r="D360">
        <f>SUMIF(Walmart_dataset[Order ID],Calc!A360,Walmart_dataset[Profit])</f>
        <v>473.75</v>
      </c>
      <c r="E360" t="str">
        <f>INDEX(Walmart_dataset[],MATCH(Per_Order[[#This Row],[Unique Order ID]],Walmart_dataset[Order ID],0),7)</f>
        <v>California</v>
      </c>
      <c r="F360" t="str">
        <f>MID(Per_Order[[#This Row],[Unique Order ID]],4,4)</f>
        <v>2012</v>
      </c>
    </row>
    <row r="361" spans="1:6" x14ac:dyDescent="0.25">
      <c r="A361" t="s">
        <v>1384</v>
      </c>
      <c r="B361">
        <f>COUNTIF(Walmart_dataset[Order ID],Calc!A361)</f>
        <v>2</v>
      </c>
      <c r="C361">
        <f>SUMIF(Walmart_dataset[Order ID],Calc!A361,Walmart_dataset[Sales])</f>
        <v>265.77999999999997</v>
      </c>
      <c r="D361">
        <f>SUMIF(Walmart_dataset[Order ID],Calc!A361,Walmart_dataset[Profit])</f>
        <v>17.350000000000001</v>
      </c>
      <c r="E361" t="str">
        <f>INDEX(Walmart_dataset[],MATCH(Per_Order[[#This Row],[Unique Order ID]],Walmart_dataset[Order ID],0),7)</f>
        <v>California</v>
      </c>
      <c r="F361" t="str">
        <f>MID(Per_Order[[#This Row],[Unique Order ID]],4,4)</f>
        <v>2011</v>
      </c>
    </row>
    <row r="362" spans="1:6" x14ac:dyDescent="0.25">
      <c r="A362" t="s">
        <v>1388</v>
      </c>
      <c r="B362">
        <f>COUNTIF(Walmart_dataset[Order ID],Calc!A362)</f>
        <v>3</v>
      </c>
      <c r="C362">
        <f>SUMIF(Walmart_dataset[Order ID],Calc!A362,Walmart_dataset[Sales])</f>
        <v>911.81999999999994</v>
      </c>
      <c r="D362">
        <f>SUMIF(Walmart_dataset[Order ID],Calc!A362,Walmart_dataset[Profit])</f>
        <v>8.86</v>
      </c>
      <c r="E362" t="str">
        <f>INDEX(Walmart_dataset[],MATCH(Per_Order[[#This Row],[Unique Order ID]],Walmart_dataset[Order ID],0),7)</f>
        <v>Washington</v>
      </c>
      <c r="F362" t="str">
        <f>MID(Per_Order[[#This Row],[Unique Order ID]],4,4)</f>
        <v>2014</v>
      </c>
    </row>
    <row r="363" spans="1:6" x14ac:dyDescent="0.25">
      <c r="A363" t="s">
        <v>1391</v>
      </c>
      <c r="B363">
        <f>COUNTIF(Walmart_dataset[Order ID],Calc!A363)</f>
        <v>1</v>
      </c>
      <c r="C363">
        <f>SUMIF(Walmart_dataset[Order ID],Calc!A363,Walmart_dataset[Sales])</f>
        <v>16.399999999999999</v>
      </c>
      <c r="D363">
        <f>SUMIF(Walmart_dataset[Order ID],Calc!A363,Walmart_dataset[Profit])</f>
        <v>4.76</v>
      </c>
      <c r="E363" t="str">
        <f>INDEX(Walmart_dataset[],MATCH(Per_Order[[#This Row],[Unique Order ID]],Walmart_dataset[Order ID],0),7)</f>
        <v>California</v>
      </c>
      <c r="F363" t="str">
        <f>MID(Per_Order[[#This Row],[Unique Order ID]],4,4)</f>
        <v>2014</v>
      </c>
    </row>
    <row r="364" spans="1:6" x14ac:dyDescent="0.25">
      <c r="A364" t="s">
        <v>1394</v>
      </c>
      <c r="B364">
        <f>COUNTIF(Walmart_dataset[Order ID],Calc!A364)</f>
        <v>1</v>
      </c>
      <c r="C364">
        <f>SUMIF(Walmart_dataset[Order ID],Calc!A364,Walmart_dataset[Sales])</f>
        <v>892.98</v>
      </c>
      <c r="D364">
        <f>SUMIF(Walmart_dataset[Order ID],Calc!A364,Walmart_dataset[Profit])</f>
        <v>80.37</v>
      </c>
      <c r="E364" t="str">
        <f>INDEX(Walmart_dataset[],MATCH(Per_Order[[#This Row],[Unique Order ID]],Walmart_dataset[Order ID],0),7)</f>
        <v>Washington</v>
      </c>
      <c r="F364" t="str">
        <f>MID(Per_Order[[#This Row],[Unique Order ID]],4,4)</f>
        <v>2014</v>
      </c>
    </row>
    <row r="365" spans="1:6" x14ac:dyDescent="0.25">
      <c r="A365" t="s">
        <v>1397</v>
      </c>
      <c r="B365">
        <f>COUNTIF(Walmart_dataset[Order ID],Calc!A365)</f>
        <v>5</v>
      </c>
      <c r="C365">
        <f>SUMIF(Walmart_dataset[Order ID],Calc!A365,Walmart_dataset[Sales])</f>
        <v>668.74</v>
      </c>
      <c r="D365">
        <f>SUMIF(Walmart_dataset[Order ID],Calc!A365,Walmart_dataset[Profit])</f>
        <v>2.8700000000000045</v>
      </c>
      <c r="E365" t="str">
        <f>INDEX(Walmart_dataset[],MATCH(Per_Order[[#This Row],[Unique Order ID]],Walmart_dataset[Order ID],0),7)</f>
        <v>Arizona</v>
      </c>
      <c r="F365" t="str">
        <f>MID(Per_Order[[#This Row],[Unique Order ID]],4,4)</f>
        <v>2014</v>
      </c>
    </row>
    <row r="366" spans="1:6" x14ac:dyDescent="0.25">
      <c r="A366" t="s">
        <v>1401</v>
      </c>
      <c r="B366">
        <f>COUNTIF(Walmart_dataset[Order ID],Calc!A366)</f>
        <v>1</v>
      </c>
      <c r="C366">
        <f>SUMIF(Walmart_dataset[Order ID],Calc!A366,Walmart_dataset[Sales])</f>
        <v>265.93</v>
      </c>
      <c r="D366">
        <f>SUMIF(Walmart_dataset[Order ID],Calc!A366,Walmart_dataset[Profit])</f>
        <v>63.82</v>
      </c>
      <c r="E366" t="str">
        <f>INDEX(Walmart_dataset[],MATCH(Per_Order[[#This Row],[Unique Order ID]],Walmart_dataset[Order ID],0),7)</f>
        <v>Washington</v>
      </c>
      <c r="F366" t="str">
        <f>MID(Per_Order[[#This Row],[Unique Order ID]],4,4)</f>
        <v>2014</v>
      </c>
    </row>
    <row r="367" spans="1:6" x14ac:dyDescent="0.25">
      <c r="A367" t="s">
        <v>1403</v>
      </c>
      <c r="B367">
        <f>COUNTIF(Walmart_dataset[Order ID],Calc!A367)</f>
        <v>1</v>
      </c>
      <c r="C367">
        <f>SUMIF(Walmart_dataset[Order ID],Calc!A367,Walmart_dataset[Sales])</f>
        <v>14.35</v>
      </c>
      <c r="D367">
        <f>SUMIF(Walmart_dataset[Order ID],Calc!A367,Walmart_dataset[Profit])</f>
        <v>5.2</v>
      </c>
      <c r="E367" t="str">
        <f>INDEX(Walmart_dataset[],MATCH(Per_Order[[#This Row],[Unique Order ID]],Walmart_dataset[Order ID],0),7)</f>
        <v>Colorado</v>
      </c>
      <c r="F367" t="str">
        <f>MID(Per_Order[[#This Row],[Unique Order ID]],4,4)</f>
        <v>2014</v>
      </c>
    </row>
    <row r="368" spans="1:6" x14ac:dyDescent="0.25">
      <c r="A368" t="s">
        <v>1407</v>
      </c>
      <c r="B368">
        <f>COUNTIF(Walmart_dataset[Order ID],Calc!A368)</f>
        <v>2</v>
      </c>
      <c r="C368">
        <f>SUMIF(Walmart_dataset[Order ID],Calc!A368,Walmart_dataset[Sales])</f>
        <v>83.66</v>
      </c>
      <c r="D368">
        <f>SUMIF(Walmart_dataset[Order ID],Calc!A368,Walmart_dataset[Profit])</f>
        <v>23.790000000000003</v>
      </c>
      <c r="E368" t="str">
        <f>INDEX(Walmart_dataset[],MATCH(Per_Order[[#This Row],[Unique Order ID]],Walmart_dataset[Order ID],0),7)</f>
        <v>California</v>
      </c>
      <c r="F368" t="str">
        <f>MID(Per_Order[[#This Row],[Unique Order ID]],4,4)</f>
        <v>2013</v>
      </c>
    </row>
    <row r="369" spans="1:6" x14ac:dyDescent="0.25">
      <c r="A369" t="s">
        <v>1411</v>
      </c>
      <c r="B369">
        <f>COUNTIF(Walmart_dataset[Order ID],Calc!A369)</f>
        <v>5</v>
      </c>
      <c r="C369">
        <f>SUMIF(Walmart_dataset[Order ID],Calc!A369,Walmart_dataset[Sales])</f>
        <v>178.89000000000001</v>
      </c>
      <c r="D369">
        <f>SUMIF(Walmart_dataset[Order ID],Calc!A369,Walmart_dataset[Profit])</f>
        <v>58.339999999999996</v>
      </c>
      <c r="E369" t="str">
        <f>INDEX(Walmart_dataset[],MATCH(Per_Order[[#This Row],[Unique Order ID]],Walmart_dataset[Order ID],0),7)</f>
        <v>California</v>
      </c>
      <c r="F369" t="str">
        <f>MID(Per_Order[[#This Row],[Unique Order ID]],4,4)</f>
        <v>2014</v>
      </c>
    </row>
    <row r="370" spans="1:6" x14ac:dyDescent="0.25">
      <c r="A370" t="s">
        <v>1414</v>
      </c>
      <c r="B370">
        <f>COUNTIF(Walmart_dataset[Order ID],Calc!A370)</f>
        <v>4</v>
      </c>
      <c r="C370">
        <f>SUMIF(Walmart_dataset[Order ID],Calc!A370,Walmart_dataset[Sales])</f>
        <v>1966.56</v>
      </c>
      <c r="D370">
        <f>SUMIF(Walmart_dataset[Order ID],Calc!A370,Walmart_dataset[Profit])</f>
        <v>343.96</v>
      </c>
      <c r="E370" t="str">
        <f>INDEX(Walmart_dataset[],MATCH(Per_Order[[#This Row],[Unique Order ID]],Walmart_dataset[Order ID],0),7)</f>
        <v>California</v>
      </c>
      <c r="F370" t="str">
        <f>MID(Per_Order[[#This Row],[Unique Order ID]],4,4)</f>
        <v>2012</v>
      </c>
    </row>
    <row r="371" spans="1:6" x14ac:dyDescent="0.25">
      <c r="A371" t="s">
        <v>1419</v>
      </c>
      <c r="B371">
        <f>COUNTIF(Walmart_dataset[Order ID],Calc!A371)</f>
        <v>1</v>
      </c>
      <c r="C371">
        <f>SUMIF(Walmart_dataset[Order ID],Calc!A371,Walmart_dataset[Sales])</f>
        <v>120.71</v>
      </c>
      <c r="D371">
        <f>SUMIF(Walmart_dataset[Order ID],Calc!A371,Walmart_dataset[Profit])</f>
        <v>-18.11</v>
      </c>
      <c r="E371" t="str">
        <f>INDEX(Walmart_dataset[],MATCH(Per_Order[[#This Row],[Unique Order ID]],Walmart_dataset[Order ID],0),7)</f>
        <v>California</v>
      </c>
      <c r="F371" t="str">
        <f>MID(Per_Order[[#This Row],[Unique Order ID]],4,4)</f>
        <v>2011</v>
      </c>
    </row>
    <row r="372" spans="1:6" x14ac:dyDescent="0.25">
      <c r="A372" t="s">
        <v>1423</v>
      </c>
      <c r="B372">
        <f>COUNTIF(Walmart_dataset[Order ID],Calc!A372)</f>
        <v>1</v>
      </c>
      <c r="C372">
        <f>SUMIF(Walmart_dataset[Order ID],Calc!A372,Walmart_dataset[Sales])</f>
        <v>32.75</v>
      </c>
      <c r="D372">
        <f>SUMIF(Walmart_dataset[Order ID],Calc!A372,Walmart_dataset[Profit])</f>
        <v>15.07</v>
      </c>
      <c r="E372" t="str">
        <f>INDEX(Walmart_dataset[],MATCH(Per_Order[[#This Row],[Unique Order ID]],Walmart_dataset[Order ID],0),7)</f>
        <v>California</v>
      </c>
      <c r="F372" t="str">
        <f>MID(Per_Order[[#This Row],[Unique Order ID]],4,4)</f>
        <v>2012</v>
      </c>
    </row>
    <row r="373" spans="1:6" x14ac:dyDescent="0.25">
      <c r="A373" t="s">
        <v>1427</v>
      </c>
      <c r="B373">
        <f>COUNTIF(Walmart_dataset[Order ID],Calc!A373)</f>
        <v>5</v>
      </c>
      <c r="C373">
        <f>SUMIF(Walmart_dataset[Order ID],Calc!A373,Walmart_dataset[Sales])</f>
        <v>1069.1300000000001</v>
      </c>
      <c r="D373">
        <f>SUMIF(Walmart_dataset[Order ID],Calc!A373,Walmart_dataset[Profit])</f>
        <v>188.85</v>
      </c>
      <c r="E373" t="str">
        <f>INDEX(Walmart_dataset[],MATCH(Per_Order[[#This Row],[Unique Order ID]],Walmart_dataset[Order ID],0),7)</f>
        <v>California</v>
      </c>
      <c r="F373" t="str">
        <f>MID(Per_Order[[#This Row],[Unique Order ID]],4,4)</f>
        <v>2014</v>
      </c>
    </row>
    <row r="374" spans="1:6" x14ac:dyDescent="0.25">
      <c r="A374" t="s">
        <v>1433</v>
      </c>
      <c r="B374">
        <f>COUNTIF(Walmart_dataset[Order ID],Calc!A374)</f>
        <v>2</v>
      </c>
      <c r="C374">
        <f>SUMIF(Walmart_dataset[Order ID],Calc!A374,Walmart_dataset[Sales])</f>
        <v>32.31</v>
      </c>
      <c r="D374">
        <f>SUMIF(Walmart_dataset[Order ID],Calc!A374,Walmart_dataset[Profit])</f>
        <v>12.48</v>
      </c>
      <c r="E374" t="str">
        <f>INDEX(Walmart_dataset[],MATCH(Per_Order[[#This Row],[Unique Order ID]],Walmart_dataset[Order ID],0),7)</f>
        <v>California</v>
      </c>
      <c r="F374" t="str">
        <f>MID(Per_Order[[#This Row],[Unique Order ID]],4,4)</f>
        <v>2012</v>
      </c>
    </row>
    <row r="375" spans="1:6" x14ac:dyDescent="0.25">
      <c r="A375" t="s">
        <v>1436</v>
      </c>
      <c r="B375">
        <f>COUNTIF(Walmart_dataset[Order ID],Calc!A375)</f>
        <v>2</v>
      </c>
      <c r="C375">
        <f>SUMIF(Walmart_dataset[Order ID],Calc!A375,Walmart_dataset[Sales])</f>
        <v>22.439999999999998</v>
      </c>
      <c r="D375">
        <f>SUMIF(Walmart_dataset[Order ID],Calc!A375,Walmart_dataset[Profit])</f>
        <v>7.16</v>
      </c>
      <c r="E375" t="str">
        <f>INDEX(Walmart_dataset[],MATCH(Per_Order[[#This Row],[Unique Order ID]],Walmart_dataset[Order ID],0),7)</f>
        <v>California</v>
      </c>
      <c r="F375" t="str">
        <f>MID(Per_Order[[#This Row],[Unique Order ID]],4,4)</f>
        <v>2014</v>
      </c>
    </row>
    <row r="376" spans="1:6" x14ac:dyDescent="0.25">
      <c r="A376" t="s">
        <v>1439</v>
      </c>
      <c r="B376">
        <f>COUNTIF(Walmart_dataset[Order ID],Calc!A376)</f>
        <v>3</v>
      </c>
      <c r="C376">
        <f>SUMIF(Walmart_dataset[Order ID],Calc!A376,Walmart_dataset[Sales])</f>
        <v>1324.5700000000002</v>
      </c>
      <c r="D376">
        <f>SUMIF(Walmart_dataset[Order ID],Calc!A376,Walmart_dataset[Profit])</f>
        <v>198.86</v>
      </c>
      <c r="E376" t="str">
        <f>INDEX(Walmart_dataset[],MATCH(Per_Order[[#This Row],[Unique Order ID]],Walmart_dataset[Order ID],0),7)</f>
        <v>California</v>
      </c>
      <c r="F376" t="str">
        <f>MID(Per_Order[[#This Row],[Unique Order ID]],4,4)</f>
        <v>2014</v>
      </c>
    </row>
    <row r="377" spans="1:6" x14ac:dyDescent="0.25">
      <c r="A377" t="s">
        <v>1442</v>
      </c>
      <c r="B377">
        <f>COUNTIF(Walmart_dataset[Order ID],Calc!A377)</f>
        <v>2</v>
      </c>
      <c r="C377">
        <f>SUMIF(Walmart_dataset[Order ID],Calc!A377,Walmart_dataset[Sales])</f>
        <v>384.18</v>
      </c>
      <c r="D377">
        <f>SUMIF(Walmart_dataset[Order ID],Calc!A377,Walmart_dataset[Profit])</f>
        <v>138.48000000000002</v>
      </c>
      <c r="E377" t="str">
        <f>INDEX(Walmart_dataset[],MATCH(Per_Order[[#This Row],[Unique Order ID]],Walmart_dataset[Order ID],0),7)</f>
        <v>California</v>
      </c>
      <c r="F377" t="str">
        <f>MID(Per_Order[[#This Row],[Unique Order ID]],4,4)</f>
        <v>2014</v>
      </c>
    </row>
    <row r="378" spans="1:6" x14ac:dyDescent="0.25">
      <c r="A378" t="s">
        <v>1445</v>
      </c>
      <c r="B378">
        <f>COUNTIF(Walmart_dataset[Order ID],Calc!A378)</f>
        <v>1</v>
      </c>
      <c r="C378">
        <f>SUMIF(Walmart_dataset[Order ID],Calc!A378,Walmart_dataset[Sales])</f>
        <v>211.84</v>
      </c>
      <c r="D378">
        <f>SUMIF(Walmart_dataset[Order ID],Calc!A378,Walmart_dataset[Profit])</f>
        <v>76.260000000000005</v>
      </c>
      <c r="E378" t="str">
        <f>INDEX(Walmart_dataset[],MATCH(Per_Order[[#This Row],[Unique Order ID]],Walmart_dataset[Order ID],0),7)</f>
        <v>California</v>
      </c>
      <c r="F378" t="str">
        <f>MID(Per_Order[[#This Row],[Unique Order ID]],4,4)</f>
        <v>2014</v>
      </c>
    </row>
    <row r="379" spans="1:6" x14ac:dyDescent="0.25">
      <c r="A379" t="s">
        <v>1448</v>
      </c>
      <c r="B379">
        <f>COUNTIF(Walmart_dataset[Order ID],Calc!A379)</f>
        <v>1</v>
      </c>
      <c r="C379">
        <f>SUMIF(Walmart_dataset[Order ID],Calc!A379,Walmart_dataset[Sales])</f>
        <v>7.52</v>
      </c>
      <c r="D379">
        <f>SUMIF(Walmart_dataset[Order ID],Calc!A379,Walmart_dataset[Profit])</f>
        <v>2.63</v>
      </c>
      <c r="E379" t="str">
        <f>INDEX(Walmart_dataset[],MATCH(Per_Order[[#This Row],[Unique Order ID]],Walmart_dataset[Order ID],0),7)</f>
        <v>California</v>
      </c>
      <c r="F379" t="str">
        <f>MID(Per_Order[[#This Row],[Unique Order ID]],4,4)</f>
        <v>2012</v>
      </c>
    </row>
    <row r="380" spans="1:6" x14ac:dyDescent="0.25">
      <c r="A380" t="s">
        <v>1450</v>
      </c>
      <c r="B380">
        <f>COUNTIF(Walmart_dataset[Order ID],Calc!A380)</f>
        <v>2</v>
      </c>
      <c r="C380">
        <f>SUMIF(Walmart_dataset[Order ID],Calc!A380,Walmart_dataset[Sales])</f>
        <v>641.02</v>
      </c>
      <c r="D380">
        <f>SUMIF(Walmart_dataset[Order ID],Calc!A380,Walmart_dataset[Profit])</f>
        <v>37.31</v>
      </c>
      <c r="E380" t="str">
        <f>INDEX(Walmart_dataset[],MATCH(Per_Order[[#This Row],[Unique Order ID]],Walmart_dataset[Order ID],0),7)</f>
        <v>California</v>
      </c>
      <c r="F380" t="str">
        <f>MID(Per_Order[[#This Row],[Unique Order ID]],4,4)</f>
        <v>2011</v>
      </c>
    </row>
    <row r="381" spans="1:6" x14ac:dyDescent="0.25">
      <c r="A381" t="s">
        <v>1451</v>
      </c>
      <c r="B381">
        <f>COUNTIF(Walmart_dataset[Order ID],Calc!A381)</f>
        <v>2</v>
      </c>
      <c r="C381">
        <f>SUMIF(Walmart_dataset[Order ID],Calc!A381,Walmart_dataset[Sales])</f>
        <v>674.87</v>
      </c>
      <c r="D381">
        <f>SUMIF(Walmart_dataset[Order ID],Calc!A381,Walmart_dataset[Profit])</f>
        <v>125.15</v>
      </c>
      <c r="E381" t="str">
        <f>INDEX(Walmart_dataset[],MATCH(Per_Order[[#This Row],[Unique Order ID]],Walmart_dataset[Order ID],0),7)</f>
        <v>New Mexico</v>
      </c>
      <c r="F381" t="str">
        <f>MID(Per_Order[[#This Row],[Unique Order ID]],4,4)</f>
        <v>2014</v>
      </c>
    </row>
    <row r="382" spans="1:6" x14ac:dyDescent="0.25">
      <c r="A382" t="s">
        <v>1455</v>
      </c>
      <c r="B382">
        <f>COUNTIF(Walmart_dataset[Order ID],Calc!A382)</f>
        <v>1</v>
      </c>
      <c r="C382">
        <f>SUMIF(Walmart_dataset[Order ID],Calc!A382,Walmart_dataset[Sales])</f>
        <v>2396.4</v>
      </c>
      <c r="D382">
        <f>SUMIF(Walmart_dataset[Order ID],Calc!A382,Walmart_dataset[Profit])</f>
        <v>179.73</v>
      </c>
      <c r="E382" t="str">
        <f>INDEX(Walmart_dataset[],MATCH(Per_Order[[#This Row],[Unique Order ID]],Walmart_dataset[Order ID],0),7)</f>
        <v>Nevada</v>
      </c>
      <c r="F382" t="str">
        <f>MID(Per_Order[[#This Row],[Unique Order ID]],4,4)</f>
        <v>2013</v>
      </c>
    </row>
    <row r="383" spans="1:6" x14ac:dyDescent="0.25">
      <c r="A383" t="s">
        <v>1459</v>
      </c>
      <c r="B383">
        <f>COUNTIF(Walmart_dataset[Order ID],Calc!A383)</f>
        <v>2</v>
      </c>
      <c r="C383">
        <f>SUMIF(Walmart_dataset[Order ID],Calc!A383,Walmart_dataset[Sales])</f>
        <v>163.55000000000001</v>
      </c>
      <c r="D383">
        <f>SUMIF(Walmart_dataset[Order ID],Calc!A383,Walmart_dataset[Profit])</f>
        <v>47.18</v>
      </c>
      <c r="E383" t="str">
        <f>INDEX(Walmart_dataset[],MATCH(Per_Order[[#This Row],[Unique Order ID]],Walmart_dataset[Order ID],0),7)</f>
        <v>California</v>
      </c>
      <c r="F383" t="str">
        <f>MID(Per_Order[[#This Row],[Unique Order ID]],4,4)</f>
        <v>2014</v>
      </c>
    </row>
    <row r="384" spans="1:6" x14ac:dyDescent="0.25">
      <c r="A384" t="s">
        <v>1463</v>
      </c>
      <c r="B384">
        <f>COUNTIF(Walmart_dataset[Order ID],Calc!A384)</f>
        <v>1</v>
      </c>
      <c r="C384">
        <f>SUMIF(Walmart_dataset[Order ID],Calc!A384,Walmart_dataset[Sales])</f>
        <v>58.48</v>
      </c>
      <c r="D384">
        <f>SUMIF(Walmart_dataset[Order ID],Calc!A384,Walmart_dataset[Profit])</f>
        <v>27.49</v>
      </c>
      <c r="E384" t="str">
        <f>INDEX(Walmart_dataset[],MATCH(Per_Order[[#This Row],[Unique Order ID]],Walmart_dataset[Order ID],0),7)</f>
        <v>California</v>
      </c>
      <c r="F384" t="str">
        <f>MID(Per_Order[[#This Row],[Unique Order ID]],4,4)</f>
        <v>2014</v>
      </c>
    </row>
    <row r="385" spans="1:6" x14ac:dyDescent="0.25">
      <c r="A385" t="s">
        <v>1465</v>
      </c>
      <c r="B385">
        <f>COUNTIF(Walmart_dataset[Order ID],Calc!A385)</f>
        <v>1</v>
      </c>
      <c r="C385">
        <f>SUMIF(Walmart_dataset[Order ID],Calc!A385,Walmart_dataset[Sales])</f>
        <v>7.4</v>
      </c>
      <c r="D385">
        <f>SUMIF(Walmart_dataset[Order ID],Calc!A385,Walmart_dataset[Profit])</f>
        <v>3.03</v>
      </c>
      <c r="E385" t="str">
        <f>INDEX(Walmart_dataset[],MATCH(Per_Order[[#This Row],[Unique Order ID]],Walmart_dataset[Order ID],0),7)</f>
        <v>Washington</v>
      </c>
      <c r="F385" t="str">
        <f>MID(Per_Order[[#This Row],[Unique Order ID]],4,4)</f>
        <v>2014</v>
      </c>
    </row>
    <row r="386" spans="1:6" x14ac:dyDescent="0.25">
      <c r="A386" t="s">
        <v>1467</v>
      </c>
      <c r="B386">
        <f>COUNTIF(Walmart_dataset[Order ID],Calc!A386)</f>
        <v>1</v>
      </c>
      <c r="C386">
        <f>SUMIF(Walmart_dataset[Order ID],Calc!A386,Walmart_dataset[Sales])</f>
        <v>545.85</v>
      </c>
      <c r="D386">
        <f>SUMIF(Walmart_dataset[Order ID],Calc!A386,Walmart_dataset[Profit])</f>
        <v>114.63</v>
      </c>
      <c r="E386" t="str">
        <f>INDEX(Walmart_dataset[],MATCH(Per_Order[[#This Row],[Unique Order ID]],Walmart_dataset[Order ID],0),7)</f>
        <v>New Mexico</v>
      </c>
      <c r="F386" t="str">
        <f>MID(Per_Order[[#This Row],[Unique Order ID]],4,4)</f>
        <v>2014</v>
      </c>
    </row>
    <row r="387" spans="1:6" x14ac:dyDescent="0.25">
      <c r="A387" t="s">
        <v>1469</v>
      </c>
      <c r="B387">
        <f>COUNTIF(Walmart_dataset[Order ID],Calc!A387)</f>
        <v>2</v>
      </c>
      <c r="C387">
        <f>SUMIF(Walmart_dataset[Order ID],Calc!A387,Walmart_dataset[Sales])</f>
        <v>181.79</v>
      </c>
      <c r="D387">
        <f>SUMIF(Walmart_dataset[Order ID],Calc!A387,Walmart_dataset[Profit])</f>
        <v>-86.74</v>
      </c>
      <c r="E387" t="str">
        <f>INDEX(Walmart_dataset[],MATCH(Per_Order[[#This Row],[Unique Order ID]],Walmart_dataset[Order ID],0),7)</f>
        <v>Colorado</v>
      </c>
      <c r="F387" t="str">
        <f>MID(Per_Order[[#This Row],[Unique Order ID]],4,4)</f>
        <v>2011</v>
      </c>
    </row>
    <row r="388" spans="1:6" x14ac:dyDescent="0.25">
      <c r="A388" t="s">
        <v>1473</v>
      </c>
      <c r="B388">
        <f>COUNTIF(Walmart_dataset[Order ID],Calc!A388)</f>
        <v>1</v>
      </c>
      <c r="C388">
        <f>SUMIF(Walmart_dataset[Order ID],Calc!A388,Walmart_dataset[Sales])</f>
        <v>17.48</v>
      </c>
      <c r="D388">
        <f>SUMIF(Walmart_dataset[Order ID],Calc!A388,Walmart_dataset[Profit])</f>
        <v>8.2200000000000006</v>
      </c>
      <c r="E388" t="str">
        <f>INDEX(Walmart_dataset[],MATCH(Per_Order[[#This Row],[Unique Order ID]],Walmart_dataset[Order ID],0),7)</f>
        <v>California</v>
      </c>
      <c r="F388" t="str">
        <f>MID(Per_Order[[#This Row],[Unique Order ID]],4,4)</f>
        <v>2012</v>
      </c>
    </row>
    <row r="389" spans="1:6" x14ac:dyDescent="0.25">
      <c r="A389" t="s">
        <v>1476</v>
      </c>
      <c r="B389">
        <f>COUNTIF(Walmart_dataset[Order ID],Calc!A389)</f>
        <v>1</v>
      </c>
      <c r="C389">
        <f>SUMIF(Walmart_dataset[Order ID],Calc!A389,Walmart_dataset[Sales])</f>
        <v>29.12</v>
      </c>
      <c r="D389">
        <f>SUMIF(Walmart_dataset[Order ID],Calc!A389,Walmart_dataset[Profit])</f>
        <v>9.83</v>
      </c>
      <c r="E389" t="str">
        <f>INDEX(Walmart_dataset[],MATCH(Per_Order[[#This Row],[Unique Order ID]],Walmart_dataset[Order ID],0),7)</f>
        <v>California</v>
      </c>
      <c r="F389" t="str">
        <f>MID(Per_Order[[#This Row],[Unique Order ID]],4,4)</f>
        <v>2013</v>
      </c>
    </row>
    <row r="390" spans="1:6" x14ac:dyDescent="0.25">
      <c r="A390" t="s">
        <v>1478</v>
      </c>
      <c r="B390">
        <f>COUNTIF(Walmart_dataset[Order ID],Calc!A390)</f>
        <v>2</v>
      </c>
      <c r="C390">
        <f>SUMIF(Walmart_dataset[Order ID],Calc!A390,Walmart_dataset[Sales])</f>
        <v>128.32</v>
      </c>
      <c r="D390">
        <f>SUMIF(Walmart_dataset[Order ID],Calc!A390,Walmart_dataset[Profit])</f>
        <v>47.910000000000004</v>
      </c>
      <c r="E390" t="str">
        <f>INDEX(Walmart_dataset[],MATCH(Per_Order[[#This Row],[Unique Order ID]],Walmart_dataset[Order ID],0),7)</f>
        <v>Washington</v>
      </c>
      <c r="F390" t="str">
        <f>MID(Per_Order[[#This Row],[Unique Order ID]],4,4)</f>
        <v>2012</v>
      </c>
    </row>
    <row r="391" spans="1:6" x14ac:dyDescent="0.25">
      <c r="A391" t="s">
        <v>1481</v>
      </c>
      <c r="B391">
        <f>COUNTIF(Walmart_dataset[Order ID],Calc!A391)</f>
        <v>4</v>
      </c>
      <c r="C391">
        <f>SUMIF(Walmart_dataset[Order ID],Calc!A391,Walmart_dataset[Sales])</f>
        <v>1489.72</v>
      </c>
      <c r="D391">
        <f>SUMIF(Walmart_dataset[Order ID],Calc!A391,Walmart_dataset[Profit])</f>
        <v>469.90999999999997</v>
      </c>
      <c r="E391" t="str">
        <f>INDEX(Walmart_dataset[],MATCH(Per_Order[[#This Row],[Unique Order ID]],Walmart_dataset[Order ID],0),7)</f>
        <v>California</v>
      </c>
      <c r="F391" t="str">
        <f>MID(Per_Order[[#This Row],[Unique Order ID]],4,4)</f>
        <v>2013</v>
      </c>
    </row>
    <row r="392" spans="1:6" x14ac:dyDescent="0.25">
      <c r="A392" t="s">
        <v>1486</v>
      </c>
      <c r="B392">
        <f>COUNTIF(Walmart_dataset[Order ID],Calc!A392)</f>
        <v>1</v>
      </c>
      <c r="C392">
        <f>SUMIF(Walmart_dataset[Order ID],Calc!A392,Walmart_dataset[Sales])</f>
        <v>1322.35</v>
      </c>
      <c r="D392">
        <f>SUMIF(Walmart_dataset[Order ID],Calc!A392,Walmart_dataset[Profit])</f>
        <v>-99.18</v>
      </c>
      <c r="E392" t="str">
        <f>INDEX(Walmart_dataset[],MATCH(Per_Order[[#This Row],[Unique Order ID]],Walmart_dataset[Order ID],0),7)</f>
        <v>California</v>
      </c>
      <c r="F392" t="str">
        <f>MID(Per_Order[[#This Row],[Unique Order ID]],4,4)</f>
        <v>2014</v>
      </c>
    </row>
    <row r="393" spans="1:6" x14ac:dyDescent="0.25">
      <c r="A393" t="s">
        <v>1489</v>
      </c>
      <c r="B393">
        <f>COUNTIF(Walmart_dataset[Order ID],Calc!A393)</f>
        <v>1</v>
      </c>
      <c r="C393">
        <f>SUMIF(Walmart_dataset[Order ID],Calc!A393,Walmart_dataset[Sales])</f>
        <v>1003.62</v>
      </c>
      <c r="D393">
        <f>SUMIF(Walmart_dataset[Order ID],Calc!A393,Walmart_dataset[Profit])</f>
        <v>0</v>
      </c>
      <c r="E393" t="str">
        <f>INDEX(Walmart_dataset[],MATCH(Per_Order[[#This Row],[Unique Order ID]],Walmart_dataset[Order ID],0),7)</f>
        <v>Washington</v>
      </c>
      <c r="F393" t="str">
        <f>MID(Per_Order[[#This Row],[Unique Order ID]],4,4)</f>
        <v>2014</v>
      </c>
    </row>
    <row r="394" spans="1:6" x14ac:dyDescent="0.25">
      <c r="A394" t="s">
        <v>1490</v>
      </c>
      <c r="B394">
        <f>COUNTIF(Walmart_dataset[Order ID],Calc!A394)</f>
        <v>4</v>
      </c>
      <c r="C394">
        <f>SUMIF(Walmart_dataset[Order ID],Calc!A394,Walmart_dataset[Sales])</f>
        <v>1278.1600000000001</v>
      </c>
      <c r="D394">
        <f>SUMIF(Walmart_dataset[Order ID],Calc!A394,Walmart_dataset[Profit])</f>
        <v>295.58999999999997</v>
      </c>
      <c r="E394" t="str">
        <f>INDEX(Walmart_dataset[],MATCH(Per_Order[[#This Row],[Unique Order ID]],Walmart_dataset[Order ID],0),7)</f>
        <v>Washington</v>
      </c>
      <c r="F394" t="str">
        <f>MID(Per_Order[[#This Row],[Unique Order ID]],4,4)</f>
        <v>2014</v>
      </c>
    </row>
    <row r="395" spans="1:6" x14ac:dyDescent="0.25">
      <c r="A395" t="s">
        <v>1493</v>
      </c>
      <c r="B395">
        <f>COUNTIF(Walmart_dataset[Order ID],Calc!A395)</f>
        <v>1</v>
      </c>
      <c r="C395">
        <f>SUMIF(Walmart_dataset[Order ID],Calc!A395,Walmart_dataset[Sales])</f>
        <v>90.24</v>
      </c>
      <c r="D395">
        <f>SUMIF(Walmart_dataset[Order ID],Calc!A395,Walmart_dataset[Profit])</f>
        <v>41.51</v>
      </c>
      <c r="E395" t="str">
        <f>INDEX(Walmart_dataset[],MATCH(Per_Order[[#This Row],[Unique Order ID]],Walmart_dataset[Order ID],0),7)</f>
        <v>California</v>
      </c>
      <c r="F395" t="str">
        <f>MID(Per_Order[[#This Row],[Unique Order ID]],4,4)</f>
        <v>2011</v>
      </c>
    </row>
    <row r="396" spans="1:6" x14ac:dyDescent="0.25">
      <c r="A396" t="s">
        <v>1495</v>
      </c>
      <c r="B396">
        <f>COUNTIF(Walmart_dataset[Order ID],Calc!A396)</f>
        <v>2</v>
      </c>
      <c r="C396">
        <f>SUMIF(Walmart_dataset[Order ID],Calc!A396,Walmart_dataset[Sales])</f>
        <v>188.63</v>
      </c>
      <c r="D396">
        <f>SUMIF(Walmart_dataset[Order ID],Calc!A396,Walmart_dataset[Profit])</f>
        <v>77.11</v>
      </c>
      <c r="E396" t="str">
        <f>INDEX(Walmart_dataset[],MATCH(Per_Order[[#This Row],[Unique Order ID]],Walmart_dataset[Order ID],0),7)</f>
        <v>California</v>
      </c>
      <c r="F396" t="str">
        <f>MID(Per_Order[[#This Row],[Unique Order ID]],4,4)</f>
        <v>2012</v>
      </c>
    </row>
    <row r="397" spans="1:6" x14ac:dyDescent="0.25">
      <c r="A397" t="s">
        <v>1498</v>
      </c>
      <c r="B397">
        <f>COUNTIF(Walmart_dataset[Order ID],Calc!A397)</f>
        <v>1</v>
      </c>
      <c r="C397">
        <f>SUMIF(Walmart_dataset[Order ID],Calc!A397,Walmart_dataset[Sales])</f>
        <v>9.58</v>
      </c>
      <c r="D397">
        <f>SUMIF(Walmart_dataset[Order ID],Calc!A397,Walmart_dataset[Profit])</f>
        <v>3.35</v>
      </c>
      <c r="E397" t="str">
        <f>INDEX(Walmart_dataset[],MATCH(Per_Order[[#This Row],[Unique Order ID]],Walmart_dataset[Order ID],0),7)</f>
        <v>California</v>
      </c>
      <c r="F397" t="str">
        <f>MID(Per_Order[[#This Row],[Unique Order ID]],4,4)</f>
        <v>2013</v>
      </c>
    </row>
    <row r="398" spans="1:6" x14ac:dyDescent="0.25">
      <c r="A398" t="s">
        <v>1500</v>
      </c>
      <c r="B398">
        <f>COUNTIF(Walmart_dataset[Order ID],Calc!A398)</f>
        <v>1</v>
      </c>
      <c r="C398">
        <f>SUMIF(Walmart_dataset[Order ID],Calc!A398,Walmart_dataset[Sales])</f>
        <v>7.38</v>
      </c>
      <c r="D398">
        <f>SUMIF(Walmart_dataset[Order ID],Calc!A398,Walmart_dataset[Profit])</f>
        <v>3.47</v>
      </c>
      <c r="E398" t="str">
        <f>INDEX(Walmart_dataset[],MATCH(Per_Order[[#This Row],[Unique Order ID]],Walmart_dataset[Order ID],0),7)</f>
        <v>California</v>
      </c>
      <c r="F398" t="str">
        <f>MID(Per_Order[[#This Row],[Unique Order ID]],4,4)</f>
        <v>2013</v>
      </c>
    </row>
    <row r="399" spans="1:6" x14ac:dyDescent="0.25">
      <c r="A399" t="s">
        <v>1503</v>
      </c>
      <c r="B399">
        <f>COUNTIF(Walmart_dataset[Order ID],Calc!A399)</f>
        <v>3</v>
      </c>
      <c r="C399">
        <f>SUMIF(Walmart_dataset[Order ID],Calc!A399,Walmart_dataset[Sales])</f>
        <v>8319.2899999999991</v>
      </c>
      <c r="D399">
        <f>SUMIF(Walmart_dataset[Order ID],Calc!A399,Walmart_dataset[Profit])</f>
        <v>376.83000000000004</v>
      </c>
      <c r="E399" t="str">
        <f>INDEX(Walmart_dataset[],MATCH(Per_Order[[#This Row],[Unique Order ID]],Walmart_dataset[Order ID],0),7)</f>
        <v>California</v>
      </c>
      <c r="F399" t="str">
        <f>MID(Per_Order[[#This Row],[Unique Order ID]],4,4)</f>
        <v>2011</v>
      </c>
    </row>
    <row r="400" spans="1:6" x14ac:dyDescent="0.25">
      <c r="A400" t="s">
        <v>1505</v>
      </c>
      <c r="B400">
        <f>COUNTIF(Walmart_dataset[Order ID],Calc!A400)</f>
        <v>2</v>
      </c>
      <c r="C400">
        <f>SUMIF(Walmart_dataset[Order ID],Calc!A400,Walmart_dataset[Sales])</f>
        <v>676.72</v>
      </c>
      <c r="D400">
        <f>SUMIF(Walmart_dataset[Order ID],Calc!A400,Walmart_dataset[Profit])</f>
        <v>67.55</v>
      </c>
      <c r="E400" t="str">
        <f>INDEX(Walmart_dataset[],MATCH(Per_Order[[#This Row],[Unique Order ID]],Walmart_dataset[Order ID],0),7)</f>
        <v>California</v>
      </c>
      <c r="F400" t="str">
        <f>MID(Per_Order[[#This Row],[Unique Order ID]],4,4)</f>
        <v>2014</v>
      </c>
    </row>
    <row r="401" spans="1:6" x14ac:dyDescent="0.25">
      <c r="A401" t="s">
        <v>1507</v>
      </c>
      <c r="B401">
        <f>COUNTIF(Walmart_dataset[Order ID],Calc!A401)</f>
        <v>1</v>
      </c>
      <c r="C401">
        <f>SUMIF(Walmart_dataset[Order ID],Calc!A401,Walmart_dataset[Sales])</f>
        <v>46.32</v>
      </c>
      <c r="D401">
        <f>SUMIF(Walmart_dataset[Order ID],Calc!A401,Walmart_dataset[Profit])</f>
        <v>18.059999999999999</v>
      </c>
      <c r="E401" t="str">
        <f>INDEX(Walmart_dataset[],MATCH(Per_Order[[#This Row],[Unique Order ID]],Walmart_dataset[Order ID],0),7)</f>
        <v>California</v>
      </c>
      <c r="F401" t="str">
        <f>MID(Per_Order[[#This Row],[Unique Order ID]],4,4)</f>
        <v>2012</v>
      </c>
    </row>
    <row r="402" spans="1:6" x14ac:dyDescent="0.25">
      <c r="A402" t="s">
        <v>1511</v>
      </c>
      <c r="B402">
        <f>COUNTIF(Walmart_dataset[Order ID],Calc!A402)</f>
        <v>2</v>
      </c>
      <c r="C402">
        <f>SUMIF(Walmart_dataset[Order ID],Calc!A402,Walmart_dataset[Sales])</f>
        <v>2048.85</v>
      </c>
      <c r="D402">
        <f>SUMIF(Walmart_dataset[Order ID],Calc!A402,Walmart_dataset[Profit])</f>
        <v>-140.38999999999999</v>
      </c>
      <c r="E402" t="str">
        <f>INDEX(Walmart_dataset[],MATCH(Per_Order[[#This Row],[Unique Order ID]],Walmart_dataset[Order ID],0),7)</f>
        <v>California</v>
      </c>
      <c r="F402" t="str">
        <f>MID(Per_Order[[#This Row],[Unique Order ID]],4,4)</f>
        <v>2012</v>
      </c>
    </row>
    <row r="403" spans="1:6" x14ac:dyDescent="0.25">
      <c r="A403" t="s">
        <v>1512</v>
      </c>
      <c r="B403">
        <f>COUNTIF(Walmart_dataset[Order ID],Calc!A403)</f>
        <v>1</v>
      </c>
      <c r="C403">
        <f>SUMIF(Walmart_dataset[Order ID],Calc!A403,Walmart_dataset[Sales])</f>
        <v>111.89</v>
      </c>
      <c r="D403">
        <f>SUMIF(Walmart_dataset[Order ID],Calc!A403,Walmart_dataset[Profit])</f>
        <v>22.38</v>
      </c>
      <c r="E403" t="str">
        <f>INDEX(Walmart_dataset[],MATCH(Per_Order[[#This Row],[Unique Order ID]],Walmart_dataset[Order ID],0),7)</f>
        <v>Arizona</v>
      </c>
      <c r="F403" t="str">
        <f>MID(Per_Order[[#This Row],[Unique Order ID]],4,4)</f>
        <v>2013</v>
      </c>
    </row>
    <row r="404" spans="1:6" x14ac:dyDescent="0.25">
      <c r="A404" t="s">
        <v>1514</v>
      </c>
      <c r="B404">
        <f>COUNTIF(Walmart_dataset[Order ID],Calc!A404)</f>
        <v>2</v>
      </c>
      <c r="C404">
        <f>SUMIF(Walmart_dataset[Order ID],Calc!A404,Walmart_dataset[Sales])</f>
        <v>308.75</v>
      </c>
      <c r="D404">
        <f>SUMIF(Walmart_dataset[Order ID],Calc!A404,Walmart_dataset[Profit])</f>
        <v>-3.9899999999999998</v>
      </c>
      <c r="E404" t="str">
        <f>INDEX(Walmart_dataset[],MATCH(Per_Order[[#This Row],[Unique Order ID]],Walmart_dataset[Order ID],0),7)</f>
        <v>California</v>
      </c>
      <c r="F404" t="str">
        <f>MID(Per_Order[[#This Row],[Unique Order ID]],4,4)</f>
        <v>2014</v>
      </c>
    </row>
    <row r="405" spans="1:6" x14ac:dyDescent="0.25">
      <c r="A405" t="s">
        <v>1515</v>
      </c>
      <c r="B405">
        <f>COUNTIF(Walmart_dataset[Order ID],Calc!A405)</f>
        <v>4</v>
      </c>
      <c r="C405">
        <f>SUMIF(Walmart_dataset[Order ID],Calc!A405,Walmart_dataset[Sales])</f>
        <v>2200.3199999999997</v>
      </c>
      <c r="D405">
        <f>SUMIF(Walmart_dataset[Order ID],Calc!A405,Walmart_dataset[Profit])</f>
        <v>319.16999999999996</v>
      </c>
      <c r="E405" t="str">
        <f>INDEX(Walmart_dataset[],MATCH(Per_Order[[#This Row],[Unique Order ID]],Walmart_dataset[Order ID],0),7)</f>
        <v>Arizona</v>
      </c>
      <c r="F405" t="str">
        <f>MID(Per_Order[[#This Row],[Unique Order ID]],4,4)</f>
        <v>2012</v>
      </c>
    </row>
    <row r="406" spans="1:6" x14ac:dyDescent="0.25">
      <c r="A406" t="s">
        <v>1519</v>
      </c>
      <c r="B406">
        <f>COUNTIF(Walmart_dataset[Order ID],Calc!A406)</f>
        <v>3</v>
      </c>
      <c r="C406">
        <f>SUMIF(Walmart_dataset[Order ID],Calc!A406,Walmart_dataset[Sales])</f>
        <v>1745.71</v>
      </c>
      <c r="D406">
        <f>SUMIF(Walmart_dataset[Order ID],Calc!A406,Walmart_dataset[Profit])</f>
        <v>209.64</v>
      </c>
      <c r="E406" t="str">
        <f>INDEX(Walmart_dataset[],MATCH(Per_Order[[#This Row],[Unique Order ID]],Walmart_dataset[Order ID],0),7)</f>
        <v>Utah</v>
      </c>
      <c r="F406" t="str">
        <f>MID(Per_Order[[#This Row],[Unique Order ID]],4,4)</f>
        <v>2012</v>
      </c>
    </row>
    <row r="407" spans="1:6" x14ac:dyDescent="0.25">
      <c r="A407" t="s">
        <v>1521</v>
      </c>
      <c r="B407">
        <f>COUNTIF(Walmart_dataset[Order ID],Calc!A407)</f>
        <v>2</v>
      </c>
      <c r="C407">
        <f>SUMIF(Walmart_dataset[Order ID],Calc!A407,Walmart_dataset[Sales])</f>
        <v>2690.74</v>
      </c>
      <c r="D407">
        <f>SUMIF(Walmart_dataset[Order ID],Calc!A407,Walmart_dataset[Profit])</f>
        <v>247.76</v>
      </c>
      <c r="E407" t="str">
        <f>INDEX(Walmart_dataset[],MATCH(Per_Order[[#This Row],[Unique Order ID]],Walmart_dataset[Order ID],0),7)</f>
        <v>Washington</v>
      </c>
      <c r="F407" t="str">
        <f>MID(Per_Order[[#This Row],[Unique Order ID]],4,4)</f>
        <v>2014</v>
      </c>
    </row>
    <row r="408" spans="1:6" x14ac:dyDescent="0.25">
      <c r="A408" t="s">
        <v>1524</v>
      </c>
      <c r="B408">
        <f>COUNTIF(Walmart_dataset[Order ID],Calc!A408)</f>
        <v>2</v>
      </c>
      <c r="C408">
        <f>SUMIF(Walmart_dataset[Order ID],Calc!A408,Walmart_dataset[Sales])</f>
        <v>252.14999999999998</v>
      </c>
      <c r="D408">
        <f>SUMIF(Walmart_dataset[Order ID],Calc!A408,Walmart_dataset[Profit])</f>
        <v>22.56</v>
      </c>
      <c r="E408" t="str">
        <f>INDEX(Walmart_dataset[],MATCH(Per_Order[[#This Row],[Unique Order ID]],Walmart_dataset[Order ID],0),7)</f>
        <v>California</v>
      </c>
      <c r="F408" t="str">
        <f>MID(Per_Order[[#This Row],[Unique Order ID]],4,4)</f>
        <v>2013</v>
      </c>
    </row>
    <row r="409" spans="1:6" x14ac:dyDescent="0.25">
      <c r="A409" t="s">
        <v>1526</v>
      </c>
      <c r="B409">
        <f>COUNTIF(Walmart_dataset[Order ID],Calc!A409)</f>
        <v>1</v>
      </c>
      <c r="C409">
        <f>SUMIF(Walmart_dataset[Order ID],Calc!A409,Walmart_dataset[Sales])</f>
        <v>16.989999999999998</v>
      </c>
      <c r="D409">
        <f>SUMIF(Walmart_dataset[Order ID],Calc!A409,Walmart_dataset[Profit])</f>
        <v>4.93</v>
      </c>
      <c r="E409" t="str">
        <f>INDEX(Walmart_dataset[],MATCH(Per_Order[[#This Row],[Unique Order ID]],Walmart_dataset[Order ID],0),7)</f>
        <v>California</v>
      </c>
      <c r="F409" t="str">
        <f>MID(Per_Order[[#This Row],[Unique Order ID]],4,4)</f>
        <v>2013</v>
      </c>
    </row>
    <row r="410" spans="1:6" x14ac:dyDescent="0.25">
      <c r="A410" t="s">
        <v>1529</v>
      </c>
      <c r="B410">
        <f>COUNTIF(Walmart_dataset[Order ID],Calc!A410)</f>
        <v>1</v>
      </c>
      <c r="C410">
        <f>SUMIF(Walmart_dataset[Order ID],Calc!A410,Walmart_dataset[Sales])</f>
        <v>41.57</v>
      </c>
      <c r="D410">
        <f>SUMIF(Walmart_dataset[Order ID],Calc!A410,Walmart_dataset[Profit])</f>
        <v>2.6</v>
      </c>
      <c r="E410" t="str">
        <f>INDEX(Walmart_dataset[],MATCH(Per_Order[[#This Row],[Unique Order ID]],Walmart_dataset[Order ID],0),7)</f>
        <v>California</v>
      </c>
      <c r="F410" t="str">
        <f>MID(Per_Order[[#This Row],[Unique Order ID]],4,4)</f>
        <v>2013</v>
      </c>
    </row>
    <row r="411" spans="1:6" x14ac:dyDescent="0.25">
      <c r="A411" t="s">
        <v>1532</v>
      </c>
      <c r="B411">
        <f>COUNTIF(Walmart_dataset[Order ID],Calc!A411)</f>
        <v>2</v>
      </c>
      <c r="C411">
        <f>SUMIF(Walmart_dataset[Order ID],Calc!A411,Walmart_dataset[Sales])</f>
        <v>248.57</v>
      </c>
      <c r="D411">
        <f>SUMIF(Walmart_dataset[Order ID],Calc!A411,Walmart_dataset[Profit])</f>
        <v>28.75</v>
      </c>
      <c r="E411" t="str">
        <f>INDEX(Walmart_dataset[],MATCH(Per_Order[[#This Row],[Unique Order ID]],Walmart_dataset[Order ID],0),7)</f>
        <v>California</v>
      </c>
      <c r="F411" t="str">
        <f>MID(Per_Order[[#This Row],[Unique Order ID]],4,4)</f>
        <v>2011</v>
      </c>
    </row>
    <row r="412" spans="1:6" x14ac:dyDescent="0.25">
      <c r="A412" t="s">
        <v>1535</v>
      </c>
      <c r="B412">
        <f>COUNTIF(Walmart_dataset[Order ID],Calc!A412)</f>
        <v>2</v>
      </c>
      <c r="C412">
        <f>SUMIF(Walmart_dataset[Order ID],Calc!A412,Walmart_dataset[Sales])</f>
        <v>127.46000000000001</v>
      </c>
      <c r="D412">
        <f>SUMIF(Walmart_dataset[Order ID],Calc!A412,Walmart_dataset[Profit])</f>
        <v>40.75</v>
      </c>
      <c r="E412" t="str">
        <f>INDEX(Walmart_dataset[],MATCH(Per_Order[[#This Row],[Unique Order ID]],Walmart_dataset[Order ID],0),7)</f>
        <v>California</v>
      </c>
      <c r="F412" t="str">
        <f>MID(Per_Order[[#This Row],[Unique Order ID]],4,4)</f>
        <v>2014</v>
      </c>
    </row>
    <row r="413" spans="1:6" x14ac:dyDescent="0.25">
      <c r="A413" t="s">
        <v>1537</v>
      </c>
      <c r="B413">
        <f>COUNTIF(Walmart_dataset[Order ID],Calc!A413)</f>
        <v>4</v>
      </c>
      <c r="C413">
        <f>SUMIF(Walmart_dataset[Order ID],Calc!A413,Walmart_dataset[Sales])</f>
        <v>126.98</v>
      </c>
      <c r="D413">
        <f>SUMIF(Walmart_dataset[Order ID],Calc!A413,Walmart_dataset[Profit])</f>
        <v>26.9</v>
      </c>
      <c r="E413" t="str">
        <f>INDEX(Walmart_dataset[],MATCH(Per_Order[[#This Row],[Unique Order ID]],Walmart_dataset[Order ID],0),7)</f>
        <v>New Mexico</v>
      </c>
      <c r="F413" t="str">
        <f>MID(Per_Order[[#This Row],[Unique Order ID]],4,4)</f>
        <v>2014</v>
      </c>
    </row>
    <row r="414" spans="1:6" x14ac:dyDescent="0.25">
      <c r="A414" t="s">
        <v>1542</v>
      </c>
      <c r="B414">
        <f>COUNTIF(Walmart_dataset[Order ID],Calc!A414)</f>
        <v>3</v>
      </c>
      <c r="C414">
        <f>SUMIF(Walmart_dataset[Order ID],Calc!A414,Walmart_dataset[Sales])</f>
        <v>303.54000000000002</v>
      </c>
      <c r="D414">
        <f>SUMIF(Walmart_dataset[Order ID],Calc!A414,Walmart_dataset[Profit])</f>
        <v>46.3</v>
      </c>
      <c r="E414" t="str">
        <f>INDEX(Walmart_dataset[],MATCH(Per_Order[[#This Row],[Unique Order ID]],Walmart_dataset[Order ID],0),7)</f>
        <v>Washington</v>
      </c>
      <c r="F414" t="str">
        <f>MID(Per_Order[[#This Row],[Unique Order ID]],4,4)</f>
        <v>2014</v>
      </c>
    </row>
    <row r="415" spans="1:6" x14ac:dyDescent="0.25">
      <c r="A415" t="s">
        <v>1546</v>
      </c>
      <c r="B415">
        <f>COUNTIF(Walmart_dataset[Order ID],Calc!A415)</f>
        <v>1</v>
      </c>
      <c r="C415">
        <f>SUMIF(Walmart_dataset[Order ID],Calc!A415,Walmart_dataset[Sales])</f>
        <v>323.10000000000002</v>
      </c>
      <c r="D415">
        <f>SUMIF(Walmart_dataset[Order ID],Calc!A415,Walmart_dataset[Profit])</f>
        <v>61.39</v>
      </c>
      <c r="E415" t="str">
        <f>INDEX(Walmart_dataset[],MATCH(Per_Order[[#This Row],[Unique Order ID]],Walmart_dataset[Order ID],0),7)</f>
        <v>California</v>
      </c>
      <c r="F415" t="str">
        <f>MID(Per_Order[[#This Row],[Unique Order ID]],4,4)</f>
        <v>2012</v>
      </c>
    </row>
    <row r="416" spans="1:6" x14ac:dyDescent="0.25">
      <c r="A416" t="s">
        <v>1548</v>
      </c>
      <c r="B416">
        <f>COUNTIF(Walmart_dataset[Order ID],Calc!A416)</f>
        <v>1</v>
      </c>
      <c r="C416">
        <f>SUMIF(Walmart_dataset[Order ID],Calc!A416,Walmart_dataset[Sales])</f>
        <v>424.96</v>
      </c>
      <c r="D416">
        <f>SUMIF(Walmart_dataset[Order ID],Calc!A416,Walmart_dataset[Profit])</f>
        <v>20</v>
      </c>
      <c r="E416" t="str">
        <f>INDEX(Walmart_dataset[],MATCH(Per_Order[[#This Row],[Unique Order ID]],Walmart_dataset[Order ID],0),7)</f>
        <v>California</v>
      </c>
      <c r="F416" t="str">
        <f>MID(Per_Order[[#This Row],[Unique Order ID]],4,4)</f>
        <v>2013</v>
      </c>
    </row>
    <row r="417" spans="1:6" x14ac:dyDescent="0.25">
      <c r="A417" t="s">
        <v>1549</v>
      </c>
      <c r="B417">
        <f>COUNTIF(Walmart_dataset[Order ID],Calc!A417)</f>
        <v>7</v>
      </c>
      <c r="C417">
        <f>SUMIF(Walmart_dataset[Order ID],Calc!A417,Walmart_dataset[Sales])</f>
        <v>1782.1000000000001</v>
      </c>
      <c r="D417">
        <f>SUMIF(Walmart_dataset[Order ID],Calc!A417,Walmart_dataset[Profit])</f>
        <v>247.58999999999997</v>
      </c>
      <c r="E417" t="str">
        <f>INDEX(Walmart_dataset[],MATCH(Per_Order[[#This Row],[Unique Order ID]],Walmart_dataset[Order ID],0),7)</f>
        <v>Utah</v>
      </c>
      <c r="F417" t="str">
        <f>MID(Per_Order[[#This Row],[Unique Order ID]],4,4)</f>
        <v>2014</v>
      </c>
    </row>
    <row r="418" spans="1:6" x14ac:dyDescent="0.25">
      <c r="A418" t="s">
        <v>1556</v>
      </c>
      <c r="B418">
        <f>COUNTIF(Walmart_dataset[Order ID],Calc!A418)</f>
        <v>1</v>
      </c>
      <c r="C418">
        <f>SUMIF(Walmart_dataset[Order ID],Calc!A418,Walmart_dataset[Sales])</f>
        <v>10.86</v>
      </c>
      <c r="D418">
        <f>SUMIF(Walmart_dataset[Order ID],Calc!A418,Walmart_dataset[Profit])</f>
        <v>5.0999999999999996</v>
      </c>
      <c r="E418" t="str">
        <f>INDEX(Walmart_dataset[],MATCH(Per_Order[[#This Row],[Unique Order ID]],Walmart_dataset[Order ID],0),7)</f>
        <v>California</v>
      </c>
      <c r="F418" t="str">
        <f>MID(Per_Order[[#This Row],[Unique Order ID]],4,4)</f>
        <v>2013</v>
      </c>
    </row>
    <row r="419" spans="1:6" x14ac:dyDescent="0.25">
      <c r="A419" t="s">
        <v>1558</v>
      </c>
      <c r="B419">
        <f>COUNTIF(Walmart_dataset[Order ID],Calc!A419)</f>
        <v>1</v>
      </c>
      <c r="C419">
        <f>SUMIF(Walmart_dataset[Order ID],Calc!A419,Walmart_dataset[Sales])</f>
        <v>883.84</v>
      </c>
      <c r="D419">
        <f>SUMIF(Walmart_dataset[Order ID],Calc!A419,Walmart_dataset[Profit])</f>
        <v>99.43</v>
      </c>
      <c r="E419" t="str">
        <f>INDEX(Walmart_dataset[],MATCH(Per_Order[[#This Row],[Unique Order ID]],Walmart_dataset[Order ID],0),7)</f>
        <v>Arizona</v>
      </c>
      <c r="F419" t="str">
        <f>MID(Per_Order[[#This Row],[Unique Order ID]],4,4)</f>
        <v>2012</v>
      </c>
    </row>
    <row r="420" spans="1:6" x14ac:dyDescent="0.25">
      <c r="A420" t="s">
        <v>1559</v>
      </c>
      <c r="B420">
        <f>COUNTIF(Walmart_dataset[Order ID],Calc!A420)</f>
        <v>2</v>
      </c>
      <c r="C420">
        <f>SUMIF(Walmart_dataset[Order ID],Calc!A420,Walmart_dataset[Sales])</f>
        <v>146.74</v>
      </c>
      <c r="D420">
        <f>SUMIF(Walmart_dataset[Order ID],Calc!A420,Walmart_dataset[Profit])</f>
        <v>34.260000000000005</v>
      </c>
      <c r="E420" t="str">
        <f>INDEX(Walmart_dataset[],MATCH(Per_Order[[#This Row],[Unique Order ID]],Walmart_dataset[Order ID],0),7)</f>
        <v>California</v>
      </c>
      <c r="F420" t="str">
        <f>MID(Per_Order[[#This Row],[Unique Order ID]],4,4)</f>
        <v>2012</v>
      </c>
    </row>
    <row r="421" spans="1:6" x14ac:dyDescent="0.25">
      <c r="A421" t="s">
        <v>1561</v>
      </c>
      <c r="B421">
        <f>COUNTIF(Walmart_dataset[Order ID],Calc!A421)</f>
        <v>1</v>
      </c>
      <c r="C421">
        <f>SUMIF(Walmart_dataset[Order ID],Calc!A421,Walmart_dataset[Sales])</f>
        <v>166.44</v>
      </c>
      <c r="D421">
        <f>SUMIF(Walmart_dataset[Order ID],Calc!A421,Walmart_dataset[Profit])</f>
        <v>79.89</v>
      </c>
      <c r="E421" t="str">
        <f>INDEX(Walmart_dataset[],MATCH(Per_Order[[#This Row],[Unique Order ID]],Walmart_dataset[Order ID],0),7)</f>
        <v>California</v>
      </c>
      <c r="F421" t="str">
        <f>MID(Per_Order[[#This Row],[Unique Order ID]],4,4)</f>
        <v>2014</v>
      </c>
    </row>
    <row r="422" spans="1:6" x14ac:dyDescent="0.25">
      <c r="A422" t="s">
        <v>1564</v>
      </c>
      <c r="B422">
        <f>COUNTIF(Walmart_dataset[Order ID],Calc!A422)</f>
        <v>2</v>
      </c>
      <c r="C422">
        <f>SUMIF(Walmart_dataset[Order ID],Calc!A422,Walmart_dataset[Sales])</f>
        <v>36.25</v>
      </c>
      <c r="D422">
        <f>SUMIF(Walmart_dataset[Order ID],Calc!A422,Walmart_dataset[Profit])</f>
        <v>-24.910000000000004</v>
      </c>
      <c r="E422" t="str">
        <f>INDEX(Walmart_dataset[],MATCH(Per_Order[[#This Row],[Unique Order ID]],Walmart_dataset[Order ID],0),7)</f>
        <v>Colorado</v>
      </c>
      <c r="F422" t="str">
        <f>MID(Per_Order[[#This Row],[Unique Order ID]],4,4)</f>
        <v>2011</v>
      </c>
    </row>
    <row r="423" spans="1:6" x14ac:dyDescent="0.25">
      <c r="A423" t="s">
        <v>1566</v>
      </c>
      <c r="B423">
        <f>COUNTIF(Walmart_dataset[Order ID],Calc!A423)</f>
        <v>1</v>
      </c>
      <c r="C423">
        <f>SUMIF(Walmart_dataset[Order ID],Calc!A423,Walmart_dataset[Sales])</f>
        <v>312.55</v>
      </c>
      <c r="D423">
        <f>SUMIF(Walmart_dataset[Order ID],Calc!A423,Walmart_dataset[Profit])</f>
        <v>101.58</v>
      </c>
      <c r="E423" t="str">
        <f>INDEX(Walmart_dataset[],MATCH(Per_Order[[#This Row],[Unique Order ID]],Walmart_dataset[Order ID],0),7)</f>
        <v>California</v>
      </c>
      <c r="F423" t="str">
        <f>MID(Per_Order[[#This Row],[Unique Order ID]],4,4)</f>
        <v>2014</v>
      </c>
    </row>
    <row r="424" spans="1:6" x14ac:dyDescent="0.25">
      <c r="A424" t="s">
        <v>1568</v>
      </c>
      <c r="B424">
        <f>COUNTIF(Walmart_dataset[Order ID],Calc!A424)</f>
        <v>1</v>
      </c>
      <c r="C424">
        <f>SUMIF(Walmart_dataset[Order ID],Calc!A424,Walmart_dataset[Sales])</f>
        <v>15.7</v>
      </c>
      <c r="D424">
        <f>SUMIF(Walmart_dataset[Order ID],Calc!A424,Walmart_dataset[Profit])</f>
        <v>7.07</v>
      </c>
      <c r="E424" t="str">
        <f>INDEX(Walmart_dataset[],MATCH(Per_Order[[#This Row],[Unique Order ID]],Walmart_dataset[Order ID],0),7)</f>
        <v>California</v>
      </c>
      <c r="F424" t="str">
        <f>MID(Per_Order[[#This Row],[Unique Order ID]],4,4)</f>
        <v>2012</v>
      </c>
    </row>
    <row r="425" spans="1:6" x14ac:dyDescent="0.25">
      <c r="A425" t="s">
        <v>1570</v>
      </c>
      <c r="B425">
        <f>COUNTIF(Walmart_dataset[Order ID],Calc!A425)</f>
        <v>2</v>
      </c>
      <c r="C425">
        <f>SUMIF(Walmart_dataset[Order ID],Calc!A425,Walmart_dataset[Sales])</f>
        <v>124.06</v>
      </c>
      <c r="D425">
        <f>SUMIF(Walmart_dataset[Order ID],Calc!A425,Walmart_dataset[Profit])</f>
        <v>13.75</v>
      </c>
      <c r="E425" t="str">
        <f>INDEX(Walmart_dataset[],MATCH(Per_Order[[#This Row],[Unique Order ID]],Walmart_dataset[Order ID],0),7)</f>
        <v>Colorado</v>
      </c>
      <c r="F425" t="str">
        <f>MID(Per_Order[[#This Row],[Unique Order ID]],4,4)</f>
        <v>2013</v>
      </c>
    </row>
    <row r="426" spans="1:6" x14ac:dyDescent="0.25">
      <c r="A426" t="s">
        <v>1574</v>
      </c>
      <c r="B426">
        <f>COUNTIF(Walmart_dataset[Order ID],Calc!A426)</f>
        <v>1</v>
      </c>
      <c r="C426">
        <f>SUMIF(Walmart_dataset[Order ID],Calc!A426,Walmart_dataset[Sales])</f>
        <v>109.9</v>
      </c>
      <c r="D426">
        <f>SUMIF(Walmart_dataset[Order ID],Calc!A426,Walmart_dataset[Profit])</f>
        <v>37.369999999999997</v>
      </c>
      <c r="E426" t="str">
        <f>INDEX(Walmart_dataset[],MATCH(Per_Order[[#This Row],[Unique Order ID]],Walmart_dataset[Order ID],0),7)</f>
        <v>Washington</v>
      </c>
      <c r="F426" t="str">
        <f>MID(Per_Order[[#This Row],[Unique Order ID]],4,4)</f>
        <v>2013</v>
      </c>
    </row>
    <row r="427" spans="1:6" x14ac:dyDescent="0.25">
      <c r="A427" t="s">
        <v>1577</v>
      </c>
      <c r="B427">
        <f>COUNTIF(Walmart_dataset[Order ID],Calc!A427)</f>
        <v>3</v>
      </c>
      <c r="C427">
        <f>SUMIF(Walmart_dataset[Order ID],Calc!A427,Walmart_dataset[Sales])</f>
        <v>228.28</v>
      </c>
      <c r="D427">
        <f>SUMIF(Walmart_dataset[Order ID],Calc!A427,Walmart_dataset[Profit])</f>
        <v>105.91</v>
      </c>
      <c r="E427" t="str">
        <f>INDEX(Walmart_dataset[],MATCH(Per_Order[[#This Row],[Unique Order ID]],Walmart_dataset[Order ID],0),7)</f>
        <v>New Mexico</v>
      </c>
      <c r="F427" t="str">
        <f>MID(Per_Order[[#This Row],[Unique Order ID]],4,4)</f>
        <v>2014</v>
      </c>
    </row>
    <row r="428" spans="1:6" x14ac:dyDescent="0.25">
      <c r="A428" t="s">
        <v>1581</v>
      </c>
      <c r="B428">
        <f>COUNTIF(Walmart_dataset[Order ID],Calc!A428)</f>
        <v>2</v>
      </c>
      <c r="C428">
        <f>SUMIF(Walmart_dataset[Order ID],Calc!A428,Walmart_dataset[Sales])</f>
        <v>2147.34</v>
      </c>
      <c r="D428">
        <f>SUMIF(Walmart_dataset[Order ID],Calc!A428,Walmart_dataset[Profit])</f>
        <v>297.85000000000002</v>
      </c>
      <c r="E428" t="str">
        <f>INDEX(Walmart_dataset[],MATCH(Per_Order[[#This Row],[Unique Order ID]],Walmart_dataset[Order ID],0),7)</f>
        <v>California</v>
      </c>
      <c r="F428" t="str">
        <f>MID(Per_Order[[#This Row],[Unique Order ID]],4,4)</f>
        <v>2012</v>
      </c>
    </row>
    <row r="429" spans="1:6" x14ac:dyDescent="0.25">
      <c r="A429" t="s">
        <v>1584</v>
      </c>
      <c r="B429">
        <f>COUNTIF(Walmart_dataset[Order ID],Calc!A429)</f>
        <v>1</v>
      </c>
      <c r="C429">
        <f>SUMIF(Walmart_dataset[Order ID],Calc!A429,Walmart_dataset[Sales])</f>
        <v>13.9</v>
      </c>
      <c r="D429">
        <f>SUMIF(Walmart_dataset[Order ID],Calc!A429,Walmart_dataset[Profit])</f>
        <v>5.56</v>
      </c>
      <c r="E429" t="str">
        <f>INDEX(Walmart_dataset[],MATCH(Per_Order[[#This Row],[Unique Order ID]],Walmart_dataset[Order ID],0),7)</f>
        <v>Washington</v>
      </c>
      <c r="F429" t="str">
        <f>MID(Per_Order[[#This Row],[Unique Order ID]],4,4)</f>
        <v>2012</v>
      </c>
    </row>
    <row r="430" spans="1:6" x14ac:dyDescent="0.25">
      <c r="A430" t="s">
        <v>1586</v>
      </c>
      <c r="B430">
        <f>COUNTIF(Walmart_dataset[Order ID],Calc!A430)</f>
        <v>1</v>
      </c>
      <c r="C430">
        <f>SUMIF(Walmart_dataset[Order ID],Calc!A430,Walmart_dataset[Sales])</f>
        <v>124.36</v>
      </c>
      <c r="D430">
        <f>SUMIF(Walmart_dataset[Order ID],Calc!A430,Walmart_dataset[Profit])</f>
        <v>33.58</v>
      </c>
      <c r="E430" t="str">
        <f>INDEX(Walmart_dataset[],MATCH(Per_Order[[#This Row],[Unique Order ID]],Walmart_dataset[Order ID],0),7)</f>
        <v>California</v>
      </c>
      <c r="F430" t="str">
        <f>MID(Per_Order[[#This Row],[Unique Order ID]],4,4)</f>
        <v>2014</v>
      </c>
    </row>
    <row r="431" spans="1:6" x14ac:dyDescent="0.25">
      <c r="A431" t="s">
        <v>1588</v>
      </c>
      <c r="B431">
        <f>COUNTIF(Walmart_dataset[Order ID],Calc!A431)</f>
        <v>2</v>
      </c>
      <c r="C431">
        <f>SUMIF(Walmart_dataset[Order ID],Calc!A431,Walmart_dataset[Sales])</f>
        <v>110.10000000000001</v>
      </c>
      <c r="D431">
        <f>SUMIF(Walmart_dataset[Order ID],Calc!A431,Walmart_dataset[Profit])</f>
        <v>37.880000000000003</v>
      </c>
      <c r="E431" t="str">
        <f>INDEX(Walmart_dataset[],MATCH(Per_Order[[#This Row],[Unique Order ID]],Walmart_dataset[Order ID],0),7)</f>
        <v>California</v>
      </c>
      <c r="F431" t="str">
        <f>MID(Per_Order[[#This Row],[Unique Order ID]],4,4)</f>
        <v>2011</v>
      </c>
    </row>
    <row r="432" spans="1:6" x14ac:dyDescent="0.25">
      <c r="A432" t="s">
        <v>1591</v>
      </c>
      <c r="B432">
        <f>COUNTIF(Walmart_dataset[Order ID],Calc!A432)</f>
        <v>3</v>
      </c>
      <c r="C432">
        <f>SUMIF(Walmart_dataset[Order ID],Calc!A432,Walmart_dataset[Sales])</f>
        <v>914.12</v>
      </c>
      <c r="D432">
        <f>SUMIF(Walmart_dataset[Order ID],Calc!A432,Walmart_dataset[Profit])</f>
        <v>367.28000000000003</v>
      </c>
      <c r="E432" t="str">
        <f>INDEX(Walmart_dataset[],MATCH(Per_Order[[#This Row],[Unique Order ID]],Walmart_dataset[Order ID],0),7)</f>
        <v>Washington</v>
      </c>
      <c r="F432" t="str">
        <f>MID(Per_Order[[#This Row],[Unique Order ID]],4,4)</f>
        <v>2014</v>
      </c>
    </row>
    <row r="433" spans="1:6" x14ac:dyDescent="0.25">
      <c r="A433" t="s">
        <v>1594</v>
      </c>
      <c r="B433">
        <f>COUNTIF(Walmart_dataset[Order ID],Calc!A433)</f>
        <v>1</v>
      </c>
      <c r="C433">
        <f>SUMIF(Walmart_dataset[Order ID],Calc!A433,Walmart_dataset[Sales])</f>
        <v>49.12</v>
      </c>
      <c r="D433">
        <f>SUMIF(Walmart_dataset[Order ID],Calc!A433,Walmart_dataset[Profit])</f>
        <v>23.09</v>
      </c>
      <c r="E433" t="str">
        <f>INDEX(Walmart_dataset[],MATCH(Per_Order[[#This Row],[Unique Order ID]],Walmart_dataset[Order ID],0),7)</f>
        <v>New Mexico</v>
      </c>
      <c r="F433" t="str">
        <f>MID(Per_Order[[#This Row],[Unique Order ID]],4,4)</f>
        <v>2012</v>
      </c>
    </row>
    <row r="434" spans="1:6" x14ac:dyDescent="0.25">
      <c r="A434" t="s">
        <v>1596</v>
      </c>
      <c r="B434">
        <f>COUNTIF(Walmart_dataset[Order ID],Calc!A434)</f>
        <v>1</v>
      </c>
      <c r="C434">
        <f>SUMIF(Walmart_dataset[Order ID],Calc!A434,Walmart_dataset[Sales])</f>
        <v>35.340000000000003</v>
      </c>
      <c r="D434">
        <f>SUMIF(Walmart_dataset[Order ID],Calc!A434,Walmart_dataset[Profit])</f>
        <v>13.43</v>
      </c>
      <c r="E434" t="str">
        <f>INDEX(Walmart_dataset[],MATCH(Per_Order[[#This Row],[Unique Order ID]],Walmart_dataset[Order ID],0),7)</f>
        <v>California</v>
      </c>
      <c r="F434" t="str">
        <f>MID(Per_Order[[#This Row],[Unique Order ID]],4,4)</f>
        <v>2011</v>
      </c>
    </row>
    <row r="435" spans="1:6" x14ac:dyDescent="0.25">
      <c r="A435" t="s">
        <v>1599</v>
      </c>
      <c r="B435">
        <f>COUNTIF(Walmart_dataset[Order ID],Calc!A435)</f>
        <v>2</v>
      </c>
      <c r="C435">
        <f>SUMIF(Walmart_dataset[Order ID],Calc!A435,Walmart_dataset[Sales])</f>
        <v>383.62</v>
      </c>
      <c r="D435">
        <f>SUMIF(Walmart_dataset[Order ID],Calc!A435,Walmart_dataset[Profit])</f>
        <v>147.72</v>
      </c>
      <c r="E435" t="str">
        <f>INDEX(Walmart_dataset[],MATCH(Per_Order[[#This Row],[Unique Order ID]],Walmart_dataset[Order ID],0),7)</f>
        <v>California</v>
      </c>
      <c r="F435" t="str">
        <f>MID(Per_Order[[#This Row],[Unique Order ID]],4,4)</f>
        <v>2012</v>
      </c>
    </row>
    <row r="436" spans="1:6" x14ac:dyDescent="0.25">
      <c r="A436" t="s">
        <v>1600</v>
      </c>
      <c r="B436">
        <f>COUNTIF(Walmart_dataset[Order ID],Calc!A436)</f>
        <v>1</v>
      </c>
      <c r="C436">
        <f>SUMIF(Walmart_dataset[Order ID],Calc!A436,Walmart_dataset[Sales])</f>
        <v>585.54999999999995</v>
      </c>
      <c r="D436">
        <f>SUMIF(Walmart_dataset[Order ID],Calc!A436,Walmart_dataset[Profit])</f>
        <v>73.19</v>
      </c>
      <c r="E436" t="str">
        <f>INDEX(Walmart_dataset[],MATCH(Per_Order[[#This Row],[Unique Order ID]],Walmart_dataset[Order ID],0),7)</f>
        <v>Washington</v>
      </c>
      <c r="F436" t="str">
        <f>MID(Per_Order[[#This Row],[Unique Order ID]],4,4)</f>
        <v>2011</v>
      </c>
    </row>
    <row r="437" spans="1:6" x14ac:dyDescent="0.25">
      <c r="A437" t="s">
        <v>1603</v>
      </c>
      <c r="B437">
        <f>COUNTIF(Walmart_dataset[Order ID],Calc!A437)</f>
        <v>1</v>
      </c>
      <c r="C437">
        <f>SUMIF(Walmart_dataset[Order ID],Calc!A437,Walmart_dataset[Sales])</f>
        <v>423.28</v>
      </c>
      <c r="D437">
        <f>SUMIF(Walmart_dataset[Order ID],Calc!A437,Walmart_dataset[Profit])</f>
        <v>110.05</v>
      </c>
      <c r="E437" t="str">
        <f>INDEX(Walmart_dataset[],MATCH(Per_Order[[#This Row],[Unique Order ID]],Walmart_dataset[Order ID],0),7)</f>
        <v>California</v>
      </c>
      <c r="F437" t="str">
        <f>MID(Per_Order[[#This Row],[Unique Order ID]],4,4)</f>
        <v>2011</v>
      </c>
    </row>
    <row r="438" spans="1:6" x14ac:dyDescent="0.25">
      <c r="A438" t="s">
        <v>1606</v>
      </c>
      <c r="B438">
        <f>COUNTIF(Walmart_dataset[Order ID],Calc!A438)</f>
        <v>1</v>
      </c>
      <c r="C438">
        <f>SUMIF(Walmart_dataset[Order ID],Calc!A438,Walmart_dataset[Sales])</f>
        <v>225.3</v>
      </c>
      <c r="D438">
        <f>SUMIF(Walmart_dataset[Order ID],Calc!A438,Walmart_dataset[Profit])</f>
        <v>22.53</v>
      </c>
      <c r="E438" t="str">
        <f>INDEX(Walmart_dataset[],MATCH(Per_Order[[#This Row],[Unique Order ID]],Walmart_dataset[Order ID],0),7)</f>
        <v>California</v>
      </c>
      <c r="F438" t="str">
        <f>MID(Per_Order[[#This Row],[Unique Order ID]],4,4)</f>
        <v>2011</v>
      </c>
    </row>
    <row r="439" spans="1:6" x14ac:dyDescent="0.25">
      <c r="A439" t="s">
        <v>1609</v>
      </c>
      <c r="B439">
        <f>COUNTIF(Walmart_dataset[Order ID],Calc!A439)</f>
        <v>5</v>
      </c>
      <c r="C439">
        <f>SUMIF(Walmart_dataset[Order ID],Calc!A439,Walmart_dataset[Sales])</f>
        <v>2572.5</v>
      </c>
      <c r="D439">
        <f>SUMIF(Walmart_dataset[Order ID],Calc!A439,Walmart_dataset[Profit])</f>
        <v>625.85</v>
      </c>
      <c r="E439" t="str">
        <f>INDEX(Walmart_dataset[],MATCH(Per_Order[[#This Row],[Unique Order ID]],Walmart_dataset[Order ID],0),7)</f>
        <v>California</v>
      </c>
      <c r="F439" t="str">
        <f>MID(Per_Order[[#This Row],[Unique Order ID]],4,4)</f>
        <v>2012</v>
      </c>
    </row>
    <row r="440" spans="1:6" x14ac:dyDescent="0.25">
      <c r="A440" t="s">
        <v>1615</v>
      </c>
      <c r="B440">
        <f>COUNTIF(Walmart_dataset[Order ID],Calc!A440)</f>
        <v>1</v>
      </c>
      <c r="C440">
        <f>SUMIF(Walmart_dataset[Order ID],Calc!A440,Walmart_dataset[Sales])</f>
        <v>48.4</v>
      </c>
      <c r="D440">
        <f>SUMIF(Walmart_dataset[Order ID],Calc!A440,Walmart_dataset[Profit])</f>
        <v>23.23</v>
      </c>
      <c r="E440" t="str">
        <f>INDEX(Walmart_dataset[],MATCH(Per_Order[[#This Row],[Unique Order ID]],Walmart_dataset[Order ID],0),7)</f>
        <v>Utah</v>
      </c>
      <c r="F440" t="str">
        <f>MID(Per_Order[[#This Row],[Unique Order ID]],4,4)</f>
        <v>2011</v>
      </c>
    </row>
    <row r="441" spans="1:6" x14ac:dyDescent="0.25">
      <c r="A441" t="s">
        <v>1618</v>
      </c>
      <c r="B441">
        <f>COUNTIF(Walmart_dataset[Order ID],Calc!A441)</f>
        <v>2</v>
      </c>
      <c r="C441">
        <f>SUMIF(Walmart_dataset[Order ID],Calc!A441,Walmart_dataset[Sales])</f>
        <v>102.83</v>
      </c>
      <c r="D441">
        <f>SUMIF(Walmart_dataset[Order ID],Calc!A441,Walmart_dataset[Profit])</f>
        <v>37.36</v>
      </c>
      <c r="E441" t="str">
        <f>INDEX(Walmart_dataset[],MATCH(Per_Order[[#This Row],[Unique Order ID]],Walmart_dataset[Order ID],0),7)</f>
        <v>California</v>
      </c>
      <c r="F441" t="str">
        <f>MID(Per_Order[[#This Row],[Unique Order ID]],4,4)</f>
        <v>2014</v>
      </c>
    </row>
    <row r="442" spans="1:6" x14ac:dyDescent="0.25">
      <c r="A442" t="s">
        <v>1621</v>
      </c>
      <c r="B442">
        <f>COUNTIF(Walmart_dataset[Order ID],Calc!A442)</f>
        <v>1</v>
      </c>
      <c r="C442">
        <f>SUMIF(Walmart_dataset[Order ID],Calc!A442,Walmart_dataset[Sales])</f>
        <v>154.44</v>
      </c>
      <c r="D442">
        <f>SUMIF(Walmart_dataset[Order ID],Calc!A442,Walmart_dataset[Profit])</f>
        <v>1.54</v>
      </c>
      <c r="E442" t="str">
        <f>INDEX(Walmart_dataset[],MATCH(Per_Order[[#This Row],[Unique Order ID]],Walmart_dataset[Order ID],0),7)</f>
        <v>California</v>
      </c>
      <c r="F442" t="str">
        <f>MID(Per_Order[[#This Row],[Unique Order ID]],4,4)</f>
        <v>2013</v>
      </c>
    </row>
    <row r="443" spans="1:6" x14ac:dyDescent="0.25">
      <c r="A443" t="s">
        <v>1622</v>
      </c>
      <c r="B443">
        <f>COUNTIF(Walmart_dataset[Order ID],Calc!A443)</f>
        <v>1</v>
      </c>
      <c r="C443">
        <f>SUMIF(Walmart_dataset[Order ID],Calc!A443,Walmart_dataset[Sales])</f>
        <v>60.98</v>
      </c>
      <c r="D443">
        <f>SUMIF(Walmart_dataset[Order ID],Calc!A443,Walmart_dataset[Profit])</f>
        <v>4.57</v>
      </c>
      <c r="E443" t="str">
        <f>INDEX(Walmart_dataset[],MATCH(Per_Order[[#This Row],[Unique Order ID]],Walmart_dataset[Order ID],0),7)</f>
        <v>Colorado</v>
      </c>
      <c r="F443" t="str">
        <f>MID(Per_Order[[#This Row],[Unique Order ID]],4,4)</f>
        <v>2012</v>
      </c>
    </row>
    <row r="444" spans="1:6" x14ac:dyDescent="0.25">
      <c r="A444" t="s">
        <v>1624</v>
      </c>
      <c r="B444">
        <f>COUNTIF(Walmart_dataset[Order ID],Calc!A444)</f>
        <v>1</v>
      </c>
      <c r="C444">
        <f>SUMIF(Walmart_dataset[Order ID],Calc!A444,Walmart_dataset[Sales])</f>
        <v>195.47</v>
      </c>
      <c r="D444">
        <f>SUMIF(Walmart_dataset[Order ID],Calc!A444,Walmart_dataset[Profit])</f>
        <v>-13.8</v>
      </c>
      <c r="E444" t="str">
        <f>INDEX(Walmart_dataset[],MATCH(Per_Order[[#This Row],[Unique Order ID]],Walmart_dataset[Order ID],0),7)</f>
        <v>California</v>
      </c>
      <c r="F444" t="str">
        <f>MID(Per_Order[[#This Row],[Unique Order ID]],4,4)</f>
        <v>2012</v>
      </c>
    </row>
    <row r="445" spans="1:6" x14ac:dyDescent="0.25">
      <c r="A445" t="s">
        <v>1626</v>
      </c>
      <c r="B445">
        <f>COUNTIF(Walmart_dataset[Order ID],Calc!A445)</f>
        <v>2</v>
      </c>
      <c r="C445">
        <f>SUMIF(Walmart_dataset[Order ID],Calc!A445,Walmart_dataset[Sales])</f>
        <v>609.43999999999994</v>
      </c>
      <c r="D445">
        <f>SUMIF(Walmart_dataset[Order ID],Calc!A445,Walmart_dataset[Profit])</f>
        <v>2.5299999999999998</v>
      </c>
      <c r="E445" t="str">
        <f>INDEX(Walmart_dataset[],MATCH(Per_Order[[#This Row],[Unique Order ID]],Walmart_dataset[Order ID],0),7)</f>
        <v>California</v>
      </c>
      <c r="F445" t="str">
        <f>MID(Per_Order[[#This Row],[Unique Order ID]],4,4)</f>
        <v>2012</v>
      </c>
    </row>
    <row r="446" spans="1:6" x14ac:dyDescent="0.25">
      <c r="A446" t="s">
        <v>1628</v>
      </c>
      <c r="B446">
        <f>COUNTIF(Walmart_dataset[Order ID],Calc!A446)</f>
        <v>4</v>
      </c>
      <c r="C446">
        <f>SUMIF(Walmart_dataset[Order ID],Calc!A446,Walmart_dataset[Sales])</f>
        <v>1840.05</v>
      </c>
      <c r="D446">
        <f>SUMIF(Walmart_dataset[Order ID],Calc!A446,Walmart_dataset[Profit])</f>
        <v>120.84</v>
      </c>
      <c r="E446" t="str">
        <f>INDEX(Walmart_dataset[],MATCH(Per_Order[[#This Row],[Unique Order ID]],Walmart_dataset[Order ID],0),7)</f>
        <v>California</v>
      </c>
      <c r="F446" t="str">
        <f>MID(Per_Order[[#This Row],[Unique Order ID]],4,4)</f>
        <v>2011</v>
      </c>
    </row>
    <row r="447" spans="1:6" x14ac:dyDescent="0.25">
      <c r="A447" t="s">
        <v>1632</v>
      </c>
      <c r="B447">
        <f>COUNTIF(Walmart_dataset[Order ID],Calc!A447)</f>
        <v>1</v>
      </c>
      <c r="C447">
        <f>SUMIF(Walmart_dataset[Order ID],Calc!A447,Walmart_dataset[Sales])</f>
        <v>7.88</v>
      </c>
      <c r="D447">
        <f>SUMIF(Walmart_dataset[Order ID],Calc!A447,Walmart_dataset[Profit])</f>
        <v>1.77</v>
      </c>
      <c r="E447" t="str">
        <f>INDEX(Walmart_dataset[],MATCH(Per_Order[[#This Row],[Unique Order ID]],Walmart_dataset[Order ID],0),7)</f>
        <v>Oregon</v>
      </c>
      <c r="F447" t="str">
        <f>MID(Per_Order[[#This Row],[Unique Order ID]],4,4)</f>
        <v>2012</v>
      </c>
    </row>
    <row r="448" spans="1:6" x14ac:dyDescent="0.25">
      <c r="A448" t="s">
        <v>1635</v>
      </c>
      <c r="B448">
        <f>COUNTIF(Walmart_dataset[Order ID],Calc!A448)</f>
        <v>1</v>
      </c>
      <c r="C448">
        <f>SUMIF(Walmart_dataset[Order ID],Calc!A448,Walmart_dataset[Sales])</f>
        <v>41.37</v>
      </c>
      <c r="D448">
        <f>SUMIF(Walmart_dataset[Order ID],Calc!A448,Walmart_dataset[Profit])</f>
        <v>17.38</v>
      </c>
      <c r="E448" t="str">
        <f>INDEX(Walmart_dataset[],MATCH(Per_Order[[#This Row],[Unique Order ID]],Walmart_dataset[Order ID],0),7)</f>
        <v>New Mexico</v>
      </c>
      <c r="F448" t="str">
        <f>MID(Per_Order[[#This Row],[Unique Order ID]],4,4)</f>
        <v>2014</v>
      </c>
    </row>
    <row r="449" spans="1:6" x14ac:dyDescent="0.25">
      <c r="A449" t="s">
        <v>1638</v>
      </c>
      <c r="B449">
        <f>COUNTIF(Walmart_dataset[Order ID],Calc!A449)</f>
        <v>2</v>
      </c>
      <c r="C449">
        <f>SUMIF(Walmart_dataset[Order ID],Calc!A449,Walmart_dataset[Sales])</f>
        <v>38.519999999999996</v>
      </c>
      <c r="D449">
        <f>SUMIF(Walmart_dataset[Order ID],Calc!A449,Walmart_dataset[Profit])</f>
        <v>17.34</v>
      </c>
      <c r="E449" t="str">
        <f>INDEX(Walmart_dataset[],MATCH(Per_Order[[#This Row],[Unique Order ID]],Walmart_dataset[Order ID],0),7)</f>
        <v>California</v>
      </c>
      <c r="F449" t="str">
        <f>MID(Per_Order[[#This Row],[Unique Order ID]],4,4)</f>
        <v>2012</v>
      </c>
    </row>
    <row r="450" spans="1:6" x14ac:dyDescent="0.25">
      <c r="A450" t="s">
        <v>1641</v>
      </c>
      <c r="B450">
        <f>COUNTIF(Walmart_dataset[Order ID],Calc!A450)</f>
        <v>4</v>
      </c>
      <c r="C450">
        <f>SUMIF(Walmart_dataset[Order ID],Calc!A450,Walmart_dataset[Sales])</f>
        <v>1288.8499999999999</v>
      </c>
      <c r="D450">
        <f>SUMIF(Walmart_dataset[Order ID],Calc!A450,Walmart_dataset[Profit])</f>
        <v>91.16</v>
      </c>
      <c r="E450" t="str">
        <f>INDEX(Walmart_dataset[],MATCH(Per_Order[[#This Row],[Unique Order ID]],Walmart_dataset[Order ID],0),7)</f>
        <v>Washington</v>
      </c>
      <c r="F450" t="str">
        <f>MID(Per_Order[[#This Row],[Unique Order ID]],4,4)</f>
        <v>2012</v>
      </c>
    </row>
    <row r="451" spans="1:6" x14ac:dyDescent="0.25">
      <c r="A451" t="s">
        <v>1646</v>
      </c>
      <c r="B451">
        <f>COUNTIF(Walmart_dataset[Order ID],Calc!A451)</f>
        <v>2</v>
      </c>
      <c r="C451">
        <f>SUMIF(Walmart_dataset[Order ID],Calc!A451,Walmart_dataset[Sales])</f>
        <v>305.5</v>
      </c>
      <c r="D451">
        <f>SUMIF(Walmart_dataset[Order ID],Calc!A451,Walmart_dataset[Profit])</f>
        <v>9.82</v>
      </c>
      <c r="E451" t="str">
        <f>INDEX(Walmart_dataset[],MATCH(Per_Order[[#This Row],[Unique Order ID]],Walmart_dataset[Order ID],0),7)</f>
        <v>California</v>
      </c>
      <c r="F451" t="str">
        <f>MID(Per_Order[[#This Row],[Unique Order ID]],4,4)</f>
        <v>2013</v>
      </c>
    </row>
    <row r="452" spans="1:6" x14ac:dyDescent="0.25">
      <c r="A452" t="s">
        <v>1649</v>
      </c>
      <c r="B452">
        <f>COUNTIF(Walmart_dataset[Order ID],Calc!A452)</f>
        <v>1</v>
      </c>
      <c r="C452">
        <f>SUMIF(Walmart_dataset[Order ID],Calc!A452,Walmart_dataset[Sales])</f>
        <v>302.38</v>
      </c>
      <c r="D452">
        <f>SUMIF(Walmart_dataset[Order ID],Calc!A452,Walmart_dataset[Profit])</f>
        <v>22.68</v>
      </c>
      <c r="E452" t="str">
        <f>INDEX(Walmart_dataset[],MATCH(Per_Order[[#This Row],[Unique Order ID]],Walmart_dataset[Order ID],0),7)</f>
        <v>California</v>
      </c>
      <c r="F452" t="str">
        <f>MID(Per_Order[[#This Row],[Unique Order ID]],4,4)</f>
        <v>2014</v>
      </c>
    </row>
    <row r="453" spans="1:6" x14ac:dyDescent="0.25">
      <c r="A453" t="s">
        <v>1650</v>
      </c>
      <c r="B453">
        <f>COUNTIF(Walmart_dataset[Order ID],Calc!A453)</f>
        <v>2</v>
      </c>
      <c r="C453">
        <f>SUMIF(Walmart_dataset[Order ID],Calc!A453,Walmart_dataset[Sales])</f>
        <v>599.9</v>
      </c>
      <c r="D453">
        <f>SUMIF(Walmart_dataset[Order ID],Calc!A453,Walmart_dataset[Profit])</f>
        <v>-39.739999999999995</v>
      </c>
      <c r="E453" t="str">
        <f>INDEX(Walmart_dataset[],MATCH(Per_Order[[#This Row],[Unique Order ID]],Walmart_dataset[Order ID],0),7)</f>
        <v>Oregon</v>
      </c>
      <c r="F453" t="str">
        <f>MID(Per_Order[[#This Row],[Unique Order ID]],4,4)</f>
        <v>2011</v>
      </c>
    </row>
    <row r="454" spans="1:6" x14ac:dyDescent="0.25">
      <c r="A454" t="s">
        <v>1654</v>
      </c>
      <c r="B454">
        <f>COUNTIF(Walmart_dataset[Order ID],Calc!A454)</f>
        <v>3</v>
      </c>
      <c r="C454">
        <f>SUMIF(Walmart_dataset[Order ID],Calc!A454,Walmart_dataset[Sales])</f>
        <v>151.93</v>
      </c>
      <c r="D454">
        <f>SUMIF(Walmart_dataset[Order ID],Calc!A454,Walmart_dataset[Profit])</f>
        <v>51.680000000000007</v>
      </c>
      <c r="E454" t="str">
        <f>INDEX(Walmart_dataset[],MATCH(Per_Order[[#This Row],[Unique Order ID]],Walmart_dataset[Order ID],0),7)</f>
        <v>California</v>
      </c>
      <c r="F454" t="str">
        <f>MID(Per_Order[[#This Row],[Unique Order ID]],4,4)</f>
        <v>2014</v>
      </c>
    </row>
    <row r="455" spans="1:6" x14ac:dyDescent="0.25">
      <c r="A455" t="s">
        <v>1657</v>
      </c>
      <c r="B455">
        <f>COUNTIF(Walmart_dataset[Order ID],Calc!A455)</f>
        <v>1</v>
      </c>
      <c r="C455">
        <f>SUMIF(Walmart_dataset[Order ID],Calc!A455,Walmart_dataset[Sales])</f>
        <v>1603.14</v>
      </c>
      <c r="D455">
        <f>SUMIF(Walmart_dataset[Order ID],Calc!A455,Walmart_dataset[Profit])</f>
        <v>100.2</v>
      </c>
      <c r="E455" t="str">
        <f>INDEX(Walmart_dataset[],MATCH(Per_Order[[#This Row],[Unique Order ID]],Walmart_dataset[Order ID],0),7)</f>
        <v>California</v>
      </c>
      <c r="F455" t="str">
        <f>MID(Per_Order[[#This Row],[Unique Order ID]],4,4)</f>
        <v>2013</v>
      </c>
    </row>
    <row r="456" spans="1:6" x14ac:dyDescent="0.25">
      <c r="A456" t="s">
        <v>1659</v>
      </c>
      <c r="B456">
        <f>COUNTIF(Walmart_dataset[Order ID],Calc!A456)</f>
        <v>4</v>
      </c>
      <c r="C456">
        <f>SUMIF(Walmart_dataset[Order ID],Calc!A456,Walmart_dataset[Sales])</f>
        <v>206.67000000000002</v>
      </c>
      <c r="D456">
        <f>SUMIF(Walmart_dataset[Order ID],Calc!A456,Walmart_dataset[Profit])</f>
        <v>55.85</v>
      </c>
      <c r="E456" t="str">
        <f>INDEX(Walmart_dataset[],MATCH(Per_Order[[#This Row],[Unique Order ID]],Walmart_dataset[Order ID],0),7)</f>
        <v>California</v>
      </c>
      <c r="F456" t="str">
        <f>MID(Per_Order[[#This Row],[Unique Order ID]],4,4)</f>
        <v>2014</v>
      </c>
    </row>
    <row r="457" spans="1:6" x14ac:dyDescent="0.25">
      <c r="A457" t="s">
        <v>1661</v>
      </c>
      <c r="B457">
        <f>COUNTIF(Walmart_dataset[Order ID],Calc!A457)</f>
        <v>2</v>
      </c>
      <c r="C457">
        <f>SUMIF(Walmart_dataset[Order ID],Calc!A457,Walmart_dataset[Sales])</f>
        <v>388.70000000000005</v>
      </c>
      <c r="D457">
        <f>SUMIF(Walmart_dataset[Order ID],Calc!A457,Walmart_dataset[Profit])</f>
        <v>-12.120000000000001</v>
      </c>
      <c r="E457" t="str">
        <f>INDEX(Walmart_dataset[],MATCH(Per_Order[[#This Row],[Unique Order ID]],Walmart_dataset[Order ID],0),7)</f>
        <v>Arizona</v>
      </c>
      <c r="F457" t="str">
        <f>MID(Per_Order[[#This Row],[Unique Order ID]],4,4)</f>
        <v>2011</v>
      </c>
    </row>
    <row r="458" spans="1:6" x14ac:dyDescent="0.25">
      <c r="A458" t="s">
        <v>1665</v>
      </c>
      <c r="B458">
        <f>COUNTIF(Walmart_dataset[Order ID],Calc!A458)</f>
        <v>1</v>
      </c>
      <c r="C458">
        <f>SUMIF(Walmart_dataset[Order ID],Calc!A458,Walmart_dataset[Sales])</f>
        <v>4.26</v>
      </c>
      <c r="D458">
        <f>SUMIF(Walmart_dataset[Order ID],Calc!A458,Walmart_dataset[Profit])</f>
        <v>1.75</v>
      </c>
      <c r="E458" t="str">
        <f>INDEX(Walmart_dataset[],MATCH(Per_Order[[#This Row],[Unique Order ID]],Walmart_dataset[Order ID],0),7)</f>
        <v>California</v>
      </c>
      <c r="F458" t="str">
        <f>MID(Per_Order[[#This Row],[Unique Order ID]],4,4)</f>
        <v>2014</v>
      </c>
    </row>
    <row r="459" spans="1:6" x14ac:dyDescent="0.25">
      <c r="A459" t="s">
        <v>1668</v>
      </c>
      <c r="B459">
        <f>COUNTIF(Walmart_dataset[Order ID],Calc!A459)</f>
        <v>1</v>
      </c>
      <c r="C459">
        <f>SUMIF(Walmart_dataset[Order ID],Calc!A459,Walmart_dataset[Sales])</f>
        <v>811.28</v>
      </c>
      <c r="D459">
        <f>SUMIF(Walmart_dataset[Order ID],Calc!A459,Walmart_dataset[Profit])</f>
        <v>24.34</v>
      </c>
      <c r="E459" t="str">
        <f>INDEX(Walmart_dataset[],MATCH(Per_Order[[#This Row],[Unique Order ID]],Walmart_dataset[Order ID],0),7)</f>
        <v>California</v>
      </c>
      <c r="F459" t="str">
        <f>MID(Per_Order[[#This Row],[Unique Order ID]],4,4)</f>
        <v>2014</v>
      </c>
    </row>
    <row r="460" spans="1:6" x14ac:dyDescent="0.25">
      <c r="A460" t="s">
        <v>1670</v>
      </c>
      <c r="B460">
        <f>COUNTIF(Walmart_dataset[Order ID],Calc!A460)</f>
        <v>2</v>
      </c>
      <c r="C460">
        <f>SUMIF(Walmart_dataset[Order ID],Calc!A460,Walmart_dataset[Sales])</f>
        <v>1167.06</v>
      </c>
      <c r="D460">
        <f>SUMIF(Walmart_dataset[Order ID],Calc!A460,Walmart_dataset[Profit])</f>
        <v>70.25</v>
      </c>
      <c r="E460" t="str">
        <f>INDEX(Walmart_dataset[],MATCH(Per_Order[[#This Row],[Unique Order ID]],Walmart_dataset[Order ID],0),7)</f>
        <v>California</v>
      </c>
      <c r="F460" t="str">
        <f>MID(Per_Order[[#This Row],[Unique Order ID]],4,4)</f>
        <v>2013</v>
      </c>
    </row>
    <row r="461" spans="1:6" x14ac:dyDescent="0.25">
      <c r="A461" t="s">
        <v>1672</v>
      </c>
      <c r="B461">
        <f>COUNTIF(Walmart_dataset[Order ID],Calc!A461)</f>
        <v>1</v>
      </c>
      <c r="C461">
        <f>SUMIF(Walmart_dataset[Order ID],Calc!A461,Walmart_dataset[Sales])</f>
        <v>6.96</v>
      </c>
      <c r="D461">
        <f>SUMIF(Walmart_dataset[Order ID],Calc!A461,Walmart_dataset[Profit])</f>
        <v>2.23</v>
      </c>
      <c r="E461" t="str">
        <f>INDEX(Walmart_dataset[],MATCH(Per_Order[[#This Row],[Unique Order ID]],Walmart_dataset[Order ID],0),7)</f>
        <v>California</v>
      </c>
      <c r="F461" t="str">
        <f>MID(Per_Order[[#This Row],[Unique Order ID]],4,4)</f>
        <v>2013</v>
      </c>
    </row>
    <row r="462" spans="1:6" x14ac:dyDescent="0.25">
      <c r="A462" t="s">
        <v>1674</v>
      </c>
      <c r="B462">
        <f>COUNTIF(Walmart_dataset[Order ID],Calc!A462)</f>
        <v>1</v>
      </c>
      <c r="C462">
        <f>SUMIF(Walmart_dataset[Order ID],Calc!A462,Walmart_dataset[Sales])</f>
        <v>17.46</v>
      </c>
      <c r="D462">
        <f>SUMIF(Walmart_dataset[Order ID],Calc!A462,Walmart_dataset[Profit])</f>
        <v>5.89</v>
      </c>
      <c r="E462" t="str">
        <f>INDEX(Walmart_dataset[],MATCH(Per_Order[[#This Row],[Unique Order ID]],Walmart_dataset[Order ID],0),7)</f>
        <v>California</v>
      </c>
      <c r="F462" t="str">
        <f>MID(Per_Order[[#This Row],[Unique Order ID]],4,4)</f>
        <v>2013</v>
      </c>
    </row>
    <row r="463" spans="1:6" x14ac:dyDescent="0.25">
      <c r="A463" t="s">
        <v>1675</v>
      </c>
      <c r="B463">
        <f>COUNTIF(Walmart_dataset[Order ID],Calc!A463)</f>
        <v>1</v>
      </c>
      <c r="C463">
        <f>SUMIF(Walmart_dataset[Order ID],Calc!A463,Walmart_dataset[Sales])</f>
        <v>307.92</v>
      </c>
      <c r="D463">
        <f>SUMIF(Walmart_dataset[Order ID],Calc!A463,Walmart_dataset[Profit])</f>
        <v>-34.64</v>
      </c>
      <c r="E463" t="str">
        <f>INDEX(Walmart_dataset[],MATCH(Per_Order[[#This Row],[Unique Order ID]],Walmart_dataset[Order ID],0),7)</f>
        <v>Arizona</v>
      </c>
      <c r="F463" t="str">
        <f>MID(Per_Order[[#This Row],[Unique Order ID]],4,4)</f>
        <v>2013</v>
      </c>
    </row>
    <row r="464" spans="1:6" x14ac:dyDescent="0.25">
      <c r="A464" t="s">
        <v>1678</v>
      </c>
      <c r="B464">
        <f>COUNTIF(Walmart_dataset[Order ID],Calc!A464)</f>
        <v>3</v>
      </c>
      <c r="C464">
        <f>SUMIF(Walmart_dataset[Order ID],Calc!A464,Walmart_dataset[Sales])</f>
        <v>51.989999999999995</v>
      </c>
      <c r="D464">
        <f>SUMIF(Walmart_dataset[Order ID],Calc!A464,Walmart_dataset[Profit])</f>
        <v>23.560000000000002</v>
      </c>
      <c r="E464" t="str">
        <f>INDEX(Walmart_dataset[],MATCH(Per_Order[[#This Row],[Unique Order ID]],Walmart_dataset[Order ID],0),7)</f>
        <v>California</v>
      </c>
      <c r="F464" t="str">
        <f>MID(Per_Order[[#This Row],[Unique Order ID]],4,4)</f>
        <v>2014</v>
      </c>
    </row>
    <row r="465" spans="1:6" x14ac:dyDescent="0.25">
      <c r="A465" t="s">
        <v>1679</v>
      </c>
      <c r="B465">
        <f>COUNTIF(Walmart_dataset[Order ID],Calc!A465)</f>
        <v>1</v>
      </c>
      <c r="C465">
        <f>SUMIF(Walmart_dataset[Order ID],Calc!A465,Walmart_dataset[Sales])</f>
        <v>23.85</v>
      </c>
      <c r="D465">
        <f>SUMIF(Walmart_dataset[Order ID],Calc!A465,Walmart_dataset[Profit])</f>
        <v>10.73</v>
      </c>
      <c r="E465" t="str">
        <f>INDEX(Walmart_dataset[],MATCH(Per_Order[[#This Row],[Unique Order ID]],Walmart_dataset[Order ID],0),7)</f>
        <v>Washington</v>
      </c>
      <c r="F465" t="str">
        <f>MID(Per_Order[[#This Row],[Unique Order ID]],4,4)</f>
        <v>2014</v>
      </c>
    </row>
    <row r="466" spans="1:6" x14ac:dyDescent="0.25">
      <c r="A466" t="s">
        <v>1682</v>
      </c>
      <c r="B466">
        <f>COUNTIF(Walmart_dataset[Order ID],Calc!A466)</f>
        <v>1</v>
      </c>
      <c r="C466">
        <f>SUMIF(Walmart_dataset[Order ID],Calc!A466,Walmart_dataset[Sales])</f>
        <v>310.12</v>
      </c>
      <c r="D466">
        <f>SUMIF(Walmart_dataset[Order ID],Calc!A466,Walmart_dataset[Profit])</f>
        <v>80.63</v>
      </c>
      <c r="E466" t="str">
        <f>INDEX(Walmart_dataset[],MATCH(Per_Order[[#This Row],[Unique Order ID]],Walmart_dataset[Order ID],0),7)</f>
        <v>Washington</v>
      </c>
      <c r="F466" t="str">
        <f>MID(Per_Order[[#This Row],[Unique Order ID]],4,4)</f>
        <v>2011</v>
      </c>
    </row>
    <row r="467" spans="1:6" x14ac:dyDescent="0.25">
      <c r="A467" t="s">
        <v>1684</v>
      </c>
      <c r="B467">
        <f>COUNTIF(Walmart_dataset[Order ID],Calc!A467)</f>
        <v>1</v>
      </c>
      <c r="C467">
        <f>SUMIF(Walmart_dataset[Order ID],Calc!A467,Walmart_dataset[Sales])</f>
        <v>11.22</v>
      </c>
      <c r="D467">
        <f>SUMIF(Walmart_dataset[Order ID],Calc!A467,Walmart_dataset[Profit])</f>
        <v>0.22</v>
      </c>
      <c r="E467" t="str">
        <f>INDEX(Walmart_dataset[],MATCH(Per_Order[[#This Row],[Unique Order ID]],Walmart_dataset[Order ID],0),7)</f>
        <v>Washington</v>
      </c>
      <c r="F467" t="str">
        <f>MID(Per_Order[[#This Row],[Unique Order ID]],4,4)</f>
        <v>2014</v>
      </c>
    </row>
    <row r="468" spans="1:6" x14ac:dyDescent="0.25">
      <c r="A468" t="s">
        <v>1686</v>
      </c>
      <c r="B468">
        <f>COUNTIF(Walmart_dataset[Order ID],Calc!A468)</f>
        <v>1</v>
      </c>
      <c r="C468">
        <f>SUMIF(Walmart_dataset[Order ID],Calc!A468,Walmart_dataset[Sales])</f>
        <v>129.30000000000001</v>
      </c>
      <c r="D468">
        <f>SUMIF(Walmart_dataset[Order ID],Calc!A468,Walmart_dataset[Profit])</f>
        <v>6.47</v>
      </c>
      <c r="E468" t="str">
        <f>INDEX(Walmart_dataset[],MATCH(Per_Order[[#This Row],[Unique Order ID]],Walmart_dataset[Order ID],0),7)</f>
        <v>California</v>
      </c>
      <c r="F468" t="str">
        <f>MID(Per_Order[[#This Row],[Unique Order ID]],4,4)</f>
        <v>2014</v>
      </c>
    </row>
    <row r="469" spans="1:6" x14ac:dyDescent="0.25">
      <c r="A469" t="s">
        <v>1688</v>
      </c>
      <c r="B469">
        <f>COUNTIF(Walmart_dataset[Order ID],Calc!A469)</f>
        <v>3</v>
      </c>
      <c r="C469">
        <f>SUMIF(Walmart_dataset[Order ID],Calc!A469,Walmart_dataset[Sales])</f>
        <v>158.67000000000002</v>
      </c>
      <c r="D469">
        <f>SUMIF(Walmart_dataset[Order ID],Calc!A469,Walmart_dataset[Profit])</f>
        <v>15.82</v>
      </c>
      <c r="E469" t="str">
        <f>INDEX(Walmart_dataset[],MATCH(Per_Order[[#This Row],[Unique Order ID]],Walmart_dataset[Order ID],0),7)</f>
        <v>California</v>
      </c>
      <c r="F469" t="str">
        <f>MID(Per_Order[[#This Row],[Unique Order ID]],4,4)</f>
        <v>2012</v>
      </c>
    </row>
    <row r="470" spans="1:6" x14ac:dyDescent="0.25">
      <c r="A470" t="s">
        <v>1690</v>
      </c>
      <c r="B470">
        <f>COUNTIF(Walmart_dataset[Order ID],Calc!A470)</f>
        <v>7</v>
      </c>
      <c r="C470">
        <f>SUMIF(Walmart_dataset[Order ID],Calc!A470,Walmart_dataset[Sales])</f>
        <v>1169.46</v>
      </c>
      <c r="D470">
        <f>SUMIF(Walmart_dataset[Order ID],Calc!A470,Walmart_dataset[Profit])</f>
        <v>297.41000000000003</v>
      </c>
      <c r="E470" t="str">
        <f>INDEX(Walmart_dataset[],MATCH(Per_Order[[#This Row],[Unique Order ID]],Walmart_dataset[Order ID],0),7)</f>
        <v>Washington</v>
      </c>
      <c r="F470" t="str">
        <f>MID(Per_Order[[#This Row],[Unique Order ID]],4,4)</f>
        <v>2013</v>
      </c>
    </row>
    <row r="471" spans="1:6" x14ac:dyDescent="0.25">
      <c r="A471" t="s">
        <v>1695</v>
      </c>
      <c r="B471">
        <f>COUNTIF(Walmart_dataset[Order ID],Calc!A471)</f>
        <v>2</v>
      </c>
      <c r="C471">
        <f>SUMIF(Walmart_dataset[Order ID],Calc!A471,Walmart_dataset[Sales])</f>
        <v>323.70999999999998</v>
      </c>
      <c r="D471">
        <f>SUMIF(Walmart_dataset[Order ID],Calc!A471,Walmart_dataset[Profit])</f>
        <v>83.36</v>
      </c>
      <c r="E471" t="str">
        <f>INDEX(Walmart_dataset[],MATCH(Per_Order[[#This Row],[Unique Order ID]],Walmart_dataset[Order ID],0),7)</f>
        <v>California</v>
      </c>
      <c r="F471" t="str">
        <f>MID(Per_Order[[#This Row],[Unique Order ID]],4,4)</f>
        <v>2014</v>
      </c>
    </row>
    <row r="472" spans="1:6" x14ac:dyDescent="0.25">
      <c r="A472" t="s">
        <v>1699</v>
      </c>
      <c r="B472">
        <f>COUNTIF(Walmart_dataset[Order ID],Calc!A472)</f>
        <v>1</v>
      </c>
      <c r="C472">
        <f>SUMIF(Walmart_dataset[Order ID],Calc!A472,Walmart_dataset[Sales])</f>
        <v>38.29</v>
      </c>
      <c r="D472">
        <f>SUMIF(Walmart_dataset[Order ID],Calc!A472,Walmart_dataset[Profit])</f>
        <v>16.46</v>
      </c>
      <c r="E472" t="str">
        <f>INDEX(Walmart_dataset[],MATCH(Per_Order[[#This Row],[Unique Order ID]],Walmart_dataset[Order ID],0),7)</f>
        <v>California</v>
      </c>
      <c r="F472" t="str">
        <f>MID(Per_Order[[#This Row],[Unique Order ID]],4,4)</f>
        <v>2013</v>
      </c>
    </row>
    <row r="473" spans="1:6" x14ac:dyDescent="0.25">
      <c r="A473" t="s">
        <v>1702</v>
      </c>
      <c r="B473">
        <f>COUNTIF(Walmart_dataset[Order ID],Calc!A473)</f>
        <v>3</v>
      </c>
      <c r="C473">
        <f>SUMIF(Walmart_dataset[Order ID],Calc!A473,Walmart_dataset[Sales])</f>
        <v>134.91</v>
      </c>
      <c r="D473">
        <f>SUMIF(Walmart_dataset[Order ID],Calc!A473,Walmart_dataset[Profit])</f>
        <v>54.309999999999995</v>
      </c>
      <c r="E473" t="str">
        <f>INDEX(Walmart_dataset[],MATCH(Per_Order[[#This Row],[Unique Order ID]],Walmart_dataset[Order ID],0),7)</f>
        <v>California</v>
      </c>
      <c r="F473" t="str">
        <f>MID(Per_Order[[#This Row],[Unique Order ID]],4,4)</f>
        <v>2014</v>
      </c>
    </row>
    <row r="474" spans="1:6" x14ac:dyDescent="0.25">
      <c r="A474" t="s">
        <v>1705</v>
      </c>
      <c r="B474">
        <f>COUNTIF(Walmart_dataset[Order ID],Calc!A474)</f>
        <v>6</v>
      </c>
      <c r="C474">
        <f>SUMIF(Walmart_dataset[Order ID],Calc!A474,Walmart_dataset[Sales])</f>
        <v>972.08</v>
      </c>
      <c r="D474">
        <f>SUMIF(Walmart_dataset[Order ID],Calc!A474,Walmart_dataset[Profit])</f>
        <v>76.760000000000005</v>
      </c>
      <c r="E474" t="str">
        <f>INDEX(Walmart_dataset[],MATCH(Per_Order[[#This Row],[Unique Order ID]],Walmart_dataset[Order ID],0),7)</f>
        <v>Arizona</v>
      </c>
      <c r="F474" t="str">
        <f>MID(Per_Order[[#This Row],[Unique Order ID]],4,4)</f>
        <v>2014</v>
      </c>
    </row>
    <row r="475" spans="1:6" x14ac:dyDescent="0.25">
      <c r="A475" t="s">
        <v>1713</v>
      </c>
      <c r="B475">
        <f>COUNTIF(Walmart_dataset[Order ID],Calc!A475)</f>
        <v>2</v>
      </c>
      <c r="C475">
        <f>SUMIF(Walmart_dataset[Order ID],Calc!A475,Walmart_dataset[Sales])</f>
        <v>65.86</v>
      </c>
      <c r="D475">
        <f>SUMIF(Walmart_dataset[Order ID],Calc!A475,Walmart_dataset[Profit])</f>
        <v>28.81</v>
      </c>
      <c r="E475" t="str">
        <f>INDEX(Walmart_dataset[],MATCH(Per_Order[[#This Row],[Unique Order ID]],Walmart_dataset[Order ID],0),7)</f>
        <v>California</v>
      </c>
      <c r="F475" t="str">
        <f>MID(Per_Order[[#This Row],[Unique Order ID]],4,4)</f>
        <v>2012</v>
      </c>
    </row>
    <row r="476" spans="1:6" x14ac:dyDescent="0.25">
      <c r="A476" t="s">
        <v>1714</v>
      </c>
      <c r="B476">
        <f>COUNTIF(Walmart_dataset[Order ID],Calc!A476)</f>
        <v>2</v>
      </c>
      <c r="C476">
        <f>SUMIF(Walmart_dataset[Order ID],Calc!A476,Walmart_dataset[Sales])</f>
        <v>59.620000000000005</v>
      </c>
      <c r="D476">
        <f>SUMIF(Walmart_dataset[Order ID],Calc!A476,Walmart_dataset[Profit])</f>
        <v>28.61</v>
      </c>
      <c r="E476" t="str">
        <f>INDEX(Walmart_dataset[],MATCH(Per_Order[[#This Row],[Unique Order ID]],Walmart_dataset[Order ID],0),7)</f>
        <v>Washington</v>
      </c>
      <c r="F476" t="str">
        <f>MID(Per_Order[[#This Row],[Unique Order ID]],4,4)</f>
        <v>2014</v>
      </c>
    </row>
    <row r="477" spans="1:6" x14ac:dyDescent="0.25">
      <c r="A477" t="s">
        <v>1717</v>
      </c>
      <c r="B477">
        <f>COUNTIF(Walmart_dataset[Order ID],Calc!A477)</f>
        <v>4</v>
      </c>
      <c r="C477">
        <f>SUMIF(Walmart_dataset[Order ID],Calc!A477,Walmart_dataset[Sales])</f>
        <v>222.03</v>
      </c>
      <c r="D477">
        <f>SUMIF(Walmart_dataset[Order ID],Calc!A477,Walmart_dataset[Profit])</f>
        <v>31.04</v>
      </c>
      <c r="E477" t="str">
        <f>INDEX(Walmart_dataset[],MATCH(Per_Order[[#This Row],[Unique Order ID]],Walmart_dataset[Order ID],0),7)</f>
        <v>California</v>
      </c>
      <c r="F477" t="str">
        <f>MID(Per_Order[[#This Row],[Unique Order ID]],4,4)</f>
        <v>2014</v>
      </c>
    </row>
    <row r="478" spans="1:6" x14ac:dyDescent="0.25">
      <c r="A478" t="s">
        <v>1720</v>
      </c>
      <c r="B478">
        <f>COUNTIF(Walmart_dataset[Order ID],Calc!A478)</f>
        <v>2</v>
      </c>
      <c r="C478">
        <f>SUMIF(Walmart_dataset[Order ID],Calc!A478,Walmart_dataset[Sales])</f>
        <v>134.4</v>
      </c>
      <c r="D478">
        <f>SUMIF(Walmart_dataset[Order ID],Calc!A478,Walmart_dataset[Profit])</f>
        <v>17.649999999999999</v>
      </c>
      <c r="E478" t="str">
        <f>INDEX(Walmart_dataset[],MATCH(Per_Order[[#This Row],[Unique Order ID]],Walmart_dataset[Order ID],0),7)</f>
        <v>Washington</v>
      </c>
      <c r="F478" t="str">
        <f>MID(Per_Order[[#This Row],[Unique Order ID]],4,4)</f>
        <v>2011</v>
      </c>
    </row>
    <row r="479" spans="1:6" x14ac:dyDescent="0.25">
      <c r="A479" t="s">
        <v>1723</v>
      </c>
      <c r="B479">
        <f>COUNTIF(Walmart_dataset[Order ID],Calc!A479)</f>
        <v>2</v>
      </c>
      <c r="C479">
        <f>SUMIF(Walmart_dataset[Order ID],Calc!A479,Walmart_dataset[Sales])</f>
        <v>328.91</v>
      </c>
      <c r="D479">
        <f>SUMIF(Walmart_dataset[Order ID],Calc!A479,Walmart_dataset[Profit])</f>
        <v>-166.13000000000002</v>
      </c>
      <c r="E479" t="str">
        <f>INDEX(Walmart_dataset[],MATCH(Per_Order[[#This Row],[Unique Order ID]],Walmart_dataset[Order ID],0),7)</f>
        <v>Oregon</v>
      </c>
      <c r="F479" t="str">
        <f>MID(Per_Order[[#This Row],[Unique Order ID]],4,4)</f>
        <v>2011</v>
      </c>
    </row>
    <row r="480" spans="1:6" x14ac:dyDescent="0.25">
      <c r="A480" t="s">
        <v>1726</v>
      </c>
      <c r="B480">
        <f>COUNTIF(Walmart_dataset[Order ID],Calc!A480)</f>
        <v>4</v>
      </c>
      <c r="C480">
        <f>SUMIF(Walmart_dataset[Order ID],Calc!A480,Walmart_dataset[Sales])</f>
        <v>511.95</v>
      </c>
      <c r="D480">
        <f>SUMIF(Walmart_dataset[Order ID],Calc!A480,Walmart_dataset[Profit])</f>
        <v>27.200000000000003</v>
      </c>
      <c r="E480" t="str">
        <f>INDEX(Walmart_dataset[],MATCH(Per_Order[[#This Row],[Unique Order ID]],Walmart_dataset[Order ID],0),7)</f>
        <v>California</v>
      </c>
      <c r="F480" t="str">
        <f>MID(Per_Order[[#This Row],[Unique Order ID]],4,4)</f>
        <v>2013</v>
      </c>
    </row>
    <row r="481" spans="1:6" x14ac:dyDescent="0.25">
      <c r="A481" t="s">
        <v>1730</v>
      </c>
      <c r="B481">
        <f>COUNTIF(Walmart_dataset[Order ID],Calc!A481)</f>
        <v>1</v>
      </c>
      <c r="C481">
        <f>SUMIF(Walmart_dataset[Order ID],Calc!A481,Walmart_dataset[Sales])</f>
        <v>55.36</v>
      </c>
      <c r="D481">
        <f>SUMIF(Walmart_dataset[Order ID],Calc!A481,Walmart_dataset[Profit])</f>
        <v>18.68</v>
      </c>
      <c r="E481" t="str">
        <f>INDEX(Walmart_dataset[],MATCH(Per_Order[[#This Row],[Unique Order ID]],Walmart_dataset[Order ID],0),7)</f>
        <v>California</v>
      </c>
      <c r="F481" t="str">
        <f>MID(Per_Order[[#This Row],[Unique Order ID]],4,4)</f>
        <v>2013</v>
      </c>
    </row>
    <row r="482" spans="1:6" x14ac:dyDescent="0.25">
      <c r="A482" t="s">
        <v>1732</v>
      </c>
      <c r="B482">
        <f>COUNTIF(Walmart_dataset[Order ID],Calc!A482)</f>
        <v>1</v>
      </c>
      <c r="C482">
        <f>SUMIF(Walmart_dataset[Order ID],Calc!A482,Walmart_dataset[Sales])</f>
        <v>55.92</v>
      </c>
      <c r="D482">
        <f>SUMIF(Walmart_dataset[Order ID],Calc!A482,Walmart_dataset[Profit])</f>
        <v>6.29</v>
      </c>
      <c r="E482" t="str">
        <f>INDEX(Walmart_dataset[],MATCH(Per_Order[[#This Row],[Unique Order ID]],Walmart_dataset[Order ID],0),7)</f>
        <v>Arizona</v>
      </c>
      <c r="F482" t="str">
        <f>MID(Per_Order[[#This Row],[Unique Order ID]],4,4)</f>
        <v>2011</v>
      </c>
    </row>
    <row r="483" spans="1:6" x14ac:dyDescent="0.25">
      <c r="A483" t="s">
        <v>1734</v>
      </c>
      <c r="B483">
        <f>COUNTIF(Walmart_dataset[Order ID],Calc!A483)</f>
        <v>1</v>
      </c>
      <c r="C483">
        <f>SUMIF(Walmart_dataset[Order ID],Calc!A483,Walmart_dataset[Sales])</f>
        <v>34.270000000000003</v>
      </c>
      <c r="D483">
        <f>SUMIF(Walmart_dataset[Order ID],Calc!A483,Walmart_dataset[Profit])</f>
        <v>11.14</v>
      </c>
      <c r="E483" t="str">
        <f>INDEX(Walmart_dataset[],MATCH(Per_Order[[#This Row],[Unique Order ID]],Walmart_dataset[Order ID],0),7)</f>
        <v>California</v>
      </c>
      <c r="F483" t="str">
        <f>MID(Per_Order[[#This Row],[Unique Order ID]],4,4)</f>
        <v>2011</v>
      </c>
    </row>
    <row r="484" spans="1:6" x14ac:dyDescent="0.25">
      <c r="A484" t="s">
        <v>1736</v>
      </c>
      <c r="B484">
        <f>COUNTIF(Walmart_dataset[Order ID],Calc!A484)</f>
        <v>5</v>
      </c>
      <c r="C484">
        <f>SUMIF(Walmart_dataset[Order ID],Calc!A484,Walmart_dataset[Sales])</f>
        <v>2613.31</v>
      </c>
      <c r="D484">
        <f>SUMIF(Walmart_dataset[Order ID],Calc!A484,Walmart_dataset[Profit])</f>
        <v>-3424.35</v>
      </c>
      <c r="E484" t="str">
        <f>INDEX(Walmart_dataset[],MATCH(Per_Order[[#This Row],[Unique Order ID]],Walmart_dataset[Order ID],0),7)</f>
        <v>Colorado</v>
      </c>
      <c r="F484" t="str">
        <f>MID(Per_Order[[#This Row],[Unique Order ID]],4,4)</f>
        <v>2014</v>
      </c>
    </row>
    <row r="485" spans="1:6" x14ac:dyDescent="0.25">
      <c r="A485" t="s">
        <v>1741</v>
      </c>
      <c r="B485">
        <f>COUNTIF(Walmart_dataset[Order ID],Calc!A485)</f>
        <v>4</v>
      </c>
      <c r="C485">
        <f>SUMIF(Walmart_dataset[Order ID],Calc!A485,Walmart_dataset[Sales])</f>
        <v>256.35000000000002</v>
      </c>
      <c r="D485">
        <f>SUMIF(Walmart_dataset[Order ID],Calc!A485,Walmart_dataset[Profit])</f>
        <v>92.68</v>
      </c>
      <c r="E485" t="str">
        <f>INDEX(Walmart_dataset[],MATCH(Per_Order[[#This Row],[Unique Order ID]],Walmart_dataset[Order ID],0),7)</f>
        <v>Utah</v>
      </c>
      <c r="F485" t="str">
        <f>MID(Per_Order[[#This Row],[Unique Order ID]],4,4)</f>
        <v>2012</v>
      </c>
    </row>
    <row r="486" spans="1:6" x14ac:dyDescent="0.25">
      <c r="A486" t="s">
        <v>1743</v>
      </c>
      <c r="B486">
        <f>COUNTIF(Walmart_dataset[Order ID],Calc!A486)</f>
        <v>1</v>
      </c>
      <c r="C486">
        <f>SUMIF(Walmart_dataset[Order ID],Calc!A486,Walmart_dataset[Sales])</f>
        <v>8.2899999999999991</v>
      </c>
      <c r="D486">
        <f>SUMIF(Walmart_dataset[Order ID],Calc!A486,Walmart_dataset[Profit])</f>
        <v>2.69</v>
      </c>
      <c r="E486" t="str">
        <f>INDEX(Walmart_dataset[],MATCH(Per_Order[[#This Row],[Unique Order ID]],Walmart_dataset[Order ID],0),7)</f>
        <v>Montana</v>
      </c>
      <c r="F486" t="str">
        <f>MID(Per_Order[[#This Row],[Unique Order ID]],4,4)</f>
        <v>2011</v>
      </c>
    </row>
    <row r="487" spans="1:6" x14ac:dyDescent="0.25">
      <c r="A487" t="s">
        <v>1746</v>
      </c>
      <c r="B487">
        <f>COUNTIF(Walmart_dataset[Order ID],Calc!A487)</f>
        <v>1</v>
      </c>
      <c r="C487">
        <f>SUMIF(Walmart_dataset[Order ID],Calc!A487,Walmart_dataset[Sales])</f>
        <v>403.17</v>
      </c>
      <c r="D487">
        <f>SUMIF(Walmart_dataset[Order ID],Calc!A487,Walmart_dataset[Profit])</f>
        <v>25.2</v>
      </c>
      <c r="E487" t="str">
        <f>INDEX(Walmart_dataset[],MATCH(Per_Order[[#This Row],[Unique Order ID]],Walmart_dataset[Order ID],0),7)</f>
        <v>Oregon</v>
      </c>
      <c r="F487" t="str">
        <f>MID(Per_Order[[#This Row],[Unique Order ID]],4,4)</f>
        <v>2013</v>
      </c>
    </row>
    <row r="488" spans="1:6" x14ac:dyDescent="0.25">
      <c r="A488" t="s">
        <v>1750</v>
      </c>
      <c r="B488">
        <f>COUNTIF(Walmart_dataset[Order ID],Calc!A488)</f>
        <v>1</v>
      </c>
      <c r="C488">
        <f>SUMIF(Walmart_dataset[Order ID],Calc!A488,Walmart_dataset[Sales])</f>
        <v>195.14</v>
      </c>
      <c r="D488">
        <f>SUMIF(Walmart_dataset[Order ID],Calc!A488,Walmart_dataset[Profit])</f>
        <v>-12.2</v>
      </c>
      <c r="E488" t="str">
        <f>INDEX(Walmart_dataset[],MATCH(Per_Order[[#This Row],[Unique Order ID]],Walmart_dataset[Order ID],0),7)</f>
        <v>Oregon</v>
      </c>
      <c r="F488" t="str">
        <f>MID(Per_Order[[#This Row],[Unique Order ID]],4,4)</f>
        <v>2013</v>
      </c>
    </row>
    <row r="489" spans="1:6" x14ac:dyDescent="0.25">
      <c r="A489" t="s">
        <v>1751</v>
      </c>
      <c r="B489">
        <f>COUNTIF(Walmart_dataset[Order ID],Calc!A489)</f>
        <v>1</v>
      </c>
      <c r="C489">
        <f>SUMIF(Walmart_dataset[Order ID],Calc!A489,Walmart_dataset[Sales])</f>
        <v>171.29</v>
      </c>
      <c r="D489">
        <f>SUMIF(Walmart_dataset[Order ID],Calc!A489,Walmart_dataset[Profit])</f>
        <v>-6.42</v>
      </c>
      <c r="E489" t="str">
        <f>INDEX(Walmart_dataset[],MATCH(Per_Order[[#This Row],[Unique Order ID]],Walmart_dataset[Order ID],0),7)</f>
        <v>California</v>
      </c>
      <c r="F489" t="str">
        <f>MID(Per_Order[[#This Row],[Unique Order ID]],4,4)</f>
        <v>2014</v>
      </c>
    </row>
    <row r="490" spans="1:6" x14ac:dyDescent="0.25">
      <c r="A490" t="s">
        <v>1754</v>
      </c>
      <c r="B490">
        <f>COUNTIF(Walmart_dataset[Order ID],Calc!A490)</f>
        <v>3</v>
      </c>
      <c r="C490">
        <f>SUMIF(Walmart_dataset[Order ID],Calc!A490,Walmart_dataset[Sales])</f>
        <v>2089.41</v>
      </c>
      <c r="D490">
        <f>SUMIF(Walmart_dataset[Order ID],Calc!A490,Walmart_dataset[Profit])</f>
        <v>273.86999999999995</v>
      </c>
      <c r="E490" t="str">
        <f>INDEX(Walmart_dataset[],MATCH(Per_Order[[#This Row],[Unique Order ID]],Walmart_dataset[Order ID],0),7)</f>
        <v>California</v>
      </c>
      <c r="F490" t="str">
        <f>MID(Per_Order[[#This Row],[Unique Order ID]],4,4)</f>
        <v>2014</v>
      </c>
    </row>
    <row r="491" spans="1:6" x14ac:dyDescent="0.25">
      <c r="A491" t="s">
        <v>1757</v>
      </c>
      <c r="B491">
        <f>COUNTIF(Walmart_dataset[Order ID],Calc!A491)</f>
        <v>1</v>
      </c>
      <c r="C491">
        <f>SUMIF(Walmart_dataset[Order ID],Calc!A491,Walmart_dataset[Sales])</f>
        <v>43.18</v>
      </c>
      <c r="D491">
        <f>SUMIF(Walmart_dataset[Order ID],Calc!A491,Walmart_dataset[Profit])</f>
        <v>13.49</v>
      </c>
      <c r="E491" t="str">
        <f>INDEX(Walmart_dataset[],MATCH(Per_Order[[#This Row],[Unique Order ID]],Walmart_dataset[Order ID],0),7)</f>
        <v>Washington</v>
      </c>
      <c r="F491" t="str">
        <f>MID(Per_Order[[#This Row],[Unique Order ID]],4,4)</f>
        <v>2011</v>
      </c>
    </row>
    <row r="492" spans="1:6" x14ac:dyDescent="0.25">
      <c r="A492" t="s">
        <v>1758</v>
      </c>
      <c r="B492">
        <f>COUNTIF(Walmart_dataset[Order ID],Calc!A492)</f>
        <v>3</v>
      </c>
      <c r="C492">
        <f>SUMIF(Walmart_dataset[Order ID],Calc!A492,Walmart_dataset[Sales])</f>
        <v>307.74</v>
      </c>
      <c r="D492">
        <f>SUMIF(Walmart_dataset[Order ID],Calc!A492,Walmart_dataset[Profit])</f>
        <v>87.22</v>
      </c>
      <c r="E492" t="str">
        <f>INDEX(Walmart_dataset[],MATCH(Per_Order[[#This Row],[Unique Order ID]],Walmart_dataset[Order ID],0),7)</f>
        <v>Idaho</v>
      </c>
      <c r="F492" t="str">
        <f>MID(Per_Order[[#This Row],[Unique Order ID]],4,4)</f>
        <v>2014</v>
      </c>
    </row>
    <row r="493" spans="1:6" x14ac:dyDescent="0.25">
      <c r="A493" t="s">
        <v>1763</v>
      </c>
      <c r="B493">
        <f>COUNTIF(Walmart_dataset[Order ID],Calc!A493)</f>
        <v>4</v>
      </c>
      <c r="C493">
        <f>SUMIF(Walmart_dataset[Order ID],Calc!A493,Walmart_dataset[Sales])</f>
        <v>95.39</v>
      </c>
      <c r="D493">
        <f>SUMIF(Walmart_dataset[Order ID],Calc!A493,Walmart_dataset[Profit])</f>
        <v>26.459999999999997</v>
      </c>
      <c r="E493" t="str">
        <f>INDEX(Walmart_dataset[],MATCH(Per_Order[[#This Row],[Unique Order ID]],Walmart_dataset[Order ID],0),7)</f>
        <v>California</v>
      </c>
      <c r="F493" t="str">
        <f>MID(Per_Order[[#This Row],[Unique Order ID]],4,4)</f>
        <v>2014</v>
      </c>
    </row>
    <row r="494" spans="1:6" x14ac:dyDescent="0.25">
      <c r="A494" t="s">
        <v>1767</v>
      </c>
      <c r="B494">
        <f>COUNTIF(Walmart_dataset[Order ID],Calc!A494)</f>
        <v>5</v>
      </c>
      <c r="C494">
        <f>SUMIF(Walmart_dataset[Order ID],Calc!A494,Walmart_dataset[Sales])</f>
        <v>780.09</v>
      </c>
      <c r="D494">
        <f>SUMIF(Walmart_dataset[Order ID],Calc!A494,Walmart_dataset[Profit])</f>
        <v>322.94000000000005</v>
      </c>
      <c r="E494" t="str">
        <f>INDEX(Walmart_dataset[],MATCH(Per_Order[[#This Row],[Unique Order ID]],Walmart_dataset[Order ID],0),7)</f>
        <v>New Mexico</v>
      </c>
      <c r="F494" t="str">
        <f>MID(Per_Order[[#This Row],[Unique Order ID]],4,4)</f>
        <v>2014</v>
      </c>
    </row>
    <row r="495" spans="1:6" x14ac:dyDescent="0.25">
      <c r="A495" t="s">
        <v>1773</v>
      </c>
      <c r="B495">
        <f>COUNTIF(Walmart_dataset[Order ID],Calc!A495)</f>
        <v>1</v>
      </c>
      <c r="C495">
        <f>SUMIF(Walmart_dataset[Order ID],Calc!A495,Walmart_dataset[Sales])</f>
        <v>114.46</v>
      </c>
      <c r="D495">
        <f>SUMIF(Walmart_dataset[Order ID],Calc!A495,Walmart_dataset[Profit])</f>
        <v>28.62</v>
      </c>
      <c r="E495" t="str">
        <f>INDEX(Walmart_dataset[],MATCH(Per_Order[[#This Row],[Unique Order ID]],Walmart_dataset[Order ID],0),7)</f>
        <v>California</v>
      </c>
      <c r="F495" t="str">
        <f>MID(Per_Order[[#This Row],[Unique Order ID]],4,4)</f>
        <v>2013</v>
      </c>
    </row>
    <row r="496" spans="1:6" x14ac:dyDescent="0.25">
      <c r="A496" t="s">
        <v>1775</v>
      </c>
      <c r="B496">
        <f>COUNTIF(Walmart_dataset[Order ID],Calc!A496)</f>
        <v>1</v>
      </c>
      <c r="C496">
        <f>SUMIF(Walmart_dataset[Order ID],Calc!A496,Walmart_dataset[Sales])</f>
        <v>120.67</v>
      </c>
      <c r="D496">
        <f>SUMIF(Walmart_dataset[Order ID],Calc!A496,Walmart_dataset[Profit])</f>
        <v>18.45</v>
      </c>
      <c r="E496" t="str">
        <f>INDEX(Walmart_dataset[],MATCH(Per_Order[[#This Row],[Unique Order ID]],Walmart_dataset[Order ID],0),7)</f>
        <v>California</v>
      </c>
      <c r="F496" t="str">
        <f>MID(Per_Order[[#This Row],[Unique Order ID]],4,4)</f>
        <v>2012</v>
      </c>
    </row>
    <row r="497" spans="1:6" x14ac:dyDescent="0.25">
      <c r="A497" t="s">
        <v>1776</v>
      </c>
      <c r="B497">
        <f>COUNTIF(Walmart_dataset[Order ID],Calc!A497)</f>
        <v>1</v>
      </c>
      <c r="C497">
        <f>SUMIF(Walmart_dataset[Order ID],Calc!A497,Walmart_dataset[Sales])</f>
        <v>31.84</v>
      </c>
      <c r="D497">
        <f>SUMIF(Walmart_dataset[Order ID],Calc!A497,Walmart_dataset[Profit])</f>
        <v>10.51</v>
      </c>
      <c r="E497" t="str">
        <f>INDEX(Walmart_dataset[],MATCH(Per_Order[[#This Row],[Unique Order ID]],Walmart_dataset[Order ID],0),7)</f>
        <v>California</v>
      </c>
      <c r="F497" t="str">
        <f>MID(Per_Order[[#This Row],[Unique Order ID]],4,4)</f>
        <v>2011</v>
      </c>
    </row>
    <row r="498" spans="1:6" x14ac:dyDescent="0.25">
      <c r="A498" t="s">
        <v>1777</v>
      </c>
      <c r="B498">
        <f>COUNTIF(Walmart_dataset[Order ID],Calc!A498)</f>
        <v>2</v>
      </c>
      <c r="C498">
        <f>SUMIF(Walmart_dataset[Order ID],Calc!A498,Walmart_dataset[Sales])</f>
        <v>56.14</v>
      </c>
      <c r="D498">
        <f>SUMIF(Walmart_dataset[Order ID],Calc!A498,Walmart_dataset[Profit])</f>
        <v>21.33</v>
      </c>
      <c r="E498" t="str">
        <f>INDEX(Walmart_dataset[],MATCH(Per_Order[[#This Row],[Unique Order ID]],Walmart_dataset[Order ID],0),7)</f>
        <v>California</v>
      </c>
      <c r="F498" t="str">
        <f>MID(Per_Order[[#This Row],[Unique Order ID]],4,4)</f>
        <v>2014</v>
      </c>
    </row>
    <row r="499" spans="1:6" x14ac:dyDescent="0.25">
      <c r="A499" t="s">
        <v>1781</v>
      </c>
      <c r="B499">
        <f>COUNTIF(Walmart_dataset[Order ID],Calc!A499)</f>
        <v>6</v>
      </c>
      <c r="C499">
        <f>SUMIF(Walmart_dataset[Order ID],Calc!A499,Walmart_dataset[Sales])</f>
        <v>1599.8600000000001</v>
      </c>
      <c r="D499">
        <f>SUMIF(Walmart_dataset[Order ID],Calc!A499,Walmart_dataset[Profit])</f>
        <v>115.1</v>
      </c>
      <c r="E499" t="str">
        <f>INDEX(Walmart_dataset[],MATCH(Per_Order[[#This Row],[Unique Order ID]],Walmart_dataset[Order ID],0),7)</f>
        <v>Washington</v>
      </c>
      <c r="F499" t="str">
        <f>MID(Per_Order[[#This Row],[Unique Order ID]],4,4)</f>
        <v>2013</v>
      </c>
    </row>
    <row r="500" spans="1:6" x14ac:dyDescent="0.25">
      <c r="A500" t="s">
        <v>1787</v>
      </c>
      <c r="B500">
        <f>COUNTIF(Walmart_dataset[Order ID],Calc!A500)</f>
        <v>4</v>
      </c>
      <c r="C500">
        <f>SUMIF(Walmart_dataset[Order ID],Calc!A500,Walmart_dataset[Sales])</f>
        <v>1308.1999999999998</v>
      </c>
      <c r="D500">
        <f>SUMIF(Walmart_dataset[Order ID],Calc!A500,Walmart_dataset[Profit])</f>
        <v>142.85</v>
      </c>
      <c r="E500" t="str">
        <f>INDEX(Walmart_dataset[],MATCH(Per_Order[[#This Row],[Unique Order ID]],Walmart_dataset[Order ID],0),7)</f>
        <v>California</v>
      </c>
      <c r="F500" t="str">
        <f>MID(Per_Order[[#This Row],[Unique Order ID]],4,4)</f>
        <v>2011</v>
      </c>
    </row>
    <row r="501" spans="1:6" x14ac:dyDescent="0.25">
      <c r="A501" t="s">
        <v>1789</v>
      </c>
      <c r="B501">
        <f>COUNTIF(Walmart_dataset[Order ID],Calc!A501)</f>
        <v>2</v>
      </c>
      <c r="C501">
        <f>SUMIF(Walmart_dataset[Order ID],Calc!A501,Walmart_dataset[Sales])</f>
        <v>1051.92</v>
      </c>
      <c r="D501">
        <f>SUMIF(Walmart_dataset[Order ID],Calc!A501,Walmart_dataset[Profit])</f>
        <v>116.11999999999999</v>
      </c>
      <c r="E501" t="str">
        <f>INDEX(Walmart_dataset[],MATCH(Per_Order[[#This Row],[Unique Order ID]],Walmart_dataset[Order ID],0),7)</f>
        <v>Washington</v>
      </c>
      <c r="F501" t="str">
        <f>MID(Per_Order[[#This Row],[Unique Order ID]],4,4)</f>
        <v>2014</v>
      </c>
    </row>
    <row r="502" spans="1:6" x14ac:dyDescent="0.25">
      <c r="A502" t="s">
        <v>1792</v>
      </c>
      <c r="B502">
        <f>COUNTIF(Walmart_dataset[Order ID],Calc!A502)</f>
        <v>1</v>
      </c>
      <c r="C502">
        <f>SUMIF(Walmart_dataset[Order ID],Calc!A502,Walmart_dataset[Sales])</f>
        <v>32.4</v>
      </c>
      <c r="D502">
        <f>SUMIF(Walmart_dataset[Order ID],Calc!A502,Walmart_dataset[Profit])</f>
        <v>10.37</v>
      </c>
      <c r="E502" t="str">
        <f>INDEX(Walmart_dataset[],MATCH(Per_Order[[#This Row],[Unique Order ID]],Walmart_dataset[Order ID],0),7)</f>
        <v>California</v>
      </c>
      <c r="F502" t="str">
        <f>MID(Per_Order[[#This Row],[Unique Order ID]],4,4)</f>
        <v>2011</v>
      </c>
    </row>
    <row r="503" spans="1:6" x14ac:dyDescent="0.25">
      <c r="A503" t="s">
        <v>1794</v>
      </c>
      <c r="B503">
        <f>COUNTIF(Walmart_dataset[Order ID],Calc!A503)</f>
        <v>1</v>
      </c>
      <c r="C503">
        <f>SUMIF(Walmart_dataset[Order ID],Calc!A503,Walmart_dataset[Sales])</f>
        <v>31.05</v>
      </c>
      <c r="D503">
        <f>SUMIF(Walmart_dataset[Order ID],Calc!A503,Walmart_dataset[Profit])</f>
        <v>14.9</v>
      </c>
      <c r="E503" t="str">
        <f>INDEX(Walmart_dataset[],MATCH(Per_Order[[#This Row],[Unique Order ID]],Walmart_dataset[Order ID],0),7)</f>
        <v>Washington</v>
      </c>
      <c r="F503" t="str">
        <f>MID(Per_Order[[#This Row],[Unique Order ID]],4,4)</f>
        <v>2011</v>
      </c>
    </row>
    <row r="504" spans="1:6" x14ac:dyDescent="0.25">
      <c r="A504" t="s">
        <v>1796</v>
      </c>
      <c r="B504">
        <f>COUNTIF(Walmart_dataset[Order ID],Calc!A504)</f>
        <v>1</v>
      </c>
      <c r="C504">
        <f>SUMIF(Walmart_dataset[Order ID],Calc!A504,Walmart_dataset[Sales])</f>
        <v>93.02</v>
      </c>
      <c r="D504">
        <f>SUMIF(Walmart_dataset[Order ID],Calc!A504,Walmart_dataset[Profit])</f>
        <v>33.72</v>
      </c>
      <c r="E504" t="str">
        <f>INDEX(Walmart_dataset[],MATCH(Per_Order[[#This Row],[Unique Order ID]],Walmart_dataset[Order ID],0),7)</f>
        <v>Arizona</v>
      </c>
      <c r="F504" t="str">
        <f>MID(Per_Order[[#This Row],[Unique Order ID]],4,4)</f>
        <v>2011</v>
      </c>
    </row>
    <row r="505" spans="1:6" x14ac:dyDescent="0.25">
      <c r="A505" t="s">
        <v>1799</v>
      </c>
      <c r="B505">
        <f>COUNTIF(Walmart_dataset[Order ID],Calc!A505)</f>
        <v>6</v>
      </c>
      <c r="C505">
        <f>SUMIF(Walmart_dataset[Order ID],Calc!A505,Walmart_dataset[Sales])</f>
        <v>451.28000000000003</v>
      </c>
      <c r="D505">
        <f>SUMIF(Walmart_dataset[Order ID],Calc!A505,Walmart_dataset[Profit])</f>
        <v>110.42</v>
      </c>
      <c r="E505" t="str">
        <f>INDEX(Walmart_dataset[],MATCH(Per_Order[[#This Row],[Unique Order ID]],Walmart_dataset[Order ID],0),7)</f>
        <v>California</v>
      </c>
      <c r="F505" t="str">
        <f>MID(Per_Order[[#This Row],[Unique Order ID]],4,4)</f>
        <v>2011</v>
      </c>
    </row>
    <row r="506" spans="1:6" x14ac:dyDescent="0.25">
      <c r="A506" t="s">
        <v>1804</v>
      </c>
      <c r="B506">
        <f>COUNTIF(Walmart_dataset[Order ID],Calc!A506)</f>
        <v>2</v>
      </c>
      <c r="C506">
        <f>SUMIF(Walmart_dataset[Order ID],Calc!A506,Walmart_dataset[Sales])</f>
        <v>228.57</v>
      </c>
      <c r="D506">
        <f>SUMIF(Walmart_dataset[Order ID],Calc!A506,Walmart_dataset[Profit])</f>
        <v>-240.18</v>
      </c>
      <c r="E506" t="str">
        <f>INDEX(Walmart_dataset[],MATCH(Per_Order[[#This Row],[Unique Order ID]],Walmart_dataset[Order ID],0),7)</f>
        <v>Colorado</v>
      </c>
      <c r="F506" t="str">
        <f>MID(Per_Order[[#This Row],[Unique Order ID]],4,4)</f>
        <v>2014</v>
      </c>
    </row>
    <row r="507" spans="1:6" x14ac:dyDescent="0.25">
      <c r="A507" t="s">
        <v>1806</v>
      </c>
      <c r="B507">
        <f>COUNTIF(Walmart_dataset[Order ID],Calc!A507)</f>
        <v>2</v>
      </c>
      <c r="C507">
        <f>SUMIF(Walmart_dataset[Order ID],Calc!A507,Walmart_dataset[Sales])</f>
        <v>24.68</v>
      </c>
      <c r="D507">
        <f>SUMIF(Walmart_dataset[Order ID],Calc!A507,Walmart_dataset[Profit])</f>
        <v>9.39</v>
      </c>
      <c r="E507" t="str">
        <f>INDEX(Walmart_dataset[],MATCH(Per_Order[[#This Row],[Unique Order ID]],Walmart_dataset[Order ID],0),7)</f>
        <v>California</v>
      </c>
      <c r="F507" t="str">
        <f>MID(Per_Order[[#This Row],[Unique Order ID]],4,4)</f>
        <v>2014</v>
      </c>
    </row>
    <row r="508" spans="1:6" x14ac:dyDescent="0.25">
      <c r="A508" t="s">
        <v>1811</v>
      </c>
      <c r="B508">
        <f>COUNTIF(Walmart_dataset[Order ID],Calc!A508)</f>
        <v>1</v>
      </c>
      <c r="C508">
        <f>SUMIF(Walmart_dataset[Order ID],Calc!A508,Walmart_dataset[Sales])</f>
        <v>3.37</v>
      </c>
      <c r="D508">
        <f>SUMIF(Walmart_dataset[Order ID],Calc!A508,Walmart_dataset[Profit])</f>
        <v>-2.2400000000000002</v>
      </c>
      <c r="E508" t="str">
        <f>INDEX(Walmart_dataset[],MATCH(Per_Order[[#This Row],[Unique Order ID]],Walmart_dataset[Order ID],0),7)</f>
        <v>Arizona</v>
      </c>
      <c r="F508" t="str">
        <f>MID(Per_Order[[#This Row],[Unique Order ID]],4,4)</f>
        <v>2012</v>
      </c>
    </row>
    <row r="509" spans="1:6" x14ac:dyDescent="0.25">
      <c r="A509" t="s">
        <v>1813</v>
      </c>
      <c r="B509">
        <f>COUNTIF(Walmart_dataset[Order ID],Calc!A509)</f>
        <v>6</v>
      </c>
      <c r="C509">
        <f>SUMIF(Walmart_dataset[Order ID],Calc!A509,Walmart_dataset[Sales])</f>
        <v>807.69</v>
      </c>
      <c r="D509">
        <f>SUMIF(Walmart_dataset[Order ID],Calc!A509,Walmart_dataset[Profit])</f>
        <v>136.85000000000002</v>
      </c>
      <c r="E509" t="str">
        <f>INDEX(Walmart_dataset[],MATCH(Per_Order[[#This Row],[Unique Order ID]],Walmart_dataset[Order ID],0),7)</f>
        <v>California</v>
      </c>
      <c r="F509" t="str">
        <f>MID(Per_Order[[#This Row],[Unique Order ID]],4,4)</f>
        <v>2011</v>
      </c>
    </row>
    <row r="510" spans="1:6" x14ac:dyDescent="0.25">
      <c r="A510" t="s">
        <v>1818</v>
      </c>
      <c r="B510">
        <f>COUNTIF(Walmart_dataset[Order ID],Calc!A510)</f>
        <v>2</v>
      </c>
      <c r="C510">
        <f>SUMIF(Walmart_dataset[Order ID],Calc!A510,Walmart_dataset[Sales])</f>
        <v>727.88</v>
      </c>
      <c r="D510">
        <f>SUMIF(Walmart_dataset[Order ID],Calc!A510,Walmart_dataset[Profit])</f>
        <v>260.7</v>
      </c>
      <c r="E510" t="str">
        <f>INDEX(Walmart_dataset[],MATCH(Per_Order[[#This Row],[Unique Order ID]],Walmart_dataset[Order ID],0),7)</f>
        <v>California</v>
      </c>
      <c r="F510" t="str">
        <f>MID(Per_Order[[#This Row],[Unique Order ID]],4,4)</f>
        <v>2013</v>
      </c>
    </row>
    <row r="511" spans="1:6" x14ac:dyDescent="0.25">
      <c r="A511" t="s">
        <v>1820</v>
      </c>
      <c r="B511">
        <f>COUNTIF(Walmart_dataset[Order ID],Calc!A511)</f>
        <v>1</v>
      </c>
      <c r="C511">
        <f>SUMIF(Walmart_dataset[Order ID],Calc!A511,Walmart_dataset[Sales])</f>
        <v>75.180000000000007</v>
      </c>
      <c r="D511">
        <f>SUMIF(Walmart_dataset[Order ID],Calc!A511,Walmart_dataset[Profit])</f>
        <v>35.33</v>
      </c>
      <c r="E511" t="str">
        <f>INDEX(Walmart_dataset[],MATCH(Per_Order[[#This Row],[Unique Order ID]],Walmart_dataset[Order ID],0),7)</f>
        <v>California</v>
      </c>
      <c r="F511" t="str">
        <f>MID(Per_Order[[#This Row],[Unique Order ID]],4,4)</f>
        <v>2014</v>
      </c>
    </row>
    <row r="512" spans="1:6" x14ac:dyDescent="0.25">
      <c r="A512" t="s">
        <v>1823</v>
      </c>
      <c r="B512">
        <f>COUNTIF(Walmart_dataset[Order ID],Calc!A512)</f>
        <v>1</v>
      </c>
      <c r="C512">
        <f>SUMIF(Walmart_dataset[Order ID],Calc!A512,Walmart_dataset[Sales])</f>
        <v>149.97</v>
      </c>
      <c r="D512">
        <f>SUMIF(Walmart_dataset[Order ID],Calc!A512,Walmart_dataset[Profit])</f>
        <v>52.49</v>
      </c>
      <c r="E512" t="str">
        <f>INDEX(Walmart_dataset[],MATCH(Per_Order[[#This Row],[Unique Order ID]],Walmart_dataset[Order ID],0),7)</f>
        <v>California</v>
      </c>
      <c r="F512" t="str">
        <f>MID(Per_Order[[#This Row],[Unique Order ID]],4,4)</f>
        <v>2011</v>
      </c>
    </row>
    <row r="513" spans="1:6" x14ac:dyDescent="0.25">
      <c r="A513" t="s">
        <v>1824</v>
      </c>
      <c r="B513">
        <f>COUNTIF(Walmart_dataset[Order ID],Calc!A513)</f>
        <v>7</v>
      </c>
      <c r="C513">
        <f>SUMIF(Walmart_dataset[Order ID],Calc!A513,Walmart_dataset[Sales])</f>
        <v>598.15</v>
      </c>
      <c r="D513">
        <f>SUMIF(Walmart_dataset[Order ID],Calc!A513,Walmart_dataset[Profit])</f>
        <v>133.76999999999998</v>
      </c>
      <c r="E513" t="str">
        <f>INDEX(Walmart_dataset[],MATCH(Per_Order[[#This Row],[Unique Order ID]],Walmart_dataset[Order ID],0),7)</f>
        <v>Arizona</v>
      </c>
      <c r="F513" t="str">
        <f>MID(Per_Order[[#This Row],[Unique Order ID]],4,4)</f>
        <v>2011</v>
      </c>
    </row>
    <row r="514" spans="1:6" x14ac:dyDescent="0.25">
      <c r="A514" t="s">
        <v>1829</v>
      </c>
      <c r="B514">
        <f>COUNTIF(Walmart_dataset[Order ID],Calc!A514)</f>
        <v>1</v>
      </c>
      <c r="C514">
        <f>SUMIF(Walmart_dataset[Order ID],Calc!A514,Walmart_dataset[Sales])</f>
        <v>3.98</v>
      </c>
      <c r="D514">
        <f>SUMIF(Walmart_dataset[Order ID],Calc!A514,Walmart_dataset[Profit])</f>
        <v>1.39</v>
      </c>
      <c r="E514" t="str">
        <f>INDEX(Walmart_dataset[],MATCH(Per_Order[[#This Row],[Unique Order ID]],Walmart_dataset[Order ID],0),7)</f>
        <v>California</v>
      </c>
      <c r="F514" t="str">
        <f>MID(Per_Order[[#This Row],[Unique Order ID]],4,4)</f>
        <v>2013</v>
      </c>
    </row>
    <row r="515" spans="1:6" x14ac:dyDescent="0.25">
      <c r="A515" t="s">
        <v>1831</v>
      </c>
      <c r="B515">
        <f>COUNTIF(Walmart_dataset[Order ID],Calc!A515)</f>
        <v>3</v>
      </c>
      <c r="C515">
        <f>SUMIF(Walmart_dataset[Order ID],Calc!A515,Walmart_dataset[Sales])</f>
        <v>392.21999999999997</v>
      </c>
      <c r="D515">
        <f>SUMIF(Walmart_dataset[Order ID],Calc!A515,Walmart_dataset[Profit])</f>
        <v>49.190000000000005</v>
      </c>
      <c r="E515" t="str">
        <f>INDEX(Walmart_dataset[],MATCH(Per_Order[[#This Row],[Unique Order ID]],Walmart_dataset[Order ID],0),7)</f>
        <v>Washington</v>
      </c>
      <c r="F515" t="str">
        <f>MID(Per_Order[[#This Row],[Unique Order ID]],4,4)</f>
        <v>2014</v>
      </c>
    </row>
    <row r="516" spans="1:6" x14ac:dyDescent="0.25">
      <c r="A516" t="s">
        <v>1835</v>
      </c>
      <c r="B516">
        <f>COUNTIF(Walmart_dataset[Order ID],Calc!A516)</f>
        <v>2</v>
      </c>
      <c r="C516">
        <f>SUMIF(Walmart_dataset[Order ID],Calc!A516,Walmart_dataset[Sales])</f>
        <v>219.47</v>
      </c>
      <c r="D516">
        <f>SUMIF(Walmart_dataset[Order ID],Calc!A516,Walmart_dataset[Profit])</f>
        <v>17.89</v>
      </c>
      <c r="E516" t="str">
        <f>INDEX(Walmart_dataset[],MATCH(Per_Order[[#This Row],[Unique Order ID]],Walmart_dataset[Order ID],0),7)</f>
        <v>Washington</v>
      </c>
      <c r="F516" t="str">
        <f>MID(Per_Order[[#This Row],[Unique Order ID]],4,4)</f>
        <v>2013</v>
      </c>
    </row>
    <row r="517" spans="1:6" x14ac:dyDescent="0.25">
      <c r="A517" t="s">
        <v>1838</v>
      </c>
      <c r="B517">
        <f>COUNTIF(Walmart_dataset[Order ID],Calc!A517)</f>
        <v>2</v>
      </c>
      <c r="C517">
        <f>SUMIF(Walmart_dataset[Order ID],Calc!A517,Walmart_dataset[Sales])</f>
        <v>127.28</v>
      </c>
      <c r="D517">
        <f>SUMIF(Walmart_dataset[Order ID],Calc!A517,Walmart_dataset[Profit])</f>
        <v>15.48</v>
      </c>
      <c r="E517" t="str">
        <f>INDEX(Walmart_dataset[],MATCH(Per_Order[[#This Row],[Unique Order ID]],Walmart_dataset[Order ID],0),7)</f>
        <v>Washington</v>
      </c>
      <c r="F517" t="str">
        <f>MID(Per_Order[[#This Row],[Unique Order ID]],4,4)</f>
        <v>2013</v>
      </c>
    </row>
    <row r="518" spans="1:6" x14ac:dyDescent="0.25">
      <c r="A518" t="s">
        <v>1840</v>
      </c>
      <c r="B518">
        <f>COUNTIF(Walmart_dataset[Order ID],Calc!A518)</f>
        <v>3</v>
      </c>
      <c r="C518">
        <f>SUMIF(Walmart_dataset[Order ID],Calc!A518,Walmart_dataset[Sales])</f>
        <v>1075.3700000000001</v>
      </c>
      <c r="D518">
        <f>SUMIF(Walmart_dataset[Order ID],Calc!A518,Walmart_dataset[Profit])</f>
        <v>432.73</v>
      </c>
      <c r="E518" t="str">
        <f>INDEX(Walmart_dataset[],MATCH(Per_Order[[#This Row],[Unique Order ID]],Walmart_dataset[Order ID],0),7)</f>
        <v>California</v>
      </c>
      <c r="F518" t="str">
        <f>MID(Per_Order[[#This Row],[Unique Order ID]],4,4)</f>
        <v>2011</v>
      </c>
    </row>
    <row r="519" spans="1:6" x14ac:dyDescent="0.25">
      <c r="A519" t="s">
        <v>1844</v>
      </c>
      <c r="B519">
        <f>COUNTIF(Walmart_dataset[Order ID],Calc!A519)</f>
        <v>1</v>
      </c>
      <c r="C519">
        <f>SUMIF(Walmart_dataset[Order ID],Calc!A519,Walmart_dataset[Sales])</f>
        <v>7.92</v>
      </c>
      <c r="D519">
        <f>SUMIF(Walmart_dataset[Order ID],Calc!A519,Walmart_dataset[Profit])</f>
        <v>3.48</v>
      </c>
      <c r="E519" t="str">
        <f>INDEX(Walmart_dataset[],MATCH(Per_Order[[#This Row],[Unique Order ID]],Walmart_dataset[Order ID],0),7)</f>
        <v>California</v>
      </c>
      <c r="F519" t="str">
        <f>MID(Per_Order[[#This Row],[Unique Order ID]],4,4)</f>
        <v>2012</v>
      </c>
    </row>
    <row r="520" spans="1:6" x14ac:dyDescent="0.25">
      <c r="A520" t="s">
        <v>1846</v>
      </c>
      <c r="B520">
        <f>COUNTIF(Walmart_dataset[Order ID],Calc!A520)</f>
        <v>1</v>
      </c>
      <c r="C520">
        <f>SUMIF(Walmart_dataset[Order ID],Calc!A520,Walmart_dataset[Sales])</f>
        <v>203.92</v>
      </c>
      <c r="D520">
        <f>SUMIF(Walmart_dataset[Order ID],Calc!A520,Walmart_dataset[Profit])</f>
        <v>22.94</v>
      </c>
      <c r="E520" t="str">
        <f>INDEX(Walmart_dataset[],MATCH(Per_Order[[#This Row],[Unique Order ID]],Walmart_dataset[Order ID],0),7)</f>
        <v>California</v>
      </c>
      <c r="F520" t="str">
        <f>MID(Per_Order[[#This Row],[Unique Order ID]],4,4)</f>
        <v>2012</v>
      </c>
    </row>
    <row r="521" spans="1:6" x14ac:dyDescent="0.25">
      <c r="A521" t="s">
        <v>1848</v>
      </c>
      <c r="B521">
        <f>COUNTIF(Walmart_dataset[Order ID],Calc!A521)</f>
        <v>1</v>
      </c>
      <c r="C521">
        <f>SUMIF(Walmart_dataset[Order ID],Calc!A521,Walmart_dataset[Sales])</f>
        <v>3359.95</v>
      </c>
      <c r="D521">
        <f>SUMIF(Walmart_dataset[Order ID],Calc!A521,Walmart_dataset[Profit])</f>
        <v>1049.99</v>
      </c>
      <c r="E521" t="str">
        <f>INDEX(Walmart_dataset[],MATCH(Per_Order[[#This Row],[Unique Order ID]],Walmart_dataset[Order ID],0),7)</f>
        <v>California</v>
      </c>
      <c r="F521" t="str">
        <f>MID(Per_Order[[#This Row],[Unique Order ID]],4,4)</f>
        <v>2014</v>
      </c>
    </row>
    <row r="522" spans="1:6" x14ac:dyDescent="0.25">
      <c r="A522" t="s">
        <v>1851</v>
      </c>
      <c r="B522">
        <f>COUNTIF(Walmart_dataset[Order ID],Calc!A522)</f>
        <v>4</v>
      </c>
      <c r="C522">
        <f>SUMIF(Walmart_dataset[Order ID],Calc!A522,Walmart_dataset[Sales])</f>
        <v>808.67000000000007</v>
      </c>
      <c r="D522">
        <f>SUMIF(Walmart_dataset[Order ID],Calc!A522,Walmart_dataset[Profit])</f>
        <v>101.89</v>
      </c>
      <c r="E522" t="str">
        <f>INDEX(Walmart_dataset[],MATCH(Per_Order[[#This Row],[Unique Order ID]],Walmart_dataset[Order ID],0),7)</f>
        <v>California</v>
      </c>
      <c r="F522" t="str">
        <f>MID(Per_Order[[#This Row],[Unique Order ID]],4,4)</f>
        <v>2012</v>
      </c>
    </row>
    <row r="523" spans="1:6" x14ac:dyDescent="0.25">
      <c r="A523" t="s">
        <v>1856</v>
      </c>
      <c r="B523">
        <f>COUNTIF(Walmart_dataset[Order ID],Calc!A523)</f>
        <v>2</v>
      </c>
      <c r="C523">
        <f>SUMIF(Walmart_dataset[Order ID],Calc!A523,Walmart_dataset[Sales])</f>
        <v>15.39</v>
      </c>
      <c r="D523">
        <f>SUMIF(Walmart_dataset[Order ID],Calc!A523,Walmart_dataset[Profit])</f>
        <v>1.23</v>
      </c>
      <c r="E523" t="str">
        <f>INDEX(Walmart_dataset[],MATCH(Per_Order[[#This Row],[Unique Order ID]],Walmart_dataset[Order ID],0),7)</f>
        <v>California</v>
      </c>
      <c r="F523" t="str">
        <f>MID(Per_Order[[#This Row],[Unique Order ID]],4,4)</f>
        <v>2011</v>
      </c>
    </row>
    <row r="524" spans="1:6" x14ac:dyDescent="0.25">
      <c r="A524" t="s">
        <v>1857</v>
      </c>
      <c r="B524">
        <f>COUNTIF(Walmart_dataset[Order ID],Calc!A524)</f>
        <v>2</v>
      </c>
      <c r="C524">
        <f>SUMIF(Walmart_dataset[Order ID],Calc!A524,Walmart_dataset[Sales])</f>
        <v>140.98000000000002</v>
      </c>
      <c r="D524">
        <f>SUMIF(Walmart_dataset[Order ID],Calc!A524,Walmart_dataset[Profit])</f>
        <v>0.89999999999999858</v>
      </c>
      <c r="E524" t="str">
        <f>INDEX(Walmart_dataset[],MATCH(Per_Order[[#This Row],[Unique Order ID]],Walmart_dataset[Order ID],0),7)</f>
        <v>Arizona</v>
      </c>
      <c r="F524" t="str">
        <f>MID(Per_Order[[#This Row],[Unique Order ID]],4,4)</f>
        <v>2012</v>
      </c>
    </row>
    <row r="525" spans="1:6" x14ac:dyDescent="0.25">
      <c r="A525" t="s">
        <v>1858</v>
      </c>
      <c r="B525">
        <f>COUNTIF(Walmart_dataset[Order ID],Calc!A525)</f>
        <v>1</v>
      </c>
      <c r="C525">
        <f>SUMIF(Walmart_dataset[Order ID],Calc!A525,Walmart_dataset[Sales])</f>
        <v>1919.98</v>
      </c>
      <c r="D525">
        <f>SUMIF(Walmart_dataset[Order ID],Calc!A525,Walmart_dataset[Profit])</f>
        <v>216</v>
      </c>
      <c r="E525" t="str">
        <f>INDEX(Walmart_dataset[],MATCH(Per_Order[[#This Row],[Unique Order ID]],Walmart_dataset[Order ID],0),7)</f>
        <v>California</v>
      </c>
      <c r="F525" t="str">
        <f>MID(Per_Order[[#This Row],[Unique Order ID]],4,4)</f>
        <v>2014</v>
      </c>
    </row>
    <row r="526" spans="1:6" x14ac:dyDescent="0.25">
      <c r="A526" t="s">
        <v>1860</v>
      </c>
      <c r="B526">
        <f>COUNTIF(Walmart_dataset[Order ID],Calc!A526)</f>
        <v>2</v>
      </c>
      <c r="C526">
        <f>SUMIF(Walmart_dataset[Order ID],Calc!A526,Walmart_dataset[Sales])</f>
        <v>685.9</v>
      </c>
      <c r="D526">
        <f>SUMIF(Walmart_dataset[Order ID],Calc!A526,Walmart_dataset[Profit])</f>
        <v>85.460000000000008</v>
      </c>
      <c r="E526" t="str">
        <f>INDEX(Walmart_dataset[],MATCH(Per_Order[[#This Row],[Unique Order ID]],Walmart_dataset[Order ID],0),7)</f>
        <v>California</v>
      </c>
      <c r="F526" t="str">
        <f>MID(Per_Order[[#This Row],[Unique Order ID]],4,4)</f>
        <v>2011</v>
      </c>
    </row>
    <row r="527" spans="1:6" x14ac:dyDescent="0.25">
      <c r="A527" t="s">
        <v>1861</v>
      </c>
      <c r="B527">
        <f>COUNTIF(Walmart_dataset[Order ID],Calc!A527)</f>
        <v>2</v>
      </c>
      <c r="C527">
        <f>SUMIF(Walmart_dataset[Order ID],Calc!A527,Walmart_dataset[Sales])</f>
        <v>189.99</v>
      </c>
      <c r="D527">
        <f>SUMIF(Walmart_dataset[Order ID],Calc!A527,Walmart_dataset[Profit])</f>
        <v>53.19</v>
      </c>
      <c r="E527" t="str">
        <f>INDEX(Walmart_dataset[],MATCH(Per_Order[[#This Row],[Unique Order ID]],Walmart_dataset[Order ID],0),7)</f>
        <v>California</v>
      </c>
      <c r="F527" t="str">
        <f>MID(Per_Order[[#This Row],[Unique Order ID]],4,4)</f>
        <v>2012</v>
      </c>
    </row>
    <row r="528" spans="1:6" x14ac:dyDescent="0.25">
      <c r="A528" t="s">
        <v>1864</v>
      </c>
      <c r="B528">
        <f>COUNTIF(Walmart_dataset[Order ID],Calc!A528)</f>
        <v>7</v>
      </c>
      <c r="C528">
        <f>SUMIF(Walmart_dataset[Order ID],Calc!A528,Walmart_dataset[Sales])</f>
        <v>1520.15</v>
      </c>
      <c r="D528">
        <f>SUMIF(Walmart_dataset[Order ID],Calc!A528,Walmart_dataset[Profit])</f>
        <v>203.84</v>
      </c>
      <c r="E528" t="str">
        <f>INDEX(Walmart_dataset[],MATCH(Per_Order[[#This Row],[Unique Order ID]],Walmart_dataset[Order ID],0),7)</f>
        <v>California</v>
      </c>
      <c r="F528" t="str">
        <f>MID(Per_Order[[#This Row],[Unique Order ID]],4,4)</f>
        <v>2014</v>
      </c>
    </row>
    <row r="529" spans="1:6" x14ac:dyDescent="0.25">
      <c r="A529" t="s">
        <v>1872</v>
      </c>
      <c r="B529">
        <f>COUNTIF(Walmart_dataset[Order ID],Calc!A529)</f>
        <v>1</v>
      </c>
      <c r="C529">
        <f>SUMIF(Walmart_dataset[Order ID],Calc!A529,Walmart_dataset[Sales])</f>
        <v>50.8</v>
      </c>
      <c r="D529">
        <f>SUMIF(Walmart_dataset[Order ID],Calc!A529,Walmart_dataset[Profit])</f>
        <v>13.21</v>
      </c>
      <c r="E529" t="str">
        <f>INDEX(Walmart_dataset[],MATCH(Per_Order[[#This Row],[Unique Order ID]],Walmart_dataset[Order ID],0),7)</f>
        <v>California</v>
      </c>
      <c r="F529" t="str">
        <f>MID(Per_Order[[#This Row],[Unique Order ID]],4,4)</f>
        <v>2012</v>
      </c>
    </row>
    <row r="530" spans="1:6" x14ac:dyDescent="0.25">
      <c r="A530" t="s">
        <v>1876</v>
      </c>
      <c r="B530">
        <f>COUNTIF(Walmart_dataset[Order ID],Calc!A530)</f>
        <v>1</v>
      </c>
      <c r="C530">
        <f>SUMIF(Walmart_dataset[Order ID],Calc!A530,Walmart_dataset[Sales])</f>
        <v>15.71</v>
      </c>
      <c r="D530">
        <f>SUMIF(Walmart_dataset[Order ID],Calc!A530,Walmart_dataset[Profit])</f>
        <v>5.7</v>
      </c>
      <c r="E530" t="str">
        <f>INDEX(Walmart_dataset[],MATCH(Per_Order[[#This Row],[Unique Order ID]],Walmart_dataset[Order ID],0),7)</f>
        <v>Washington</v>
      </c>
      <c r="F530" t="str">
        <f>MID(Per_Order[[#This Row],[Unique Order ID]],4,4)</f>
        <v>2013</v>
      </c>
    </row>
    <row r="531" spans="1:6" x14ac:dyDescent="0.25">
      <c r="A531" t="s">
        <v>1877</v>
      </c>
      <c r="B531">
        <f>COUNTIF(Walmart_dataset[Order ID],Calc!A531)</f>
        <v>2</v>
      </c>
      <c r="C531">
        <f>SUMIF(Walmart_dataset[Order ID],Calc!A531,Walmart_dataset[Sales])</f>
        <v>519.98</v>
      </c>
      <c r="D531">
        <f>SUMIF(Walmart_dataset[Order ID],Calc!A531,Walmart_dataset[Profit])</f>
        <v>52.01</v>
      </c>
      <c r="E531" t="str">
        <f>INDEX(Walmart_dataset[],MATCH(Per_Order[[#This Row],[Unique Order ID]],Walmart_dataset[Order ID],0),7)</f>
        <v>California</v>
      </c>
      <c r="F531" t="str">
        <f>MID(Per_Order[[#This Row],[Unique Order ID]],4,4)</f>
        <v>2011</v>
      </c>
    </row>
    <row r="532" spans="1:6" x14ac:dyDescent="0.25">
      <c r="A532" t="s">
        <v>1880</v>
      </c>
      <c r="B532">
        <f>COUNTIF(Walmart_dataset[Order ID],Calc!A532)</f>
        <v>1</v>
      </c>
      <c r="C532">
        <f>SUMIF(Walmart_dataset[Order ID],Calc!A532,Walmart_dataset[Sales])</f>
        <v>290.67</v>
      </c>
      <c r="D532">
        <f>SUMIF(Walmart_dataset[Order ID],Calc!A532,Walmart_dataset[Profit])</f>
        <v>3.42</v>
      </c>
      <c r="E532" t="str">
        <f>INDEX(Walmart_dataset[],MATCH(Per_Order[[#This Row],[Unique Order ID]],Walmart_dataset[Order ID],0),7)</f>
        <v>California</v>
      </c>
      <c r="F532" t="str">
        <f>MID(Per_Order[[#This Row],[Unique Order ID]],4,4)</f>
        <v>2011</v>
      </c>
    </row>
    <row r="533" spans="1:6" x14ac:dyDescent="0.25">
      <c r="A533" t="s">
        <v>1883</v>
      </c>
      <c r="B533">
        <f>COUNTIF(Walmart_dataset[Order ID],Calc!A533)</f>
        <v>2</v>
      </c>
      <c r="C533">
        <f>SUMIF(Walmart_dataset[Order ID],Calc!A533,Walmart_dataset[Sales])</f>
        <v>208.01</v>
      </c>
      <c r="D533">
        <f>SUMIF(Walmart_dataset[Order ID],Calc!A533,Walmart_dataset[Profit])</f>
        <v>64.290000000000006</v>
      </c>
      <c r="E533" t="str">
        <f>INDEX(Walmart_dataset[],MATCH(Per_Order[[#This Row],[Unique Order ID]],Walmart_dataset[Order ID],0),7)</f>
        <v>Nevada</v>
      </c>
      <c r="F533" t="str">
        <f>MID(Per_Order[[#This Row],[Unique Order ID]],4,4)</f>
        <v>2012</v>
      </c>
    </row>
    <row r="534" spans="1:6" x14ac:dyDescent="0.25">
      <c r="A534" t="s">
        <v>1885</v>
      </c>
      <c r="B534">
        <f>COUNTIF(Walmart_dataset[Order ID],Calc!A534)</f>
        <v>2</v>
      </c>
      <c r="C534">
        <f>SUMIF(Walmart_dataset[Order ID],Calc!A534,Walmart_dataset[Sales])</f>
        <v>186.78</v>
      </c>
      <c r="D534">
        <f>SUMIF(Walmart_dataset[Order ID],Calc!A534,Walmart_dataset[Profit])</f>
        <v>57.33</v>
      </c>
      <c r="E534" t="str">
        <f>INDEX(Walmart_dataset[],MATCH(Per_Order[[#This Row],[Unique Order ID]],Walmart_dataset[Order ID],0),7)</f>
        <v>California</v>
      </c>
      <c r="F534" t="str">
        <f>MID(Per_Order[[#This Row],[Unique Order ID]],4,4)</f>
        <v>2014</v>
      </c>
    </row>
    <row r="535" spans="1:6" x14ac:dyDescent="0.25">
      <c r="A535" t="s">
        <v>1887</v>
      </c>
      <c r="B535">
        <f>COUNTIF(Walmart_dataset[Order ID],Calc!A535)</f>
        <v>2</v>
      </c>
      <c r="C535">
        <f>SUMIF(Walmart_dataset[Order ID],Calc!A535,Walmart_dataset[Sales])</f>
        <v>1310.3400000000001</v>
      </c>
      <c r="D535">
        <f>SUMIF(Walmart_dataset[Order ID],Calc!A535,Walmart_dataset[Profit])</f>
        <v>24.370000000000005</v>
      </c>
      <c r="E535" t="str">
        <f>INDEX(Walmart_dataset[],MATCH(Per_Order[[#This Row],[Unique Order ID]],Walmart_dataset[Order ID],0),7)</f>
        <v>Washington</v>
      </c>
      <c r="F535" t="str">
        <f>MID(Per_Order[[#This Row],[Unique Order ID]],4,4)</f>
        <v>2011</v>
      </c>
    </row>
    <row r="536" spans="1:6" x14ac:dyDescent="0.25">
      <c r="A536" t="s">
        <v>1890</v>
      </c>
      <c r="B536">
        <f>COUNTIF(Walmart_dataset[Order ID],Calc!A536)</f>
        <v>1</v>
      </c>
      <c r="C536">
        <f>SUMIF(Walmart_dataset[Order ID],Calc!A536,Walmart_dataset[Sales])</f>
        <v>77.88</v>
      </c>
      <c r="D536">
        <f>SUMIF(Walmart_dataset[Order ID],Calc!A536,Walmart_dataset[Profit])</f>
        <v>3.89</v>
      </c>
      <c r="E536" t="str">
        <f>INDEX(Walmart_dataset[],MATCH(Per_Order[[#This Row],[Unique Order ID]],Walmart_dataset[Order ID],0),7)</f>
        <v>California</v>
      </c>
      <c r="F536" t="str">
        <f>MID(Per_Order[[#This Row],[Unique Order ID]],4,4)</f>
        <v>2012</v>
      </c>
    </row>
    <row r="537" spans="1:6" x14ac:dyDescent="0.25">
      <c r="A537" t="s">
        <v>1892</v>
      </c>
      <c r="B537">
        <f>COUNTIF(Walmart_dataset[Order ID],Calc!A537)</f>
        <v>5</v>
      </c>
      <c r="C537">
        <f>SUMIF(Walmart_dataset[Order ID],Calc!A537,Walmart_dataset[Sales])</f>
        <v>475.69</v>
      </c>
      <c r="D537">
        <f>SUMIF(Walmart_dataset[Order ID],Calc!A537,Walmart_dataset[Profit])</f>
        <v>175.62</v>
      </c>
      <c r="E537" t="str">
        <f>INDEX(Walmart_dataset[],MATCH(Per_Order[[#This Row],[Unique Order ID]],Walmart_dataset[Order ID],0),7)</f>
        <v>California</v>
      </c>
      <c r="F537" t="str">
        <f>MID(Per_Order[[#This Row],[Unique Order ID]],4,4)</f>
        <v>2013</v>
      </c>
    </row>
    <row r="538" spans="1:6" x14ac:dyDescent="0.25">
      <c r="A538" t="s">
        <v>1895</v>
      </c>
      <c r="B538">
        <f>COUNTIF(Walmart_dataset[Order ID],Calc!A538)</f>
        <v>2</v>
      </c>
      <c r="C538">
        <f>SUMIF(Walmart_dataset[Order ID],Calc!A538,Walmart_dataset[Sales])</f>
        <v>49.400000000000006</v>
      </c>
      <c r="D538">
        <f>SUMIF(Walmart_dataset[Order ID],Calc!A538,Walmart_dataset[Profit])</f>
        <v>4</v>
      </c>
      <c r="E538" t="str">
        <f>INDEX(Walmart_dataset[],MATCH(Per_Order[[#This Row],[Unique Order ID]],Walmart_dataset[Order ID],0),7)</f>
        <v>Colorado</v>
      </c>
      <c r="F538" t="str">
        <f>MID(Per_Order[[#This Row],[Unique Order ID]],4,4)</f>
        <v>2012</v>
      </c>
    </row>
    <row r="539" spans="1:6" x14ac:dyDescent="0.25">
      <c r="A539" t="s">
        <v>1897</v>
      </c>
      <c r="B539">
        <f>COUNTIF(Walmart_dataset[Order ID],Calc!A539)</f>
        <v>5</v>
      </c>
      <c r="C539">
        <f>SUMIF(Walmart_dataset[Order ID],Calc!A539,Walmart_dataset[Sales])</f>
        <v>1157.68</v>
      </c>
      <c r="D539">
        <f>SUMIF(Walmart_dataset[Order ID],Calc!A539,Walmart_dataset[Profit])</f>
        <v>219.88</v>
      </c>
      <c r="E539" t="str">
        <f>INDEX(Walmart_dataset[],MATCH(Per_Order[[#This Row],[Unique Order ID]],Walmart_dataset[Order ID],0),7)</f>
        <v>California</v>
      </c>
      <c r="F539" t="str">
        <f>MID(Per_Order[[#This Row],[Unique Order ID]],4,4)</f>
        <v>2013</v>
      </c>
    </row>
    <row r="540" spans="1:6" x14ac:dyDescent="0.25">
      <c r="A540" t="s">
        <v>1901</v>
      </c>
      <c r="B540">
        <f>COUNTIF(Walmart_dataset[Order ID],Calc!A540)</f>
        <v>3</v>
      </c>
      <c r="C540">
        <f>SUMIF(Walmart_dataset[Order ID],Calc!A540,Walmart_dataset[Sales])</f>
        <v>218.81</v>
      </c>
      <c r="D540">
        <f>SUMIF(Walmart_dataset[Order ID],Calc!A540,Walmart_dataset[Profit])</f>
        <v>52.97</v>
      </c>
      <c r="E540" t="str">
        <f>INDEX(Walmart_dataset[],MATCH(Per_Order[[#This Row],[Unique Order ID]],Walmart_dataset[Order ID],0),7)</f>
        <v>California</v>
      </c>
      <c r="F540" t="str">
        <f>MID(Per_Order[[#This Row],[Unique Order ID]],4,4)</f>
        <v>2014</v>
      </c>
    </row>
    <row r="541" spans="1:6" x14ac:dyDescent="0.25">
      <c r="A541" t="s">
        <v>1906</v>
      </c>
      <c r="B541">
        <f>COUNTIF(Walmart_dataset[Order ID],Calc!A541)</f>
        <v>2</v>
      </c>
      <c r="C541">
        <f>SUMIF(Walmart_dataset[Order ID],Calc!A541,Walmart_dataset[Sales])</f>
        <v>39.799999999999997</v>
      </c>
      <c r="D541">
        <f>SUMIF(Walmart_dataset[Order ID],Calc!A541,Walmart_dataset[Profit])</f>
        <v>13.81</v>
      </c>
      <c r="E541" t="str">
        <f>INDEX(Walmart_dataset[],MATCH(Per_Order[[#This Row],[Unique Order ID]],Walmart_dataset[Order ID],0),7)</f>
        <v>Washington</v>
      </c>
      <c r="F541" t="str">
        <f>MID(Per_Order[[#This Row],[Unique Order ID]],4,4)</f>
        <v>2014</v>
      </c>
    </row>
    <row r="542" spans="1:6" x14ac:dyDescent="0.25">
      <c r="A542" t="s">
        <v>1908</v>
      </c>
      <c r="B542">
        <f>COUNTIF(Walmart_dataset[Order ID],Calc!A542)</f>
        <v>1</v>
      </c>
      <c r="C542">
        <f>SUMIF(Walmart_dataset[Order ID],Calc!A542,Walmart_dataset[Sales])</f>
        <v>4.3</v>
      </c>
      <c r="D542">
        <f>SUMIF(Walmart_dataset[Order ID],Calc!A542,Walmart_dataset[Profit])</f>
        <v>1.56</v>
      </c>
      <c r="E542" t="str">
        <f>INDEX(Walmart_dataset[],MATCH(Per_Order[[#This Row],[Unique Order ID]],Walmart_dataset[Order ID],0),7)</f>
        <v>California</v>
      </c>
      <c r="F542" t="str">
        <f>MID(Per_Order[[#This Row],[Unique Order ID]],4,4)</f>
        <v>2012</v>
      </c>
    </row>
    <row r="543" spans="1:6" x14ac:dyDescent="0.25">
      <c r="A543" t="s">
        <v>1910</v>
      </c>
      <c r="B543">
        <f>COUNTIF(Walmart_dataset[Order ID],Calc!A543)</f>
        <v>1</v>
      </c>
      <c r="C543">
        <f>SUMIF(Walmart_dataset[Order ID],Calc!A543,Walmart_dataset[Sales])</f>
        <v>27.26</v>
      </c>
      <c r="D543">
        <f>SUMIF(Walmart_dataset[Order ID],Calc!A543,Walmart_dataset[Profit])</f>
        <v>8.86</v>
      </c>
      <c r="E543" t="str">
        <f>INDEX(Walmart_dataset[],MATCH(Per_Order[[#This Row],[Unique Order ID]],Walmart_dataset[Order ID],0),7)</f>
        <v>California</v>
      </c>
      <c r="F543" t="str">
        <f>MID(Per_Order[[#This Row],[Unique Order ID]],4,4)</f>
        <v>2013</v>
      </c>
    </row>
    <row r="544" spans="1:6" x14ac:dyDescent="0.25">
      <c r="A544" t="s">
        <v>1913</v>
      </c>
      <c r="B544">
        <f>COUNTIF(Walmart_dataset[Order ID],Calc!A544)</f>
        <v>3</v>
      </c>
      <c r="C544">
        <f>SUMIF(Walmart_dataset[Order ID],Calc!A544,Walmart_dataset[Sales])</f>
        <v>75.64</v>
      </c>
      <c r="D544">
        <f>SUMIF(Walmart_dataset[Order ID],Calc!A544,Walmart_dataset[Profit])</f>
        <v>30.52</v>
      </c>
      <c r="E544" t="str">
        <f>INDEX(Walmart_dataset[],MATCH(Per_Order[[#This Row],[Unique Order ID]],Walmart_dataset[Order ID],0),7)</f>
        <v>California</v>
      </c>
      <c r="F544" t="str">
        <f>MID(Per_Order[[#This Row],[Unique Order ID]],4,4)</f>
        <v>2011</v>
      </c>
    </row>
    <row r="545" spans="1:6" x14ac:dyDescent="0.25">
      <c r="A545" t="s">
        <v>1917</v>
      </c>
      <c r="B545">
        <f>COUNTIF(Walmart_dataset[Order ID],Calc!A545)</f>
        <v>1</v>
      </c>
      <c r="C545">
        <f>SUMIF(Walmart_dataset[Order ID],Calc!A545,Walmart_dataset[Sales])</f>
        <v>16.739999999999998</v>
      </c>
      <c r="D545">
        <f>SUMIF(Walmart_dataset[Order ID],Calc!A545,Walmart_dataset[Profit])</f>
        <v>4.3499999999999996</v>
      </c>
      <c r="E545" t="str">
        <f>INDEX(Walmart_dataset[],MATCH(Per_Order[[#This Row],[Unique Order ID]],Walmart_dataset[Order ID],0),7)</f>
        <v>California</v>
      </c>
      <c r="F545" t="str">
        <f>MID(Per_Order[[#This Row],[Unique Order ID]],4,4)</f>
        <v>2013</v>
      </c>
    </row>
    <row r="546" spans="1:6" x14ac:dyDescent="0.25">
      <c r="A546" t="s">
        <v>1919</v>
      </c>
      <c r="B546">
        <f>COUNTIF(Walmart_dataset[Order ID],Calc!A546)</f>
        <v>1</v>
      </c>
      <c r="C546">
        <f>SUMIF(Walmart_dataset[Order ID],Calc!A546,Walmart_dataset[Sales])</f>
        <v>92.52</v>
      </c>
      <c r="D546">
        <f>SUMIF(Walmart_dataset[Order ID],Calc!A546,Walmart_dataset[Profit])</f>
        <v>18.5</v>
      </c>
      <c r="E546" t="str">
        <f>INDEX(Walmart_dataset[],MATCH(Per_Order[[#This Row],[Unique Order ID]],Walmart_dataset[Order ID],0),7)</f>
        <v>New Mexico</v>
      </c>
      <c r="F546" t="str">
        <f>MID(Per_Order[[#This Row],[Unique Order ID]],4,4)</f>
        <v>2011</v>
      </c>
    </row>
    <row r="547" spans="1:6" x14ac:dyDescent="0.25">
      <c r="A547" t="s">
        <v>1923</v>
      </c>
      <c r="B547">
        <f>COUNTIF(Walmart_dataset[Order ID],Calc!A547)</f>
        <v>3</v>
      </c>
      <c r="C547">
        <f>SUMIF(Walmart_dataset[Order ID],Calc!A547,Walmart_dataset[Sales])</f>
        <v>1475.5800000000002</v>
      </c>
      <c r="D547">
        <f>SUMIF(Walmart_dataset[Order ID],Calc!A547,Walmart_dataset[Profit])</f>
        <v>-171.23</v>
      </c>
      <c r="E547" t="str">
        <f>INDEX(Walmart_dataset[],MATCH(Per_Order[[#This Row],[Unique Order ID]],Walmart_dataset[Order ID],0),7)</f>
        <v>California</v>
      </c>
      <c r="F547" t="str">
        <f>MID(Per_Order[[#This Row],[Unique Order ID]],4,4)</f>
        <v>2013</v>
      </c>
    </row>
    <row r="548" spans="1:6" x14ac:dyDescent="0.25">
      <c r="A548" t="s">
        <v>1925</v>
      </c>
      <c r="B548">
        <f>COUNTIF(Walmart_dataset[Order ID],Calc!A548)</f>
        <v>3</v>
      </c>
      <c r="C548">
        <f>SUMIF(Walmart_dataset[Order ID],Calc!A548,Walmart_dataset[Sales])</f>
        <v>1016.1800000000001</v>
      </c>
      <c r="D548">
        <f>SUMIF(Walmart_dataset[Order ID],Calc!A548,Walmart_dataset[Profit])</f>
        <v>154.78000000000003</v>
      </c>
      <c r="E548" t="str">
        <f>INDEX(Walmart_dataset[],MATCH(Per_Order[[#This Row],[Unique Order ID]],Walmart_dataset[Order ID],0),7)</f>
        <v>California</v>
      </c>
      <c r="F548" t="str">
        <f>MID(Per_Order[[#This Row],[Unique Order ID]],4,4)</f>
        <v>2013</v>
      </c>
    </row>
    <row r="549" spans="1:6" x14ac:dyDescent="0.25">
      <c r="A549" t="s">
        <v>1928</v>
      </c>
      <c r="B549">
        <f>COUNTIF(Walmart_dataset[Order ID],Calc!A549)</f>
        <v>1</v>
      </c>
      <c r="C549">
        <f>SUMIF(Walmart_dataset[Order ID],Calc!A549,Walmart_dataset[Sales])</f>
        <v>12.83</v>
      </c>
      <c r="D549">
        <f>SUMIF(Walmart_dataset[Order ID],Calc!A549,Walmart_dataset[Profit])</f>
        <v>4.33</v>
      </c>
      <c r="E549" t="str">
        <f>INDEX(Walmart_dataset[],MATCH(Per_Order[[#This Row],[Unique Order ID]],Walmart_dataset[Order ID],0),7)</f>
        <v>California</v>
      </c>
      <c r="F549" t="str">
        <f>MID(Per_Order[[#This Row],[Unique Order ID]],4,4)</f>
        <v>2012</v>
      </c>
    </row>
    <row r="550" spans="1:6" x14ac:dyDescent="0.25">
      <c r="A550" t="s">
        <v>1930</v>
      </c>
      <c r="B550">
        <f>COUNTIF(Walmart_dataset[Order ID],Calc!A550)</f>
        <v>1</v>
      </c>
      <c r="C550">
        <f>SUMIF(Walmart_dataset[Order ID],Calc!A550,Walmart_dataset[Sales])</f>
        <v>116</v>
      </c>
      <c r="D550">
        <f>SUMIF(Walmart_dataset[Order ID],Calc!A550,Walmart_dataset[Profit])</f>
        <v>29</v>
      </c>
      <c r="E550" t="str">
        <f>INDEX(Walmart_dataset[],MATCH(Per_Order[[#This Row],[Unique Order ID]],Walmart_dataset[Order ID],0),7)</f>
        <v>California</v>
      </c>
      <c r="F550" t="str">
        <f>MID(Per_Order[[#This Row],[Unique Order ID]],4,4)</f>
        <v>2013</v>
      </c>
    </row>
    <row r="551" spans="1:6" x14ac:dyDescent="0.25">
      <c r="A551" t="s">
        <v>1932</v>
      </c>
      <c r="B551">
        <f>COUNTIF(Walmart_dataset[Order ID],Calc!A551)</f>
        <v>1</v>
      </c>
      <c r="C551">
        <f>SUMIF(Walmart_dataset[Order ID],Calc!A551,Walmart_dataset[Sales])</f>
        <v>38.24</v>
      </c>
      <c r="D551">
        <f>SUMIF(Walmart_dataset[Order ID],Calc!A551,Walmart_dataset[Profit])</f>
        <v>-9.56</v>
      </c>
      <c r="E551" t="str">
        <f>INDEX(Walmart_dataset[],MATCH(Per_Order[[#This Row],[Unique Order ID]],Walmart_dataset[Order ID],0),7)</f>
        <v>California</v>
      </c>
      <c r="F551" t="str">
        <f>MID(Per_Order[[#This Row],[Unique Order ID]],4,4)</f>
        <v>2013</v>
      </c>
    </row>
    <row r="552" spans="1:6" x14ac:dyDescent="0.25">
      <c r="A552" t="s">
        <v>1934</v>
      </c>
      <c r="B552">
        <f>COUNTIF(Walmart_dataset[Order ID],Calc!A552)</f>
        <v>4</v>
      </c>
      <c r="C552">
        <f>SUMIF(Walmart_dataset[Order ID],Calc!A552,Walmart_dataset[Sales])</f>
        <v>323.46000000000004</v>
      </c>
      <c r="D552">
        <f>SUMIF(Walmart_dataset[Order ID],Calc!A552,Walmart_dataset[Profit])</f>
        <v>108.13999999999999</v>
      </c>
      <c r="E552" t="str">
        <f>INDEX(Walmart_dataset[],MATCH(Per_Order[[#This Row],[Unique Order ID]],Walmart_dataset[Order ID],0),7)</f>
        <v>California</v>
      </c>
      <c r="F552" t="str">
        <f>MID(Per_Order[[#This Row],[Unique Order ID]],4,4)</f>
        <v>2011</v>
      </c>
    </row>
    <row r="553" spans="1:6" x14ac:dyDescent="0.25">
      <c r="A553" t="s">
        <v>1938</v>
      </c>
      <c r="B553">
        <f>COUNTIF(Walmart_dataset[Order ID],Calc!A553)</f>
        <v>2</v>
      </c>
      <c r="C553">
        <f>SUMIF(Walmart_dataset[Order ID],Calc!A553,Walmart_dataset[Sales])</f>
        <v>935.15</v>
      </c>
      <c r="D553">
        <f>SUMIF(Walmart_dataset[Order ID],Calc!A553,Walmart_dataset[Profit])</f>
        <v>123.7</v>
      </c>
      <c r="E553" t="str">
        <f>INDEX(Walmart_dataset[],MATCH(Per_Order[[#This Row],[Unique Order ID]],Walmart_dataset[Order ID],0),7)</f>
        <v>California</v>
      </c>
      <c r="F553" t="str">
        <f>MID(Per_Order[[#This Row],[Unique Order ID]],4,4)</f>
        <v>2011</v>
      </c>
    </row>
    <row r="554" spans="1:6" x14ac:dyDescent="0.25">
      <c r="A554" t="s">
        <v>1941</v>
      </c>
      <c r="B554">
        <f>COUNTIF(Walmart_dataset[Order ID],Calc!A554)</f>
        <v>2</v>
      </c>
      <c r="C554">
        <f>SUMIF(Walmart_dataset[Order ID],Calc!A554,Walmart_dataset[Sales])</f>
        <v>55.49</v>
      </c>
      <c r="D554">
        <f>SUMIF(Walmart_dataset[Order ID],Calc!A554,Walmart_dataset[Profit])</f>
        <v>25.439999999999998</v>
      </c>
      <c r="E554" t="str">
        <f>INDEX(Walmart_dataset[],MATCH(Per_Order[[#This Row],[Unique Order ID]],Walmart_dataset[Order ID],0),7)</f>
        <v>California</v>
      </c>
      <c r="F554" t="str">
        <f>MID(Per_Order[[#This Row],[Unique Order ID]],4,4)</f>
        <v>2014</v>
      </c>
    </row>
    <row r="555" spans="1:6" x14ac:dyDescent="0.25">
      <c r="A555" t="s">
        <v>1944</v>
      </c>
      <c r="B555">
        <f>COUNTIF(Walmart_dataset[Order ID],Calc!A555)</f>
        <v>2</v>
      </c>
      <c r="C555">
        <f>SUMIF(Walmart_dataset[Order ID],Calc!A555,Walmart_dataset[Sales])</f>
        <v>461.59000000000003</v>
      </c>
      <c r="D555">
        <f>SUMIF(Walmart_dataset[Order ID],Calc!A555,Walmart_dataset[Profit])</f>
        <v>152.76</v>
      </c>
      <c r="E555" t="str">
        <f>INDEX(Walmart_dataset[],MATCH(Per_Order[[#This Row],[Unique Order ID]],Walmart_dataset[Order ID],0),7)</f>
        <v>California</v>
      </c>
      <c r="F555" t="str">
        <f>MID(Per_Order[[#This Row],[Unique Order ID]],4,4)</f>
        <v>2014</v>
      </c>
    </row>
    <row r="556" spans="1:6" x14ac:dyDescent="0.25">
      <c r="A556" t="s">
        <v>1947</v>
      </c>
      <c r="B556">
        <f>COUNTIF(Walmart_dataset[Order ID],Calc!A556)</f>
        <v>2</v>
      </c>
      <c r="C556">
        <f>SUMIF(Walmart_dataset[Order ID],Calc!A556,Walmart_dataset[Sales])</f>
        <v>16.920000000000002</v>
      </c>
      <c r="D556">
        <f>SUMIF(Walmart_dataset[Order ID],Calc!A556,Walmart_dataset[Profit])</f>
        <v>6.3</v>
      </c>
      <c r="E556" t="str">
        <f>INDEX(Walmart_dataset[],MATCH(Per_Order[[#This Row],[Unique Order ID]],Walmart_dataset[Order ID],0),7)</f>
        <v>California</v>
      </c>
      <c r="F556" t="str">
        <f>MID(Per_Order[[#This Row],[Unique Order ID]],4,4)</f>
        <v>2013</v>
      </c>
    </row>
    <row r="557" spans="1:6" x14ac:dyDescent="0.25">
      <c r="A557" t="s">
        <v>1951</v>
      </c>
      <c r="B557">
        <f>COUNTIF(Walmart_dataset[Order ID],Calc!A557)</f>
        <v>4</v>
      </c>
      <c r="C557">
        <f>SUMIF(Walmart_dataset[Order ID],Calc!A557,Walmart_dataset[Sales])</f>
        <v>4150.9699999999993</v>
      </c>
      <c r="D557">
        <f>SUMIF(Walmart_dataset[Order ID],Calc!A557,Walmart_dataset[Profit])</f>
        <v>981.30000000000007</v>
      </c>
      <c r="E557" t="str">
        <f>INDEX(Walmart_dataset[],MATCH(Per_Order[[#This Row],[Unique Order ID]],Walmart_dataset[Order ID],0),7)</f>
        <v>Washington</v>
      </c>
      <c r="F557" t="str">
        <f>MID(Per_Order[[#This Row],[Unique Order ID]],4,4)</f>
        <v>2014</v>
      </c>
    </row>
    <row r="558" spans="1:6" x14ac:dyDescent="0.25">
      <c r="A558" t="s">
        <v>1954</v>
      </c>
      <c r="B558">
        <f>COUNTIF(Walmart_dataset[Order ID],Calc!A558)</f>
        <v>2</v>
      </c>
      <c r="C558">
        <f>SUMIF(Walmart_dataset[Order ID],Calc!A558,Walmart_dataset[Sales])</f>
        <v>9.5100000000000016</v>
      </c>
      <c r="D558">
        <f>SUMIF(Walmart_dataset[Order ID],Calc!A558,Walmart_dataset[Profit])</f>
        <v>3.87</v>
      </c>
      <c r="E558" t="str">
        <f>INDEX(Walmart_dataset[],MATCH(Per_Order[[#This Row],[Unique Order ID]],Walmart_dataset[Order ID],0),7)</f>
        <v>California</v>
      </c>
      <c r="F558" t="str">
        <f>MID(Per_Order[[#This Row],[Unique Order ID]],4,4)</f>
        <v>2013</v>
      </c>
    </row>
    <row r="559" spans="1:6" x14ac:dyDescent="0.25">
      <c r="A559" t="s">
        <v>1957</v>
      </c>
      <c r="B559">
        <f>COUNTIF(Walmart_dataset[Order ID],Calc!A559)</f>
        <v>1</v>
      </c>
      <c r="C559">
        <f>SUMIF(Walmart_dataset[Order ID],Calc!A559,Walmart_dataset[Sales])</f>
        <v>5.96</v>
      </c>
      <c r="D559">
        <f>SUMIF(Walmart_dataset[Order ID],Calc!A559,Walmart_dataset[Profit])</f>
        <v>1.67</v>
      </c>
      <c r="E559" t="str">
        <f>INDEX(Walmart_dataset[],MATCH(Per_Order[[#This Row],[Unique Order ID]],Walmart_dataset[Order ID],0),7)</f>
        <v>California</v>
      </c>
      <c r="F559" t="str">
        <f>MID(Per_Order[[#This Row],[Unique Order ID]],4,4)</f>
        <v>2014</v>
      </c>
    </row>
    <row r="560" spans="1:6" x14ac:dyDescent="0.25">
      <c r="A560" t="s">
        <v>1958</v>
      </c>
      <c r="B560">
        <f>COUNTIF(Walmart_dataset[Order ID],Calc!A560)</f>
        <v>1</v>
      </c>
      <c r="C560">
        <f>SUMIF(Walmart_dataset[Order ID],Calc!A560,Walmart_dataset[Sales])</f>
        <v>431.93</v>
      </c>
      <c r="D560">
        <f>SUMIF(Walmart_dataset[Order ID],Calc!A560,Walmart_dataset[Profit])</f>
        <v>64.790000000000006</v>
      </c>
      <c r="E560" t="str">
        <f>INDEX(Walmart_dataset[],MATCH(Per_Order[[#This Row],[Unique Order ID]],Walmart_dataset[Order ID],0),7)</f>
        <v>Colorado</v>
      </c>
      <c r="F560" t="str">
        <f>MID(Per_Order[[#This Row],[Unique Order ID]],4,4)</f>
        <v>2014</v>
      </c>
    </row>
    <row r="561" spans="1:6" x14ac:dyDescent="0.25">
      <c r="A561" t="s">
        <v>1960</v>
      </c>
      <c r="B561">
        <f>COUNTIF(Walmart_dataset[Order ID],Calc!A561)</f>
        <v>3</v>
      </c>
      <c r="C561">
        <f>SUMIF(Walmart_dataset[Order ID],Calc!A561,Walmart_dataset[Sales])</f>
        <v>711.39</v>
      </c>
      <c r="D561">
        <f>SUMIF(Walmart_dataset[Order ID],Calc!A561,Walmart_dataset[Profit])</f>
        <v>219.60000000000002</v>
      </c>
      <c r="E561" t="str">
        <f>INDEX(Walmart_dataset[],MATCH(Per_Order[[#This Row],[Unique Order ID]],Walmart_dataset[Order ID],0),7)</f>
        <v>California</v>
      </c>
      <c r="F561" t="str">
        <f>MID(Per_Order[[#This Row],[Unique Order ID]],4,4)</f>
        <v>2014</v>
      </c>
    </row>
    <row r="562" spans="1:6" x14ac:dyDescent="0.25">
      <c r="A562" t="s">
        <v>1963</v>
      </c>
      <c r="B562">
        <f>COUNTIF(Walmart_dataset[Order ID],Calc!A562)</f>
        <v>4</v>
      </c>
      <c r="C562">
        <f>SUMIF(Walmart_dataset[Order ID],Calc!A562,Walmart_dataset[Sales])</f>
        <v>726.83</v>
      </c>
      <c r="D562">
        <f>SUMIF(Walmart_dataset[Order ID],Calc!A562,Walmart_dataset[Profit])</f>
        <v>55.910000000000004</v>
      </c>
      <c r="E562" t="str">
        <f>INDEX(Walmart_dataset[],MATCH(Per_Order[[#This Row],[Unique Order ID]],Walmart_dataset[Order ID],0),7)</f>
        <v>California</v>
      </c>
      <c r="F562" t="str">
        <f>MID(Per_Order[[#This Row],[Unique Order ID]],4,4)</f>
        <v>2014</v>
      </c>
    </row>
    <row r="563" spans="1:6" x14ac:dyDescent="0.25">
      <c r="A563" t="s">
        <v>1965</v>
      </c>
      <c r="B563">
        <f>COUNTIF(Walmart_dataset[Order ID],Calc!A563)</f>
        <v>1</v>
      </c>
      <c r="C563">
        <f>SUMIF(Walmart_dataset[Order ID],Calc!A563,Walmart_dataset[Sales])</f>
        <v>2060.7399999999998</v>
      </c>
      <c r="D563">
        <f>SUMIF(Walmart_dataset[Order ID],Calc!A563,Walmart_dataset[Profit])</f>
        <v>643.98</v>
      </c>
      <c r="E563" t="str">
        <f>INDEX(Walmart_dataset[],MATCH(Per_Order[[#This Row],[Unique Order ID]],Walmart_dataset[Order ID],0),7)</f>
        <v>Washington</v>
      </c>
      <c r="F563" t="str">
        <f>MID(Per_Order[[#This Row],[Unique Order ID]],4,4)</f>
        <v>2011</v>
      </c>
    </row>
    <row r="564" spans="1:6" x14ac:dyDescent="0.25">
      <c r="A564" t="s">
        <v>1967</v>
      </c>
      <c r="B564">
        <f>COUNTIF(Walmart_dataset[Order ID],Calc!A564)</f>
        <v>2</v>
      </c>
      <c r="C564">
        <f>SUMIF(Walmart_dataset[Order ID],Calc!A564,Walmart_dataset[Sales])</f>
        <v>832.96</v>
      </c>
      <c r="D564">
        <f>SUMIF(Walmart_dataset[Order ID],Calc!A564,Walmart_dataset[Profit])</f>
        <v>65.28</v>
      </c>
      <c r="E564" t="str">
        <f>INDEX(Walmart_dataset[],MATCH(Per_Order[[#This Row],[Unique Order ID]],Walmart_dataset[Order ID],0),7)</f>
        <v>California</v>
      </c>
      <c r="F564" t="str">
        <f>MID(Per_Order[[#This Row],[Unique Order ID]],4,4)</f>
        <v>2014</v>
      </c>
    </row>
    <row r="565" spans="1:6" x14ac:dyDescent="0.25">
      <c r="A565" t="s">
        <v>1971</v>
      </c>
      <c r="B565">
        <f>COUNTIF(Walmart_dataset[Order ID],Calc!A565)</f>
        <v>4</v>
      </c>
      <c r="C565">
        <f>SUMIF(Walmart_dataset[Order ID],Calc!A565,Walmart_dataset[Sales])</f>
        <v>694.53</v>
      </c>
      <c r="D565">
        <f>SUMIF(Walmart_dataset[Order ID],Calc!A565,Walmart_dataset[Profit])</f>
        <v>216.37</v>
      </c>
      <c r="E565" t="str">
        <f>INDEX(Walmart_dataset[],MATCH(Per_Order[[#This Row],[Unique Order ID]],Walmart_dataset[Order ID],0),7)</f>
        <v>California</v>
      </c>
      <c r="F565" t="str">
        <f>MID(Per_Order[[#This Row],[Unique Order ID]],4,4)</f>
        <v>2011</v>
      </c>
    </row>
    <row r="566" spans="1:6" x14ac:dyDescent="0.25">
      <c r="A566" t="s">
        <v>1975</v>
      </c>
      <c r="B566">
        <f>COUNTIF(Walmart_dataset[Order ID],Calc!A566)</f>
        <v>2</v>
      </c>
      <c r="C566">
        <f>SUMIF(Walmart_dataset[Order ID],Calc!A566,Walmart_dataset[Sales])</f>
        <v>22</v>
      </c>
      <c r="D566">
        <f>SUMIF(Walmart_dataset[Order ID],Calc!A566,Walmart_dataset[Profit])</f>
        <v>7.68</v>
      </c>
      <c r="E566" t="str">
        <f>INDEX(Walmart_dataset[],MATCH(Per_Order[[#This Row],[Unique Order ID]],Walmart_dataset[Order ID],0),7)</f>
        <v>California</v>
      </c>
      <c r="F566" t="str">
        <f>MID(Per_Order[[#This Row],[Unique Order ID]],4,4)</f>
        <v>2011</v>
      </c>
    </row>
    <row r="567" spans="1:6" x14ac:dyDescent="0.25">
      <c r="A567" t="s">
        <v>1979</v>
      </c>
      <c r="B567">
        <f>COUNTIF(Walmart_dataset[Order ID],Calc!A567)</f>
        <v>1</v>
      </c>
      <c r="C567">
        <f>SUMIF(Walmart_dataset[Order ID],Calc!A567,Walmart_dataset[Sales])</f>
        <v>33.799999999999997</v>
      </c>
      <c r="D567">
        <f>SUMIF(Walmart_dataset[Order ID],Calc!A567,Walmart_dataset[Profit])</f>
        <v>4.2300000000000004</v>
      </c>
      <c r="E567" t="str">
        <f>INDEX(Walmart_dataset[],MATCH(Per_Order[[#This Row],[Unique Order ID]],Walmart_dataset[Order ID],0),7)</f>
        <v>Arizona</v>
      </c>
      <c r="F567" t="str">
        <f>MID(Per_Order[[#This Row],[Unique Order ID]],4,4)</f>
        <v>2013</v>
      </c>
    </row>
    <row r="568" spans="1:6" x14ac:dyDescent="0.25">
      <c r="A568" t="s">
        <v>1982</v>
      </c>
      <c r="B568">
        <f>COUNTIF(Walmart_dataset[Order ID],Calc!A568)</f>
        <v>8</v>
      </c>
      <c r="C568">
        <f>SUMIF(Walmart_dataset[Order ID],Calc!A568,Walmart_dataset[Sales])</f>
        <v>265.79000000000002</v>
      </c>
      <c r="D568">
        <f>SUMIF(Walmart_dataset[Order ID],Calc!A568,Walmart_dataset[Profit])</f>
        <v>13.810000000000002</v>
      </c>
      <c r="E568" t="str">
        <f>INDEX(Walmart_dataset[],MATCH(Per_Order[[#This Row],[Unique Order ID]],Walmart_dataset[Order ID],0),7)</f>
        <v>Oregon</v>
      </c>
      <c r="F568" t="str">
        <f>MID(Per_Order[[#This Row],[Unique Order ID]],4,4)</f>
        <v>2011</v>
      </c>
    </row>
    <row r="569" spans="1:6" x14ac:dyDescent="0.25">
      <c r="A569" t="s">
        <v>1989</v>
      </c>
      <c r="B569">
        <f>COUNTIF(Walmart_dataset[Order ID],Calc!A569)</f>
        <v>1</v>
      </c>
      <c r="C569">
        <f>SUMIF(Walmart_dataset[Order ID],Calc!A569,Walmart_dataset[Sales])</f>
        <v>44.46</v>
      </c>
      <c r="D569">
        <f>SUMIF(Walmart_dataset[Order ID],Calc!A569,Walmart_dataset[Profit])</f>
        <v>14.67</v>
      </c>
      <c r="E569" t="str">
        <f>INDEX(Walmart_dataset[],MATCH(Per_Order[[#This Row],[Unique Order ID]],Walmart_dataset[Order ID],0),7)</f>
        <v>California</v>
      </c>
      <c r="F569" t="str">
        <f>MID(Per_Order[[#This Row],[Unique Order ID]],4,4)</f>
        <v>2012</v>
      </c>
    </row>
    <row r="570" spans="1:6" x14ac:dyDescent="0.25">
      <c r="A570" t="s">
        <v>1990</v>
      </c>
      <c r="B570">
        <f>COUNTIF(Walmart_dataset[Order ID],Calc!A570)</f>
        <v>1</v>
      </c>
      <c r="C570">
        <f>SUMIF(Walmart_dataset[Order ID],Calc!A570,Walmart_dataset[Sales])</f>
        <v>9.84</v>
      </c>
      <c r="D570">
        <f>SUMIF(Walmart_dataset[Order ID],Calc!A570,Walmart_dataset[Profit])</f>
        <v>3.25</v>
      </c>
      <c r="E570" t="str">
        <f>INDEX(Walmart_dataset[],MATCH(Per_Order[[#This Row],[Unique Order ID]],Walmart_dataset[Order ID],0),7)</f>
        <v>California</v>
      </c>
      <c r="F570" t="str">
        <f>MID(Per_Order[[#This Row],[Unique Order ID]],4,4)</f>
        <v>2013</v>
      </c>
    </row>
    <row r="571" spans="1:6" x14ac:dyDescent="0.25">
      <c r="A571" t="s">
        <v>1992</v>
      </c>
      <c r="B571">
        <f>COUNTIF(Walmart_dataset[Order ID],Calc!A571)</f>
        <v>2</v>
      </c>
      <c r="C571">
        <f>SUMIF(Walmart_dataset[Order ID],Calc!A571,Walmart_dataset[Sales])</f>
        <v>69.260000000000005</v>
      </c>
      <c r="D571">
        <f>SUMIF(Walmart_dataset[Order ID],Calc!A571,Walmart_dataset[Profit])</f>
        <v>23.84</v>
      </c>
      <c r="E571" t="str">
        <f>INDEX(Walmart_dataset[],MATCH(Per_Order[[#This Row],[Unique Order ID]],Walmart_dataset[Order ID],0),7)</f>
        <v>Arizona</v>
      </c>
      <c r="F571" t="str">
        <f>MID(Per_Order[[#This Row],[Unique Order ID]],4,4)</f>
        <v>2014</v>
      </c>
    </row>
    <row r="572" spans="1:6" x14ac:dyDescent="0.25">
      <c r="A572" t="s">
        <v>1995</v>
      </c>
      <c r="B572">
        <f>COUNTIF(Walmart_dataset[Order ID],Calc!A572)</f>
        <v>4</v>
      </c>
      <c r="C572">
        <f>SUMIF(Walmart_dataset[Order ID],Calc!A572,Walmart_dataset[Sales])</f>
        <v>603.43000000000006</v>
      </c>
      <c r="D572">
        <f>SUMIF(Walmart_dataset[Order ID],Calc!A572,Walmart_dataset[Profit])</f>
        <v>153.47</v>
      </c>
      <c r="E572" t="str">
        <f>INDEX(Walmart_dataset[],MATCH(Per_Order[[#This Row],[Unique Order ID]],Walmart_dataset[Order ID],0),7)</f>
        <v>Colorado</v>
      </c>
      <c r="F572" t="str">
        <f>MID(Per_Order[[#This Row],[Unique Order ID]],4,4)</f>
        <v>2012</v>
      </c>
    </row>
    <row r="573" spans="1:6" x14ac:dyDescent="0.25">
      <c r="A573" t="s">
        <v>1998</v>
      </c>
      <c r="B573">
        <f>COUNTIF(Walmart_dataset[Order ID],Calc!A573)</f>
        <v>1</v>
      </c>
      <c r="C573">
        <f>SUMIF(Walmart_dataset[Order ID],Calc!A573,Walmart_dataset[Sales])</f>
        <v>141.96</v>
      </c>
      <c r="D573">
        <f>SUMIF(Walmart_dataset[Order ID],Calc!A573,Walmart_dataset[Profit])</f>
        <v>22.71</v>
      </c>
      <c r="E573" t="str">
        <f>INDEX(Walmart_dataset[],MATCH(Per_Order[[#This Row],[Unique Order ID]],Walmart_dataset[Order ID],0),7)</f>
        <v>Washington</v>
      </c>
      <c r="F573" t="str">
        <f>MID(Per_Order[[#This Row],[Unique Order ID]],4,4)</f>
        <v>2012</v>
      </c>
    </row>
    <row r="574" spans="1:6" x14ac:dyDescent="0.25">
      <c r="A574" t="s">
        <v>1999</v>
      </c>
      <c r="B574">
        <f>COUNTIF(Walmart_dataset[Order ID],Calc!A574)</f>
        <v>1</v>
      </c>
      <c r="C574">
        <f>SUMIF(Walmart_dataset[Order ID],Calc!A574,Walmart_dataset[Sales])</f>
        <v>79.400000000000006</v>
      </c>
      <c r="D574">
        <f>SUMIF(Walmart_dataset[Order ID],Calc!A574,Walmart_dataset[Profit])</f>
        <v>5.96</v>
      </c>
      <c r="E574" t="str">
        <f>INDEX(Walmart_dataset[],MATCH(Per_Order[[#This Row],[Unique Order ID]],Walmart_dataset[Order ID],0),7)</f>
        <v>Arizona</v>
      </c>
      <c r="F574" t="str">
        <f>MID(Per_Order[[#This Row],[Unique Order ID]],4,4)</f>
        <v>2011</v>
      </c>
    </row>
    <row r="575" spans="1:6" x14ac:dyDescent="0.25">
      <c r="A575" t="s">
        <v>2001</v>
      </c>
      <c r="B575">
        <f>COUNTIF(Walmart_dataset[Order ID],Calc!A575)</f>
        <v>2</v>
      </c>
      <c r="C575">
        <f>SUMIF(Walmart_dataset[Order ID],Calc!A575,Walmart_dataset[Sales])</f>
        <v>715.19</v>
      </c>
      <c r="D575">
        <f>SUMIF(Walmart_dataset[Order ID],Calc!A575,Walmart_dataset[Profit])</f>
        <v>106.81</v>
      </c>
      <c r="E575" t="str">
        <f>INDEX(Walmart_dataset[],MATCH(Per_Order[[#This Row],[Unique Order ID]],Walmart_dataset[Order ID],0),7)</f>
        <v>California</v>
      </c>
      <c r="F575" t="str">
        <f>MID(Per_Order[[#This Row],[Unique Order ID]],4,4)</f>
        <v>2014</v>
      </c>
    </row>
    <row r="576" spans="1:6" x14ac:dyDescent="0.25">
      <c r="A576" t="s">
        <v>2004</v>
      </c>
      <c r="B576">
        <f>COUNTIF(Walmart_dataset[Order ID],Calc!A576)</f>
        <v>2</v>
      </c>
      <c r="C576">
        <f>SUMIF(Walmart_dataset[Order ID],Calc!A576,Walmart_dataset[Sales])</f>
        <v>174.14</v>
      </c>
      <c r="D576">
        <f>SUMIF(Walmart_dataset[Order ID],Calc!A576,Walmart_dataset[Profit])</f>
        <v>37.61</v>
      </c>
      <c r="E576" t="str">
        <f>INDEX(Walmart_dataset[],MATCH(Per_Order[[#This Row],[Unique Order ID]],Walmart_dataset[Order ID],0),7)</f>
        <v>Washington</v>
      </c>
      <c r="F576" t="str">
        <f>MID(Per_Order[[#This Row],[Unique Order ID]],4,4)</f>
        <v>2014</v>
      </c>
    </row>
    <row r="577" spans="1:6" x14ac:dyDescent="0.25">
      <c r="A577" t="s">
        <v>2007</v>
      </c>
      <c r="B577">
        <f>COUNTIF(Walmart_dataset[Order ID],Calc!A577)</f>
        <v>2</v>
      </c>
      <c r="C577">
        <f>SUMIF(Walmart_dataset[Order ID],Calc!A577,Walmart_dataset[Sales])</f>
        <v>649.59999999999991</v>
      </c>
      <c r="D577">
        <f>SUMIF(Walmart_dataset[Order ID],Calc!A577,Walmart_dataset[Profit])</f>
        <v>66.3</v>
      </c>
      <c r="E577" t="str">
        <f>INDEX(Walmart_dataset[],MATCH(Per_Order[[#This Row],[Unique Order ID]],Walmart_dataset[Order ID],0),7)</f>
        <v>Washington</v>
      </c>
      <c r="F577" t="str">
        <f>MID(Per_Order[[#This Row],[Unique Order ID]],4,4)</f>
        <v>2011</v>
      </c>
    </row>
    <row r="578" spans="1:6" x14ac:dyDescent="0.25">
      <c r="A578" t="s">
        <v>2009</v>
      </c>
      <c r="B578">
        <f>COUNTIF(Walmart_dataset[Order ID],Calc!A578)</f>
        <v>1</v>
      </c>
      <c r="C578">
        <f>SUMIF(Walmart_dataset[Order ID],Calc!A578,Walmart_dataset[Sales])</f>
        <v>551.99</v>
      </c>
      <c r="D578">
        <f>SUMIF(Walmart_dataset[Order ID],Calc!A578,Walmart_dataset[Profit])</f>
        <v>-459.99</v>
      </c>
      <c r="E578" t="str">
        <f>INDEX(Walmart_dataset[],MATCH(Per_Order[[#This Row],[Unique Order ID]],Walmart_dataset[Order ID],0),7)</f>
        <v>Arizona</v>
      </c>
      <c r="F578" t="str">
        <f>MID(Per_Order[[#This Row],[Unique Order ID]],4,4)</f>
        <v>2011</v>
      </c>
    </row>
    <row r="579" spans="1:6" x14ac:dyDescent="0.25">
      <c r="A579" t="s">
        <v>2011</v>
      </c>
      <c r="B579">
        <f>COUNTIF(Walmart_dataset[Order ID],Calc!A579)</f>
        <v>1</v>
      </c>
      <c r="C579">
        <f>SUMIF(Walmart_dataset[Order ID],Calc!A579,Walmart_dataset[Sales])</f>
        <v>18.72</v>
      </c>
      <c r="D579">
        <f>SUMIF(Walmart_dataset[Order ID],Calc!A579,Walmart_dataset[Profit])</f>
        <v>3.51</v>
      </c>
      <c r="E579" t="str">
        <f>INDEX(Walmart_dataset[],MATCH(Per_Order[[#This Row],[Unique Order ID]],Walmart_dataset[Order ID],0),7)</f>
        <v>Colorado</v>
      </c>
      <c r="F579" t="str">
        <f>MID(Per_Order[[#This Row],[Unique Order ID]],4,4)</f>
        <v>2013</v>
      </c>
    </row>
    <row r="580" spans="1:6" x14ac:dyDescent="0.25">
      <c r="A580" t="s">
        <v>2012</v>
      </c>
      <c r="B580">
        <f>COUNTIF(Walmart_dataset[Order ID],Calc!A580)</f>
        <v>8</v>
      </c>
      <c r="C580">
        <f>SUMIF(Walmart_dataset[Order ID],Calc!A580,Walmart_dataset[Sales])</f>
        <v>2971.7900000000004</v>
      </c>
      <c r="D580">
        <f>SUMIF(Walmart_dataset[Order ID],Calc!A580,Walmart_dataset[Profit])</f>
        <v>926.34999999999991</v>
      </c>
      <c r="E580" t="str">
        <f>INDEX(Walmart_dataset[],MATCH(Per_Order[[#This Row],[Unique Order ID]],Walmart_dataset[Order ID],0),7)</f>
        <v>California</v>
      </c>
      <c r="F580" t="str">
        <f>MID(Per_Order[[#This Row],[Unique Order ID]],4,4)</f>
        <v>2014</v>
      </c>
    </row>
    <row r="581" spans="1:6" x14ac:dyDescent="0.25">
      <c r="A581" t="s">
        <v>2015</v>
      </c>
      <c r="B581">
        <f>COUNTIF(Walmart_dataset[Order ID],Calc!A581)</f>
        <v>3</v>
      </c>
      <c r="C581">
        <f>SUMIF(Walmart_dataset[Order ID],Calc!A581,Walmart_dataset[Sales])</f>
        <v>52.98</v>
      </c>
      <c r="D581">
        <f>SUMIF(Walmart_dataset[Order ID],Calc!A581,Walmart_dataset[Profit])</f>
        <v>20.810000000000002</v>
      </c>
      <c r="E581" t="str">
        <f>INDEX(Walmart_dataset[],MATCH(Per_Order[[#This Row],[Unique Order ID]],Walmart_dataset[Order ID],0),7)</f>
        <v>California</v>
      </c>
      <c r="F581" t="str">
        <f>MID(Per_Order[[#This Row],[Unique Order ID]],4,4)</f>
        <v>2012</v>
      </c>
    </row>
    <row r="582" spans="1:6" x14ac:dyDescent="0.25">
      <c r="A582" t="s">
        <v>2018</v>
      </c>
      <c r="B582">
        <f>COUNTIF(Walmart_dataset[Order ID],Calc!A582)</f>
        <v>1</v>
      </c>
      <c r="C582">
        <f>SUMIF(Walmart_dataset[Order ID],Calc!A582,Walmart_dataset[Sales])</f>
        <v>2003.52</v>
      </c>
      <c r="D582">
        <f>SUMIF(Walmart_dataset[Order ID],Calc!A582,Walmart_dataset[Profit])</f>
        <v>-325.57</v>
      </c>
      <c r="E582" t="str">
        <f>INDEX(Walmart_dataset[],MATCH(Per_Order[[#This Row],[Unique Order ID]],Walmart_dataset[Order ID],0),7)</f>
        <v>California</v>
      </c>
      <c r="F582" t="str">
        <f>MID(Per_Order[[#This Row],[Unique Order ID]],4,4)</f>
        <v>2013</v>
      </c>
    </row>
    <row r="583" spans="1:6" x14ac:dyDescent="0.25">
      <c r="A583" t="s">
        <v>2020</v>
      </c>
      <c r="B583">
        <f>COUNTIF(Walmart_dataset[Order ID],Calc!A583)</f>
        <v>1</v>
      </c>
      <c r="C583">
        <f>SUMIF(Walmart_dataset[Order ID],Calc!A583,Walmart_dataset[Sales])</f>
        <v>665.88</v>
      </c>
      <c r="D583">
        <f>SUMIF(Walmart_dataset[Order ID],Calc!A583,Walmart_dataset[Profit])</f>
        <v>106.54</v>
      </c>
      <c r="E583" t="str">
        <f>INDEX(Walmart_dataset[],MATCH(Per_Order[[#This Row],[Unique Order ID]],Walmart_dataset[Order ID],0),7)</f>
        <v>California</v>
      </c>
      <c r="F583" t="str">
        <f>MID(Per_Order[[#This Row],[Unique Order ID]],4,4)</f>
        <v>2012</v>
      </c>
    </row>
    <row r="584" spans="1:6" x14ac:dyDescent="0.25">
      <c r="A584" t="s">
        <v>2024</v>
      </c>
      <c r="B584">
        <f>COUNTIF(Walmart_dataset[Order ID],Calc!A584)</f>
        <v>1</v>
      </c>
      <c r="C584">
        <f>SUMIF(Walmart_dataset[Order ID],Calc!A584,Walmart_dataset[Sales])</f>
        <v>1085.42</v>
      </c>
      <c r="D584">
        <f>SUMIF(Walmart_dataset[Order ID],Calc!A584,Walmart_dataset[Profit])</f>
        <v>282.20999999999998</v>
      </c>
      <c r="E584" t="str">
        <f>INDEX(Walmart_dataset[],MATCH(Per_Order[[#This Row],[Unique Order ID]],Walmart_dataset[Order ID],0),7)</f>
        <v>California</v>
      </c>
      <c r="F584" t="str">
        <f>MID(Per_Order[[#This Row],[Unique Order ID]],4,4)</f>
        <v>2013</v>
      </c>
    </row>
    <row r="585" spans="1:6" x14ac:dyDescent="0.25">
      <c r="A585" t="s">
        <v>2026</v>
      </c>
      <c r="B585">
        <f>COUNTIF(Walmart_dataset[Order ID],Calc!A585)</f>
        <v>1</v>
      </c>
      <c r="C585">
        <f>SUMIF(Walmart_dataset[Order ID],Calc!A585,Walmart_dataset[Sales])</f>
        <v>180.96</v>
      </c>
      <c r="D585">
        <f>SUMIF(Walmart_dataset[Order ID],Calc!A585,Walmart_dataset[Profit])</f>
        <v>67.86</v>
      </c>
      <c r="E585" t="str">
        <f>INDEX(Walmart_dataset[],MATCH(Per_Order[[#This Row],[Unique Order ID]],Walmart_dataset[Order ID],0),7)</f>
        <v>California</v>
      </c>
      <c r="F585" t="str">
        <f>MID(Per_Order[[#This Row],[Unique Order ID]],4,4)</f>
        <v>2011</v>
      </c>
    </row>
    <row r="586" spans="1:6" x14ac:dyDescent="0.25">
      <c r="A586" t="s">
        <v>2027</v>
      </c>
      <c r="B586">
        <f>COUNTIF(Walmart_dataset[Order ID],Calc!A586)</f>
        <v>3</v>
      </c>
      <c r="C586">
        <f>SUMIF(Walmart_dataset[Order ID],Calc!A586,Walmart_dataset[Sales])</f>
        <v>426.67</v>
      </c>
      <c r="D586">
        <f>SUMIF(Walmart_dataset[Order ID],Calc!A586,Walmart_dataset[Profit])</f>
        <v>9.6900000000000013</v>
      </c>
      <c r="E586" t="str">
        <f>INDEX(Walmart_dataset[],MATCH(Per_Order[[#This Row],[Unique Order ID]],Walmart_dataset[Order ID],0),7)</f>
        <v>California</v>
      </c>
      <c r="F586" t="str">
        <f>MID(Per_Order[[#This Row],[Unique Order ID]],4,4)</f>
        <v>2011</v>
      </c>
    </row>
    <row r="587" spans="1:6" x14ac:dyDescent="0.25">
      <c r="A587" t="s">
        <v>2031</v>
      </c>
      <c r="B587">
        <f>COUNTIF(Walmart_dataset[Order ID],Calc!A587)</f>
        <v>2</v>
      </c>
      <c r="C587">
        <f>SUMIF(Walmart_dataset[Order ID],Calc!A587,Walmart_dataset[Sales])</f>
        <v>21.380000000000003</v>
      </c>
      <c r="D587">
        <f>SUMIF(Walmart_dataset[Order ID],Calc!A587,Walmart_dataset[Profit])</f>
        <v>7.72</v>
      </c>
      <c r="E587" t="str">
        <f>INDEX(Walmart_dataset[],MATCH(Per_Order[[#This Row],[Unique Order ID]],Walmart_dataset[Order ID],0),7)</f>
        <v>Arizona</v>
      </c>
      <c r="F587" t="str">
        <f>MID(Per_Order[[#This Row],[Unique Order ID]],4,4)</f>
        <v>2011</v>
      </c>
    </row>
    <row r="588" spans="1:6" x14ac:dyDescent="0.25">
      <c r="A588" t="s">
        <v>2033</v>
      </c>
      <c r="B588">
        <f>COUNTIF(Walmart_dataset[Order ID],Calc!A588)</f>
        <v>4</v>
      </c>
      <c r="C588">
        <f>SUMIF(Walmart_dataset[Order ID],Calc!A588,Walmart_dataset[Sales])</f>
        <v>1891.31</v>
      </c>
      <c r="D588">
        <f>SUMIF(Walmart_dataset[Order ID],Calc!A588,Walmart_dataset[Profit])</f>
        <v>110.69999999999999</v>
      </c>
      <c r="E588" t="str">
        <f>INDEX(Walmart_dataset[],MATCH(Per_Order[[#This Row],[Unique Order ID]],Walmart_dataset[Order ID],0),7)</f>
        <v>Nevada</v>
      </c>
      <c r="F588" t="str">
        <f>MID(Per_Order[[#This Row],[Unique Order ID]],4,4)</f>
        <v>2011</v>
      </c>
    </row>
    <row r="589" spans="1:6" x14ac:dyDescent="0.25">
      <c r="A589" t="s">
        <v>2037</v>
      </c>
      <c r="B589">
        <f>COUNTIF(Walmart_dataset[Order ID],Calc!A589)</f>
        <v>5</v>
      </c>
      <c r="C589">
        <f>SUMIF(Walmart_dataset[Order ID],Calc!A589,Walmart_dataset[Sales])</f>
        <v>1252.6000000000001</v>
      </c>
      <c r="D589">
        <f>SUMIF(Walmart_dataset[Order ID],Calc!A589,Walmart_dataset[Profit])</f>
        <v>18.62</v>
      </c>
      <c r="E589" t="str">
        <f>INDEX(Walmart_dataset[],MATCH(Per_Order[[#This Row],[Unique Order ID]],Walmart_dataset[Order ID],0),7)</f>
        <v>California</v>
      </c>
      <c r="F589" t="str">
        <f>MID(Per_Order[[#This Row],[Unique Order ID]],4,4)</f>
        <v>2011</v>
      </c>
    </row>
    <row r="590" spans="1:6" x14ac:dyDescent="0.25">
      <c r="A590" t="s">
        <v>2041</v>
      </c>
      <c r="B590">
        <f>COUNTIF(Walmart_dataset[Order ID],Calc!A590)</f>
        <v>2</v>
      </c>
      <c r="C590">
        <f>SUMIF(Walmart_dataset[Order ID],Calc!A590,Walmart_dataset[Sales])</f>
        <v>31.349999999999998</v>
      </c>
      <c r="D590">
        <f>SUMIF(Walmart_dataset[Order ID],Calc!A590,Walmart_dataset[Profit])</f>
        <v>2.1800000000000002</v>
      </c>
      <c r="E590" t="str">
        <f>INDEX(Walmart_dataset[],MATCH(Per_Order[[#This Row],[Unique Order ID]],Walmart_dataset[Order ID],0),7)</f>
        <v>California</v>
      </c>
      <c r="F590" t="str">
        <f>MID(Per_Order[[#This Row],[Unique Order ID]],4,4)</f>
        <v>2014</v>
      </c>
    </row>
    <row r="591" spans="1:6" x14ac:dyDescent="0.25">
      <c r="A591" t="s">
        <v>2044</v>
      </c>
      <c r="B591">
        <f>COUNTIF(Walmart_dataset[Order ID],Calc!A591)</f>
        <v>1</v>
      </c>
      <c r="C591">
        <f>SUMIF(Walmart_dataset[Order ID],Calc!A591,Walmart_dataset[Sales])</f>
        <v>447.94</v>
      </c>
      <c r="D591">
        <f>SUMIF(Walmart_dataset[Order ID],Calc!A591,Walmart_dataset[Profit])</f>
        <v>89.59</v>
      </c>
      <c r="E591" t="str">
        <f>INDEX(Walmart_dataset[],MATCH(Per_Order[[#This Row],[Unique Order ID]],Walmart_dataset[Order ID],0),7)</f>
        <v>Colorado</v>
      </c>
      <c r="F591" t="str">
        <f>MID(Per_Order[[#This Row],[Unique Order ID]],4,4)</f>
        <v>2011</v>
      </c>
    </row>
    <row r="592" spans="1:6" x14ac:dyDescent="0.25">
      <c r="A592" t="s">
        <v>2047</v>
      </c>
      <c r="B592">
        <f>COUNTIF(Walmart_dataset[Order ID],Calc!A592)</f>
        <v>1</v>
      </c>
      <c r="C592">
        <f>SUMIF(Walmart_dataset[Order ID],Calc!A592,Walmart_dataset[Sales])</f>
        <v>10.64</v>
      </c>
      <c r="D592">
        <f>SUMIF(Walmart_dataset[Order ID],Calc!A592,Walmart_dataset[Profit])</f>
        <v>2.77</v>
      </c>
      <c r="E592" t="str">
        <f>INDEX(Walmart_dataset[],MATCH(Per_Order[[#This Row],[Unique Order ID]],Walmart_dataset[Order ID],0),7)</f>
        <v>California</v>
      </c>
      <c r="F592" t="str">
        <f>MID(Per_Order[[#This Row],[Unique Order ID]],4,4)</f>
        <v>2014</v>
      </c>
    </row>
    <row r="593" spans="1:6" x14ac:dyDescent="0.25">
      <c r="A593" t="s">
        <v>2050</v>
      </c>
      <c r="B593">
        <f>COUNTIF(Walmart_dataset[Order ID],Calc!A593)</f>
        <v>1</v>
      </c>
      <c r="C593">
        <f>SUMIF(Walmart_dataset[Order ID],Calc!A593,Walmart_dataset[Sales])</f>
        <v>238</v>
      </c>
      <c r="D593">
        <f>SUMIF(Walmart_dataset[Order ID],Calc!A593,Walmart_dataset[Profit])</f>
        <v>38.08</v>
      </c>
      <c r="E593" t="str">
        <f>INDEX(Walmart_dataset[],MATCH(Per_Order[[#This Row],[Unique Order ID]],Walmart_dataset[Order ID],0),7)</f>
        <v>California</v>
      </c>
      <c r="F593" t="str">
        <f>MID(Per_Order[[#This Row],[Unique Order ID]],4,4)</f>
        <v>2011</v>
      </c>
    </row>
    <row r="594" spans="1:6" x14ac:dyDescent="0.25">
      <c r="A594" t="s">
        <v>2051</v>
      </c>
      <c r="B594">
        <f>COUNTIF(Walmart_dataset[Order ID],Calc!A594)</f>
        <v>6</v>
      </c>
      <c r="C594">
        <f>SUMIF(Walmart_dataset[Order ID],Calc!A594,Walmart_dataset[Sales])</f>
        <v>1446.78</v>
      </c>
      <c r="D594">
        <f>SUMIF(Walmart_dataset[Order ID],Calc!A594,Walmart_dataset[Profit])</f>
        <v>161.10999999999999</v>
      </c>
      <c r="E594" t="str">
        <f>INDEX(Walmart_dataset[],MATCH(Per_Order[[#This Row],[Unique Order ID]],Walmart_dataset[Order ID],0),7)</f>
        <v>California</v>
      </c>
      <c r="F594" t="str">
        <f>MID(Per_Order[[#This Row],[Unique Order ID]],4,4)</f>
        <v>2012</v>
      </c>
    </row>
    <row r="595" spans="1:6" x14ac:dyDescent="0.25">
      <c r="A595" t="s">
        <v>2056</v>
      </c>
      <c r="B595">
        <f>COUNTIF(Walmart_dataset[Order ID],Calc!A595)</f>
        <v>4</v>
      </c>
      <c r="C595">
        <f>SUMIF(Walmart_dataset[Order ID],Calc!A595,Walmart_dataset[Sales])</f>
        <v>496.9</v>
      </c>
      <c r="D595">
        <f>SUMIF(Walmart_dataset[Order ID],Calc!A595,Walmart_dataset[Profit])</f>
        <v>-41.97</v>
      </c>
      <c r="E595" t="str">
        <f>INDEX(Walmart_dataset[],MATCH(Per_Order[[#This Row],[Unique Order ID]],Walmart_dataset[Order ID],0),7)</f>
        <v>Arizona</v>
      </c>
      <c r="F595" t="str">
        <f>MID(Per_Order[[#This Row],[Unique Order ID]],4,4)</f>
        <v>2012</v>
      </c>
    </row>
    <row r="596" spans="1:6" x14ac:dyDescent="0.25">
      <c r="A596" t="s">
        <v>2061</v>
      </c>
      <c r="B596">
        <f>COUNTIF(Walmart_dataset[Order ID],Calc!A596)</f>
        <v>3</v>
      </c>
      <c r="C596">
        <f>SUMIF(Walmart_dataset[Order ID],Calc!A596,Walmart_dataset[Sales])</f>
        <v>2904.57</v>
      </c>
      <c r="D596">
        <f>SUMIF(Walmart_dataset[Order ID],Calc!A596,Walmart_dataset[Profit])</f>
        <v>618.73</v>
      </c>
      <c r="E596" t="str">
        <f>INDEX(Walmart_dataset[],MATCH(Per_Order[[#This Row],[Unique Order ID]],Walmart_dataset[Order ID],0),7)</f>
        <v>California</v>
      </c>
      <c r="F596" t="str">
        <f>MID(Per_Order[[#This Row],[Unique Order ID]],4,4)</f>
        <v>2013</v>
      </c>
    </row>
    <row r="597" spans="1:6" x14ac:dyDescent="0.25">
      <c r="A597" t="s">
        <v>2063</v>
      </c>
      <c r="B597">
        <f>COUNTIF(Walmart_dataset[Order ID],Calc!A597)</f>
        <v>1</v>
      </c>
      <c r="C597">
        <f>SUMIF(Walmart_dataset[Order ID],Calc!A597,Walmart_dataset[Sales])</f>
        <v>270.33999999999997</v>
      </c>
      <c r="D597">
        <f>SUMIF(Walmart_dataset[Order ID],Calc!A597,Walmart_dataset[Profit])</f>
        <v>75.7</v>
      </c>
      <c r="E597" t="str">
        <f>INDEX(Walmart_dataset[],MATCH(Per_Order[[#This Row],[Unique Order ID]],Walmart_dataset[Order ID],0),7)</f>
        <v>California</v>
      </c>
      <c r="F597" t="str">
        <f>MID(Per_Order[[#This Row],[Unique Order ID]],4,4)</f>
        <v>2012</v>
      </c>
    </row>
    <row r="598" spans="1:6" x14ac:dyDescent="0.25">
      <c r="A598" t="s">
        <v>2065</v>
      </c>
      <c r="B598">
        <f>COUNTIF(Walmart_dataset[Order ID],Calc!A598)</f>
        <v>5</v>
      </c>
      <c r="C598">
        <f>SUMIF(Walmart_dataset[Order ID],Calc!A598,Walmart_dataset[Sales])</f>
        <v>1298.9100000000001</v>
      </c>
      <c r="D598">
        <f>SUMIF(Walmart_dataset[Order ID],Calc!A598,Walmart_dataset[Profit])</f>
        <v>-482.58999999999992</v>
      </c>
      <c r="E598" t="str">
        <f>INDEX(Walmart_dataset[],MATCH(Per_Order[[#This Row],[Unique Order ID]],Walmart_dataset[Order ID],0),7)</f>
        <v>Arizona</v>
      </c>
      <c r="F598" t="str">
        <f>MID(Per_Order[[#This Row],[Unique Order ID]],4,4)</f>
        <v>2014</v>
      </c>
    </row>
    <row r="599" spans="1:6" x14ac:dyDescent="0.25">
      <c r="A599" t="s">
        <v>2070</v>
      </c>
      <c r="B599">
        <f>COUNTIF(Walmart_dataset[Order ID],Calc!A599)</f>
        <v>4</v>
      </c>
      <c r="C599">
        <f>SUMIF(Walmart_dataset[Order ID],Calc!A599,Walmart_dataset[Sales])</f>
        <v>260.79000000000002</v>
      </c>
      <c r="D599">
        <f>SUMIF(Walmart_dataset[Order ID],Calc!A599,Walmart_dataset[Profit])</f>
        <v>77.180000000000007</v>
      </c>
      <c r="E599" t="str">
        <f>INDEX(Walmart_dataset[],MATCH(Per_Order[[#This Row],[Unique Order ID]],Walmart_dataset[Order ID],0),7)</f>
        <v>Washington</v>
      </c>
      <c r="F599" t="str">
        <f>MID(Per_Order[[#This Row],[Unique Order ID]],4,4)</f>
        <v>2011</v>
      </c>
    </row>
    <row r="600" spans="1:6" x14ac:dyDescent="0.25">
      <c r="A600" t="s">
        <v>2072</v>
      </c>
      <c r="B600">
        <f>COUNTIF(Walmart_dataset[Order ID],Calc!A600)</f>
        <v>3</v>
      </c>
      <c r="C600">
        <f>SUMIF(Walmart_dataset[Order ID],Calc!A600,Walmart_dataset[Sales])</f>
        <v>284.98</v>
      </c>
      <c r="D600">
        <f>SUMIF(Walmart_dataset[Order ID],Calc!A600,Walmart_dataset[Profit])</f>
        <v>52.33</v>
      </c>
      <c r="E600" t="str">
        <f>INDEX(Walmart_dataset[],MATCH(Per_Order[[#This Row],[Unique Order ID]],Walmart_dataset[Order ID],0),7)</f>
        <v>California</v>
      </c>
      <c r="F600" t="str">
        <f>MID(Per_Order[[#This Row],[Unique Order ID]],4,4)</f>
        <v>2014</v>
      </c>
    </row>
    <row r="601" spans="1:6" x14ac:dyDescent="0.25">
      <c r="A601" t="s">
        <v>2075</v>
      </c>
      <c r="B601">
        <f>COUNTIF(Walmart_dataset[Order ID],Calc!A601)</f>
        <v>1</v>
      </c>
      <c r="C601">
        <f>SUMIF(Walmart_dataset[Order ID],Calc!A601,Walmart_dataset[Sales])</f>
        <v>17.34</v>
      </c>
      <c r="D601">
        <f>SUMIF(Walmart_dataset[Order ID],Calc!A601,Walmart_dataset[Profit])</f>
        <v>8.5</v>
      </c>
      <c r="E601" t="str">
        <f>INDEX(Walmart_dataset[],MATCH(Per_Order[[#This Row],[Unique Order ID]],Walmart_dataset[Order ID],0),7)</f>
        <v>California</v>
      </c>
      <c r="F601" t="str">
        <f>MID(Per_Order[[#This Row],[Unique Order ID]],4,4)</f>
        <v>2013</v>
      </c>
    </row>
    <row r="602" spans="1:6" x14ac:dyDescent="0.25">
      <c r="A602" t="s">
        <v>2076</v>
      </c>
      <c r="B602">
        <f>COUNTIF(Walmart_dataset[Order ID],Calc!A602)</f>
        <v>1</v>
      </c>
      <c r="C602">
        <f>SUMIF(Walmart_dataset[Order ID],Calc!A602,Walmart_dataset[Sales])</f>
        <v>159.97999999999999</v>
      </c>
      <c r="D602">
        <f>SUMIF(Walmart_dataset[Order ID],Calc!A602,Walmart_dataset[Profit])</f>
        <v>14</v>
      </c>
      <c r="E602" t="str">
        <f>INDEX(Walmart_dataset[],MATCH(Per_Order[[#This Row],[Unique Order ID]],Walmart_dataset[Order ID],0),7)</f>
        <v>Colorado</v>
      </c>
      <c r="F602" t="str">
        <f>MID(Per_Order[[#This Row],[Unique Order ID]],4,4)</f>
        <v>2013</v>
      </c>
    </row>
    <row r="603" spans="1:6" x14ac:dyDescent="0.25">
      <c r="A603" t="s">
        <v>2078</v>
      </c>
      <c r="B603">
        <f>COUNTIF(Walmart_dataset[Order ID],Calc!A603)</f>
        <v>1</v>
      </c>
      <c r="C603">
        <f>SUMIF(Walmart_dataset[Order ID],Calc!A603,Walmart_dataset[Sales])</f>
        <v>22.14</v>
      </c>
      <c r="D603">
        <f>SUMIF(Walmart_dataset[Order ID],Calc!A603,Walmart_dataset[Profit])</f>
        <v>6.42</v>
      </c>
      <c r="E603" t="str">
        <f>INDEX(Walmart_dataset[],MATCH(Per_Order[[#This Row],[Unique Order ID]],Walmart_dataset[Order ID],0),7)</f>
        <v>California</v>
      </c>
      <c r="F603" t="str">
        <f>MID(Per_Order[[#This Row],[Unique Order ID]],4,4)</f>
        <v>2013</v>
      </c>
    </row>
    <row r="604" spans="1:6" x14ac:dyDescent="0.25">
      <c r="A604" t="s">
        <v>2080</v>
      </c>
      <c r="B604">
        <f>COUNTIF(Walmart_dataset[Order ID],Calc!A604)</f>
        <v>2</v>
      </c>
      <c r="C604">
        <f>SUMIF(Walmart_dataset[Order ID],Calc!A604,Walmart_dataset[Sales])</f>
        <v>57.510000000000005</v>
      </c>
      <c r="D604">
        <f>SUMIF(Walmart_dataset[Order ID],Calc!A604,Walmart_dataset[Profit])</f>
        <v>15.530000000000001</v>
      </c>
      <c r="E604" t="str">
        <f>INDEX(Walmart_dataset[],MATCH(Per_Order[[#This Row],[Unique Order ID]],Walmart_dataset[Order ID],0),7)</f>
        <v>California</v>
      </c>
      <c r="F604" t="str">
        <f>MID(Per_Order[[#This Row],[Unique Order ID]],4,4)</f>
        <v>2014</v>
      </c>
    </row>
    <row r="605" spans="1:6" x14ac:dyDescent="0.25">
      <c r="A605" t="s">
        <v>2082</v>
      </c>
      <c r="B605">
        <f>COUNTIF(Walmart_dataset[Order ID],Calc!A605)</f>
        <v>1</v>
      </c>
      <c r="C605">
        <f>SUMIF(Walmart_dataset[Order ID],Calc!A605,Walmart_dataset[Sales])</f>
        <v>40.64</v>
      </c>
      <c r="D605">
        <f>SUMIF(Walmart_dataset[Order ID],Calc!A605,Walmart_dataset[Profit])</f>
        <v>-32.51</v>
      </c>
      <c r="E605" t="str">
        <f>INDEX(Walmart_dataset[],MATCH(Per_Order[[#This Row],[Unique Order ID]],Walmart_dataset[Order ID],0),7)</f>
        <v>Colorado</v>
      </c>
      <c r="F605" t="str">
        <f>MID(Per_Order[[#This Row],[Unique Order ID]],4,4)</f>
        <v>2013</v>
      </c>
    </row>
    <row r="606" spans="1:6" x14ac:dyDescent="0.25">
      <c r="A606" t="s">
        <v>2085</v>
      </c>
      <c r="B606">
        <f>COUNTIF(Walmart_dataset[Order ID],Calc!A606)</f>
        <v>1</v>
      </c>
      <c r="C606">
        <f>SUMIF(Walmart_dataset[Order ID],Calc!A606,Walmart_dataset[Sales])</f>
        <v>53.82</v>
      </c>
      <c r="D606">
        <f>SUMIF(Walmart_dataset[Order ID],Calc!A606,Walmart_dataset[Profit])</f>
        <v>24.22</v>
      </c>
      <c r="E606" t="str">
        <f>INDEX(Walmart_dataset[],MATCH(Per_Order[[#This Row],[Unique Order ID]],Walmart_dataset[Order ID],0),7)</f>
        <v>California</v>
      </c>
      <c r="F606" t="str">
        <f>MID(Per_Order[[#This Row],[Unique Order ID]],4,4)</f>
        <v>2011</v>
      </c>
    </row>
    <row r="607" spans="1:6" x14ac:dyDescent="0.25">
      <c r="A607" t="s">
        <v>2087</v>
      </c>
      <c r="B607">
        <f>COUNTIF(Walmart_dataset[Order ID],Calc!A607)</f>
        <v>2</v>
      </c>
      <c r="C607">
        <f>SUMIF(Walmart_dataset[Order ID],Calc!A607,Walmart_dataset[Sales])</f>
        <v>93.72</v>
      </c>
      <c r="D607">
        <f>SUMIF(Walmart_dataset[Order ID],Calc!A607,Walmart_dataset[Profit])</f>
        <v>-16.03</v>
      </c>
      <c r="E607" t="str">
        <f>INDEX(Walmart_dataset[],MATCH(Per_Order[[#This Row],[Unique Order ID]],Walmart_dataset[Order ID],0),7)</f>
        <v>Washington</v>
      </c>
      <c r="F607" t="str">
        <f>MID(Per_Order[[#This Row],[Unique Order ID]],4,4)</f>
        <v>2014</v>
      </c>
    </row>
    <row r="608" spans="1:6" x14ac:dyDescent="0.25">
      <c r="A608" t="s">
        <v>2088</v>
      </c>
      <c r="B608">
        <f>COUNTIF(Walmart_dataset[Order ID],Calc!A608)</f>
        <v>1</v>
      </c>
      <c r="C608">
        <f>SUMIF(Walmart_dataset[Order ID],Calc!A608,Walmart_dataset[Sales])</f>
        <v>22.77</v>
      </c>
      <c r="D608">
        <f>SUMIF(Walmart_dataset[Order ID],Calc!A608,Walmart_dataset[Profit])</f>
        <v>9.7899999999999991</v>
      </c>
      <c r="E608" t="str">
        <f>INDEX(Walmart_dataset[],MATCH(Per_Order[[#This Row],[Unique Order ID]],Walmart_dataset[Order ID],0),7)</f>
        <v>Washington</v>
      </c>
      <c r="F608" t="str">
        <f>MID(Per_Order[[#This Row],[Unique Order ID]],4,4)</f>
        <v>2014</v>
      </c>
    </row>
    <row r="609" spans="1:6" x14ac:dyDescent="0.25">
      <c r="A609" t="s">
        <v>2091</v>
      </c>
      <c r="B609">
        <f>COUNTIF(Walmart_dataset[Order ID],Calc!A609)</f>
        <v>3</v>
      </c>
      <c r="C609">
        <f>SUMIF(Walmart_dataset[Order ID],Calc!A609,Walmart_dataset[Sales])</f>
        <v>3136.8700000000003</v>
      </c>
      <c r="D609">
        <f>SUMIF(Walmart_dataset[Order ID],Calc!A609,Walmart_dataset[Profit])</f>
        <v>965.86</v>
      </c>
      <c r="E609" t="str">
        <f>INDEX(Walmart_dataset[],MATCH(Per_Order[[#This Row],[Unique Order ID]],Walmart_dataset[Order ID],0),7)</f>
        <v>California</v>
      </c>
      <c r="F609" t="str">
        <f>MID(Per_Order[[#This Row],[Unique Order ID]],4,4)</f>
        <v>2013</v>
      </c>
    </row>
    <row r="610" spans="1:6" x14ac:dyDescent="0.25">
      <c r="A610" t="s">
        <v>2094</v>
      </c>
      <c r="B610">
        <f>COUNTIF(Walmart_dataset[Order ID],Calc!A610)</f>
        <v>1</v>
      </c>
      <c r="C610">
        <f>SUMIF(Walmart_dataset[Order ID],Calc!A610,Walmart_dataset[Sales])</f>
        <v>257.5</v>
      </c>
      <c r="D610">
        <f>SUMIF(Walmart_dataset[Order ID],Calc!A610,Walmart_dataset[Profit])</f>
        <v>24.24</v>
      </c>
      <c r="E610" t="str">
        <f>INDEX(Walmart_dataset[],MATCH(Per_Order[[#This Row],[Unique Order ID]],Walmart_dataset[Order ID],0),7)</f>
        <v>California</v>
      </c>
      <c r="F610" t="str">
        <f>MID(Per_Order[[#This Row],[Unique Order ID]],4,4)</f>
        <v>2013</v>
      </c>
    </row>
    <row r="611" spans="1:6" x14ac:dyDescent="0.25">
      <c r="A611" t="s">
        <v>2097</v>
      </c>
      <c r="B611">
        <f>COUNTIF(Walmart_dataset[Order ID],Calc!A611)</f>
        <v>2</v>
      </c>
      <c r="C611">
        <f>SUMIF(Walmart_dataset[Order ID],Calc!A611,Walmart_dataset[Sales])</f>
        <v>408.47</v>
      </c>
      <c r="D611">
        <f>SUMIF(Walmart_dataset[Order ID],Calc!A611,Walmart_dataset[Profit])</f>
        <v>77.69</v>
      </c>
      <c r="E611" t="str">
        <f>INDEX(Walmart_dataset[],MATCH(Per_Order[[#This Row],[Unique Order ID]],Walmart_dataset[Order ID],0),7)</f>
        <v>Washington</v>
      </c>
      <c r="F611" t="str">
        <f>MID(Per_Order[[#This Row],[Unique Order ID]],4,4)</f>
        <v>2011</v>
      </c>
    </row>
    <row r="612" spans="1:6" x14ac:dyDescent="0.25">
      <c r="A612" t="s">
        <v>2100</v>
      </c>
      <c r="B612">
        <f>COUNTIF(Walmart_dataset[Order ID],Calc!A612)</f>
        <v>1</v>
      </c>
      <c r="C612">
        <f>SUMIF(Walmart_dataset[Order ID],Calc!A612,Walmart_dataset[Sales])</f>
        <v>6.85</v>
      </c>
      <c r="D612">
        <f>SUMIF(Walmart_dataset[Order ID],Calc!A612,Walmart_dataset[Profit])</f>
        <v>0.6</v>
      </c>
      <c r="E612" t="str">
        <f>INDEX(Walmart_dataset[],MATCH(Per_Order[[#This Row],[Unique Order ID]],Walmart_dataset[Order ID],0),7)</f>
        <v>Colorado</v>
      </c>
      <c r="F612" t="str">
        <f>MID(Per_Order[[#This Row],[Unique Order ID]],4,4)</f>
        <v>2012</v>
      </c>
    </row>
    <row r="613" spans="1:6" x14ac:dyDescent="0.25">
      <c r="A613" t="s">
        <v>2102</v>
      </c>
      <c r="B613">
        <f>COUNTIF(Walmart_dataset[Order ID],Calc!A613)</f>
        <v>1</v>
      </c>
      <c r="C613">
        <f>SUMIF(Walmart_dataset[Order ID],Calc!A613,Walmart_dataset[Sales])</f>
        <v>474.43</v>
      </c>
      <c r="D613">
        <f>SUMIF(Walmart_dataset[Order ID],Calc!A613,Walmart_dataset[Profit])</f>
        <v>199.26</v>
      </c>
      <c r="E613" t="str">
        <f>INDEX(Walmart_dataset[],MATCH(Per_Order[[#This Row],[Unique Order ID]],Walmart_dataset[Order ID],0),7)</f>
        <v>California</v>
      </c>
      <c r="F613" t="str">
        <f>MID(Per_Order[[#This Row],[Unique Order ID]],4,4)</f>
        <v>2014</v>
      </c>
    </row>
    <row r="614" spans="1:6" x14ac:dyDescent="0.25">
      <c r="A614" t="s">
        <v>2104</v>
      </c>
      <c r="B614">
        <f>COUNTIF(Walmart_dataset[Order ID],Calc!A614)</f>
        <v>2</v>
      </c>
      <c r="C614">
        <f>SUMIF(Walmart_dataset[Order ID],Calc!A614,Walmart_dataset[Sales])</f>
        <v>652.51</v>
      </c>
      <c r="D614">
        <f>SUMIF(Walmart_dataset[Order ID],Calc!A614,Walmart_dataset[Profit])</f>
        <v>41.29</v>
      </c>
      <c r="E614" t="str">
        <f>INDEX(Walmart_dataset[],MATCH(Per_Order[[#This Row],[Unique Order ID]],Walmart_dataset[Order ID],0),7)</f>
        <v>California</v>
      </c>
      <c r="F614" t="str">
        <f>MID(Per_Order[[#This Row],[Unique Order ID]],4,4)</f>
        <v>2014</v>
      </c>
    </row>
    <row r="615" spans="1:6" x14ac:dyDescent="0.25">
      <c r="A615" t="s">
        <v>2108</v>
      </c>
      <c r="B615">
        <f>COUNTIF(Walmart_dataset[Order ID],Calc!A615)</f>
        <v>3</v>
      </c>
      <c r="C615">
        <f>SUMIF(Walmart_dataset[Order ID],Calc!A615,Walmart_dataset[Sales])</f>
        <v>366.78</v>
      </c>
      <c r="D615">
        <f>SUMIF(Walmart_dataset[Order ID],Calc!A615,Walmart_dataset[Profit])</f>
        <v>101.98</v>
      </c>
      <c r="E615" t="str">
        <f>INDEX(Walmart_dataset[],MATCH(Per_Order[[#This Row],[Unique Order ID]],Walmart_dataset[Order ID],0),7)</f>
        <v>Washington</v>
      </c>
      <c r="F615" t="str">
        <f>MID(Per_Order[[#This Row],[Unique Order ID]],4,4)</f>
        <v>2013</v>
      </c>
    </row>
    <row r="616" spans="1:6" x14ac:dyDescent="0.25">
      <c r="A616" t="s">
        <v>2112</v>
      </c>
      <c r="B616">
        <f>COUNTIF(Walmart_dataset[Order ID],Calc!A616)</f>
        <v>7</v>
      </c>
      <c r="C616">
        <f>SUMIF(Walmart_dataset[Order ID],Calc!A616,Walmart_dataset[Sales])</f>
        <v>1365.63</v>
      </c>
      <c r="D616">
        <f>SUMIF(Walmart_dataset[Order ID],Calc!A616,Walmart_dataset[Profit])</f>
        <v>479.94000000000005</v>
      </c>
      <c r="E616" t="str">
        <f>INDEX(Walmart_dataset[],MATCH(Per_Order[[#This Row],[Unique Order ID]],Walmart_dataset[Order ID],0),7)</f>
        <v>California</v>
      </c>
      <c r="F616" t="str">
        <f>MID(Per_Order[[#This Row],[Unique Order ID]],4,4)</f>
        <v>2011</v>
      </c>
    </row>
    <row r="617" spans="1:6" x14ac:dyDescent="0.25">
      <c r="A617" t="s">
        <v>2118</v>
      </c>
      <c r="B617">
        <f>COUNTIF(Walmart_dataset[Order ID],Calc!A617)</f>
        <v>1</v>
      </c>
      <c r="C617">
        <f>SUMIF(Walmart_dataset[Order ID],Calc!A617,Walmart_dataset[Sales])</f>
        <v>204.85</v>
      </c>
      <c r="D617">
        <f>SUMIF(Walmart_dataset[Order ID],Calc!A617,Walmart_dataset[Profit])</f>
        <v>57.36</v>
      </c>
      <c r="E617" t="str">
        <f>INDEX(Walmart_dataset[],MATCH(Per_Order[[#This Row],[Unique Order ID]],Walmart_dataset[Order ID],0),7)</f>
        <v>California</v>
      </c>
      <c r="F617" t="str">
        <f>MID(Per_Order[[#This Row],[Unique Order ID]],4,4)</f>
        <v>2012</v>
      </c>
    </row>
    <row r="618" spans="1:6" x14ac:dyDescent="0.25">
      <c r="A618" t="s">
        <v>2120</v>
      </c>
      <c r="B618">
        <f>COUNTIF(Walmart_dataset[Order ID],Calc!A618)</f>
        <v>2</v>
      </c>
      <c r="C618">
        <f>SUMIF(Walmart_dataset[Order ID],Calc!A618,Walmart_dataset[Sales])</f>
        <v>644.9</v>
      </c>
      <c r="D618">
        <f>SUMIF(Walmart_dataset[Order ID],Calc!A618,Walmart_dataset[Profit])</f>
        <v>20.299999999999997</v>
      </c>
      <c r="E618" t="str">
        <f>INDEX(Walmart_dataset[],MATCH(Per_Order[[#This Row],[Unique Order ID]],Walmart_dataset[Order ID],0),7)</f>
        <v>California</v>
      </c>
      <c r="F618" t="str">
        <f>MID(Per_Order[[#This Row],[Unique Order ID]],4,4)</f>
        <v>2012</v>
      </c>
    </row>
    <row r="619" spans="1:6" x14ac:dyDescent="0.25">
      <c r="A619" t="s">
        <v>2122</v>
      </c>
      <c r="B619">
        <f>COUNTIF(Walmart_dataset[Order ID],Calc!A619)</f>
        <v>1</v>
      </c>
      <c r="C619">
        <f>SUMIF(Walmart_dataset[Order ID],Calc!A619,Walmart_dataset[Sales])</f>
        <v>25.03</v>
      </c>
      <c r="D619">
        <f>SUMIF(Walmart_dataset[Order ID],Calc!A619,Walmart_dataset[Profit])</f>
        <v>7.82</v>
      </c>
      <c r="E619" t="str">
        <f>INDEX(Walmart_dataset[],MATCH(Per_Order[[#This Row],[Unique Order ID]],Walmart_dataset[Order ID],0),7)</f>
        <v>Washington</v>
      </c>
      <c r="F619" t="str">
        <f>MID(Per_Order[[#This Row],[Unique Order ID]],4,4)</f>
        <v>2012</v>
      </c>
    </row>
    <row r="620" spans="1:6" x14ac:dyDescent="0.25">
      <c r="A620" t="s">
        <v>2123</v>
      </c>
      <c r="B620">
        <f>COUNTIF(Walmart_dataset[Order ID],Calc!A620)</f>
        <v>2</v>
      </c>
      <c r="C620">
        <f>SUMIF(Walmart_dataset[Order ID],Calc!A620,Walmart_dataset[Sales])</f>
        <v>65.069999999999993</v>
      </c>
      <c r="D620">
        <f>SUMIF(Walmart_dataset[Order ID],Calc!A620,Walmart_dataset[Profit])</f>
        <v>19</v>
      </c>
      <c r="E620" t="str">
        <f>INDEX(Walmart_dataset[],MATCH(Per_Order[[#This Row],[Unique Order ID]],Walmart_dataset[Order ID],0),7)</f>
        <v>Oregon</v>
      </c>
      <c r="F620" t="str">
        <f>MID(Per_Order[[#This Row],[Unique Order ID]],4,4)</f>
        <v>2013</v>
      </c>
    </row>
    <row r="621" spans="1:6" x14ac:dyDescent="0.25">
      <c r="A621" t="s">
        <v>2126</v>
      </c>
      <c r="B621">
        <f>COUNTIF(Walmart_dataset[Order ID],Calc!A621)</f>
        <v>1</v>
      </c>
      <c r="C621">
        <f>SUMIF(Walmart_dataset[Order ID],Calc!A621,Walmart_dataset[Sales])</f>
        <v>7.86</v>
      </c>
      <c r="D621">
        <f>SUMIF(Walmart_dataset[Order ID],Calc!A621,Walmart_dataset[Profit])</f>
        <v>-6.02</v>
      </c>
      <c r="E621" t="str">
        <f>INDEX(Walmart_dataset[],MATCH(Per_Order[[#This Row],[Unique Order ID]],Walmart_dataset[Order ID],0),7)</f>
        <v>Arizona</v>
      </c>
      <c r="F621" t="str">
        <f>MID(Per_Order[[#This Row],[Unique Order ID]],4,4)</f>
        <v>2014</v>
      </c>
    </row>
    <row r="622" spans="1:6" x14ac:dyDescent="0.25">
      <c r="A622" t="s">
        <v>2127</v>
      </c>
      <c r="B622">
        <f>COUNTIF(Walmart_dataset[Order ID],Calc!A622)</f>
        <v>3</v>
      </c>
      <c r="C622">
        <f>SUMIF(Walmart_dataset[Order ID],Calc!A622,Walmart_dataset[Sales])</f>
        <v>335.10999999999996</v>
      </c>
      <c r="D622">
        <f>SUMIF(Walmart_dataset[Order ID],Calc!A622,Walmart_dataset[Profit])</f>
        <v>41.29</v>
      </c>
      <c r="E622" t="str">
        <f>INDEX(Walmart_dataset[],MATCH(Per_Order[[#This Row],[Unique Order ID]],Walmart_dataset[Order ID],0),7)</f>
        <v>California</v>
      </c>
      <c r="F622" t="str">
        <f>MID(Per_Order[[#This Row],[Unique Order ID]],4,4)</f>
        <v>2013</v>
      </c>
    </row>
    <row r="623" spans="1:6" x14ac:dyDescent="0.25">
      <c r="A623" t="s">
        <v>2129</v>
      </c>
      <c r="B623">
        <f>COUNTIF(Walmart_dataset[Order ID],Calc!A623)</f>
        <v>2</v>
      </c>
      <c r="C623">
        <f>SUMIF(Walmart_dataset[Order ID],Calc!A623,Walmart_dataset[Sales])</f>
        <v>173.72</v>
      </c>
      <c r="D623">
        <f>SUMIF(Walmart_dataset[Order ID],Calc!A623,Walmart_dataset[Profit])</f>
        <v>22.64</v>
      </c>
      <c r="E623" t="str">
        <f>INDEX(Walmart_dataset[],MATCH(Per_Order[[#This Row],[Unique Order ID]],Walmart_dataset[Order ID],0),7)</f>
        <v>California</v>
      </c>
      <c r="F623" t="str">
        <f>MID(Per_Order[[#This Row],[Unique Order ID]],4,4)</f>
        <v>2014</v>
      </c>
    </row>
    <row r="624" spans="1:6" x14ac:dyDescent="0.25">
      <c r="A624" t="s">
        <v>2130</v>
      </c>
      <c r="B624">
        <f>COUNTIF(Walmart_dataset[Order ID],Calc!A624)</f>
        <v>1</v>
      </c>
      <c r="C624">
        <f>SUMIF(Walmart_dataset[Order ID],Calc!A624,Walmart_dataset[Sales])</f>
        <v>1219.96</v>
      </c>
      <c r="D624">
        <f>SUMIF(Walmart_dataset[Order ID],Calc!A624,Walmart_dataset[Profit])</f>
        <v>381.24</v>
      </c>
      <c r="E624" t="str">
        <f>INDEX(Walmart_dataset[],MATCH(Per_Order[[#This Row],[Unique Order ID]],Walmart_dataset[Order ID],0),7)</f>
        <v>Washington</v>
      </c>
      <c r="F624" t="str">
        <f>MID(Per_Order[[#This Row],[Unique Order ID]],4,4)</f>
        <v>2013</v>
      </c>
    </row>
    <row r="625" spans="1:6" x14ac:dyDescent="0.25">
      <c r="A625" t="s">
        <v>2132</v>
      </c>
      <c r="B625">
        <f>COUNTIF(Walmart_dataset[Order ID],Calc!A625)</f>
        <v>4</v>
      </c>
      <c r="C625">
        <f>SUMIF(Walmart_dataset[Order ID],Calc!A625,Walmart_dataset[Sales])</f>
        <v>568.86</v>
      </c>
      <c r="D625">
        <f>SUMIF(Walmart_dataset[Order ID],Calc!A625,Walmart_dataset[Profit])</f>
        <v>94.600000000000009</v>
      </c>
      <c r="E625" t="str">
        <f>INDEX(Walmart_dataset[],MATCH(Per_Order[[#This Row],[Unique Order ID]],Walmart_dataset[Order ID],0),7)</f>
        <v>California</v>
      </c>
      <c r="F625" t="str">
        <f>MID(Per_Order[[#This Row],[Unique Order ID]],4,4)</f>
        <v>2012</v>
      </c>
    </row>
    <row r="626" spans="1:6" x14ac:dyDescent="0.25">
      <c r="A626" t="s">
        <v>2135</v>
      </c>
      <c r="B626">
        <f>COUNTIF(Walmart_dataset[Order ID],Calc!A626)</f>
        <v>3</v>
      </c>
      <c r="C626">
        <f>SUMIF(Walmart_dataset[Order ID],Calc!A626,Walmart_dataset[Sales])</f>
        <v>101.06</v>
      </c>
      <c r="D626">
        <f>SUMIF(Walmart_dataset[Order ID],Calc!A626,Walmart_dataset[Profit])</f>
        <v>43.96</v>
      </c>
      <c r="E626" t="str">
        <f>INDEX(Walmart_dataset[],MATCH(Per_Order[[#This Row],[Unique Order ID]],Walmart_dataset[Order ID],0),7)</f>
        <v>Washington</v>
      </c>
      <c r="F626" t="str">
        <f>MID(Per_Order[[#This Row],[Unique Order ID]],4,4)</f>
        <v>2014</v>
      </c>
    </row>
    <row r="627" spans="1:6" x14ac:dyDescent="0.25">
      <c r="A627" t="s">
        <v>2136</v>
      </c>
      <c r="B627">
        <f>COUNTIF(Walmart_dataset[Order ID],Calc!A627)</f>
        <v>1</v>
      </c>
      <c r="C627">
        <f>SUMIF(Walmart_dataset[Order ID],Calc!A627,Walmart_dataset[Sales])</f>
        <v>73.28</v>
      </c>
      <c r="D627">
        <f>SUMIF(Walmart_dataset[Order ID],Calc!A627,Walmart_dataset[Profit])</f>
        <v>21.25</v>
      </c>
      <c r="E627" t="str">
        <f>INDEX(Walmart_dataset[],MATCH(Per_Order[[#This Row],[Unique Order ID]],Walmart_dataset[Order ID],0),7)</f>
        <v>Washington</v>
      </c>
      <c r="F627" t="str">
        <f>MID(Per_Order[[#This Row],[Unique Order ID]],4,4)</f>
        <v>2012</v>
      </c>
    </row>
    <row r="628" spans="1:6" x14ac:dyDescent="0.25">
      <c r="A628" t="s">
        <v>2138</v>
      </c>
      <c r="B628">
        <f>COUNTIF(Walmart_dataset[Order ID],Calc!A628)</f>
        <v>2</v>
      </c>
      <c r="C628">
        <f>SUMIF(Walmart_dataset[Order ID],Calc!A628,Walmart_dataset[Sales])</f>
        <v>1687.2600000000002</v>
      </c>
      <c r="D628">
        <f>SUMIF(Walmart_dataset[Order ID],Calc!A628,Walmart_dataset[Profit])</f>
        <v>246.82</v>
      </c>
      <c r="E628" t="str">
        <f>INDEX(Walmart_dataset[],MATCH(Per_Order[[#This Row],[Unique Order ID]],Walmart_dataset[Order ID],0),7)</f>
        <v>California</v>
      </c>
      <c r="F628" t="str">
        <f>MID(Per_Order[[#This Row],[Unique Order ID]],4,4)</f>
        <v>2014</v>
      </c>
    </row>
    <row r="629" spans="1:6" x14ac:dyDescent="0.25">
      <c r="A629" t="s">
        <v>2141</v>
      </c>
      <c r="B629">
        <f>COUNTIF(Walmart_dataset[Order ID],Calc!A629)</f>
        <v>3</v>
      </c>
      <c r="C629">
        <f>SUMIF(Walmart_dataset[Order ID],Calc!A629,Walmart_dataset[Sales])</f>
        <v>142.34</v>
      </c>
      <c r="D629">
        <f>SUMIF(Walmart_dataset[Order ID],Calc!A629,Walmart_dataset[Profit])</f>
        <v>-5.48</v>
      </c>
      <c r="E629" t="str">
        <f>INDEX(Walmart_dataset[],MATCH(Per_Order[[#This Row],[Unique Order ID]],Walmart_dataset[Order ID],0),7)</f>
        <v>California</v>
      </c>
      <c r="F629" t="str">
        <f>MID(Per_Order[[#This Row],[Unique Order ID]],4,4)</f>
        <v>2014</v>
      </c>
    </row>
    <row r="630" spans="1:6" x14ac:dyDescent="0.25">
      <c r="A630" t="s">
        <v>2143</v>
      </c>
      <c r="B630">
        <f>COUNTIF(Walmart_dataset[Order ID],Calc!A630)</f>
        <v>2</v>
      </c>
      <c r="C630">
        <f>SUMIF(Walmart_dataset[Order ID],Calc!A630,Walmart_dataset[Sales])</f>
        <v>337.68</v>
      </c>
      <c r="D630">
        <f>SUMIF(Walmart_dataset[Order ID],Calc!A630,Walmart_dataset[Profit])</f>
        <v>-3.9999999999999147E-2</v>
      </c>
      <c r="E630" t="str">
        <f>INDEX(Walmart_dataset[],MATCH(Per_Order[[#This Row],[Unique Order ID]],Walmart_dataset[Order ID],0),7)</f>
        <v>Colorado</v>
      </c>
      <c r="F630" t="str">
        <f>MID(Per_Order[[#This Row],[Unique Order ID]],4,4)</f>
        <v>2014</v>
      </c>
    </row>
    <row r="631" spans="1:6" x14ac:dyDescent="0.25">
      <c r="A631" t="s">
        <v>2145</v>
      </c>
      <c r="B631">
        <f>COUNTIF(Walmart_dataset[Order ID],Calc!A631)</f>
        <v>2</v>
      </c>
      <c r="C631">
        <f>SUMIF(Walmart_dataset[Order ID],Calc!A631,Walmart_dataset[Sales])</f>
        <v>465.49</v>
      </c>
      <c r="D631">
        <f>SUMIF(Walmart_dataset[Order ID],Calc!A631,Walmart_dataset[Profit])</f>
        <v>-56.740000000000009</v>
      </c>
      <c r="E631" t="str">
        <f>INDEX(Walmart_dataset[],MATCH(Per_Order[[#This Row],[Unique Order ID]],Walmart_dataset[Order ID],0),7)</f>
        <v>California</v>
      </c>
      <c r="F631" t="str">
        <f>MID(Per_Order[[#This Row],[Unique Order ID]],4,4)</f>
        <v>2011</v>
      </c>
    </row>
    <row r="632" spans="1:6" x14ac:dyDescent="0.25">
      <c r="A632" t="s">
        <v>2148</v>
      </c>
      <c r="B632">
        <f>COUNTIF(Walmart_dataset[Order ID],Calc!A632)</f>
        <v>2</v>
      </c>
      <c r="C632">
        <f>SUMIF(Walmart_dataset[Order ID],Calc!A632,Walmart_dataset[Sales])</f>
        <v>85.92</v>
      </c>
      <c r="D632">
        <f>SUMIF(Walmart_dataset[Order ID],Calc!A632,Walmart_dataset[Profit])</f>
        <v>28.71</v>
      </c>
      <c r="E632" t="str">
        <f>INDEX(Walmart_dataset[],MATCH(Per_Order[[#This Row],[Unique Order ID]],Walmart_dataset[Order ID],0),7)</f>
        <v>Arizona</v>
      </c>
      <c r="F632" t="str">
        <f>MID(Per_Order[[#This Row],[Unique Order ID]],4,4)</f>
        <v>2012</v>
      </c>
    </row>
    <row r="633" spans="1:6" x14ac:dyDescent="0.25">
      <c r="A633" t="s">
        <v>2151</v>
      </c>
      <c r="B633">
        <f>COUNTIF(Walmart_dataset[Order ID],Calc!A633)</f>
        <v>1</v>
      </c>
      <c r="C633">
        <f>SUMIF(Walmart_dataset[Order ID],Calc!A633,Walmart_dataset[Sales])</f>
        <v>48.86</v>
      </c>
      <c r="D633">
        <f>SUMIF(Walmart_dataset[Order ID],Calc!A633,Walmart_dataset[Profit])</f>
        <v>0.98</v>
      </c>
      <c r="E633" t="str">
        <f>INDEX(Walmart_dataset[],MATCH(Per_Order[[#This Row],[Unique Order ID]],Walmart_dataset[Order ID],0),7)</f>
        <v>California</v>
      </c>
      <c r="F633" t="str">
        <f>MID(Per_Order[[#This Row],[Unique Order ID]],4,4)</f>
        <v>2014</v>
      </c>
    </row>
    <row r="634" spans="1:6" x14ac:dyDescent="0.25">
      <c r="A634" t="s">
        <v>2152</v>
      </c>
      <c r="B634">
        <f>COUNTIF(Walmart_dataset[Order ID],Calc!A634)</f>
        <v>1</v>
      </c>
      <c r="C634">
        <f>SUMIF(Walmart_dataset[Order ID],Calc!A634,Walmart_dataset[Sales])</f>
        <v>56.3</v>
      </c>
      <c r="D634">
        <f>SUMIF(Walmart_dataset[Order ID],Calc!A634,Walmart_dataset[Profit])</f>
        <v>15.76</v>
      </c>
      <c r="E634" t="str">
        <f>INDEX(Walmart_dataset[],MATCH(Per_Order[[#This Row],[Unique Order ID]],Walmart_dataset[Order ID],0),7)</f>
        <v>California</v>
      </c>
      <c r="F634" t="str">
        <f>MID(Per_Order[[#This Row],[Unique Order ID]],4,4)</f>
        <v>2012</v>
      </c>
    </row>
    <row r="635" spans="1:6" x14ac:dyDescent="0.25">
      <c r="A635" t="s">
        <v>2155</v>
      </c>
      <c r="B635">
        <f>COUNTIF(Walmart_dataset[Order ID],Calc!A635)</f>
        <v>1</v>
      </c>
      <c r="C635">
        <f>SUMIF(Walmart_dataset[Order ID],Calc!A635,Walmart_dataset[Sales])</f>
        <v>46.35</v>
      </c>
      <c r="D635">
        <f>SUMIF(Walmart_dataset[Order ID],Calc!A635,Walmart_dataset[Profit])</f>
        <v>21.78</v>
      </c>
      <c r="E635" t="str">
        <f>INDEX(Walmart_dataset[],MATCH(Per_Order[[#This Row],[Unique Order ID]],Walmart_dataset[Order ID],0),7)</f>
        <v>California</v>
      </c>
      <c r="F635" t="str">
        <f>MID(Per_Order[[#This Row],[Unique Order ID]],4,4)</f>
        <v>2013</v>
      </c>
    </row>
    <row r="636" spans="1:6" x14ac:dyDescent="0.25">
      <c r="A636" t="s">
        <v>2156</v>
      </c>
      <c r="B636">
        <f>COUNTIF(Walmart_dataset[Order ID],Calc!A636)</f>
        <v>1</v>
      </c>
      <c r="C636">
        <f>SUMIF(Walmart_dataset[Order ID],Calc!A636,Walmart_dataset[Sales])</f>
        <v>14.98</v>
      </c>
      <c r="D636">
        <f>SUMIF(Walmart_dataset[Order ID],Calc!A636,Walmart_dataset[Profit])</f>
        <v>5.43</v>
      </c>
      <c r="E636" t="str">
        <f>INDEX(Walmart_dataset[],MATCH(Per_Order[[#This Row],[Unique Order ID]],Walmart_dataset[Order ID],0),7)</f>
        <v>California</v>
      </c>
      <c r="F636" t="str">
        <f>MID(Per_Order[[#This Row],[Unique Order ID]],4,4)</f>
        <v>2014</v>
      </c>
    </row>
    <row r="637" spans="1:6" x14ac:dyDescent="0.25">
      <c r="A637" t="s">
        <v>2158</v>
      </c>
      <c r="B637">
        <f>COUNTIF(Walmart_dataset[Order ID],Calc!A637)</f>
        <v>2</v>
      </c>
      <c r="C637">
        <f>SUMIF(Walmart_dataset[Order ID],Calc!A637,Walmart_dataset[Sales])</f>
        <v>1001.1999999999999</v>
      </c>
      <c r="D637">
        <f>SUMIF(Walmart_dataset[Order ID],Calc!A637,Walmart_dataset[Profit])</f>
        <v>183.04000000000002</v>
      </c>
      <c r="E637" t="str">
        <f>INDEX(Walmart_dataset[],MATCH(Per_Order[[#This Row],[Unique Order ID]],Walmart_dataset[Order ID],0),7)</f>
        <v>Idaho</v>
      </c>
      <c r="F637" t="str">
        <f>MID(Per_Order[[#This Row],[Unique Order ID]],4,4)</f>
        <v>2012</v>
      </c>
    </row>
    <row r="638" spans="1:6" x14ac:dyDescent="0.25">
      <c r="A638" t="s">
        <v>2160</v>
      </c>
      <c r="B638">
        <f>COUNTIF(Walmart_dataset[Order ID],Calc!A638)</f>
        <v>1</v>
      </c>
      <c r="C638">
        <f>SUMIF(Walmart_dataset[Order ID],Calc!A638,Walmart_dataset[Sales])</f>
        <v>51.98</v>
      </c>
      <c r="D638">
        <f>SUMIF(Walmart_dataset[Order ID],Calc!A638,Walmart_dataset[Profit])</f>
        <v>15.07</v>
      </c>
      <c r="E638" t="str">
        <f>INDEX(Walmart_dataset[],MATCH(Per_Order[[#This Row],[Unique Order ID]],Walmart_dataset[Order ID],0),7)</f>
        <v>California</v>
      </c>
      <c r="F638" t="str">
        <f>MID(Per_Order[[#This Row],[Unique Order ID]],4,4)</f>
        <v>2012</v>
      </c>
    </row>
    <row r="639" spans="1:6" x14ac:dyDescent="0.25">
      <c r="A639" t="s">
        <v>2162</v>
      </c>
      <c r="B639">
        <f>COUNTIF(Walmart_dataset[Order ID],Calc!A639)</f>
        <v>1</v>
      </c>
      <c r="C639">
        <f>SUMIF(Walmart_dataset[Order ID],Calc!A639,Walmart_dataset[Sales])</f>
        <v>24.7</v>
      </c>
      <c r="D639">
        <f>SUMIF(Walmart_dataset[Order ID],Calc!A639,Walmart_dataset[Profit])</f>
        <v>10.37</v>
      </c>
      <c r="E639" t="str">
        <f>INDEX(Walmart_dataset[],MATCH(Per_Order[[#This Row],[Unique Order ID]],Walmart_dataset[Order ID],0),7)</f>
        <v>California</v>
      </c>
      <c r="F639" t="str">
        <f>MID(Per_Order[[#This Row],[Unique Order ID]],4,4)</f>
        <v>2013</v>
      </c>
    </row>
    <row r="640" spans="1:6" x14ac:dyDescent="0.25">
      <c r="A640" t="s">
        <v>2163</v>
      </c>
      <c r="B640">
        <f>COUNTIF(Walmart_dataset[Order ID],Calc!A640)</f>
        <v>1</v>
      </c>
      <c r="C640">
        <f>SUMIF(Walmart_dataset[Order ID],Calc!A640,Walmart_dataset[Sales])</f>
        <v>9.24</v>
      </c>
      <c r="D640">
        <f>SUMIF(Walmart_dataset[Order ID],Calc!A640,Walmart_dataset[Profit])</f>
        <v>4.4400000000000004</v>
      </c>
      <c r="E640" t="str">
        <f>INDEX(Walmart_dataset[],MATCH(Per_Order[[#This Row],[Unique Order ID]],Walmart_dataset[Order ID],0),7)</f>
        <v>California</v>
      </c>
      <c r="F640" t="str">
        <f>MID(Per_Order[[#This Row],[Unique Order ID]],4,4)</f>
        <v>2012</v>
      </c>
    </row>
    <row r="641" spans="1:6" x14ac:dyDescent="0.25">
      <c r="A641" t="s">
        <v>2165</v>
      </c>
      <c r="B641">
        <f>COUNTIF(Walmart_dataset[Order ID],Calc!A641)</f>
        <v>2</v>
      </c>
      <c r="C641">
        <f>SUMIF(Walmart_dataset[Order ID],Calc!A641,Walmart_dataset[Sales])</f>
        <v>5282.6399999999994</v>
      </c>
      <c r="D641">
        <f>SUMIF(Walmart_dataset[Order ID],Calc!A641,Walmart_dataset[Profit])</f>
        <v>445.18</v>
      </c>
      <c r="E641" t="str">
        <f>INDEX(Walmart_dataset[],MATCH(Per_Order[[#This Row],[Unique Order ID]],Walmart_dataset[Order ID],0),7)</f>
        <v>California</v>
      </c>
      <c r="F641" t="str">
        <f>MID(Per_Order[[#This Row],[Unique Order ID]],4,4)</f>
        <v>2014</v>
      </c>
    </row>
    <row r="642" spans="1:6" x14ac:dyDescent="0.25">
      <c r="A642" t="s">
        <v>2169</v>
      </c>
      <c r="B642">
        <f>COUNTIF(Walmart_dataset[Order ID],Calc!A642)</f>
        <v>5</v>
      </c>
      <c r="C642">
        <f>SUMIF(Walmart_dataset[Order ID],Calc!A642,Walmart_dataset[Sales])</f>
        <v>719.41</v>
      </c>
      <c r="D642">
        <f>SUMIF(Walmart_dataset[Order ID],Calc!A642,Walmart_dataset[Profit])</f>
        <v>197.94</v>
      </c>
      <c r="E642" t="str">
        <f>INDEX(Walmart_dataset[],MATCH(Per_Order[[#This Row],[Unique Order ID]],Walmart_dataset[Order ID],0),7)</f>
        <v>Washington</v>
      </c>
      <c r="F642" t="str">
        <f>MID(Per_Order[[#This Row],[Unique Order ID]],4,4)</f>
        <v>2014</v>
      </c>
    </row>
    <row r="643" spans="1:6" x14ac:dyDescent="0.25">
      <c r="A643" t="s">
        <v>2173</v>
      </c>
      <c r="B643">
        <f>COUNTIF(Walmart_dataset[Order ID],Calc!A643)</f>
        <v>1</v>
      </c>
      <c r="C643">
        <f>SUMIF(Walmart_dataset[Order ID],Calc!A643,Walmart_dataset[Sales])</f>
        <v>61.58</v>
      </c>
      <c r="D643">
        <f>SUMIF(Walmart_dataset[Order ID],Calc!A643,Walmart_dataset[Profit])</f>
        <v>-6.93</v>
      </c>
      <c r="E643" t="str">
        <f>INDEX(Walmart_dataset[],MATCH(Per_Order[[#This Row],[Unique Order ID]],Walmart_dataset[Order ID],0),7)</f>
        <v>Washington</v>
      </c>
      <c r="F643" t="str">
        <f>MID(Per_Order[[#This Row],[Unique Order ID]],4,4)</f>
        <v>2012</v>
      </c>
    </row>
    <row r="644" spans="1:6" x14ac:dyDescent="0.25">
      <c r="A644" t="s">
        <v>2175</v>
      </c>
      <c r="B644">
        <f>COUNTIF(Walmart_dataset[Order ID],Calc!A644)</f>
        <v>1</v>
      </c>
      <c r="C644">
        <f>SUMIF(Walmart_dataset[Order ID],Calc!A644,Walmart_dataset[Sales])</f>
        <v>19.829999999999998</v>
      </c>
      <c r="D644">
        <f>SUMIF(Walmart_dataset[Order ID],Calc!A644,Walmart_dataset[Profit])</f>
        <v>5.95</v>
      </c>
      <c r="E644" t="str">
        <f>INDEX(Walmart_dataset[],MATCH(Per_Order[[#This Row],[Unique Order ID]],Walmart_dataset[Order ID],0),7)</f>
        <v>Washington</v>
      </c>
      <c r="F644" t="str">
        <f>MID(Per_Order[[#This Row],[Unique Order ID]],4,4)</f>
        <v>2014</v>
      </c>
    </row>
    <row r="645" spans="1:6" x14ac:dyDescent="0.25">
      <c r="A645" t="s">
        <v>2177</v>
      </c>
      <c r="B645">
        <f>COUNTIF(Walmart_dataset[Order ID],Calc!A645)</f>
        <v>2</v>
      </c>
      <c r="C645">
        <f>SUMIF(Walmart_dataset[Order ID],Calc!A645,Walmart_dataset[Sales])</f>
        <v>64.150000000000006</v>
      </c>
      <c r="D645">
        <f>SUMIF(Walmart_dataset[Order ID],Calc!A645,Walmart_dataset[Profit])</f>
        <v>18.439999999999998</v>
      </c>
      <c r="E645" t="str">
        <f>INDEX(Walmart_dataset[],MATCH(Per_Order[[#This Row],[Unique Order ID]],Walmart_dataset[Order ID],0),7)</f>
        <v>California</v>
      </c>
      <c r="F645" t="str">
        <f>MID(Per_Order[[#This Row],[Unique Order ID]],4,4)</f>
        <v>2011</v>
      </c>
    </row>
    <row r="646" spans="1:6" x14ac:dyDescent="0.25">
      <c r="A646" t="s">
        <v>2179</v>
      </c>
      <c r="B646">
        <f>COUNTIF(Walmart_dataset[Order ID],Calc!A646)</f>
        <v>1</v>
      </c>
      <c r="C646">
        <f>SUMIF(Walmart_dataset[Order ID],Calc!A646,Walmart_dataset[Sales])</f>
        <v>66.3</v>
      </c>
      <c r="D646">
        <f>SUMIF(Walmart_dataset[Order ID],Calc!A646,Walmart_dataset[Profit])</f>
        <v>8.6199999999999992</v>
      </c>
      <c r="E646" t="str">
        <f>INDEX(Walmart_dataset[],MATCH(Per_Order[[#This Row],[Unique Order ID]],Walmart_dataset[Order ID],0),7)</f>
        <v>California</v>
      </c>
      <c r="F646" t="str">
        <f>MID(Per_Order[[#This Row],[Unique Order ID]],4,4)</f>
        <v>2011</v>
      </c>
    </row>
    <row r="647" spans="1:6" x14ac:dyDescent="0.25">
      <c r="A647" t="s">
        <v>2180</v>
      </c>
      <c r="B647">
        <f>COUNTIF(Walmart_dataset[Order ID],Calc!A647)</f>
        <v>1</v>
      </c>
      <c r="C647">
        <f>SUMIF(Walmart_dataset[Order ID],Calc!A647,Walmart_dataset[Sales])</f>
        <v>9.76</v>
      </c>
      <c r="D647">
        <f>SUMIF(Walmart_dataset[Order ID],Calc!A647,Walmart_dataset[Profit])</f>
        <v>-6.83</v>
      </c>
      <c r="E647" t="str">
        <f>INDEX(Walmart_dataset[],MATCH(Per_Order[[#This Row],[Unique Order ID]],Walmart_dataset[Order ID],0),7)</f>
        <v>Oregon</v>
      </c>
      <c r="F647" t="str">
        <f>MID(Per_Order[[#This Row],[Unique Order ID]],4,4)</f>
        <v>2012</v>
      </c>
    </row>
    <row r="648" spans="1:6" x14ac:dyDescent="0.25">
      <c r="A648" t="s">
        <v>2182</v>
      </c>
      <c r="B648">
        <f>COUNTIF(Walmart_dataset[Order ID],Calc!A648)</f>
        <v>1</v>
      </c>
      <c r="C648">
        <f>SUMIF(Walmart_dataset[Order ID],Calc!A648,Walmart_dataset[Sales])</f>
        <v>196.78</v>
      </c>
      <c r="D648">
        <f>SUMIF(Walmart_dataset[Order ID],Calc!A648,Walmart_dataset[Profit])</f>
        <v>-22.14</v>
      </c>
      <c r="E648" t="str">
        <f>INDEX(Walmart_dataset[],MATCH(Per_Order[[#This Row],[Unique Order ID]],Walmart_dataset[Order ID],0),7)</f>
        <v>Washington</v>
      </c>
      <c r="F648" t="str">
        <f>MID(Per_Order[[#This Row],[Unique Order ID]],4,4)</f>
        <v>2013</v>
      </c>
    </row>
    <row r="649" spans="1:6" x14ac:dyDescent="0.25">
      <c r="A649" t="s">
        <v>2184</v>
      </c>
      <c r="B649">
        <f>COUNTIF(Walmart_dataset[Order ID],Calc!A649)</f>
        <v>1</v>
      </c>
      <c r="C649">
        <f>SUMIF(Walmart_dataset[Order ID],Calc!A649,Walmart_dataset[Sales])</f>
        <v>871.4</v>
      </c>
      <c r="D649">
        <f>SUMIF(Walmart_dataset[Order ID],Calc!A649,Walmart_dataset[Profit])</f>
        <v>148.13999999999999</v>
      </c>
      <c r="E649" t="str">
        <f>INDEX(Walmart_dataset[],MATCH(Per_Order[[#This Row],[Unique Order ID]],Walmart_dataset[Order ID],0),7)</f>
        <v>Washington</v>
      </c>
      <c r="F649" t="str">
        <f>MID(Per_Order[[#This Row],[Unique Order ID]],4,4)</f>
        <v>2014</v>
      </c>
    </row>
    <row r="650" spans="1:6" x14ac:dyDescent="0.25">
      <c r="A650" t="s">
        <v>2186</v>
      </c>
      <c r="B650">
        <f>COUNTIF(Walmart_dataset[Order ID],Calc!A650)</f>
        <v>2</v>
      </c>
      <c r="C650">
        <f>SUMIF(Walmart_dataset[Order ID],Calc!A650,Walmart_dataset[Sales])</f>
        <v>97.92</v>
      </c>
      <c r="D650">
        <f>SUMIF(Walmart_dataset[Order ID],Calc!A650,Walmart_dataset[Profit])</f>
        <v>13.83</v>
      </c>
      <c r="E650" t="str">
        <f>INDEX(Walmart_dataset[],MATCH(Per_Order[[#This Row],[Unique Order ID]],Walmart_dataset[Order ID],0),7)</f>
        <v>Utah</v>
      </c>
      <c r="F650" t="str">
        <f>MID(Per_Order[[#This Row],[Unique Order ID]],4,4)</f>
        <v>2014</v>
      </c>
    </row>
    <row r="651" spans="1:6" x14ac:dyDescent="0.25">
      <c r="A651" t="s">
        <v>2188</v>
      </c>
      <c r="B651">
        <f>COUNTIF(Walmart_dataset[Order ID],Calc!A651)</f>
        <v>1</v>
      </c>
      <c r="C651">
        <f>SUMIF(Walmart_dataset[Order ID],Calc!A651,Walmart_dataset[Sales])</f>
        <v>3.59</v>
      </c>
      <c r="D651">
        <f>SUMIF(Walmart_dataset[Order ID],Calc!A651,Walmart_dataset[Profit])</f>
        <v>1.1200000000000001</v>
      </c>
      <c r="E651" t="str">
        <f>INDEX(Walmart_dataset[],MATCH(Per_Order[[#This Row],[Unique Order ID]],Walmart_dataset[Order ID],0),7)</f>
        <v>Washington</v>
      </c>
      <c r="F651" t="str">
        <f>MID(Per_Order[[#This Row],[Unique Order ID]],4,4)</f>
        <v>2012</v>
      </c>
    </row>
    <row r="652" spans="1:6" x14ac:dyDescent="0.25">
      <c r="A652" t="s">
        <v>2190</v>
      </c>
      <c r="B652">
        <f>COUNTIF(Walmart_dataset[Order ID],Calc!A652)</f>
        <v>1</v>
      </c>
      <c r="C652">
        <f>SUMIF(Walmart_dataset[Order ID],Calc!A652,Walmart_dataset[Sales])</f>
        <v>323.10000000000002</v>
      </c>
      <c r="D652">
        <f>SUMIF(Walmart_dataset[Order ID],Calc!A652,Walmart_dataset[Profit])</f>
        <v>61.39</v>
      </c>
      <c r="E652" t="str">
        <f>INDEX(Walmart_dataset[],MATCH(Per_Order[[#This Row],[Unique Order ID]],Walmart_dataset[Order ID],0),7)</f>
        <v>Washington</v>
      </c>
      <c r="F652" t="str">
        <f>MID(Per_Order[[#This Row],[Unique Order ID]],4,4)</f>
        <v>2014</v>
      </c>
    </row>
    <row r="653" spans="1:6" x14ac:dyDescent="0.25">
      <c r="A653" t="s">
        <v>2192</v>
      </c>
      <c r="B653">
        <f>COUNTIF(Walmart_dataset[Order ID],Calc!A653)</f>
        <v>3</v>
      </c>
      <c r="C653">
        <f>SUMIF(Walmart_dataset[Order ID],Calc!A653,Walmart_dataset[Sales])</f>
        <v>1096.49</v>
      </c>
      <c r="D653">
        <f>SUMIF(Walmart_dataset[Order ID],Calc!A653,Walmart_dataset[Profit])</f>
        <v>93.240000000000009</v>
      </c>
      <c r="E653" t="str">
        <f>INDEX(Walmart_dataset[],MATCH(Per_Order[[#This Row],[Unique Order ID]],Walmart_dataset[Order ID],0),7)</f>
        <v>California</v>
      </c>
      <c r="F653" t="str">
        <f>MID(Per_Order[[#This Row],[Unique Order ID]],4,4)</f>
        <v>2014</v>
      </c>
    </row>
    <row r="654" spans="1:6" x14ac:dyDescent="0.25">
      <c r="A654" t="s">
        <v>2194</v>
      </c>
      <c r="B654">
        <f>COUNTIF(Walmart_dataset[Order ID],Calc!A654)</f>
        <v>1</v>
      </c>
      <c r="C654">
        <f>SUMIF(Walmart_dataset[Order ID],Calc!A654,Walmart_dataset[Sales])</f>
        <v>177.23</v>
      </c>
      <c r="D654">
        <f>SUMIF(Walmart_dataset[Order ID],Calc!A654,Walmart_dataset[Profit])</f>
        <v>-120.51</v>
      </c>
      <c r="E654" t="str">
        <f>INDEX(Walmart_dataset[],MATCH(Per_Order[[#This Row],[Unique Order ID]],Walmart_dataset[Order ID],0),7)</f>
        <v>Oregon</v>
      </c>
      <c r="F654" t="str">
        <f>MID(Per_Order[[#This Row],[Unique Order ID]],4,4)</f>
        <v>2014</v>
      </c>
    </row>
    <row r="655" spans="1:6" x14ac:dyDescent="0.25">
      <c r="A655" t="s">
        <v>2196</v>
      </c>
      <c r="B655">
        <f>COUNTIF(Walmart_dataset[Order ID],Calc!A655)</f>
        <v>1</v>
      </c>
      <c r="C655">
        <f>SUMIF(Walmart_dataset[Order ID],Calc!A655,Walmart_dataset[Sales])</f>
        <v>129.38999999999999</v>
      </c>
      <c r="D655">
        <f>SUMIF(Walmart_dataset[Order ID],Calc!A655,Walmart_dataset[Profit])</f>
        <v>54.34</v>
      </c>
      <c r="E655" t="str">
        <f>INDEX(Walmart_dataset[],MATCH(Per_Order[[#This Row],[Unique Order ID]],Walmart_dataset[Order ID],0),7)</f>
        <v>California</v>
      </c>
      <c r="F655" t="str">
        <f>MID(Per_Order[[#This Row],[Unique Order ID]],4,4)</f>
        <v>2014</v>
      </c>
    </row>
    <row r="656" spans="1:6" x14ac:dyDescent="0.25">
      <c r="A656" t="s">
        <v>2198</v>
      </c>
      <c r="B656">
        <f>COUNTIF(Walmart_dataset[Order ID],Calc!A656)</f>
        <v>1</v>
      </c>
      <c r="C656">
        <f>SUMIF(Walmart_dataset[Order ID],Calc!A656,Walmart_dataset[Sales])</f>
        <v>54.32</v>
      </c>
      <c r="D656">
        <f>SUMIF(Walmart_dataset[Order ID],Calc!A656,Walmart_dataset[Profit])</f>
        <v>0.54</v>
      </c>
      <c r="E656" t="str">
        <f>INDEX(Walmart_dataset[],MATCH(Per_Order[[#This Row],[Unique Order ID]],Walmart_dataset[Order ID],0),7)</f>
        <v>California</v>
      </c>
      <c r="F656" t="str">
        <f>MID(Per_Order[[#This Row],[Unique Order ID]],4,4)</f>
        <v>2014</v>
      </c>
    </row>
    <row r="657" spans="1:6" x14ac:dyDescent="0.25">
      <c r="A657" t="s">
        <v>2201</v>
      </c>
      <c r="B657">
        <f>COUNTIF(Walmart_dataset[Order ID],Calc!A657)</f>
        <v>2</v>
      </c>
      <c r="C657">
        <f>SUMIF(Walmart_dataset[Order ID],Calc!A657,Walmart_dataset[Sales])</f>
        <v>447.88</v>
      </c>
      <c r="D657">
        <f>SUMIF(Walmart_dataset[Order ID],Calc!A657,Walmart_dataset[Profit])</f>
        <v>41.6</v>
      </c>
      <c r="E657" t="str">
        <f>INDEX(Walmart_dataset[],MATCH(Per_Order[[#This Row],[Unique Order ID]],Walmart_dataset[Order ID],0),7)</f>
        <v>Washington</v>
      </c>
      <c r="F657" t="str">
        <f>MID(Per_Order[[#This Row],[Unique Order ID]],4,4)</f>
        <v>2011</v>
      </c>
    </row>
    <row r="658" spans="1:6" x14ac:dyDescent="0.25">
      <c r="A658" t="s">
        <v>2204</v>
      </c>
      <c r="B658">
        <f>COUNTIF(Walmart_dataset[Order ID],Calc!A658)</f>
        <v>2</v>
      </c>
      <c r="C658">
        <f>SUMIF(Walmart_dataset[Order ID],Calc!A658,Walmart_dataset[Sales])</f>
        <v>41.32</v>
      </c>
      <c r="D658">
        <f>SUMIF(Walmart_dataset[Order ID],Calc!A658,Walmart_dataset[Profit])</f>
        <v>14.56</v>
      </c>
      <c r="E658" t="str">
        <f>INDEX(Walmart_dataset[],MATCH(Per_Order[[#This Row],[Unique Order ID]],Walmart_dataset[Order ID],0),7)</f>
        <v>California</v>
      </c>
      <c r="F658" t="str">
        <f>MID(Per_Order[[#This Row],[Unique Order ID]],4,4)</f>
        <v>2013</v>
      </c>
    </row>
    <row r="659" spans="1:6" x14ac:dyDescent="0.25">
      <c r="A659" t="s">
        <v>2207</v>
      </c>
      <c r="B659">
        <f>COUNTIF(Walmart_dataset[Order ID],Calc!A659)</f>
        <v>5</v>
      </c>
      <c r="C659">
        <f>SUMIF(Walmart_dataset[Order ID],Calc!A659,Walmart_dataset[Sales])</f>
        <v>1729.4200000000003</v>
      </c>
      <c r="D659">
        <f>SUMIF(Walmart_dataset[Order ID],Calc!A659,Walmart_dataset[Profit])</f>
        <v>159.63999999999999</v>
      </c>
      <c r="E659" t="str">
        <f>INDEX(Walmart_dataset[],MATCH(Per_Order[[#This Row],[Unique Order ID]],Walmart_dataset[Order ID],0),7)</f>
        <v>California</v>
      </c>
      <c r="F659" t="str">
        <f>MID(Per_Order[[#This Row],[Unique Order ID]],4,4)</f>
        <v>2011</v>
      </c>
    </row>
    <row r="660" spans="1:6" x14ac:dyDescent="0.25">
      <c r="A660" t="s">
        <v>2211</v>
      </c>
      <c r="B660">
        <f>COUNTIF(Walmart_dataset[Order ID],Calc!A660)</f>
        <v>3</v>
      </c>
      <c r="C660">
        <f>SUMIF(Walmart_dataset[Order ID],Calc!A660,Walmart_dataset[Sales])</f>
        <v>413.94000000000005</v>
      </c>
      <c r="D660">
        <f>SUMIF(Walmart_dataset[Order ID],Calc!A660,Walmart_dataset[Profit])</f>
        <v>42.11</v>
      </c>
      <c r="E660" t="str">
        <f>INDEX(Walmart_dataset[],MATCH(Per_Order[[#This Row],[Unique Order ID]],Walmart_dataset[Order ID],0),7)</f>
        <v>California</v>
      </c>
      <c r="F660" t="str">
        <f>MID(Per_Order[[#This Row],[Unique Order ID]],4,4)</f>
        <v>2012</v>
      </c>
    </row>
    <row r="661" spans="1:6" x14ac:dyDescent="0.25">
      <c r="A661" t="s">
        <v>2212</v>
      </c>
      <c r="B661">
        <f>COUNTIF(Walmart_dataset[Order ID],Calc!A661)</f>
        <v>1</v>
      </c>
      <c r="C661">
        <f>SUMIF(Walmart_dataset[Order ID],Calc!A661,Walmart_dataset[Sales])</f>
        <v>167.86</v>
      </c>
      <c r="D661">
        <f>SUMIF(Walmart_dataset[Order ID],Calc!A661,Walmart_dataset[Profit])</f>
        <v>78.89</v>
      </c>
      <c r="E661" t="str">
        <f>INDEX(Walmart_dataset[],MATCH(Per_Order[[#This Row],[Unique Order ID]],Walmart_dataset[Order ID],0),7)</f>
        <v>California</v>
      </c>
      <c r="F661" t="str">
        <f>MID(Per_Order[[#This Row],[Unique Order ID]],4,4)</f>
        <v>2012</v>
      </c>
    </row>
    <row r="662" spans="1:6" x14ac:dyDescent="0.25">
      <c r="A662" t="s">
        <v>2214</v>
      </c>
      <c r="B662">
        <f>COUNTIF(Walmart_dataset[Order ID],Calc!A662)</f>
        <v>2</v>
      </c>
      <c r="C662">
        <f>SUMIF(Walmart_dataset[Order ID],Calc!A662,Walmart_dataset[Sales])</f>
        <v>57.269999999999996</v>
      </c>
      <c r="D662">
        <f>SUMIF(Walmart_dataset[Order ID],Calc!A662,Walmart_dataset[Profit])</f>
        <v>2.2999999999999998</v>
      </c>
      <c r="E662" t="str">
        <f>INDEX(Walmart_dataset[],MATCH(Per_Order[[#This Row],[Unique Order ID]],Walmart_dataset[Order ID],0),7)</f>
        <v>New Mexico</v>
      </c>
      <c r="F662" t="str">
        <f>MID(Per_Order[[#This Row],[Unique Order ID]],4,4)</f>
        <v>2011</v>
      </c>
    </row>
    <row r="663" spans="1:6" x14ac:dyDescent="0.25">
      <c r="A663" t="s">
        <v>2217</v>
      </c>
      <c r="B663">
        <f>COUNTIF(Walmart_dataset[Order ID],Calc!A663)</f>
        <v>2</v>
      </c>
      <c r="C663">
        <f>SUMIF(Walmart_dataset[Order ID],Calc!A663,Walmart_dataset[Sales])</f>
        <v>42.91</v>
      </c>
      <c r="D663">
        <f>SUMIF(Walmart_dataset[Order ID],Calc!A663,Walmart_dataset[Profit])</f>
        <v>14.82</v>
      </c>
      <c r="E663" t="str">
        <f>INDEX(Walmart_dataset[],MATCH(Per_Order[[#This Row],[Unique Order ID]],Walmart_dataset[Order ID],0),7)</f>
        <v>Washington</v>
      </c>
      <c r="F663" t="str">
        <f>MID(Per_Order[[#This Row],[Unique Order ID]],4,4)</f>
        <v>2014</v>
      </c>
    </row>
    <row r="664" spans="1:6" x14ac:dyDescent="0.25">
      <c r="A664" t="s">
        <v>2221</v>
      </c>
      <c r="B664">
        <f>COUNTIF(Walmart_dataset[Order ID],Calc!A664)</f>
        <v>2</v>
      </c>
      <c r="C664">
        <f>SUMIF(Walmart_dataset[Order ID],Calc!A664,Walmart_dataset[Sales])</f>
        <v>22.29</v>
      </c>
      <c r="D664">
        <f>SUMIF(Walmart_dataset[Order ID],Calc!A664,Walmart_dataset[Profit])</f>
        <v>6.7200000000000006</v>
      </c>
      <c r="E664" t="str">
        <f>INDEX(Walmart_dataset[],MATCH(Per_Order[[#This Row],[Unique Order ID]],Walmart_dataset[Order ID],0),7)</f>
        <v>Arizona</v>
      </c>
      <c r="F664" t="str">
        <f>MID(Per_Order[[#This Row],[Unique Order ID]],4,4)</f>
        <v>2012</v>
      </c>
    </row>
    <row r="665" spans="1:6" x14ac:dyDescent="0.25">
      <c r="A665" t="s">
        <v>2225</v>
      </c>
      <c r="B665">
        <f>COUNTIF(Walmart_dataset[Order ID],Calc!A665)</f>
        <v>2</v>
      </c>
      <c r="C665">
        <f>SUMIF(Walmart_dataset[Order ID],Calc!A665,Walmart_dataset[Sales])</f>
        <v>221.79</v>
      </c>
      <c r="D665">
        <f>SUMIF(Walmart_dataset[Order ID],Calc!A665,Walmart_dataset[Profit])</f>
        <v>76.17</v>
      </c>
      <c r="E665" t="str">
        <f>INDEX(Walmart_dataset[],MATCH(Per_Order[[#This Row],[Unique Order ID]],Walmart_dataset[Order ID],0),7)</f>
        <v>California</v>
      </c>
      <c r="F665" t="str">
        <f>MID(Per_Order[[#This Row],[Unique Order ID]],4,4)</f>
        <v>2012</v>
      </c>
    </row>
    <row r="666" spans="1:6" x14ac:dyDescent="0.25">
      <c r="A666" t="s">
        <v>2226</v>
      </c>
      <c r="B666">
        <f>COUNTIF(Walmart_dataset[Order ID],Calc!A666)</f>
        <v>4</v>
      </c>
      <c r="C666">
        <f>SUMIF(Walmart_dataset[Order ID],Calc!A666,Walmart_dataset[Sales])</f>
        <v>976.82</v>
      </c>
      <c r="D666">
        <f>SUMIF(Walmart_dataset[Order ID],Calc!A666,Walmart_dataset[Profit])</f>
        <v>-27.879999999999995</v>
      </c>
      <c r="E666" t="str">
        <f>INDEX(Walmart_dataset[],MATCH(Per_Order[[#This Row],[Unique Order ID]],Walmart_dataset[Order ID],0),7)</f>
        <v>California</v>
      </c>
      <c r="F666" t="str">
        <f>MID(Per_Order[[#This Row],[Unique Order ID]],4,4)</f>
        <v>2014</v>
      </c>
    </row>
    <row r="667" spans="1:6" x14ac:dyDescent="0.25">
      <c r="A667" t="s">
        <v>2227</v>
      </c>
      <c r="B667">
        <f>COUNTIF(Walmart_dataset[Order ID],Calc!A667)</f>
        <v>2</v>
      </c>
      <c r="C667">
        <f>SUMIF(Walmart_dataset[Order ID],Calc!A667,Walmart_dataset[Sales])</f>
        <v>436.59000000000003</v>
      </c>
      <c r="D667">
        <f>SUMIF(Walmart_dataset[Order ID],Calc!A667,Walmart_dataset[Profit])</f>
        <v>-56.790000000000006</v>
      </c>
      <c r="E667" t="str">
        <f>INDEX(Walmart_dataset[],MATCH(Per_Order[[#This Row],[Unique Order ID]],Walmart_dataset[Order ID],0),7)</f>
        <v>Arizona</v>
      </c>
      <c r="F667" t="str">
        <f>MID(Per_Order[[#This Row],[Unique Order ID]],4,4)</f>
        <v>2014</v>
      </c>
    </row>
    <row r="668" spans="1:6" x14ac:dyDescent="0.25">
      <c r="A668" t="s">
        <v>2229</v>
      </c>
      <c r="B668">
        <f>COUNTIF(Walmart_dataset[Order ID],Calc!A668)</f>
        <v>2</v>
      </c>
      <c r="C668">
        <f>SUMIF(Walmart_dataset[Order ID],Calc!A668,Walmart_dataset[Sales])</f>
        <v>108.80000000000001</v>
      </c>
      <c r="D668">
        <f>SUMIF(Walmart_dataset[Order ID],Calc!A668,Walmart_dataset[Profit])</f>
        <v>40.96</v>
      </c>
      <c r="E668" t="str">
        <f>INDEX(Walmart_dataset[],MATCH(Per_Order[[#This Row],[Unique Order ID]],Walmart_dataset[Order ID],0),7)</f>
        <v>California</v>
      </c>
      <c r="F668" t="str">
        <f>MID(Per_Order[[#This Row],[Unique Order ID]],4,4)</f>
        <v>2014</v>
      </c>
    </row>
    <row r="669" spans="1:6" x14ac:dyDescent="0.25">
      <c r="A669" t="s">
        <v>2231</v>
      </c>
      <c r="B669">
        <f>COUNTIF(Walmart_dataset[Order ID],Calc!A669)</f>
        <v>3</v>
      </c>
      <c r="C669">
        <f>SUMIF(Walmart_dataset[Order ID],Calc!A669,Walmart_dataset[Sales])</f>
        <v>2061.0100000000002</v>
      </c>
      <c r="D669">
        <f>SUMIF(Walmart_dataset[Order ID],Calc!A669,Walmart_dataset[Profit])</f>
        <v>290.89</v>
      </c>
      <c r="E669" t="str">
        <f>INDEX(Walmart_dataset[],MATCH(Per_Order[[#This Row],[Unique Order ID]],Walmart_dataset[Order ID],0),7)</f>
        <v>California</v>
      </c>
      <c r="F669" t="str">
        <f>MID(Per_Order[[#This Row],[Unique Order ID]],4,4)</f>
        <v>2011</v>
      </c>
    </row>
    <row r="670" spans="1:6" x14ac:dyDescent="0.25">
      <c r="A670" t="s">
        <v>2233</v>
      </c>
      <c r="B670">
        <f>COUNTIF(Walmart_dataset[Order ID],Calc!A670)</f>
        <v>2</v>
      </c>
      <c r="C670">
        <f>SUMIF(Walmart_dataset[Order ID],Calc!A670,Walmart_dataset[Sales])</f>
        <v>313.63</v>
      </c>
      <c r="D670">
        <f>SUMIF(Walmart_dataset[Order ID],Calc!A670,Walmart_dataset[Profit])</f>
        <v>-15.329999999999998</v>
      </c>
      <c r="E670" t="str">
        <f>INDEX(Walmart_dataset[],MATCH(Per_Order[[#This Row],[Unique Order ID]],Walmart_dataset[Order ID],0),7)</f>
        <v>California</v>
      </c>
      <c r="F670" t="str">
        <f>MID(Per_Order[[#This Row],[Unique Order ID]],4,4)</f>
        <v>2012</v>
      </c>
    </row>
    <row r="671" spans="1:6" x14ac:dyDescent="0.25">
      <c r="A671" t="s">
        <v>2236</v>
      </c>
      <c r="B671">
        <f>COUNTIF(Walmart_dataset[Order ID],Calc!A671)</f>
        <v>2</v>
      </c>
      <c r="C671">
        <f>SUMIF(Walmart_dataset[Order ID],Calc!A671,Walmart_dataset[Sales])</f>
        <v>68.95</v>
      </c>
      <c r="D671">
        <f>SUMIF(Walmart_dataset[Order ID],Calc!A671,Walmart_dataset[Profit])</f>
        <v>19.68</v>
      </c>
      <c r="E671" t="str">
        <f>INDEX(Walmart_dataset[],MATCH(Per_Order[[#This Row],[Unique Order ID]],Walmart_dataset[Order ID],0),7)</f>
        <v>California</v>
      </c>
      <c r="F671" t="str">
        <f>MID(Per_Order[[#This Row],[Unique Order ID]],4,4)</f>
        <v>2013</v>
      </c>
    </row>
    <row r="672" spans="1:6" x14ac:dyDescent="0.25">
      <c r="A672" t="s">
        <v>2238</v>
      </c>
      <c r="B672">
        <f>COUNTIF(Walmart_dataset[Order ID],Calc!A672)</f>
        <v>1</v>
      </c>
      <c r="C672">
        <f>SUMIF(Walmart_dataset[Order ID],Calc!A672,Walmart_dataset[Sales])</f>
        <v>361.38</v>
      </c>
      <c r="D672">
        <f>SUMIF(Walmart_dataset[Order ID],Calc!A672,Walmart_dataset[Profit])</f>
        <v>27.1</v>
      </c>
      <c r="E672" t="str">
        <f>INDEX(Walmart_dataset[],MATCH(Per_Order[[#This Row],[Unique Order ID]],Walmart_dataset[Order ID],0),7)</f>
        <v>California</v>
      </c>
      <c r="F672" t="str">
        <f>MID(Per_Order[[#This Row],[Unique Order ID]],4,4)</f>
        <v>2013</v>
      </c>
    </row>
    <row r="673" spans="1:6" x14ac:dyDescent="0.25">
      <c r="A673" t="s">
        <v>2241</v>
      </c>
      <c r="B673">
        <f>COUNTIF(Walmart_dataset[Order ID],Calc!A673)</f>
        <v>1</v>
      </c>
      <c r="C673">
        <f>SUMIF(Walmart_dataset[Order ID],Calc!A673,Walmart_dataset[Sales])</f>
        <v>11.33</v>
      </c>
      <c r="D673">
        <f>SUMIF(Walmart_dataset[Order ID],Calc!A673,Walmart_dataset[Profit])</f>
        <v>2.5499999999999998</v>
      </c>
      <c r="E673" t="str">
        <f>INDEX(Walmart_dataset[],MATCH(Per_Order[[#This Row],[Unique Order ID]],Walmart_dataset[Order ID],0),7)</f>
        <v>Colorado</v>
      </c>
      <c r="F673" t="str">
        <f>MID(Per_Order[[#This Row],[Unique Order ID]],4,4)</f>
        <v>2013</v>
      </c>
    </row>
    <row r="674" spans="1:6" x14ac:dyDescent="0.25">
      <c r="A674" t="s">
        <v>2243</v>
      </c>
      <c r="B674">
        <f>COUNTIF(Walmart_dataset[Order ID],Calc!A674)</f>
        <v>2</v>
      </c>
      <c r="C674">
        <f>SUMIF(Walmart_dataset[Order ID],Calc!A674,Walmart_dataset[Sales])</f>
        <v>113.72</v>
      </c>
      <c r="D674">
        <f>SUMIF(Walmart_dataset[Order ID],Calc!A674,Walmart_dataset[Profit])</f>
        <v>32.94</v>
      </c>
      <c r="E674" t="str">
        <f>INDEX(Walmart_dataset[],MATCH(Per_Order[[#This Row],[Unique Order ID]],Walmart_dataset[Order ID],0),7)</f>
        <v>California</v>
      </c>
      <c r="F674" t="str">
        <f>MID(Per_Order[[#This Row],[Unique Order ID]],4,4)</f>
        <v>2011</v>
      </c>
    </row>
    <row r="675" spans="1:6" x14ac:dyDescent="0.25">
      <c r="A675" t="s">
        <v>2244</v>
      </c>
      <c r="B675">
        <f>COUNTIF(Walmart_dataset[Order ID],Calc!A675)</f>
        <v>2</v>
      </c>
      <c r="C675">
        <f>SUMIF(Walmart_dataset[Order ID],Calc!A675,Walmart_dataset[Sales])</f>
        <v>606.31999999999994</v>
      </c>
      <c r="D675">
        <f>SUMIF(Walmart_dataset[Order ID],Calc!A675,Walmart_dataset[Profit])</f>
        <v>87.19</v>
      </c>
      <c r="E675" t="str">
        <f>INDEX(Walmart_dataset[],MATCH(Per_Order[[#This Row],[Unique Order ID]],Walmart_dataset[Order ID],0),7)</f>
        <v>California</v>
      </c>
      <c r="F675" t="str">
        <f>MID(Per_Order[[#This Row],[Unique Order ID]],4,4)</f>
        <v>2011</v>
      </c>
    </row>
    <row r="676" spans="1:6" x14ac:dyDescent="0.25">
      <c r="A676" t="s">
        <v>2246</v>
      </c>
      <c r="B676">
        <f>COUNTIF(Walmart_dataset[Order ID],Calc!A676)</f>
        <v>1</v>
      </c>
      <c r="C676">
        <f>SUMIF(Walmart_dataset[Order ID],Calc!A676,Walmart_dataset[Sales])</f>
        <v>27.18</v>
      </c>
      <c r="D676">
        <f>SUMIF(Walmart_dataset[Order ID],Calc!A676,Walmart_dataset[Profit])</f>
        <v>12.23</v>
      </c>
      <c r="E676" t="str">
        <f>INDEX(Walmart_dataset[],MATCH(Per_Order[[#This Row],[Unique Order ID]],Walmart_dataset[Order ID],0),7)</f>
        <v>New Mexico</v>
      </c>
      <c r="F676" t="str">
        <f>MID(Per_Order[[#This Row],[Unique Order ID]],4,4)</f>
        <v>2014</v>
      </c>
    </row>
    <row r="677" spans="1:6" x14ac:dyDescent="0.25">
      <c r="A677" t="s">
        <v>2248</v>
      </c>
      <c r="B677">
        <f>COUNTIF(Walmart_dataset[Order ID],Calc!A677)</f>
        <v>3</v>
      </c>
      <c r="C677">
        <f>SUMIF(Walmart_dataset[Order ID],Calc!A677,Walmart_dataset[Sales])</f>
        <v>205.73</v>
      </c>
      <c r="D677">
        <f>SUMIF(Walmart_dataset[Order ID],Calc!A677,Walmart_dataset[Profit])</f>
        <v>94.86999999999999</v>
      </c>
      <c r="E677" t="str">
        <f>INDEX(Walmart_dataset[],MATCH(Per_Order[[#This Row],[Unique Order ID]],Walmart_dataset[Order ID],0),7)</f>
        <v>California</v>
      </c>
      <c r="F677" t="str">
        <f>MID(Per_Order[[#This Row],[Unique Order ID]],4,4)</f>
        <v>2012</v>
      </c>
    </row>
    <row r="678" spans="1:6" x14ac:dyDescent="0.25">
      <c r="A678" t="s">
        <v>2251</v>
      </c>
      <c r="B678">
        <f>COUNTIF(Walmart_dataset[Order ID],Calc!A678)</f>
        <v>4</v>
      </c>
      <c r="C678">
        <f>SUMIF(Walmart_dataset[Order ID],Calc!A678,Walmart_dataset[Sales])</f>
        <v>1376.45</v>
      </c>
      <c r="D678">
        <f>SUMIF(Walmart_dataset[Order ID],Calc!A678,Walmart_dataset[Profit])</f>
        <v>255.60000000000002</v>
      </c>
      <c r="E678" t="str">
        <f>INDEX(Walmart_dataset[],MATCH(Per_Order[[#This Row],[Unique Order ID]],Walmart_dataset[Order ID],0),7)</f>
        <v>California</v>
      </c>
      <c r="F678" t="str">
        <f>MID(Per_Order[[#This Row],[Unique Order ID]],4,4)</f>
        <v>2013</v>
      </c>
    </row>
    <row r="679" spans="1:6" x14ac:dyDescent="0.25">
      <c r="A679" t="s">
        <v>2255</v>
      </c>
      <c r="B679">
        <f>COUNTIF(Walmart_dataset[Order ID],Calc!A679)</f>
        <v>2</v>
      </c>
      <c r="C679">
        <f>SUMIF(Walmart_dataset[Order ID],Calc!A679,Walmart_dataset[Sales])</f>
        <v>135.94</v>
      </c>
      <c r="D679">
        <f>SUMIF(Walmart_dataset[Order ID],Calc!A679,Walmart_dataset[Profit])</f>
        <v>-10.81</v>
      </c>
      <c r="E679" t="str">
        <f>INDEX(Walmart_dataset[],MATCH(Per_Order[[#This Row],[Unique Order ID]],Walmart_dataset[Order ID],0),7)</f>
        <v>California</v>
      </c>
      <c r="F679" t="str">
        <f>MID(Per_Order[[#This Row],[Unique Order ID]],4,4)</f>
        <v>2012</v>
      </c>
    </row>
    <row r="680" spans="1:6" x14ac:dyDescent="0.25">
      <c r="A680" t="s">
        <v>2257</v>
      </c>
      <c r="B680">
        <f>COUNTIF(Walmart_dataset[Order ID],Calc!A680)</f>
        <v>1</v>
      </c>
      <c r="C680">
        <f>SUMIF(Walmart_dataset[Order ID],Calc!A680,Walmart_dataset[Sales])</f>
        <v>244.55</v>
      </c>
      <c r="D680">
        <f>SUMIF(Walmart_dataset[Order ID],Calc!A680,Walmart_dataset[Profit])</f>
        <v>114.94</v>
      </c>
      <c r="E680" t="str">
        <f>INDEX(Walmart_dataset[],MATCH(Per_Order[[#This Row],[Unique Order ID]],Walmart_dataset[Order ID],0),7)</f>
        <v>California</v>
      </c>
      <c r="F680" t="str">
        <f>MID(Per_Order[[#This Row],[Unique Order ID]],4,4)</f>
        <v>2014</v>
      </c>
    </row>
    <row r="681" spans="1:6" x14ac:dyDescent="0.25">
      <c r="A681" t="s">
        <v>2258</v>
      </c>
      <c r="B681">
        <f>COUNTIF(Walmart_dataset[Order ID],Calc!A681)</f>
        <v>1</v>
      </c>
      <c r="C681">
        <f>SUMIF(Walmart_dataset[Order ID],Calc!A681,Walmart_dataset[Sales])</f>
        <v>1332.5</v>
      </c>
      <c r="D681">
        <f>SUMIF(Walmart_dataset[Order ID],Calc!A681,Walmart_dataset[Profit])</f>
        <v>-299.81</v>
      </c>
      <c r="E681" t="str">
        <f>INDEX(Walmart_dataset[],MATCH(Per_Order[[#This Row],[Unique Order ID]],Walmart_dataset[Order ID],0),7)</f>
        <v>Colorado</v>
      </c>
      <c r="F681" t="str">
        <f>MID(Per_Order[[#This Row],[Unique Order ID]],4,4)</f>
        <v>2014</v>
      </c>
    </row>
    <row r="682" spans="1:6" x14ac:dyDescent="0.25">
      <c r="A682" t="s">
        <v>2260</v>
      </c>
      <c r="B682">
        <f>COUNTIF(Walmart_dataset[Order ID],Calc!A682)</f>
        <v>6</v>
      </c>
      <c r="C682">
        <f>SUMIF(Walmart_dataset[Order ID],Calc!A682,Walmart_dataset[Sales])</f>
        <v>535.26</v>
      </c>
      <c r="D682">
        <f>SUMIF(Walmart_dataset[Order ID],Calc!A682,Walmart_dataset[Profit])</f>
        <v>-52.239999999999995</v>
      </c>
      <c r="E682" t="str">
        <f>INDEX(Walmart_dataset[],MATCH(Per_Order[[#This Row],[Unique Order ID]],Walmart_dataset[Order ID],0),7)</f>
        <v>Colorado</v>
      </c>
      <c r="F682" t="str">
        <f>MID(Per_Order[[#This Row],[Unique Order ID]],4,4)</f>
        <v>2014</v>
      </c>
    </row>
    <row r="683" spans="1:6" x14ac:dyDescent="0.25">
      <c r="A683" t="s">
        <v>2264</v>
      </c>
      <c r="B683">
        <f>COUNTIF(Walmart_dataset[Order ID],Calc!A683)</f>
        <v>1</v>
      </c>
      <c r="C683">
        <f>SUMIF(Walmart_dataset[Order ID],Calc!A683,Walmart_dataset[Sales])</f>
        <v>3.3</v>
      </c>
      <c r="D683">
        <f>SUMIF(Walmart_dataset[Order ID],Calc!A683,Walmart_dataset[Profit])</f>
        <v>1.1200000000000001</v>
      </c>
      <c r="E683" t="str">
        <f>INDEX(Walmart_dataset[],MATCH(Per_Order[[#This Row],[Unique Order ID]],Walmart_dataset[Order ID],0),7)</f>
        <v>Idaho</v>
      </c>
      <c r="F683" t="str">
        <f>MID(Per_Order[[#This Row],[Unique Order ID]],4,4)</f>
        <v>2012</v>
      </c>
    </row>
    <row r="684" spans="1:6" x14ac:dyDescent="0.25">
      <c r="A684" t="s">
        <v>2265</v>
      </c>
      <c r="B684">
        <f>COUNTIF(Walmart_dataset[Order ID],Calc!A684)</f>
        <v>7</v>
      </c>
      <c r="C684">
        <f>SUMIF(Walmart_dataset[Order ID],Calc!A684,Walmart_dataset[Sales])</f>
        <v>561.73</v>
      </c>
      <c r="D684">
        <f>SUMIF(Walmart_dataset[Order ID],Calc!A684,Walmart_dataset[Profit])</f>
        <v>255.45</v>
      </c>
      <c r="E684" t="str">
        <f>INDEX(Walmart_dataset[],MATCH(Per_Order[[#This Row],[Unique Order ID]],Walmart_dataset[Order ID],0),7)</f>
        <v>California</v>
      </c>
      <c r="F684" t="str">
        <f>MID(Per_Order[[#This Row],[Unique Order ID]],4,4)</f>
        <v>2013</v>
      </c>
    </row>
    <row r="685" spans="1:6" x14ac:dyDescent="0.25">
      <c r="A685" t="s">
        <v>2268</v>
      </c>
      <c r="B685">
        <f>COUNTIF(Walmart_dataset[Order ID],Calc!A685)</f>
        <v>1</v>
      </c>
      <c r="C685">
        <f>SUMIF(Walmart_dataset[Order ID],Calc!A685,Walmart_dataset[Sales])</f>
        <v>418.3</v>
      </c>
      <c r="D685">
        <f>SUMIF(Walmart_dataset[Order ID],Calc!A685,Walmart_dataset[Profit])</f>
        <v>5.23</v>
      </c>
      <c r="E685" t="str">
        <f>INDEX(Walmart_dataset[],MATCH(Per_Order[[#This Row],[Unique Order ID]],Walmart_dataset[Order ID],0),7)</f>
        <v>California</v>
      </c>
      <c r="F685" t="str">
        <f>MID(Per_Order[[#This Row],[Unique Order ID]],4,4)</f>
        <v>2014</v>
      </c>
    </row>
    <row r="686" spans="1:6" x14ac:dyDescent="0.25">
      <c r="A686" t="s">
        <v>2271</v>
      </c>
      <c r="B686">
        <f>COUNTIF(Walmart_dataset[Order ID],Calc!A686)</f>
        <v>2</v>
      </c>
      <c r="C686">
        <f>SUMIF(Walmart_dataset[Order ID],Calc!A686,Walmart_dataset[Sales])</f>
        <v>956.8</v>
      </c>
      <c r="D686">
        <f>SUMIF(Walmart_dataset[Order ID],Calc!A686,Walmart_dataset[Profit])</f>
        <v>94.64</v>
      </c>
      <c r="E686" t="str">
        <f>INDEX(Walmart_dataset[],MATCH(Per_Order[[#This Row],[Unique Order ID]],Walmart_dataset[Order ID],0),7)</f>
        <v>California</v>
      </c>
      <c r="F686" t="str">
        <f>MID(Per_Order[[#This Row],[Unique Order ID]],4,4)</f>
        <v>2014</v>
      </c>
    </row>
    <row r="687" spans="1:6" x14ac:dyDescent="0.25">
      <c r="A687" t="s">
        <v>2273</v>
      </c>
      <c r="B687">
        <f>COUNTIF(Walmart_dataset[Order ID],Calc!A687)</f>
        <v>1</v>
      </c>
      <c r="C687">
        <f>SUMIF(Walmart_dataset[Order ID],Calc!A687,Walmart_dataset[Sales])</f>
        <v>12.96</v>
      </c>
      <c r="D687">
        <f>SUMIF(Walmart_dataset[Order ID],Calc!A687,Walmart_dataset[Profit])</f>
        <v>6.22</v>
      </c>
      <c r="E687" t="str">
        <f>INDEX(Walmart_dataset[],MATCH(Per_Order[[#This Row],[Unique Order ID]],Walmart_dataset[Order ID],0),7)</f>
        <v>California</v>
      </c>
      <c r="F687" t="str">
        <f>MID(Per_Order[[#This Row],[Unique Order ID]],4,4)</f>
        <v>2011</v>
      </c>
    </row>
    <row r="688" spans="1:6" x14ac:dyDescent="0.25">
      <c r="A688" t="s">
        <v>2276</v>
      </c>
      <c r="B688">
        <f>COUNTIF(Walmart_dataset[Order ID],Calc!A688)</f>
        <v>2</v>
      </c>
      <c r="C688">
        <f>SUMIF(Walmart_dataset[Order ID],Calc!A688,Walmart_dataset[Sales])</f>
        <v>36.159999999999997</v>
      </c>
      <c r="D688">
        <f>SUMIF(Walmart_dataset[Order ID],Calc!A688,Walmart_dataset[Profit])</f>
        <v>14.34</v>
      </c>
      <c r="E688" t="str">
        <f>INDEX(Walmart_dataset[],MATCH(Per_Order[[#This Row],[Unique Order ID]],Walmart_dataset[Order ID],0),7)</f>
        <v>California</v>
      </c>
      <c r="F688" t="str">
        <f>MID(Per_Order[[#This Row],[Unique Order ID]],4,4)</f>
        <v>2013</v>
      </c>
    </row>
    <row r="689" spans="1:6" x14ac:dyDescent="0.25">
      <c r="A689" t="s">
        <v>2278</v>
      </c>
      <c r="B689">
        <f>COUNTIF(Walmart_dataset[Order ID],Calc!A689)</f>
        <v>6</v>
      </c>
      <c r="C689">
        <f>SUMIF(Walmart_dataset[Order ID],Calc!A689,Walmart_dataset[Sales])</f>
        <v>1461.1799999999998</v>
      </c>
      <c r="D689">
        <f>SUMIF(Walmart_dataset[Order ID],Calc!A689,Walmart_dataset[Profit])</f>
        <v>188.79</v>
      </c>
      <c r="E689" t="str">
        <f>INDEX(Walmart_dataset[],MATCH(Per_Order[[#This Row],[Unique Order ID]],Walmart_dataset[Order ID],0),7)</f>
        <v>California</v>
      </c>
      <c r="F689" t="str">
        <f>MID(Per_Order[[#This Row],[Unique Order ID]],4,4)</f>
        <v>2011</v>
      </c>
    </row>
    <row r="690" spans="1:6" x14ac:dyDescent="0.25">
      <c r="A690" t="s">
        <v>2284</v>
      </c>
      <c r="B690">
        <f>COUNTIF(Walmart_dataset[Order ID],Calc!A690)</f>
        <v>1</v>
      </c>
      <c r="C690">
        <f>SUMIF(Walmart_dataset[Order ID],Calc!A690,Walmart_dataset[Sales])</f>
        <v>171.29</v>
      </c>
      <c r="D690">
        <f>SUMIF(Walmart_dataset[Order ID],Calc!A690,Walmart_dataset[Profit])</f>
        <v>-6.42</v>
      </c>
      <c r="E690" t="str">
        <f>INDEX(Walmart_dataset[],MATCH(Per_Order[[#This Row],[Unique Order ID]],Walmart_dataset[Order ID],0),7)</f>
        <v>California</v>
      </c>
      <c r="F690" t="str">
        <f>MID(Per_Order[[#This Row],[Unique Order ID]],4,4)</f>
        <v>2014</v>
      </c>
    </row>
    <row r="691" spans="1:6" x14ac:dyDescent="0.25">
      <c r="A691" t="s">
        <v>2286</v>
      </c>
      <c r="B691">
        <f>COUNTIF(Walmart_dataset[Order ID],Calc!A691)</f>
        <v>1</v>
      </c>
      <c r="C691">
        <f>SUMIF(Walmart_dataset[Order ID],Calc!A691,Walmart_dataset[Sales])</f>
        <v>54.79</v>
      </c>
      <c r="D691">
        <f>SUMIF(Walmart_dataset[Order ID],Calc!A691,Walmart_dataset[Profit])</f>
        <v>-40.18</v>
      </c>
      <c r="E691" t="str">
        <f>INDEX(Walmart_dataset[],MATCH(Per_Order[[#This Row],[Unique Order ID]],Walmart_dataset[Order ID],0),7)</f>
        <v>Arizona</v>
      </c>
      <c r="F691" t="str">
        <f>MID(Per_Order[[#This Row],[Unique Order ID]],4,4)</f>
        <v>2013</v>
      </c>
    </row>
    <row r="692" spans="1:6" x14ac:dyDescent="0.25">
      <c r="A692" t="s">
        <v>2289</v>
      </c>
      <c r="B692">
        <f>COUNTIF(Walmart_dataset[Order ID],Calc!A692)</f>
        <v>2</v>
      </c>
      <c r="C692">
        <f>SUMIF(Walmart_dataset[Order ID],Calc!A692,Walmart_dataset[Sales])</f>
        <v>70.06</v>
      </c>
      <c r="D692">
        <f>SUMIF(Walmart_dataset[Order ID],Calc!A692,Walmart_dataset[Profit])</f>
        <v>25.880000000000003</v>
      </c>
      <c r="E692" t="str">
        <f>INDEX(Walmart_dataset[],MATCH(Per_Order[[#This Row],[Unique Order ID]],Walmart_dataset[Order ID],0),7)</f>
        <v>Washington</v>
      </c>
      <c r="F692" t="str">
        <f>MID(Per_Order[[#This Row],[Unique Order ID]],4,4)</f>
        <v>2013</v>
      </c>
    </row>
    <row r="693" spans="1:6" x14ac:dyDescent="0.25">
      <c r="A693" t="s">
        <v>2292</v>
      </c>
      <c r="B693">
        <f>COUNTIF(Walmart_dataset[Order ID],Calc!A693)</f>
        <v>1</v>
      </c>
      <c r="C693">
        <f>SUMIF(Walmart_dataset[Order ID],Calc!A693,Walmart_dataset[Sales])</f>
        <v>16.559999999999999</v>
      </c>
      <c r="D693">
        <f>SUMIF(Walmart_dataset[Order ID],Calc!A693,Walmart_dataset[Profit])</f>
        <v>6.96</v>
      </c>
      <c r="E693" t="str">
        <f>INDEX(Walmart_dataset[],MATCH(Per_Order[[#This Row],[Unique Order ID]],Walmart_dataset[Order ID],0),7)</f>
        <v>California</v>
      </c>
      <c r="F693" t="str">
        <f>MID(Per_Order[[#This Row],[Unique Order ID]],4,4)</f>
        <v>2013</v>
      </c>
    </row>
    <row r="694" spans="1:6" x14ac:dyDescent="0.25">
      <c r="A694" t="s">
        <v>2295</v>
      </c>
      <c r="B694">
        <f>COUNTIF(Walmart_dataset[Order ID],Calc!A694)</f>
        <v>1</v>
      </c>
      <c r="C694">
        <f>SUMIF(Walmart_dataset[Order ID],Calc!A694,Walmart_dataset[Sales])</f>
        <v>9.43</v>
      </c>
      <c r="D694">
        <f>SUMIF(Walmart_dataset[Order ID],Calc!A694,Walmart_dataset[Profit])</f>
        <v>3.07</v>
      </c>
      <c r="E694" t="str">
        <f>INDEX(Walmart_dataset[],MATCH(Per_Order[[#This Row],[Unique Order ID]],Walmart_dataset[Order ID],0),7)</f>
        <v>Colorado</v>
      </c>
      <c r="F694" t="str">
        <f>MID(Per_Order[[#This Row],[Unique Order ID]],4,4)</f>
        <v>2014</v>
      </c>
    </row>
    <row r="695" spans="1:6" x14ac:dyDescent="0.25">
      <c r="A695" t="s">
        <v>2296</v>
      </c>
      <c r="B695">
        <f>COUNTIF(Walmart_dataset[Order ID],Calc!A695)</f>
        <v>2</v>
      </c>
      <c r="C695">
        <f>SUMIF(Walmart_dataset[Order ID],Calc!A695,Walmart_dataset[Sales])</f>
        <v>137.63</v>
      </c>
      <c r="D695">
        <f>SUMIF(Walmart_dataset[Order ID],Calc!A695,Walmart_dataset[Profit])</f>
        <v>21.25</v>
      </c>
      <c r="E695" t="str">
        <f>INDEX(Walmart_dataset[],MATCH(Per_Order[[#This Row],[Unique Order ID]],Walmart_dataset[Order ID],0),7)</f>
        <v>California</v>
      </c>
      <c r="F695" t="str">
        <f>MID(Per_Order[[#This Row],[Unique Order ID]],4,4)</f>
        <v>2011</v>
      </c>
    </row>
    <row r="696" spans="1:6" x14ac:dyDescent="0.25">
      <c r="A696" t="s">
        <v>2297</v>
      </c>
      <c r="B696">
        <f>COUNTIF(Walmart_dataset[Order ID],Calc!A696)</f>
        <v>1</v>
      </c>
      <c r="C696">
        <f>SUMIF(Walmart_dataset[Order ID],Calc!A696,Walmart_dataset[Sales])</f>
        <v>11.96</v>
      </c>
      <c r="D696">
        <f>SUMIF(Walmart_dataset[Order ID],Calc!A696,Walmart_dataset[Profit])</f>
        <v>5.86</v>
      </c>
      <c r="E696" t="str">
        <f>INDEX(Walmart_dataset[],MATCH(Per_Order[[#This Row],[Unique Order ID]],Walmart_dataset[Order ID],0),7)</f>
        <v>California</v>
      </c>
      <c r="F696" t="str">
        <f>MID(Per_Order[[#This Row],[Unique Order ID]],4,4)</f>
        <v>2012</v>
      </c>
    </row>
    <row r="697" spans="1:6" x14ac:dyDescent="0.25">
      <c r="A697" t="s">
        <v>2299</v>
      </c>
      <c r="B697">
        <f>COUNTIF(Walmart_dataset[Order ID],Calc!A697)</f>
        <v>4</v>
      </c>
      <c r="C697">
        <f>SUMIF(Walmart_dataset[Order ID],Calc!A697,Walmart_dataset[Sales])</f>
        <v>133.57999999999998</v>
      </c>
      <c r="D697">
        <f>SUMIF(Walmart_dataset[Order ID],Calc!A697,Walmart_dataset[Profit])</f>
        <v>45.67</v>
      </c>
      <c r="E697" t="str">
        <f>INDEX(Walmart_dataset[],MATCH(Per_Order[[#This Row],[Unique Order ID]],Walmart_dataset[Order ID],0),7)</f>
        <v>Washington</v>
      </c>
      <c r="F697" t="str">
        <f>MID(Per_Order[[#This Row],[Unique Order ID]],4,4)</f>
        <v>2014</v>
      </c>
    </row>
    <row r="698" spans="1:6" x14ac:dyDescent="0.25">
      <c r="A698" t="s">
        <v>2302</v>
      </c>
      <c r="B698">
        <f>COUNTIF(Walmart_dataset[Order ID],Calc!A698)</f>
        <v>1</v>
      </c>
      <c r="C698">
        <f>SUMIF(Walmart_dataset[Order ID],Calc!A698,Walmart_dataset[Sales])</f>
        <v>351.22</v>
      </c>
      <c r="D698">
        <f>SUMIF(Walmart_dataset[Order ID],Calc!A698,Walmart_dataset[Profit])</f>
        <v>4.3899999999999997</v>
      </c>
      <c r="E698" t="str">
        <f>INDEX(Walmart_dataset[],MATCH(Per_Order[[#This Row],[Unique Order ID]],Walmart_dataset[Order ID],0),7)</f>
        <v>California</v>
      </c>
      <c r="F698" t="str">
        <f>MID(Per_Order[[#This Row],[Unique Order ID]],4,4)</f>
        <v>2011</v>
      </c>
    </row>
    <row r="699" spans="1:6" x14ac:dyDescent="0.25">
      <c r="A699" t="s">
        <v>2304</v>
      </c>
      <c r="B699">
        <f>COUNTIF(Walmart_dataset[Order ID],Calc!A699)</f>
        <v>2</v>
      </c>
      <c r="C699">
        <f>SUMIF(Walmart_dataset[Order ID],Calc!A699,Walmart_dataset[Sales])</f>
        <v>243.12</v>
      </c>
      <c r="D699">
        <f>SUMIF(Walmart_dataset[Order ID],Calc!A699,Walmart_dataset[Profit])</f>
        <v>28.810000000000002</v>
      </c>
      <c r="E699" t="str">
        <f>INDEX(Walmart_dataset[],MATCH(Per_Order[[#This Row],[Unique Order ID]],Walmart_dataset[Order ID],0),7)</f>
        <v>California</v>
      </c>
      <c r="F699" t="str">
        <f>MID(Per_Order[[#This Row],[Unique Order ID]],4,4)</f>
        <v>2011</v>
      </c>
    </row>
    <row r="700" spans="1:6" x14ac:dyDescent="0.25">
      <c r="A700" t="s">
        <v>2305</v>
      </c>
      <c r="B700">
        <f>COUNTIF(Walmart_dataset[Order ID],Calc!A700)</f>
        <v>1</v>
      </c>
      <c r="C700">
        <f>SUMIF(Walmart_dataset[Order ID],Calc!A700,Walmart_dataset[Sales])</f>
        <v>8.56</v>
      </c>
      <c r="D700">
        <f>SUMIF(Walmart_dataset[Order ID],Calc!A700,Walmart_dataset[Profit])</f>
        <v>-6.56</v>
      </c>
      <c r="E700" t="str">
        <f>INDEX(Walmart_dataset[],MATCH(Per_Order[[#This Row],[Unique Order ID]],Walmart_dataset[Order ID],0),7)</f>
        <v>Arizona</v>
      </c>
      <c r="F700" t="str">
        <f>MID(Per_Order[[#This Row],[Unique Order ID]],4,4)</f>
        <v>2014</v>
      </c>
    </row>
    <row r="701" spans="1:6" x14ac:dyDescent="0.25">
      <c r="A701" t="s">
        <v>2306</v>
      </c>
      <c r="B701">
        <f>COUNTIF(Walmart_dataset[Order ID],Calc!A701)</f>
        <v>3</v>
      </c>
      <c r="C701">
        <f>SUMIF(Walmart_dataset[Order ID],Calc!A701,Walmart_dataset[Sales])</f>
        <v>418.18999999999994</v>
      </c>
      <c r="D701">
        <f>SUMIF(Walmart_dataset[Order ID],Calc!A701,Walmart_dataset[Profit])</f>
        <v>144.26000000000002</v>
      </c>
      <c r="E701" t="str">
        <f>INDEX(Walmart_dataset[],MATCH(Per_Order[[#This Row],[Unique Order ID]],Walmart_dataset[Order ID],0),7)</f>
        <v>California</v>
      </c>
      <c r="F701" t="str">
        <f>MID(Per_Order[[#This Row],[Unique Order ID]],4,4)</f>
        <v>2012</v>
      </c>
    </row>
    <row r="702" spans="1:6" x14ac:dyDescent="0.25">
      <c r="A702" t="s">
        <v>2310</v>
      </c>
      <c r="B702">
        <f>COUNTIF(Walmart_dataset[Order ID],Calc!A702)</f>
        <v>1</v>
      </c>
      <c r="C702">
        <f>SUMIF(Walmart_dataset[Order ID],Calc!A702,Walmart_dataset[Sales])</f>
        <v>100.7</v>
      </c>
      <c r="D702">
        <f>SUMIF(Walmart_dataset[Order ID],Calc!A702,Walmart_dataset[Profit])</f>
        <v>-1.26</v>
      </c>
      <c r="E702" t="str">
        <f>INDEX(Walmart_dataset[],MATCH(Per_Order[[#This Row],[Unique Order ID]],Walmart_dataset[Order ID],0),7)</f>
        <v>Arizona</v>
      </c>
      <c r="F702" t="str">
        <f>MID(Per_Order[[#This Row],[Unique Order ID]],4,4)</f>
        <v>2011</v>
      </c>
    </row>
    <row r="703" spans="1:6" x14ac:dyDescent="0.25">
      <c r="A703" t="s">
        <v>2312</v>
      </c>
      <c r="B703">
        <f>COUNTIF(Walmart_dataset[Order ID],Calc!A703)</f>
        <v>1</v>
      </c>
      <c r="C703">
        <f>SUMIF(Walmart_dataset[Order ID],Calc!A703,Walmart_dataset[Sales])</f>
        <v>76.14</v>
      </c>
      <c r="D703">
        <f>SUMIF(Walmart_dataset[Order ID],Calc!A703,Walmart_dataset[Profit])</f>
        <v>26.65</v>
      </c>
      <c r="E703" t="str">
        <f>INDEX(Walmart_dataset[],MATCH(Per_Order[[#This Row],[Unique Order ID]],Walmart_dataset[Order ID],0),7)</f>
        <v>California</v>
      </c>
      <c r="F703" t="str">
        <f>MID(Per_Order[[#This Row],[Unique Order ID]],4,4)</f>
        <v>2011</v>
      </c>
    </row>
    <row r="704" spans="1:6" x14ac:dyDescent="0.25">
      <c r="A704" t="s">
        <v>2314</v>
      </c>
      <c r="B704">
        <f>COUNTIF(Walmart_dataset[Order ID],Calc!A704)</f>
        <v>1</v>
      </c>
      <c r="C704">
        <f>SUMIF(Walmart_dataset[Order ID],Calc!A704,Walmart_dataset[Sales])</f>
        <v>479.98</v>
      </c>
      <c r="D704">
        <f>SUMIF(Walmart_dataset[Order ID],Calc!A704,Walmart_dataset[Profit])</f>
        <v>90</v>
      </c>
      <c r="E704" t="str">
        <f>INDEX(Walmart_dataset[],MATCH(Per_Order[[#This Row],[Unique Order ID]],Walmart_dataset[Order ID],0),7)</f>
        <v>California</v>
      </c>
      <c r="F704" t="str">
        <f>MID(Per_Order[[#This Row],[Unique Order ID]],4,4)</f>
        <v>2014</v>
      </c>
    </row>
    <row r="705" spans="1:6" x14ac:dyDescent="0.25">
      <c r="A705" t="s">
        <v>2316</v>
      </c>
      <c r="B705">
        <f>COUNTIF(Walmart_dataset[Order ID],Calc!A705)</f>
        <v>1</v>
      </c>
      <c r="C705">
        <f>SUMIF(Walmart_dataset[Order ID],Calc!A705,Walmart_dataset[Sales])</f>
        <v>9.58</v>
      </c>
      <c r="D705">
        <f>SUMIF(Walmart_dataset[Order ID],Calc!A705,Walmart_dataset[Profit])</f>
        <v>3.35</v>
      </c>
      <c r="E705" t="str">
        <f>INDEX(Walmart_dataset[],MATCH(Per_Order[[#This Row],[Unique Order ID]],Walmart_dataset[Order ID],0),7)</f>
        <v>Idaho</v>
      </c>
      <c r="F705" t="str">
        <f>MID(Per_Order[[#This Row],[Unique Order ID]],4,4)</f>
        <v>2011</v>
      </c>
    </row>
    <row r="706" spans="1:6" x14ac:dyDescent="0.25">
      <c r="A706" t="s">
        <v>2318</v>
      </c>
      <c r="B706">
        <f>COUNTIF(Walmart_dataset[Order ID],Calc!A706)</f>
        <v>1</v>
      </c>
      <c r="C706">
        <f>SUMIF(Walmart_dataset[Order ID],Calc!A706,Walmart_dataset[Sales])</f>
        <v>8.26</v>
      </c>
      <c r="D706">
        <f>SUMIF(Walmart_dataset[Order ID],Calc!A706,Walmart_dataset[Profit])</f>
        <v>3.8</v>
      </c>
      <c r="E706" t="str">
        <f>INDEX(Walmart_dataset[],MATCH(Per_Order[[#This Row],[Unique Order ID]],Walmart_dataset[Order ID],0),7)</f>
        <v>California</v>
      </c>
      <c r="F706" t="str">
        <f>MID(Per_Order[[#This Row],[Unique Order ID]],4,4)</f>
        <v>2013</v>
      </c>
    </row>
    <row r="707" spans="1:6" x14ac:dyDescent="0.25">
      <c r="A707" t="s">
        <v>2321</v>
      </c>
      <c r="B707">
        <f>COUNTIF(Walmart_dataset[Order ID],Calc!A707)</f>
        <v>6</v>
      </c>
      <c r="C707">
        <f>SUMIF(Walmart_dataset[Order ID],Calc!A707,Walmart_dataset[Sales])</f>
        <v>1158.8800000000001</v>
      </c>
      <c r="D707">
        <f>SUMIF(Walmart_dataset[Order ID],Calc!A707,Walmart_dataset[Profit])</f>
        <v>282.44</v>
      </c>
      <c r="E707" t="str">
        <f>INDEX(Walmart_dataset[],MATCH(Per_Order[[#This Row],[Unique Order ID]],Walmart_dataset[Order ID],0),7)</f>
        <v>California</v>
      </c>
      <c r="F707" t="str">
        <f>MID(Per_Order[[#This Row],[Unique Order ID]],4,4)</f>
        <v>2014</v>
      </c>
    </row>
    <row r="708" spans="1:6" x14ac:dyDescent="0.25">
      <c r="A708" t="s">
        <v>2327</v>
      </c>
      <c r="B708">
        <f>COUNTIF(Walmart_dataset[Order ID],Calc!A708)</f>
        <v>6</v>
      </c>
      <c r="C708">
        <f>SUMIF(Walmart_dataset[Order ID],Calc!A708,Walmart_dataset[Sales])</f>
        <v>1431.07</v>
      </c>
      <c r="D708">
        <f>SUMIF(Walmart_dataset[Order ID],Calc!A708,Walmart_dataset[Profit])</f>
        <v>80.73</v>
      </c>
      <c r="E708" t="str">
        <f>INDEX(Walmart_dataset[],MATCH(Per_Order[[#This Row],[Unique Order ID]],Walmart_dataset[Order ID],0),7)</f>
        <v>California</v>
      </c>
      <c r="F708" t="str">
        <f>MID(Per_Order[[#This Row],[Unique Order ID]],4,4)</f>
        <v>2013</v>
      </c>
    </row>
    <row r="709" spans="1:6" x14ac:dyDescent="0.25">
      <c r="A709" t="s">
        <v>2330</v>
      </c>
      <c r="B709">
        <f>COUNTIF(Walmart_dataset[Order ID],Calc!A709)</f>
        <v>1</v>
      </c>
      <c r="C709">
        <f>SUMIF(Walmart_dataset[Order ID],Calc!A709,Walmart_dataset[Sales])</f>
        <v>47.12</v>
      </c>
      <c r="D709">
        <f>SUMIF(Walmart_dataset[Order ID],Calc!A709,Walmart_dataset[Profit])</f>
        <v>20.73</v>
      </c>
      <c r="E709" t="str">
        <f>INDEX(Walmart_dataset[],MATCH(Per_Order[[#This Row],[Unique Order ID]],Walmart_dataset[Order ID],0),7)</f>
        <v>California</v>
      </c>
      <c r="F709" t="str">
        <f>MID(Per_Order[[#This Row],[Unique Order ID]],4,4)</f>
        <v>2014</v>
      </c>
    </row>
    <row r="710" spans="1:6" x14ac:dyDescent="0.25">
      <c r="A710" t="s">
        <v>2331</v>
      </c>
      <c r="B710">
        <f>COUNTIF(Walmart_dataset[Order ID],Calc!A710)</f>
        <v>2</v>
      </c>
      <c r="C710">
        <f>SUMIF(Walmart_dataset[Order ID],Calc!A710,Walmart_dataset[Sales])</f>
        <v>2970.43</v>
      </c>
      <c r="D710">
        <f>SUMIF(Walmart_dataset[Order ID],Calc!A710,Walmart_dataset[Profit])</f>
        <v>1041.9100000000001</v>
      </c>
      <c r="E710" t="str">
        <f>INDEX(Walmart_dataset[],MATCH(Per_Order[[#This Row],[Unique Order ID]],Walmart_dataset[Order ID],0),7)</f>
        <v>California</v>
      </c>
      <c r="F710" t="str">
        <f>MID(Per_Order[[#This Row],[Unique Order ID]],4,4)</f>
        <v>2014</v>
      </c>
    </row>
    <row r="711" spans="1:6" x14ac:dyDescent="0.25">
      <c r="A711" t="s">
        <v>2333</v>
      </c>
      <c r="B711">
        <f>COUNTIF(Walmart_dataset[Order ID],Calc!A711)</f>
        <v>2</v>
      </c>
      <c r="C711">
        <f>SUMIF(Walmart_dataset[Order ID],Calc!A711,Walmart_dataset[Sales])</f>
        <v>175.70999999999998</v>
      </c>
      <c r="D711">
        <f>SUMIF(Walmart_dataset[Order ID],Calc!A711,Walmart_dataset[Profit])</f>
        <v>36</v>
      </c>
      <c r="E711" t="str">
        <f>INDEX(Walmart_dataset[],MATCH(Per_Order[[#This Row],[Unique Order ID]],Walmart_dataset[Order ID],0),7)</f>
        <v>California</v>
      </c>
      <c r="F711" t="str">
        <f>MID(Per_Order[[#This Row],[Unique Order ID]],4,4)</f>
        <v>2014</v>
      </c>
    </row>
    <row r="712" spans="1:6" x14ac:dyDescent="0.25">
      <c r="A712" t="s">
        <v>2336</v>
      </c>
      <c r="B712">
        <f>COUNTIF(Walmart_dataset[Order ID],Calc!A712)</f>
        <v>2</v>
      </c>
      <c r="C712">
        <f>SUMIF(Walmart_dataset[Order ID],Calc!A712,Walmart_dataset[Sales])</f>
        <v>667.38</v>
      </c>
      <c r="D712">
        <f>SUMIF(Walmart_dataset[Order ID],Calc!A712,Walmart_dataset[Profit])</f>
        <v>37.730000000000004</v>
      </c>
      <c r="E712" t="str">
        <f>INDEX(Walmart_dataset[],MATCH(Per_Order[[#This Row],[Unique Order ID]],Walmart_dataset[Order ID],0),7)</f>
        <v>California</v>
      </c>
      <c r="F712" t="str">
        <f>MID(Per_Order[[#This Row],[Unique Order ID]],4,4)</f>
        <v>2012</v>
      </c>
    </row>
    <row r="713" spans="1:6" x14ac:dyDescent="0.25">
      <c r="A713" t="s">
        <v>2339</v>
      </c>
      <c r="B713">
        <f>COUNTIF(Walmart_dataset[Order ID],Calc!A713)</f>
        <v>1</v>
      </c>
      <c r="C713">
        <f>SUMIF(Walmart_dataset[Order ID],Calc!A713,Walmart_dataset[Sales])</f>
        <v>242.94</v>
      </c>
      <c r="D713">
        <f>SUMIF(Walmart_dataset[Order ID],Calc!A713,Walmart_dataset[Profit])</f>
        <v>9.7200000000000006</v>
      </c>
      <c r="E713" t="str">
        <f>INDEX(Walmart_dataset[],MATCH(Per_Order[[#This Row],[Unique Order ID]],Walmart_dataset[Order ID],0),7)</f>
        <v>California</v>
      </c>
      <c r="F713" t="str">
        <f>MID(Per_Order[[#This Row],[Unique Order ID]],4,4)</f>
        <v>2014</v>
      </c>
    </row>
    <row r="714" spans="1:6" x14ac:dyDescent="0.25">
      <c r="A714" t="s">
        <v>2341</v>
      </c>
      <c r="B714">
        <f>COUNTIF(Walmart_dataset[Order ID],Calc!A714)</f>
        <v>3</v>
      </c>
      <c r="C714">
        <f>SUMIF(Walmart_dataset[Order ID],Calc!A714,Walmart_dataset[Sales])</f>
        <v>183.61</v>
      </c>
      <c r="D714">
        <f>SUMIF(Walmart_dataset[Order ID],Calc!A714,Walmart_dataset[Profit])</f>
        <v>51.460000000000008</v>
      </c>
      <c r="E714" t="str">
        <f>INDEX(Walmart_dataset[],MATCH(Per_Order[[#This Row],[Unique Order ID]],Walmart_dataset[Order ID],0),7)</f>
        <v>California</v>
      </c>
      <c r="F714" t="str">
        <f>MID(Per_Order[[#This Row],[Unique Order ID]],4,4)</f>
        <v>2014</v>
      </c>
    </row>
    <row r="715" spans="1:6" x14ac:dyDescent="0.25">
      <c r="A715" t="s">
        <v>2343</v>
      </c>
      <c r="B715">
        <f>COUNTIF(Walmart_dataset[Order ID],Calc!A715)</f>
        <v>2</v>
      </c>
      <c r="C715">
        <f>SUMIF(Walmart_dataset[Order ID],Calc!A715,Walmart_dataset[Sales])</f>
        <v>582.30999999999995</v>
      </c>
      <c r="D715">
        <f>SUMIF(Walmart_dataset[Order ID],Calc!A715,Walmart_dataset[Profit])</f>
        <v>-31.490000000000002</v>
      </c>
      <c r="E715" t="str">
        <f>INDEX(Walmart_dataset[],MATCH(Per_Order[[#This Row],[Unique Order ID]],Walmart_dataset[Order ID],0),7)</f>
        <v>Colorado</v>
      </c>
      <c r="F715" t="str">
        <f>MID(Per_Order[[#This Row],[Unique Order ID]],4,4)</f>
        <v>2014</v>
      </c>
    </row>
    <row r="716" spans="1:6" x14ac:dyDescent="0.25">
      <c r="A716" t="s">
        <v>2346</v>
      </c>
      <c r="B716">
        <f>COUNTIF(Walmart_dataset[Order ID],Calc!A716)</f>
        <v>2</v>
      </c>
      <c r="C716">
        <f>SUMIF(Walmart_dataset[Order ID],Calc!A716,Walmart_dataset[Sales])</f>
        <v>564.77</v>
      </c>
      <c r="D716">
        <f>SUMIF(Walmart_dataset[Order ID],Calc!A716,Walmart_dataset[Profit])</f>
        <v>44.03</v>
      </c>
      <c r="E716" t="str">
        <f>INDEX(Walmart_dataset[],MATCH(Per_Order[[#This Row],[Unique Order ID]],Walmart_dataset[Order ID],0),7)</f>
        <v>Washington</v>
      </c>
      <c r="F716" t="str">
        <f>MID(Per_Order[[#This Row],[Unique Order ID]],4,4)</f>
        <v>2012</v>
      </c>
    </row>
    <row r="717" spans="1:6" x14ac:dyDescent="0.25">
      <c r="A717" t="s">
        <v>2349</v>
      </c>
      <c r="B717">
        <f>COUNTIF(Walmart_dataset[Order ID],Calc!A717)</f>
        <v>2</v>
      </c>
      <c r="C717">
        <f>SUMIF(Walmart_dataset[Order ID],Calc!A717,Walmart_dataset[Sales])</f>
        <v>504.59000000000003</v>
      </c>
      <c r="D717">
        <f>SUMIF(Walmart_dataset[Order ID],Calc!A717,Walmart_dataset[Profit])</f>
        <v>208.82</v>
      </c>
      <c r="E717" t="str">
        <f>INDEX(Walmart_dataset[],MATCH(Per_Order[[#This Row],[Unique Order ID]],Walmart_dataset[Order ID],0),7)</f>
        <v>Washington</v>
      </c>
      <c r="F717" t="str">
        <f>MID(Per_Order[[#This Row],[Unique Order ID]],4,4)</f>
        <v>2014</v>
      </c>
    </row>
    <row r="718" spans="1:6" x14ac:dyDescent="0.25">
      <c r="A718" t="s">
        <v>2351</v>
      </c>
      <c r="B718">
        <f>COUNTIF(Walmart_dataset[Order ID],Calc!A718)</f>
        <v>2</v>
      </c>
      <c r="C718">
        <f>SUMIF(Walmart_dataset[Order ID],Calc!A718,Walmart_dataset[Sales])</f>
        <v>440.31</v>
      </c>
      <c r="D718">
        <f>SUMIF(Walmart_dataset[Order ID],Calc!A718,Walmart_dataset[Profit])</f>
        <v>212.82</v>
      </c>
      <c r="E718" t="str">
        <f>INDEX(Walmart_dataset[],MATCH(Per_Order[[#This Row],[Unique Order ID]],Walmart_dataset[Order ID],0),7)</f>
        <v>California</v>
      </c>
      <c r="F718" t="str">
        <f>MID(Per_Order[[#This Row],[Unique Order ID]],4,4)</f>
        <v>2014</v>
      </c>
    </row>
    <row r="719" spans="1:6" x14ac:dyDescent="0.25">
      <c r="A719" t="s">
        <v>2352</v>
      </c>
      <c r="B719">
        <f>COUNTIF(Walmart_dataset[Order ID],Calc!A719)</f>
        <v>1</v>
      </c>
      <c r="C719">
        <f>SUMIF(Walmart_dataset[Order ID],Calc!A719,Walmart_dataset[Sales])</f>
        <v>2.88</v>
      </c>
      <c r="D719">
        <f>SUMIF(Walmart_dataset[Order ID],Calc!A719,Walmart_dataset[Profit])</f>
        <v>1.35</v>
      </c>
      <c r="E719" t="str">
        <f>INDEX(Walmart_dataset[],MATCH(Per_Order[[#This Row],[Unique Order ID]],Walmart_dataset[Order ID],0),7)</f>
        <v>California</v>
      </c>
      <c r="F719" t="str">
        <f>MID(Per_Order[[#This Row],[Unique Order ID]],4,4)</f>
        <v>2014</v>
      </c>
    </row>
    <row r="720" spans="1:6" x14ac:dyDescent="0.25">
      <c r="A720" t="s">
        <v>2354</v>
      </c>
      <c r="B720">
        <f>COUNTIF(Walmart_dataset[Order ID],Calc!A720)</f>
        <v>2</v>
      </c>
      <c r="C720">
        <f>SUMIF(Walmart_dataset[Order ID],Calc!A720,Walmart_dataset[Sales])</f>
        <v>149.9</v>
      </c>
      <c r="D720">
        <f>SUMIF(Walmart_dataset[Order ID],Calc!A720,Walmart_dataset[Profit])</f>
        <v>47.67</v>
      </c>
      <c r="E720" t="str">
        <f>INDEX(Walmart_dataset[],MATCH(Per_Order[[#This Row],[Unique Order ID]],Walmart_dataset[Order ID],0),7)</f>
        <v>Washington</v>
      </c>
      <c r="F720" t="str">
        <f>MID(Per_Order[[#This Row],[Unique Order ID]],4,4)</f>
        <v>2013</v>
      </c>
    </row>
    <row r="721" spans="1:6" x14ac:dyDescent="0.25">
      <c r="A721" t="s">
        <v>2356</v>
      </c>
      <c r="B721">
        <f>COUNTIF(Walmart_dataset[Order ID],Calc!A721)</f>
        <v>5</v>
      </c>
      <c r="C721">
        <f>SUMIF(Walmart_dataset[Order ID],Calc!A721,Walmart_dataset[Sales])</f>
        <v>280.28000000000003</v>
      </c>
      <c r="D721">
        <f>SUMIF(Walmart_dataset[Order ID],Calc!A721,Walmart_dataset[Profit])</f>
        <v>46.97</v>
      </c>
      <c r="E721" t="str">
        <f>INDEX(Walmart_dataset[],MATCH(Per_Order[[#This Row],[Unique Order ID]],Walmart_dataset[Order ID],0),7)</f>
        <v>Utah</v>
      </c>
      <c r="F721" t="str">
        <f>MID(Per_Order[[#This Row],[Unique Order ID]],4,4)</f>
        <v>2011</v>
      </c>
    </row>
    <row r="722" spans="1:6" x14ac:dyDescent="0.25">
      <c r="A722" t="s">
        <v>2359</v>
      </c>
      <c r="B722">
        <f>COUNTIF(Walmart_dataset[Order ID],Calc!A722)</f>
        <v>5</v>
      </c>
      <c r="C722">
        <f>SUMIF(Walmart_dataset[Order ID],Calc!A722,Walmart_dataset[Sales])</f>
        <v>596.67000000000007</v>
      </c>
      <c r="D722">
        <f>SUMIF(Walmart_dataset[Order ID],Calc!A722,Walmart_dataset[Profit])</f>
        <v>69.88000000000001</v>
      </c>
      <c r="E722" t="str">
        <f>INDEX(Walmart_dataset[],MATCH(Per_Order[[#This Row],[Unique Order ID]],Walmart_dataset[Order ID],0),7)</f>
        <v>Arizona</v>
      </c>
      <c r="F722" t="str">
        <f>MID(Per_Order[[#This Row],[Unique Order ID]],4,4)</f>
        <v>2011</v>
      </c>
    </row>
    <row r="723" spans="1:6" x14ac:dyDescent="0.25">
      <c r="A723" t="s">
        <v>2362</v>
      </c>
      <c r="B723">
        <f>COUNTIF(Walmart_dataset[Order ID],Calc!A723)</f>
        <v>4</v>
      </c>
      <c r="C723">
        <f>SUMIF(Walmart_dataset[Order ID],Calc!A723,Walmart_dataset[Sales])</f>
        <v>1100.6199999999999</v>
      </c>
      <c r="D723">
        <f>SUMIF(Walmart_dataset[Order ID],Calc!A723,Walmart_dataset[Profit])</f>
        <v>367.05</v>
      </c>
      <c r="E723" t="str">
        <f>INDEX(Walmart_dataset[],MATCH(Per_Order[[#This Row],[Unique Order ID]],Walmart_dataset[Order ID],0),7)</f>
        <v>California</v>
      </c>
      <c r="F723" t="str">
        <f>MID(Per_Order[[#This Row],[Unique Order ID]],4,4)</f>
        <v>2014</v>
      </c>
    </row>
    <row r="724" spans="1:6" x14ac:dyDescent="0.25">
      <c r="A724" t="s">
        <v>2364</v>
      </c>
      <c r="B724">
        <f>COUNTIF(Walmart_dataset[Order ID],Calc!A724)</f>
        <v>1</v>
      </c>
      <c r="C724">
        <f>SUMIF(Walmart_dataset[Order ID],Calc!A724,Walmart_dataset[Sales])</f>
        <v>344.7</v>
      </c>
      <c r="D724">
        <f>SUMIF(Walmart_dataset[Order ID],Calc!A724,Walmart_dataset[Profit])</f>
        <v>38.78</v>
      </c>
      <c r="E724" t="str">
        <f>INDEX(Walmart_dataset[],MATCH(Per_Order[[#This Row],[Unique Order ID]],Walmart_dataset[Order ID],0),7)</f>
        <v>Oregon</v>
      </c>
      <c r="F724" t="str">
        <f>MID(Per_Order[[#This Row],[Unique Order ID]],4,4)</f>
        <v>2014</v>
      </c>
    </row>
    <row r="725" spans="1:6" x14ac:dyDescent="0.25">
      <c r="A725" t="s">
        <v>2366</v>
      </c>
      <c r="B725">
        <f>COUNTIF(Walmart_dataset[Order ID],Calc!A725)</f>
        <v>1</v>
      </c>
      <c r="C725">
        <f>SUMIF(Walmart_dataset[Order ID],Calc!A725,Walmart_dataset[Sales])</f>
        <v>201.58</v>
      </c>
      <c r="D725">
        <f>SUMIF(Walmart_dataset[Order ID],Calc!A725,Walmart_dataset[Profit])</f>
        <v>20.16</v>
      </c>
      <c r="E725" t="str">
        <f>INDEX(Walmart_dataset[],MATCH(Per_Order[[#This Row],[Unique Order ID]],Walmart_dataset[Order ID],0),7)</f>
        <v>Colorado</v>
      </c>
      <c r="F725" t="str">
        <f>MID(Per_Order[[#This Row],[Unique Order ID]],4,4)</f>
        <v>2012</v>
      </c>
    </row>
    <row r="726" spans="1:6" x14ac:dyDescent="0.25">
      <c r="A726" t="s">
        <v>2367</v>
      </c>
      <c r="B726">
        <f>COUNTIF(Walmart_dataset[Order ID],Calc!A726)</f>
        <v>1</v>
      </c>
      <c r="C726">
        <f>SUMIF(Walmart_dataset[Order ID],Calc!A726,Walmart_dataset[Sales])</f>
        <v>521.96</v>
      </c>
      <c r="D726">
        <f>SUMIF(Walmart_dataset[Order ID],Calc!A726,Walmart_dataset[Profit])</f>
        <v>88.73</v>
      </c>
      <c r="E726" t="str">
        <f>INDEX(Walmart_dataset[],MATCH(Per_Order[[#This Row],[Unique Order ID]],Walmart_dataset[Order ID],0),7)</f>
        <v>Washington</v>
      </c>
      <c r="F726" t="str">
        <f>MID(Per_Order[[#This Row],[Unique Order ID]],4,4)</f>
        <v>2014</v>
      </c>
    </row>
    <row r="727" spans="1:6" x14ac:dyDescent="0.25">
      <c r="A727" t="s">
        <v>2369</v>
      </c>
      <c r="B727">
        <f>COUNTIF(Walmart_dataset[Order ID],Calc!A727)</f>
        <v>1</v>
      </c>
      <c r="C727">
        <f>SUMIF(Walmart_dataset[Order ID],Calc!A727,Walmart_dataset[Sales])</f>
        <v>45.36</v>
      </c>
      <c r="D727">
        <f>SUMIF(Walmart_dataset[Order ID],Calc!A727,Walmart_dataset[Profit])</f>
        <v>21.77</v>
      </c>
      <c r="E727" t="str">
        <f>INDEX(Walmart_dataset[],MATCH(Per_Order[[#This Row],[Unique Order ID]],Walmart_dataset[Order ID],0),7)</f>
        <v>California</v>
      </c>
      <c r="F727" t="str">
        <f>MID(Per_Order[[#This Row],[Unique Order ID]],4,4)</f>
        <v>2012</v>
      </c>
    </row>
    <row r="728" spans="1:6" x14ac:dyDescent="0.25">
      <c r="A728" t="s">
        <v>2371</v>
      </c>
      <c r="B728">
        <f>COUNTIF(Walmart_dataset[Order ID],Calc!A728)</f>
        <v>2</v>
      </c>
      <c r="C728">
        <f>SUMIF(Walmart_dataset[Order ID],Calc!A728,Walmart_dataset[Sales])</f>
        <v>1009.13</v>
      </c>
      <c r="D728">
        <f>SUMIF(Walmart_dataset[Order ID],Calc!A728,Walmart_dataset[Profit])</f>
        <v>37.35</v>
      </c>
      <c r="E728" t="str">
        <f>INDEX(Walmart_dataset[],MATCH(Per_Order[[#This Row],[Unique Order ID]],Walmart_dataset[Order ID],0),7)</f>
        <v>California</v>
      </c>
      <c r="F728" t="str">
        <f>MID(Per_Order[[#This Row],[Unique Order ID]],4,4)</f>
        <v>2012</v>
      </c>
    </row>
    <row r="729" spans="1:6" x14ac:dyDescent="0.25">
      <c r="A729" t="s">
        <v>2375</v>
      </c>
      <c r="B729">
        <f>COUNTIF(Walmart_dataset[Order ID],Calc!A729)</f>
        <v>1</v>
      </c>
      <c r="C729">
        <f>SUMIF(Walmart_dataset[Order ID],Calc!A729,Walmart_dataset[Sales])</f>
        <v>7.58</v>
      </c>
      <c r="D729">
        <f>SUMIF(Walmart_dataset[Order ID],Calc!A729,Walmart_dataset[Profit])</f>
        <v>2.96</v>
      </c>
      <c r="E729" t="str">
        <f>INDEX(Walmart_dataset[],MATCH(Per_Order[[#This Row],[Unique Order ID]],Walmart_dataset[Order ID],0),7)</f>
        <v>Washington</v>
      </c>
      <c r="F729" t="str">
        <f>MID(Per_Order[[#This Row],[Unique Order ID]],4,4)</f>
        <v>2014</v>
      </c>
    </row>
    <row r="730" spans="1:6" x14ac:dyDescent="0.25">
      <c r="A730" t="s">
        <v>2376</v>
      </c>
      <c r="B730">
        <f>COUNTIF(Walmart_dataset[Order ID],Calc!A730)</f>
        <v>1</v>
      </c>
      <c r="C730">
        <f>SUMIF(Walmart_dataset[Order ID],Calc!A730,Walmart_dataset[Sales])</f>
        <v>123.14</v>
      </c>
      <c r="D730">
        <f>SUMIF(Walmart_dataset[Order ID],Calc!A730,Walmart_dataset[Profit])</f>
        <v>46.18</v>
      </c>
      <c r="E730" t="str">
        <f>INDEX(Walmart_dataset[],MATCH(Per_Order[[#This Row],[Unique Order ID]],Walmart_dataset[Order ID],0),7)</f>
        <v>California</v>
      </c>
      <c r="F730" t="str">
        <f>MID(Per_Order[[#This Row],[Unique Order ID]],4,4)</f>
        <v>2011</v>
      </c>
    </row>
    <row r="731" spans="1:6" x14ac:dyDescent="0.25">
      <c r="A731" t="s">
        <v>2378</v>
      </c>
      <c r="B731">
        <f>COUNTIF(Walmart_dataset[Order ID],Calc!A731)</f>
        <v>4</v>
      </c>
      <c r="C731">
        <f>SUMIF(Walmart_dataset[Order ID],Calc!A731,Walmart_dataset[Sales])</f>
        <v>295.68</v>
      </c>
      <c r="D731">
        <f>SUMIF(Walmart_dataset[Order ID],Calc!A731,Walmart_dataset[Profit])</f>
        <v>134.81</v>
      </c>
      <c r="E731" t="str">
        <f>INDEX(Walmart_dataset[],MATCH(Per_Order[[#This Row],[Unique Order ID]],Walmart_dataset[Order ID],0),7)</f>
        <v>California</v>
      </c>
      <c r="F731" t="str">
        <f>MID(Per_Order[[#This Row],[Unique Order ID]],4,4)</f>
        <v>2012</v>
      </c>
    </row>
    <row r="732" spans="1:6" x14ac:dyDescent="0.25">
      <c r="A732" t="s">
        <v>2382</v>
      </c>
      <c r="B732">
        <f>COUNTIF(Walmart_dataset[Order ID],Calc!A732)</f>
        <v>2</v>
      </c>
      <c r="C732">
        <f>SUMIF(Walmart_dataset[Order ID],Calc!A732,Walmart_dataset[Sales])</f>
        <v>96.6</v>
      </c>
      <c r="D732">
        <f>SUMIF(Walmart_dataset[Order ID],Calc!A732,Walmart_dataset[Profit])</f>
        <v>27.2</v>
      </c>
      <c r="E732" t="str">
        <f>INDEX(Walmart_dataset[],MATCH(Per_Order[[#This Row],[Unique Order ID]],Walmart_dataset[Order ID],0),7)</f>
        <v>California</v>
      </c>
      <c r="F732" t="str">
        <f>MID(Per_Order[[#This Row],[Unique Order ID]],4,4)</f>
        <v>2012</v>
      </c>
    </row>
    <row r="733" spans="1:6" x14ac:dyDescent="0.25">
      <c r="A733" t="s">
        <v>2384</v>
      </c>
      <c r="B733">
        <f>COUNTIF(Walmart_dataset[Order ID],Calc!A733)</f>
        <v>3</v>
      </c>
      <c r="C733">
        <f>SUMIF(Walmart_dataset[Order ID],Calc!A733,Walmart_dataset[Sales])</f>
        <v>47.1</v>
      </c>
      <c r="D733">
        <f>SUMIF(Walmart_dataset[Order ID],Calc!A733,Walmart_dataset[Profit])</f>
        <v>14.98</v>
      </c>
      <c r="E733" t="str">
        <f>INDEX(Walmart_dataset[],MATCH(Per_Order[[#This Row],[Unique Order ID]],Walmart_dataset[Order ID],0),7)</f>
        <v>Washington</v>
      </c>
      <c r="F733" t="str">
        <f>MID(Per_Order[[#This Row],[Unique Order ID]],4,4)</f>
        <v>2014</v>
      </c>
    </row>
    <row r="734" spans="1:6" x14ac:dyDescent="0.25">
      <c r="A734" t="s">
        <v>2389</v>
      </c>
      <c r="B734">
        <f>COUNTIF(Walmart_dataset[Order ID],Calc!A734)</f>
        <v>2</v>
      </c>
      <c r="C734">
        <f>SUMIF(Walmart_dataset[Order ID],Calc!A734,Walmart_dataset[Sales])</f>
        <v>60.63</v>
      </c>
      <c r="D734">
        <f>SUMIF(Walmart_dataset[Order ID],Calc!A734,Walmart_dataset[Profit])</f>
        <v>19.61</v>
      </c>
      <c r="E734" t="str">
        <f>INDEX(Walmart_dataset[],MATCH(Per_Order[[#This Row],[Unique Order ID]],Walmart_dataset[Order ID],0),7)</f>
        <v>California</v>
      </c>
      <c r="F734" t="str">
        <f>MID(Per_Order[[#This Row],[Unique Order ID]],4,4)</f>
        <v>2013</v>
      </c>
    </row>
    <row r="735" spans="1:6" x14ac:dyDescent="0.25">
      <c r="A735" t="s">
        <v>2391</v>
      </c>
      <c r="B735">
        <f>COUNTIF(Walmart_dataset[Order ID],Calc!A735)</f>
        <v>1</v>
      </c>
      <c r="C735">
        <f>SUMIF(Walmart_dataset[Order ID],Calc!A735,Walmart_dataset[Sales])</f>
        <v>33.4</v>
      </c>
      <c r="D735">
        <f>SUMIF(Walmart_dataset[Order ID],Calc!A735,Walmart_dataset[Profit])</f>
        <v>16.03</v>
      </c>
      <c r="E735" t="str">
        <f>INDEX(Walmart_dataset[],MATCH(Per_Order[[#This Row],[Unique Order ID]],Walmart_dataset[Order ID],0),7)</f>
        <v>Washington</v>
      </c>
      <c r="F735" t="str">
        <f>MID(Per_Order[[#This Row],[Unique Order ID]],4,4)</f>
        <v>2013</v>
      </c>
    </row>
    <row r="736" spans="1:6" x14ac:dyDescent="0.25">
      <c r="A736" t="s">
        <v>2393</v>
      </c>
      <c r="B736">
        <f>COUNTIF(Walmart_dataset[Order ID],Calc!A736)</f>
        <v>1</v>
      </c>
      <c r="C736">
        <f>SUMIF(Walmart_dataset[Order ID],Calc!A736,Walmart_dataset[Sales])</f>
        <v>837.6</v>
      </c>
      <c r="D736">
        <f>SUMIF(Walmart_dataset[Order ID],Calc!A736,Walmart_dataset[Profit])</f>
        <v>62.82</v>
      </c>
      <c r="E736" t="str">
        <f>INDEX(Walmart_dataset[],MATCH(Per_Order[[#This Row],[Unique Order ID]],Walmart_dataset[Order ID],0),7)</f>
        <v>Washington</v>
      </c>
      <c r="F736" t="str">
        <f>MID(Per_Order[[#This Row],[Unique Order ID]],4,4)</f>
        <v>2013</v>
      </c>
    </row>
    <row r="737" spans="1:6" x14ac:dyDescent="0.25">
      <c r="A737" t="s">
        <v>2394</v>
      </c>
      <c r="B737">
        <f>COUNTIF(Walmart_dataset[Order ID],Calc!A737)</f>
        <v>1</v>
      </c>
      <c r="C737">
        <f>SUMIF(Walmart_dataset[Order ID],Calc!A737,Walmart_dataset[Sales])</f>
        <v>182.94</v>
      </c>
      <c r="D737">
        <f>SUMIF(Walmart_dataset[Order ID],Calc!A737,Walmart_dataset[Profit])</f>
        <v>85.98</v>
      </c>
      <c r="E737" t="str">
        <f>INDEX(Walmart_dataset[],MATCH(Per_Order[[#This Row],[Unique Order ID]],Walmart_dataset[Order ID],0),7)</f>
        <v>California</v>
      </c>
      <c r="F737" t="str">
        <f>MID(Per_Order[[#This Row],[Unique Order ID]],4,4)</f>
        <v>2011</v>
      </c>
    </row>
    <row r="738" spans="1:6" x14ac:dyDescent="0.25">
      <c r="A738" t="s">
        <v>2397</v>
      </c>
      <c r="B738">
        <f>COUNTIF(Walmart_dataset[Order ID],Calc!A738)</f>
        <v>1</v>
      </c>
      <c r="C738">
        <f>SUMIF(Walmart_dataset[Order ID],Calc!A738,Walmart_dataset[Sales])</f>
        <v>27.76</v>
      </c>
      <c r="D738">
        <f>SUMIF(Walmart_dataset[Order ID],Calc!A738,Walmart_dataset[Profit])</f>
        <v>9.99</v>
      </c>
      <c r="E738" t="str">
        <f>INDEX(Walmart_dataset[],MATCH(Per_Order[[#This Row],[Unique Order ID]],Walmart_dataset[Order ID],0),7)</f>
        <v>California</v>
      </c>
      <c r="F738" t="str">
        <f>MID(Per_Order[[#This Row],[Unique Order ID]],4,4)</f>
        <v>2014</v>
      </c>
    </row>
    <row r="739" spans="1:6" x14ac:dyDescent="0.25">
      <c r="A739" t="s">
        <v>2399</v>
      </c>
      <c r="B739">
        <f>COUNTIF(Walmart_dataset[Order ID],Calc!A739)</f>
        <v>2</v>
      </c>
      <c r="C739">
        <f>SUMIF(Walmart_dataset[Order ID],Calc!A739,Walmart_dataset[Sales])</f>
        <v>18.189999999999998</v>
      </c>
      <c r="D739">
        <f>SUMIF(Walmart_dataset[Order ID],Calc!A739,Walmart_dataset[Profit])</f>
        <v>6.05</v>
      </c>
      <c r="E739" t="str">
        <f>INDEX(Walmart_dataset[],MATCH(Per_Order[[#This Row],[Unique Order ID]],Walmart_dataset[Order ID],0),7)</f>
        <v>California</v>
      </c>
      <c r="F739" t="str">
        <f>MID(Per_Order[[#This Row],[Unique Order ID]],4,4)</f>
        <v>2013</v>
      </c>
    </row>
    <row r="740" spans="1:6" x14ac:dyDescent="0.25">
      <c r="A740" t="s">
        <v>2401</v>
      </c>
      <c r="B740">
        <f>COUNTIF(Walmart_dataset[Order ID],Calc!A740)</f>
        <v>1</v>
      </c>
      <c r="C740">
        <f>SUMIF(Walmart_dataset[Order ID],Calc!A740,Walmart_dataset[Sales])</f>
        <v>742.34</v>
      </c>
      <c r="D740">
        <f>SUMIF(Walmart_dataset[Order ID],Calc!A740,Walmart_dataset[Profit])</f>
        <v>83.51</v>
      </c>
      <c r="E740" t="str">
        <f>INDEX(Walmart_dataset[],MATCH(Per_Order[[#This Row],[Unique Order ID]],Walmart_dataset[Order ID],0),7)</f>
        <v>Arizona</v>
      </c>
      <c r="F740" t="str">
        <f>MID(Per_Order[[#This Row],[Unique Order ID]],4,4)</f>
        <v>2011</v>
      </c>
    </row>
    <row r="741" spans="1:6" x14ac:dyDescent="0.25">
      <c r="A741" t="s">
        <v>2403</v>
      </c>
      <c r="B741">
        <f>COUNTIF(Walmart_dataset[Order ID],Calc!A741)</f>
        <v>1</v>
      </c>
      <c r="C741">
        <f>SUMIF(Walmart_dataset[Order ID],Calc!A741,Walmart_dataset[Sales])</f>
        <v>23.36</v>
      </c>
      <c r="D741">
        <f>SUMIF(Walmart_dataset[Order ID],Calc!A741,Walmart_dataset[Profit])</f>
        <v>6.07</v>
      </c>
      <c r="E741" t="str">
        <f>INDEX(Walmart_dataset[],MATCH(Per_Order[[#This Row],[Unique Order ID]],Walmart_dataset[Order ID],0),7)</f>
        <v>California</v>
      </c>
      <c r="F741" t="str">
        <f>MID(Per_Order[[#This Row],[Unique Order ID]],4,4)</f>
        <v>2014</v>
      </c>
    </row>
    <row r="742" spans="1:6" x14ac:dyDescent="0.25">
      <c r="A742" t="s">
        <v>2404</v>
      </c>
      <c r="B742">
        <f>COUNTIF(Walmart_dataset[Order ID],Calc!A742)</f>
        <v>9</v>
      </c>
      <c r="C742">
        <f>SUMIF(Walmart_dataset[Order ID],Calc!A742,Walmart_dataset[Sales])</f>
        <v>730.05</v>
      </c>
      <c r="D742">
        <f>SUMIF(Walmart_dataset[Order ID],Calc!A742,Walmart_dataset[Profit])</f>
        <v>-332.41</v>
      </c>
      <c r="E742" t="str">
        <f>INDEX(Walmart_dataset[],MATCH(Per_Order[[#This Row],[Unique Order ID]],Walmart_dataset[Order ID],0),7)</f>
        <v>Colorado</v>
      </c>
      <c r="F742" t="str">
        <f>MID(Per_Order[[#This Row],[Unique Order ID]],4,4)</f>
        <v>2012</v>
      </c>
    </row>
    <row r="743" spans="1:6" x14ac:dyDescent="0.25">
      <c r="A743" t="s">
        <v>2412</v>
      </c>
      <c r="B743">
        <f>COUNTIF(Walmart_dataset[Order ID],Calc!A743)</f>
        <v>1</v>
      </c>
      <c r="C743">
        <f>SUMIF(Walmart_dataset[Order ID],Calc!A743,Walmart_dataset[Sales])</f>
        <v>43.13</v>
      </c>
      <c r="D743">
        <f>SUMIF(Walmart_dataset[Order ID],Calc!A743,Walmart_dataset[Profit])</f>
        <v>18.11</v>
      </c>
      <c r="E743" t="str">
        <f>INDEX(Walmart_dataset[],MATCH(Per_Order[[#This Row],[Unique Order ID]],Walmart_dataset[Order ID],0),7)</f>
        <v>California</v>
      </c>
      <c r="F743" t="str">
        <f>MID(Per_Order[[#This Row],[Unique Order ID]],4,4)</f>
        <v>2012</v>
      </c>
    </row>
    <row r="744" spans="1:6" x14ac:dyDescent="0.25">
      <c r="A744" t="s">
        <v>2414</v>
      </c>
      <c r="B744">
        <f>COUNTIF(Walmart_dataset[Order ID],Calc!A744)</f>
        <v>3</v>
      </c>
      <c r="C744">
        <f>SUMIF(Walmart_dataset[Order ID],Calc!A744,Walmart_dataset[Sales])</f>
        <v>114.37</v>
      </c>
      <c r="D744">
        <f>SUMIF(Walmart_dataset[Order ID],Calc!A744,Walmart_dataset[Profit])</f>
        <v>47.56</v>
      </c>
      <c r="E744" t="str">
        <f>INDEX(Walmart_dataset[],MATCH(Per_Order[[#This Row],[Unique Order ID]],Walmart_dataset[Order ID],0),7)</f>
        <v>California</v>
      </c>
      <c r="F744" t="str">
        <f>MID(Per_Order[[#This Row],[Unique Order ID]],4,4)</f>
        <v>2012</v>
      </c>
    </row>
    <row r="745" spans="1:6" x14ac:dyDescent="0.25">
      <c r="A745" t="s">
        <v>2417</v>
      </c>
      <c r="B745">
        <f>COUNTIF(Walmart_dataset[Order ID],Calc!A745)</f>
        <v>1</v>
      </c>
      <c r="C745">
        <f>SUMIF(Walmart_dataset[Order ID],Calc!A745,Walmart_dataset[Sales])</f>
        <v>17.940000000000001</v>
      </c>
      <c r="D745">
        <f>SUMIF(Walmart_dataset[Order ID],Calc!A745,Walmart_dataset[Profit])</f>
        <v>8.07</v>
      </c>
      <c r="E745" t="str">
        <f>INDEX(Walmart_dataset[],MATCH(Per_Order[[#This Row],[Unique Order ID]],Walmart_dataset[Order ID],0),7)</f>
        <v>California</v>
      </c>
      <c r="F745" t="str">
        <f>MID(Per_Order[[#This Row],[Unique Order ID]],4,4)</f>
        <v>2013</v>
      </c>
    </row>
    <row r="746" spans="1:6" x14ac:dyDescent="0.25">
      <c r="A746" t="s">
        <v>2418</v>
      </c>
      <c r="B746">
        <f>COUNTIF(Walmart_dataset[Order ID],Calc!A746)</f>
        <v>1</v>
      </c>
      <c r="C746">
        <f>SUMIF(Walmart_dataset[Order ID],Calc!A746,Walmart_dataset[Sales])</f>
        <v>44.86</v>
      </c>
      <c r="D746">
        <f>SUMIF(Walmart_dataset[Order ID],Calc!A746,Walmart_dataset[Profit])</f>
        <v>-35.880000000000003</v>
      </c>
      <c r="E746" t="str">
        <f>INDEX(Walmart_dataset[],MATCH(Per_Order[[#This Row],[Unique Order ID]],Walmart_dataset[Order ID],0),7)</f>
        <v>Arizona</v>
      </c>
      <c r="F746" t="str">
        <f>MID(Per_Order[[#This Row],[Unique Order ID]],4,4)</f>
        <v>2013</v>
      </c>
    </row>
    <row r="747" spans="1:6" x14ac:dyDescent="0.25">
      <c r="A747" t="s">
        <v>2420</v>
      </c>
      <c r="B747">
        <f>COUNTIF(Walmart_dataset[Order ID],Calc!A747)</f>
        <v>1</v>
      </c>
      <c r="C747">
        <f>SUMIF(Walmart_dataset[Order ID],Calc!A747,Walmart_dataset[Sales])</f>
        <v>14.02</v>
      </c>
      <c r="D747">
        <f>SUMIF(Walmart_dataset[Order ID],Calc!A747,Walmart_dataset[Profit])</f>
        <v>4.91</v>
      </c>
      <c r="E747" t="str">
        <f>INDEX(Walmart_dataset[],MATCH(Per_Order[[#This Row],[Unique Order ID]],Walmart_dataset[Order ID],0),7)</f>
        <v>California</v>
      </c>
      <c r="F747" t="str">
        <f>MID(Per_Order[[#This Row],[Unique Order ID]],4,4)</f>
        <v>2014</v>
      </c>
    </row>
    <row r="748" spans="1:6" x14ac:dyDescent="0.25">
      <c r="A748" t="s">
        <v>2423</v>
      </c>
      <c r="B748">
        <f>COUNTIF(Walmart_dataset[Order ID],Calc!A748)</f>
        <v>3</v>
      </c>
      <c r="C748">
        <f>SUMIF(Walmart_dataset[Order ID],Calc!A748,Walmart_dataset[Sales])</f>
        <v>121.82</v>
      </c>
      <c r="D748">
        <f>SUMIF(Walmart_dataset[Order ID],Calc!A748,Walmart_dataset[Profit])</f>
        <v>48.58</v>
      </c>
      <c r="E748" t="str">
        <f>INDEX(Walmart_dataset[],MATCH(Per_Order[[#This Row],[Unique Order ID]],Walmart_dataset[Order ID],0),7)</f>
        <v>California</v>
      </c>
      <c r="F748" t="str">
        <f>MID(Per_Order[[#This Row],[Unique Order ID]],4,4)</f>
        <v>2014</v>
      </c>
    </row>
    <row r="749" spans="1:6" x14ac:dyDescent="0.25">
      <c r="A749" t="s">
        <v>2424</v>
      </c>
      <c r="B749">
        <f>COUNTIF(Walmart_dataset[Order ID],Calc!A749)</f>
        <v>1</v>
      </c>
      <c r="C749">
        <f>SUMIF(Walmart_dataset[Order ID],Calc!A749,Walmart_dataset[Sales])</f>
        <v>7.18</v>
      </c>
      <c r="D749">
        <f>SUMIF(Walmart_dataset[Order ID],Calc!A749,Walmart_dataset[Profit])</f>
        <v>2.25</v>
      </c>
      <c r="E749" t="str">
        <f>INDEX(Walmart_dataset[],MATCH(Per_Order[[#This Row],[Unique Order ID]],Walmart_dataset[Order ID],0),7)</f>
        <v>California</v>
      </c>
      <c r="F749" t="str">
        <f>MID(Per_Order[[#This Row],[Unique Order ID]],4,4)</f>
        <v>2011</v>
      </c>
    </row>
    <row r="750" spans="1:6" x14ac:dyDescent="0.25">
      <c r="A750" t="s">
        <v>2425</v>
      </c>
      <c r="B750">
        <f>COUNTIF(Walmart_dataset[Order ID],Calc!A750)</f>
        <v>3</v>
      </c>
      <c r="C750">
        <f>SUMIF(Walmart_dataset[Order ID],Calc!A750,Walmart_dataset[Sales])</f>
        <v>344.91999999999996</v>
      </c>
      <c r="D750">
        <f>SUMIF(Walmart_dataset[Order ID],Calc!A750,Walmart_dataset[Profit])</f>
        <v>38.53</v>
      </c>
      <c r="E750" t="str">
        <f>INDEX(Walmart_dataset[],MATCH(Per_Order[[#This Row],[Unique Order ID]],Walmart_dataset[Order ID],0),7)</f>
        <v>Oregon</v>
      </c>
      <c r="F750" t="str">
        <f>MID(Per_Order[[#This Row],[Unique Order ID]],4,4)</f>
        <v>2011</v>
      </c>
    </row>
    <row r="751" spans="1:6" x14ac:dyDescent="0.25">
      <c r="A751" t="s">
        <v>2429</v>
      </c>
      <c r="B751">
        <f>COUNTIF(Walmart_dataset[Order ID],Calc!A751)</f>
        <v>4</v>
      </c>
      <c r="C751">
        <f>SUMIF(Walmart_dataset[Order ID],Calc!A751,Walmart_dataset[Sales])</f>
        <v>1771.52</v>
      </c>
      <c r="D751">
        <f>SUMIF(Walmart_dataset[Order ID],Calc!A751,Walmart_dataset[Profit])</f>
        <v>235.23000000000002</v>
      </c>
      <c r="E751" t="str">
        <f>INDEX(Walmart_dataset[],MATCH(Per_Order[[#This Row],[Unique Order ID]],Walmart_dataset[Order ID],0),7)</f>
        <v>Washington</v>
      </c>
      <c r="F751" t="str">
        <f>MID(Per_Order[[#This Row],[Unique Order ID]],4,4)</f>
        <v>2011</v>
      </c>
    </row>
    <row r="752" spans="1:6" x14ac:dyDescent="0.25">
      <c r="A752" t="s">
        <v>2433</v>
      </c>
      <c r="B752">
        <f>COUNTIF(Walmart_dataset[Order ID],Calc!A752)</f>
        <v>3</v>
      </c>
      <c r="C752">
        <f>SUMIF(Walmart_dataset[Order ID],Calc!A752,Walmart_dataset[Sales])</f>
        <v>30.72</v>
      </c>
      <c r="D752">
        <f>SUMIF(Walmart_dataset[Order ID],Calc!A752,Walmart_dataset[Profit])</f>
        <v>9.58</v>
      </c>
      <c r="E752" t="str">
        <f>INDEX(Walmart_dataset[],MATCH(Per_Order[[#This Row],[Unique Order ID]],Walmart_dataset[Order ID],0),7)</f>
        <v>California</v>
      </c>
      <c r="F752" t="str">
        <f>MID(Per_Order[[#This Row],[Unique Order ID]],4,4)</f>
        <v>2011</v>
      </c>
    </row>
    <row r="753" spans="1:6" x14ac:dyDescent="0.25">
      <c r="A753" t="s">
        <v>2435</v>
      </c>
      <c r="B753">
        <f>COUNTIF(Walmart_dataset[Order ID],Calc!A753)</f>
        <v>3</v>
      </c>
      <c r="C753">
        <f>SUMIF(Walmart_dataset[Order ID],Calc!A753,Walmart_dataset[Sales])</f>
        <v>612.46</v>
      </c>
      <c r="D753">
        <f>SUMIF(Walmart_dataset[Order ID],Calc!A753,Walmart_dataset[Profit])</f>
        <v>155.49</v>
      </c>
      <c r="E753" t="str">
        <f>INDEX(Walmart_dataset[],MATCH(Per_Order[[#This Row],[Unique Order ID]],Walmart_dataset[Order ID],0),7)</f>
        <v>California</v>
      </c>
      <c r="F753" t="str">
        <f>MID(Per_Order[[#This Row],[Unique Order ID]],4,4)</f>
        <v>2012</v>
      </c>
    </row>
    <row r="754" spans="1:6" x14ac:dyDescent="0.25">
      <c r="A754" t="s">
        <v>2437</v>
      </c>
      <c r="B754">
        <f>COUNTIF(Walmart_dataset[Order ID],Calc!A754)</f>
        <v>4</v>
      </c>
      <c r="C754">
        <f>SUMIF(Walmart_dataset[Order ID],Calc!A754,Walmart_dataset[Sales])</f>
        <v>3321.2699999999995</v>
      </c>
      <c r="D754">
        <f>SUMIF(Walmart_dataset[Order ID],Calc!A754,Walmart_dataset[Profit])</f>
        <v>354.89000000000004</v>
      </c>
      <c r="E754" t="str">
        <f>INDEX(Walmart_dataset[],MATCH(Per_Order[[#This Row],[Unique Order ID]],Walmart_dataset[Order ID],0),7)</f>
        <v>Washington</v>
      </c>
      <c r="F754" t="str">
        <f>MID(Per_Order[[#This Row],[Unique Order ID]],4,4)</f>
        <v>2014</v>
      </c>
    </row>
    <row r="755" spans="1:6" x14ac:dyDescent="0.25">
      <c r="A755" t="s">
        <v>2439</v>
      </c>
      <c r="B755">
        <f>COUNTIF(Walmart_dataset[Order ID],Calc!A755)</f>
        <v>2</v>
      </c>
      <c r="C755">
        <f>SUMIF(Walmart_dataset[Order ID],Calc!A755,Walmart_dataset[Sales])</f>
        <v>174.56</v>
      </c>
      <c r="D755">
        <f>SUMIF(Walmart_dataset[Order ID],Calc!A755,Walmart_dataset[Profit])</f>
        <v>65.070000000000007</v>
      </c>
      <c r="E755" t="str">
        <f>INDEX(Walmart_dataset[],MATCH(Per_Order[[#This Row],[Unique Order ID]],Walmart_dataset[Order ID],0),7)</f>
        <v>California</v>
      </c>
      <c r="F755" t="str">
        <f>MID(Per_Order[[#This Row],[Unique Order ID]],4,4)</f>
        <v>2014</v>
      </c>
    </row>
    <row r="756" spans="1:6" x14ac:dyDescent="0.25">
      <c r="A756" t="s">
        <v>2442</v>
      </c>
      <c r="B756">
        <f>COUNTIF(Walmart_dataset[Order ID],Calc!A756)</f>
        <v>7</v>
      </c>
      <c r="C756">
        <f>SUMIF(Walmart_dataset[Order ID],Calc!A756,Walmart_dataset[Sales])</f>
        <v>1506.02</v>
      </c>
      <c r="D756">
        <f>SUMIF(Walmart_dataset[Order ID],Calc!A756,Walmart_dataset[Profit])</f>
        <v>133.47</v>
      </c>
      <c r="E756" t="str">
        <f>INDEX(Walmart_dataset[],MATCH(Per_Order[[#This Row],[Unique Order ID]],Walmart_dataset[Order ID],0),7)</f>
        <v>Washington</v>
      </c>
      <c r="F756" t="str">
        <f>MID(Per_Order[[#This Row],[Unique Order ID]],4,4)</f>
        <v>2013</v>
      </c>
    </row>
    <row r="757" spans="1:6" x14ac:dyDescent="0.25">
      <c r="A757" t="s">
        <v>2446</v>
      </c>
      <c r="B757">
        <f>COUNTIF(Walmart_dataset[Order ID],Calc!A757)</f>
        <v>1</v>
      </c>
      <c r="C757">
        <f>SUMIF(Walmart_dataset[Order ID],Calc!A757,Walmart_dataset[Sales])</f>
        <v>26.35</v>
      </c>
      <c r="D757">
        <f>SUMIF(Walmart_dataset[Order ID],Calc!A757,Walmart_dataset[Profit])</f>
        <v>-18.45</v>
      </c>
      <c r="E757" t="str">
        <f>INDEX(Walmart_dataset[],MATCH(Per_Order[[#This Row],[Unique Order ID]],Walmart_dataset[Order ID],0),7)</f>
        <v>Oregon</v>
      </c>
      <c r="F757" t="str">
        <f>MID(Per_Order[[#This Row],[Unique Order ID]],4,4)</f>
        <v>2013</v>
      </c>
    </row>
    <row r="758" spans="1:6" x14ac:dyDescent="0.25">
      <c r="A758" t="s">
        <v>2448</v>
      </c>
      <c r="B758">
        <f>COUNTIF(Walmart_dataset[Order ID],Calc!A758)</f>
        <v>2</v>
      </c>
      <c r="C758">
        <f>SUMIF(Walmart_dataset[Order ID],Calc!A758,Walmart_dataset[Sales])</f>
        <v>495.3</v>
      </c>
      <c r="D758">
        <f>SUMIF(Walmart_dataset[Order ID],Calc!A758,Walmart_dataset[Profit])</f>
        <v>128.77000000000001</v>
      </c>
      <c r="E758" t="str">
        <f>INDEX(Walmart_dataset[],MATCH(Per_Order[[#This Row],[Unique Order ID]],Walmart_dataset[Order ID],0),7)</f>
        <v>California</v>
      </c>
      <c r="F758" t="str">
        <f>MID(Per_Order[[#This Row],[Unique Order ID]],4,4)</f>
        <v>2014</v>
      </c>
    </row>
    <row r="759" spans="1:6" x14ac:dyDescent="0.25">
      <c r="A759" t="s">
        <v>2452</v>
      </c>
      <c r="B759">
        <f>COUNTIF(Walmart_dataset[Order ID],Calc!A759)</f>
        <v>2</v>
      </c>
      <c r="C759">
        <f>SUMIF(Walmart_dataset[Order ID],Calc!A759,Walmart_dataset[Sales])</f>
        <v>50.91</v>
      </c>
      <c r="D759">
        <f>SUMIF(Walmart_dataset[Order ID],Calc!A759,Walmart_dataset[Profit])</f>
        <v>15.85</v>
      </c>
      <c r="E759" t="str">
        <f>INDEX(Walmart_dataset[],MATCH(Per_Order[[#This Row],[Unique Order ID]],Walmart_dataset[Order ID],0),7)</f>
        <v>Washington</v>
      </c>
      <c r="F759" t="str">
        <f>MID(Per_Order[[#This Row],[Unique Order ID]],4,4)</f>
        <v>2012</v>
      </c>
    </row>
    <row r="760" spans="1:6" x14ac:dyDescent="0.25">
      <c r="A760" t="s">
        <v>2453</v>
      </c>
      <c r="B760">
        <f>COUNTIF(Walmart_dataset[Order ID],Calc!A760)</f>
        <v>1</v>
      </c>
      <c r="C760">
        <f>SUMIF(Walmart_dataset[Order ID],Calc!A760,Walmart_dataset[Sales])</f>
        <v>23.1</v>
      </c>
      <c r="D760">
        <f>SUMIF(Walmart_dataset[Order ID],Calc!A760,Walmart_dataset[Profit])</f>
        <v>6.93</v>
      </c>
      <c r="E760" t="str">
        <f>INDEX(Walmart_dataset[],MATCH(Per_Order[[#This Row],[Unique Order ID]],Walmart_dataset[Order ID],0),7)</f>
        <v>Washington</v>
      </c>
      <c r="F760" t="str">
        <f>MID(Per_Order[[#This Row],[Unique Order ID]],4,4)</f>
        <v>2014</v>
      </c>
    </row>
    <row r="761" spans="1:6" x14ac:dyDescent="0.25">
      <c r="A761" t="s">
        <v>2455</v>
      </c>
      <c r="B761">
        <f>COUNTIF(Walmart_dataset[Order ID],Calc!A761)</f>
        <v>3</v>
      </c>
      <c r="C761">
        <f>SUMIF(Walmart_dataset[Order ID],Calc!A761,Walmart_dataset[Sales])</f>
        <v>18.13</v>
      </c>
      <c r="D761">
        <f>SUMIF(Walmart_dataset[Order ID],Calc!A761,Walmart_dataset[Profit])</f>
        <v>4.29</v>
      </c>
      <c r="E761" t="str">
        <f>INDEX(Walmart_dataset[],MATCH(Per_Order[[#This Row],[Unique Order ID]],Walmart_dataset[Order ID],0),7)</f>
        <v>Colorado</v>
      </c>
      <c r="F761" t="str">
        <f>MID(Per_Order[[#This Row],[Unique Order ID]],4,4)</f>
        <v>2012</v>
      </c>
    </row>
    <row r="762" spans="1:6" x14ac:dyDescent="0.25">
      <c r="A762" t="s">
        <v>2456</v>
      </c>
      <c r="B762">
        <f>COUNTIF(Walmart_dataset[Order ID],Calc!A762)</f>
        <v>1</v>
      </c>
      <c r="C762">
        <f>SUMIF(Walmart_dataset[Order ID],Calc!A762,Walmart_dataset[Sales])</f>
        <v>16.78</v>
      </c>
      <c r="D762">
        <f>SUMIF(Walmart_dataset[Order ID],Calc!A762,Walmart_dataset[Profit])</f>
        <v>1.68</v>
      </c>
      <c r="E762" t="str">
        <f>INDEX(Walmart_dataset[],MATCH(Per_Order[[#This Row],[Unique Order ID]],Walmart_dataset[Order ID],0),7)</f>
        <v>Utah</v>
      </c>
      <c r="F762" t="str">
        <f>MID(Per_Order[[#This Row],[Unique Order ID]],4,4)</f>
        <v>2012</v>
      </c>
    </row>
    <row r="763" spans="1:6" x14ac:dyDescent="0.25">
      <c r="A763" t="s">
        <v>2460</v>
      </c>
      <c r="B763">
        <f>COUNTIF(Walmart_dataset[Order ID],Calc!A763)</f>
        <v>3</v>
      </c>
      <c r="C763">
        <f>SUMIF(Walmart_dataset[Order ID],Calc!A763,Walmart_dataset[Sales])</f>
        <v>1679.75</v>
      </c>
      <c r="D763">
        <f>SUMIF(Walmart_dataset[Order ID],Calc!A763,Walmart_dataset[Profit])</f>
        <v>249.15</v>
      </c>
      <c r="E763" t="str">
        <f>INDEX(Walmart_dataset[],MATCH(Per_Order[[#This Row],[Unique Order ID]],Walmart_dataset[Order ID],0),7)</f>
        <v>California</v>
      </c>
      <c r="F763" t="str">
        <f>MID(Per_Order[[#This Row],[Unique Order ID]],4,4)</f>
        <v>2011</v>
      </c>
    </row>
    <row r="764" spans="1:6" x14ac:dyDescent="0.25">
      <c r="A764" t="s">
        <v>2462</v>
      </c>
      <c r="B764">
        <f>COUNTIF(Walmart_dataset[Order ID],Calc!A764)</f>
        <v>3</v>
      </c>
      <c r="C764">
        <f>SUMIF(Walmart_dataset[Order ID],Calc!A764,Walmart_dataset[Sales])</f>
        <v>112.11999999999999</v>
      </c>
      <c r="D764">
        <f>SUMIF(Walmart_dataset[Order ID],Calc!A764,Walmart_dataset[Profit])</f>
        <v>51.849999999999994</v>
      </c>
      <c r="E764" t="str">
        <f>INDEX(Walmart_dataset[],MATCH(Per_Order[[#This Row],[Unique Order ID]],Walmart_dataset[Order ID],0),7)</f>
        <v>California</v>
      </c>
      <c r="F764" t="str">
        <f>MID(Per_Order[[#This Row],[Unique Order ID]],4,4)</f>
        <v>2013</v>
      </c>
    </row>
    <row r="765" spans="1:6" x14ac:dyDescent="0.25">
      <c r="A765" t="s">
        <v>2465</v>
      </c>
      <c r="B765">
        <f>COUNTIF(Walmart_dataset[Order ID],Calc!A765)</f>
        <v>1</v>
      </c>
      <c r="C765">
        <f>SUMIF(Walmart_dataset[Order ID],Calc!A765,Walmart_dataset[Sales])</f>
        <v>29.24</v>
      </c>
      <c r="D765">
        <f>SUMIF(Walmart_dataset[Order ID],Calc!A765,Walmart_dataset[Profit])</f>
        <v>13.74</v>
      </c>
      <c r="E765" t="str">
        <f>INDEX(Walmart_dataset[],MATCH(Per_Order[[#This Row],[Unique Order ID]],Walmart_dataset[Order ID],0),7)</f>
        <v>Washington</v>
      </c>
      <c r="F765" t="str">
        <f>MID(Per_Order[[#This Row],[Unique Order ID]],4,4)</f>
        <v>2011</v>
      </c>
    </row>
    <row r="766" spans="1:6" x14ac:dyDescent="0.25">
      <c r="A766" t="s">
        <v>2468</v>
      </c>
      <c r="B766">
        <f>COUNTIF(Walmart_dataset[Order ID],Calc!A766)</f>
        <v>2</v>
      </c>
      <c r="C766">
        <f>SUMIF(Walmart_dataset[Order ID],Calc!A766,Walmart_dataset[Sales])</f>
        <v>136.32999999999998</v>
      </c>
      <c r="D766">
        <f>SUMIF(Walmart_dataset[Order ID],Calc!A766,Walmart_dataset[Profit])</f>
        <v>47.15</v>
      </c>
      <c r="E766" t="str">
        <f>INDEX(Walmart_dataset[],MATCH(Per_Order[[#This Row],[Unique Order ID]],Walmart_dataset[Order ID],0),7)</f>
        <v>California</v>
      </c>
      <c r="F766" t="str">
        <f>MID(Per_Order[[#This Row],[Unique Order ID]],4,4)</f>
        <v>2014</v>
      </c>
    </row>
    <row r="767" spans="1:6" x14ac:dyDescent="0.25">
      <c r="A767" t="s">
        <v>2469</v>
      </c>
      <c r="B767">
        <f>COUNTIF(Walmart_dataset[Order ID],Calc!A767)</f>
        <v>1</v>
      </c>
      <c r="C767">
        <f>SUMIF(Walmart_dataset[Order ID],Calc!A767,Walmart_dataset[Sales])</f>
        <v>69.48</v>
      </c>
      <c r="D767">
        <f>SUMIF(Walmart_dataset[Order ID],Calc!A767,Walmart_dataset[Profit])</f>
        <v>20.84</v>
      </c>
      <c r="E767" t="str">
        <f>INDEX(Walmart_dataset[],MATCH(Per_Order[[#This Row],[Unique Order ID]],Walmart_dataset[Order ID],0),7)</f>
        <v>California</v>
      </c>
      <c r="F767" t="str">
        <f>MID(Per_Order[[#This Row],[Unique Order ID]],4,4)</f>
        <v>2014</v>
      </c>
    </row>
    <row r="768" spans="1:6" x14ac:dyDescent="0.25">
      <c r="A768" t="s">
        <v>2471</v>
      </c>
      <c r="B768">
        <f>COUNTIF(Walmart_dataset[Order ID],Calc!A768)</f>
        <v>3</v>
      </c>
      <c r="C768">
        <f>SUMIF(Walmart_dataset[Order ID],Calc!A768,Walmart_dataset[Sales])</f>
        <v>134.6</v>
      </c>
      <c r="D768">
        <f>SUMIF(Walmart_dataset[Order ID],Calc!A768,Walmart_dataset[Profit])</f>
        <v>55.31</v>
      </c>
      <c r="E768" t="str">
        <f>INDEX(Walmart_dataset[],MATCH(Per_Order[[#This Row],[Unique Order ID]],Walmart_dataset[Order ID],0),7)</f>
        <v>Nevada</v>
      </c>
      <c r="F768" t="str">
        <f>MID(Per_Order[[#This Row],[Unique Order ID]],4,4)</f>
        <v>2011</v>
      </c>
    </row>
    <row r="769" spans="1:6" x14ac:dyDescent="0.25">
      <c r="A769" t="s">
        <v>2473</v>
      </c>
      <c r="B769">
        <f>COUNTIF(Walmart_dataset[Order ID],Calc!A769)</f>
        <v>2</v>
      </c>
      <c r="C769">
        <f>SUMIF(Walmart_dataset[Order ID],Calc!A769,Walmart_dataset[Sales])</f>
        <v>129.03</v>
      </c>
      <c r="D769">
        <f>SUMIF(Walmart_dataset[Order ID],Calc!A769,Walmart_dataset[Profit])</f>
        <v>24.44</v>
      </c>
      <c r="E769" t="str">
        <f>INDEX(Walmart_dataset[],MATCH(Per_Order[[#This Row],[Unique Order ID]],Walmart_dataset[Order ID],0),7)</f>
        <v>California</v>
      </c>
      <c r="F769" t="str">
        <f>MID(Per_Order[[#This Row],[Unique Order ID]],4,4)</f>
        <v>2013</v>
      </c>
    </row>
    <row r="770" spans="1:6" x14ac:dyDescent="0.25">
      <c r="A770" t="s">
        <v>2476</v>
      </c>
      <c r="B770">
        <f>COUNTIF(Walmart_dataset[Order ID],Calc!A770)</f>
        <v>3</v>
      </c>
      <c r="C770">
        <f>SUMIF(Walmart_dataset[Order ID],Calc!A770,Walmart_dataset[Sales])</f>
        <v>309.59000000000003</v>
      </c>
      <c r="D770">
        <f>SUMIF(Walmart_dataset[Order ID],Calc!A770,Walmart_dataset[Profit])</f>
        <v>15</v>
      </c>
      <c r="E770" t="str">
        <f>INDEX(Walmart_dataset[],MATCH(Per_Order[[#This Row],[Unique Order ID]],Walmart_dataset[Order ID],0),7)</f>
        <v>Washington</v>
      </c>
      <c r="F770" t="str">
        <f>MID(Per_Order[[#This Row],[Unique Order ID]],4,4)</f>
        <v>2011</v>
      </c>
    </row>
    <row r="771" spans="1:6" x14ac:dyDescent="0.25">
      <c r="A771" t="s">
        <v>2479</v>
      </c>
      <c r="B771">
        <f>COUNTIF(Walmart_dataset[Order ID],Calc!A771)</f>
        <v>1</v>
      </c>
      <c r="C771">
        <f>SUMIF(Walmart_dataset[Order ID],Calc!A771,Walmart_dataset[Sales])</f>
        <v>12.9</v>
      </c>
      <c r="D771">
        <f>SUMIF(Walmart_dataset[Order ID],Calc!A771,Walmart_dataset[Profit])</f>
        <v>6.32</v>
      </c>
      <c r="E771" t="str">
        <f>INDEX(Walmart_dataset[],MATCH(Per_Order[[#This Row],[Unique Order ID]],Walmart_dataset[Order ID],0),7)</f>
        <v>California</v>
      </c>
      <c r="F771" t="str">
        <f>MID(Per_Order[[#This Row],[Unique Order ID]],4,4)</f>
        <v>2013</v>
      </c>
    </row>
    <row r="772" spans="1:6" x14ac:dyDescent="0.25">
      <c r="A772" t="s">
        <v>2480</v>
      </c>
      <c r="B772">
        <f>COUNTIF(Walmart_dataset[Order ID],Calc!A772)</f>
        <v>1</v>
      </c>
      <c r="C772">
        <f>SUMIF(Walmart_dataset[Order ID],Calc!A772,Walmart_dataset[Sales])</f>
        <v>5.22</v>
      </c>
      <c r="D772">
        <f>SUMIF(Walmart_dataset[Order ID],Calc!A772,Walmart_dataset[Profit])</f>
        <v>2.4</v>
      </c>
      <c r="E772" t="str">
        <f>INDEX(Walmart_dataset[],MATCH(Per_Order[[#This Row],[Unique Order ID]],Walmart_dataset[Order ID],0),7)</f>
        <v>California</v>
      </c>
      <c r="F772" t="str">
        <f>MID(Per_Order[[#This Row],[Unique Order ID]],4,4)</f>
        <v>2011</v>
      </c>
    </row>
    <row r="773" spans="1:6" x14ac:dyDescent="0.25">
      <c r="A773" t="s">
        <v>2482</v>
      </c>
      <c r="B773">
        <f>COUNTIF(Walmart_dataset[Order ID],Calc!A773)</f>
        <v>1</v>
      </c>
      <c r="C773">
        <f>SUMIF(Walmart_dataset[Order ID],Calc!A773,Walmart_dataset[Sales])</f>
        <v>84.84</v>
      </c>
      <c r="D773">
        <f>SUMIF(Walmart_dataset[Order ID],Calc!A773,Walmart_dataset[Profit])</f>
        <v>22.91</v>
      </c>
      <c r="E773" t="str">
        <f>INDEX(Walmart_dataset[],MATCH(Per_Order[[#This Row],[Unique Order ID]],Walmart_dataset[Order ID],0),7)</f>
        <v>California</v>
      </c>
      <c r="F773" t="str">
        <f>MID(Per_Order[[#This Row],[Unique Order ID]],4,4)</f>
        <v>2013</v>
      </c>
    </row>
    <row r="774" spans="1:6" x14ac:dyDescent="0.25">
      <c r="A774" t="s">
        <v>2483</v>
      </c>
      <c r="B774">
        <f>COUNTIF(Walmart_dataset[Order ID],Calc!A774)</f>
        <v>3</v>
      </c>
      <c r="C774">
        <f>SUMIF(Walmart_dataset[Order ID],Calc!A774,Walmart_dataset[Sales])</f>
        <v>1344.4199999999998</v>
      </c>
      <c r="D774">
        <f>SUMIF(Walmart_dataset[Order ID],Calc!A774,Walmart_dataset[Profit])</f>
        <v>152.41</v>
      </c>
      <c r="E774" t="str">
        <f>INDEX(Walmart_dataset[],MATCH(Per_Order[[#This Row],[Unique Order ID]],Walmart_dataset[Order ID],0),7)</f>
        <v>Colorado</v>
      </c>
      <c r="F774" t="str">
        <f>MID(Per_Order[[#This Row],[Unique Order ID]],4,4)</f>
        <v>2013</v>
      </c>
    </row>
    <row r="775" spans="1:6" x14ac:dyDescent="0.25">
      <c r="A775" t="s">
        <v>2486</v>
      </c>
      <c r="B775">
        <f>COUNTIF(Walmart_dataset[Order ID],Calc!A775)</f>
        <v>2</v>
      </c>
      <c r="C775">
        <f>SUMIF(Walmart_dataset[Order ID],Calc!A775,Walmart_dataset[Sales])</f>
        <v>696.07999999999993</v>
      </c>
      <c r="D775">
        <f>SUMIF(Walmart_dataset[Order ID],Calc!A775,Walmart_dataset[Profit])</f>
        <v>79.73</v>
      </c>
      <c r="E775" t="str">
        <f>INDEX(Walmart_dataset[],MATCH(Per_Order[[#This Row],[Unique Order ID]],Walmart_dataset[Order ID],0),7)</f>
        <v>California</v>
      </c>
      <c r="F775" t="str">
        <f>MID(Per_Order[[#This Row],[Unique Order ID]],4,4)</f>
        <v>2014</v>
      </c>
    </row>
    <row r="776" spans="1:6" x14ac:dyDescent="0.25">
      <c r="A776" t="s">
        <v>2489</v>
      </c>
      <c r="B776">
        <f>COUNTIF(Walmart_dataset[Order ID],Calc!A776)</f>
        <v>2</v>
      </c>
      <c r="C776">
        <f>SUMIF(Walmart_dataset[Order ID],Calc!A776,Walmart_dataset[Sales])</f>
        <v>166.29000000000002</v>
      </c>
      <c r="D776">
        <f>SUMIF(Walmart_dataset[Order ID],Calc!A776,Walmart_dataset[Profit])</f>
        <v>36</v>
      </c>
      <c r="E776" t="str">
        <f>INDEX(Walmart_dataset[],MATCH(Per_Order[[#This Row],[Unique Order ID]],Walmart_dataset[Order ID],0),7)</f>
        <v>California</v>
      </c>
      <c r="F776" t="str">
        <f>MID(Per_Order[[#This Row],[Unique Order ID]],4,4)</f>
        <v>2013</v>
      </c>
    </row>
    <row r="777" spans="1:6" x14ac:dyDescent="0.25">
      <c r="A777" t="s">
        <v>2492</v>
      </c>
      <c r="B777">
        <f>COUNTIF(Walmart_dataset[Order ID],Calc!A777)</f>
        <v>1</v>
      </c>
      <c r="C777">
        <f>SUMIF(Walmart_dataset[Order ID],Calc!A777,Walmart_dataset[Sales])</f>
        <v>79.989999999999995</v>
      </c>
      <c r="D777">
        <f>SUMIF(Walmart_dataset[Order ID],Calc!A777,Walmart_dataset[Profit])</f>
        <v>28.8</v>
      </c>
      <c r="E777" t="str">
        <f>INDEX(Walmart_dataset[],MATCH(Per_Order[[#This Row],[Unique Order ID]],Walmart_dataset[Order ID],0),7)</f>
        <v>California</v>
      </c>
      <c r="F777" t="str">
        <f>MID(Per_Order[[#This Row],[Unique Order ID]],4,4)</f>
        <v>2014</v>
      </c>
    </row>
    <row r="778" spans="1:6" x14ac:dyDescent="0.25">
      <c r="A778" t="s">
        <v>2495</v>
      </c>
      <c r="B778">
        <f>COUNTIF(Walmart_dataset[Order ID],Calc!A778)</f>
        <v>1</v>
      </c>
      <c r="C778">
        <f>SUMIF(Walmart_dataset[Order ID],Calc!A778,Walmart_dataset[Sales])</f>
        <v>10.56</v>
      </c>
      <c r="D778">
        <f>SUMIF(Walmart_dataset[Order ID],Calc!A778,Walmart_dataset[Profit])</f>
        <v>5.07</v>
      </c>
      <c r="E778" t="str">
        <f>INDEX(Walmart_dataset[],MATCH(Per_Order[[#This Row],[Unique Order ID]],Walmart_dataset[Order ID],0),7)</f>
        <v>California</v>
      </c>
      <c r="F778" t="str">
        <f>MID(Per_Order[[#This Row],[Unique Order ID]],4,4)</f>
        <v>2013</v>
      </c>
    </row>
    <row r="779" spans="1:6" x14ac:dyDescent="0.25">
      <c r="A779" t="s">
        <v>2498</v>
      </c>
      <c r="B779">
        <f>COUNTIF(Walmart_dataset[Order ID],Calc!A779)</f>
        <v>1</v>
      </c>
      <c r="C779">
        <f>SUMIF(Walmart_dataset[Order ID],Calc!A779,Walmart_dataset[Sales])</f>
        <v>209.98</v>
      </c>
      <c r="D779">
        <f>SUMIF(Walmart_dataset[Order ID],Calc!A779,Walmart_dataset[Profit])</f>
        <v>-356.96</v>
      </c>
      <c r="E779" t="str">
        <f>INDEX(Walmart_dataset[],MATCH(Per_Order[[#This Row],[Unique Order ID]],Walmart_dataset[Order ID],0),7)</f>
        <v>Arizona</v>
      </c>
      <c r="F779" t="str">
        <f>MID(Per_Order[[#This Row],[Unique Order ID]],4,4)</f>
        <v>2014</v>
      </c>
    </row>
    <row r="780" spans="1:6" x14ac:dyDescent="0.25">
      <c r="A780" t="s">
        <v>2499</v>
      </c>
      <c r="B780">
        <f>COUNTIF(Walmart_dataset[Order ID],Calc!A780)</f>
        <v>3</v>
      </c>
      <c r="C780">
        <f>SUMIF(Walmart_dataset[Order ID],Calc!A780,Walmart_dataset[Sales])</f>
        <v>803.04000000000008</v>
      </c>
      <c r="D780">
        <f>SUMIF(Walmart_dataset[Order ID],Calc!A780,Walmart_dataset[Profit])</f>
        <v>155.33000000000001</v>
      </c>
      <c r="E780" t="str">
        <f>INDEX(Walmart_dataset[],MATCH(Per_Order[[#This Row],[Unique Order ID]],Walmart_dataset[Order ID],0),7)</f>
        <v>California</v>
      </c>
      <c r="F780" t="str">
        <f>MID(Per_Order[[#This Row],[Unique Order ID]],4,4)</f>
        <v>2011</v>
      </c>
    </row>
    <row r="781" spans="1:6" x14ac:dyDescent="0.25">
      <c r="A781" t="s">
        <v>2503</v>
      </c>
      <c r="B781">
        <f>COUNTIF(Walmart_dataset[Order ID],Calc!A781)</f>
        <v>3</v>
      </c>
      <c r="C781">
        <f>SUMIF(Walmart_dataset[Order ID],Calc!A781,Walmart_dataset[Sales])</f>
        <v>885.03</v>
      </c>
      <c r="D781">
        <f>SUMIF(Walmart_dataset[Order ID],Calc!A781,Walmart_dataset[Profit])</f>
        <v>179.74</v>
      </c>
      <c r="E781" t="str">
        <f>INDEX(Walmart_dataset[],MATCH(Per_Order[[#This Row],[Unique Order ID]],Walmart_dataset[Order ID],0),7)</f>
        <v>California</v>
      </c>
      <c r="F781" t="str">
        <f>MID(Per_Order[[#This Row],[Unique Order ID]],4,4)</f>
        <v>2013</v>
      </c>
    </row>
    <row r="782" spans="1:6" x14ac:dyDescent="0.25">
      <c r="A782" t="s">
        <v>2505</v>
      </c>
      <c r="B782">
        <f>COUNTIF(Walmart_dataset[Order ID],Calc!A782)</f>
        <v>3</v>
      </c>
      <c r="C782">
        <f>SUMIF(Walmart_dataset[Order ID],Calc!A782,Walmart_dataset[Sales])</f>
        <v>136.53</v>
      </c>
      <c r="D782">
        <f>SUMIF(Walmart_dataset[Order ID],Calc!A782,Walmart_dataset[Profit])</f>
        <v>44.769999999999996</v>
      </c>
      <c r="E782" t="str">
        <f>INDEX(Walmart_dataset[],MATCH(Per_Order[[#This Row],[Unique Order ID]],Walmart_dataset[Order ID],0),7)</f>
        <v>California</v>
      </c>
      <c r="F782" t="str">
        <f>MID(Per_Order[[#This Row],[Unique Order ID]],4,4)</f>
        <v>2014</v>
      </c>
    </row>
    <row r="783" spans="1:6" x14ac:dyDescent="0.25">
      <c r="A783" t="s">
        <v>2508</v>
      </c>
      <c r="B783">
        <f>COUNTIF(Walmart_dataset[Order ID],Calc!A783)</f>
        <v>2</v>
      </c>
      <c r="C783">
        <f>SUMIF(Walmart_dataset[Order ID],Calc!A783,Walmart_dataset[Sales])</f>
        <v>687.44999999999993</v>
      </c>
      <c r="D783">
        <f>SUMIF(Walmart_dataset[Order ID],Calc!A783,Walmart_dataset[Profit])</f>
        <v>113.13</v>
      </c>
      <c r="E783" t="str">
        <f>INDEX(Walmart_dataset[],MATCH(Per_Order[[#This Row],[Unique Order ID]],Walmart_dataset[Order ID],0),7)</f>
        <v>Washington</v>
      </c>
      <c r="F783" t="str">
        <f>MID(Per_Order[[#This Row],[Unique Order ID]],4,4)</f>
        <v>2011</v>
      </c>
    </row>
    <row r="784" spans="1:6" x14ac:dyDescent="0.25">
      <c r="A784" t="s">
        <v>2509</v>
      </c>
      <c r="B784">
        <f>COUNTIF(Walmart_dataset[Order ID],Calc!A784)</f>
        <v>7</v>
      </c>
      <c r="C784">
        <f>SUMIF(Walmart_dataset[Order ID],Calc!A784,Walmart_dataset[Sales])</f>
        <v>1467.13</v>
      </c>
      <c r="D784">
        <f>SUMIF(Walmart_dataset[Order ID],Calc!A784,Walmart_dataset[Profit])</f>
        <v>485.18</v>
      </c>
      <c r="E784" t="str">
        <f>INDEX(Walmart_dataset[],MATCH(Per_Order[[#This Row],[Unique Order ID]],Walmart_dataset[Order ID],0),7)</f>
        <v>California</v>
      </c>
      <c r="F784" t="str">
        <f>MID(Per_Order[[#This Row],[Unique Order ID]],4,4)</f>
        <v>2013</v>
      </c>
    </row>
    <row r="785" spans="1:6" x14ac:dyDescent="0.25">
      <c r="A785" t="s">
        <v>2515</v>
      </c>
      <c r="B785">
        <f>COUNTIF(Walmart_dataset[Order ID],Calc!A785)</f>
        <v>1</v>
      </c>
      <c r="C785">
        <f>SUMIF(Walmart_dataset[Order ID],Calc!A785,Walmart_dataset[Sales])</f>
        <v>18.54</v>
      </c>
      <c r="D785">
        <f>SUMIF(Walmart_dataset[Order ID],Calc!A785,Walmart_dataset[Profit])</f>
        <v>8.7100000000000009</v>
      </c>
      <c r="E785" t="str">
        <f>INDEX(Walmart_dataset[],MATCH(Per_Order[[#This Row],[Unique Order ID]],Walmart_dataset[Order ID],0),7)</f>
        <v>Washington</v>
      </c>
      <c r="F785" t="str">
        <f>MID(Per_Order[[#This Row],[Unique Order ID]],4,4)</f>
        <v>2012</v>
      </c>
    </row>
    <row r="786" spans="1:6" x14ac:dyDescent="0.25">
      <c r="A786" t="s">
        <v>2516</v>
      </c>
      <c r="B786">
        <f>COUNTIF(Walmart_dataset[Order ID],Calc!A786)</f>
        <v>2</v>
      </c>
      <c r="C786">
        <f>SUMIF(Walmart_dataset[Order ID],Calc!A786,Walmart_dataset[Sales])</f>
        <v>68.28</v>
      </c>
      <c r="D786">
        <f>SUMIF(Walmart_dataset[Order ID],Calc!A786,Walmart_dataset[Profit])</f>
        <v>12.72</v>
      </c>
      <c r="E786" t="str">
        <f>INDEX(Walmart_dataset[],MATCH(Per_Order[[#This Row],[Unique Order ID]],Walmart_dataset[Order ID],0),7)</f>
        <v>California</v>
      </c>
      <c r="F786" t="str">
        <f>MID(Per_Order[[#This Row],[Unique Order ID]],4,4)</f>
        <v>2012</v>
      </c>
    </row>
    <row r="787" spans="1:6" x14ac:dyDescent="0.25">
      <c r="A787" t="s">
        <v>2519</v>
      </c>
      <c r="B787">
        <f>COUNTIF(Walmart_dataset[Order ID],Calc!A787)</f>
        <v>1</v>
      </c>
      <c r="C787">
        <f>SUMIF(Walmart_dataset[Order ID],Calc!A787,Walmart_dataset[Sales])</f>
        <v>21.4</v>
      </c>
      <c r="D787">
        <f>SUMIF(Walmart_dataset[Order ID],Calc!A787,Walmart_dataset[Profit])</f>
        <v>6.21</v>
      </c>
      <c r="E787" t="str">
        <f>INDEX(Walmart_dataset[],MATCH(Per_Order[[#This Row],[Unique Order ID]],Walmart_dataset[Order ID],0),7)</f>
        <v>California</v>
      </c>
      <c r="F787" t="str">
        <f>MID(Per_Order[[#This Row],[Unique Order ID]],4,4)</f>
        <v>2014</v>
      </c>
    </row>
    <row r="788" spans="1:6" x14ac:dyDescent="0.25">
      <c r="A788" t="s">
        <v>2522</v>
      </c>
      <c r="B788">
        <f>COUNTIF(Walmart_dataset[Order ID],Calc!A788)</f>
        <v>1</v>
      </c>
      <c r="C788">
        <f>SUMIF(Walmart_dataset[Order ID],Calc!A788,Walmart_dataset[Sales])</f>
        <v>62.8</v>
      </c>
      <c r="D788">
        <f>SUMIF(Walmart_dataset[Order ID],Calc!A788,Walmart_dataset[Profit])</f>
        <v>15.7</v>
      </c>
      <c r="E788" t="str">
        <f>INDEX(Walmart_dataset[],MATCH(Per_Order[[#This Row],[Unique Order ID]],Walmart_dataset[Order ID],0),7)</f>
        <v>California</v>
      </c>
      <c r="F788" t="str">
        <f>MID(Per_Order[[#This Row],[Unique Order ID]],4,4)</f>
        <v>2012</v>
      </c>
    </row>
    <row r="789" spans="1:6" x14ac:dyDescent="0.25">
      <c r="A789" t="s">
        <v>2523</v>
      </c>
      <c r="B789">
        <f>COUNTIF(Walmart_dataset[Order ID],Calc!A789)</f>
        <v>1</v>
      </c>
      <c r="C789">
        <f>SUMIF(Walmart_dataset[Order ID],Calc!A789,Walmart_dataset[Sales])</f>
        <v>13.9</v>
      </c>
      <c r="D789">
        <f>SUMIF(Walmart_dataset[Order ID],Calc!A789,Walmart_dataset[Profit])</f>
        <v>4.5199999999999996</v>
      </c>
      <c r="E789" t="str">
        <f>INDEX(Walmart_dataset[],MATCH(Per_Order[[#This Row],[Unique Order ID]],Walmart_dataset[Order ID],0),7)</f>
        <v>California</v>
      </c>
      <c r="F789" t="str">
        <f>MID(Per_Order[[#This Row],[Unique Order ID]],4,4)</f>
        <v>2014</v>
      </c>
    </row>
    <row r="790" spans="1:6" x14ac:dyDescent="0.25">
      <c r="A790" t="s">
        <v>2525</v>
      </c>
      <c r="B790">
        <f>COUNTIF(Walmart_dataset[Order ID],Calc!A790)</f>
        <v>2</v>
      </c>
      <c r="C790">
        <f>SUMIF(Walmart_dataset[Order ID],Calc!A790,Walmart_dataset[Sales])</f>
        <v>369.98</v>
      </c>
      <c r="D790">
        <f>SUMIF(Walmart_dataset[Order ID],Calc!A790,Walmart_dataset[Profit])</f>
        <v>-26.78</v>
      </c>
      <c r="E790" t="str">
        <f>INDEX(Walmart_dataset[],MATCH(Per_Order[[#This Row],[Unique Order ID]],Walmart_dataset[Order ID],0),7)</f>
        <v>California</v>
      </c>
      <c r="F790" t="str">
        <f>MID(Per_Order[[#This Row],[Unique Order ID]],4,4)</f>
        <v>2014</v>
      </c>
    </row>
    <row r="791" spans="1:6" x14ac:dyDescent="0.25">
      <c r="A791" t="s">
        <v>2527</v>
      </c>
      <c r="B791">
        <f>COUNTIF(Walmart_dataset[Order ID],Calc!A791)</f>
        <v>2</v>
      </c>
      <c r="C791">
        <f>SUMIF(Walmart_dataset[Order ID],Calc!A791,Walmart_dataset[Sales])</f>
        <v>16.75</v>
      </c>
      <c r="D791">
        <f>SUMIF(Walmart_dataset[Order ID],Calc!A791,Walmart_dataset[Profit])</f>
        <v>6.07</v>
      </c>
      <c r="E791" t="str">
        <f>INDEX(Walmart_dataset[],MATCH(Per_Order[[#This Row],[Unique Order ID]],Walmart_dataset[Order ID],0),7)</f>
        <v>Colorado</v>
      </c>
      <c r="F791" t="str">
        <f>MID(Per_Order[[#This Row],[Unique Order ID]],4,4)</f>
        <v>2014</v>
      </c>
    </row>
    <row r="792" spans="1:6" x14ac:dyDescent="0.25">
      <c r="A792" t="s">
        <v>2530</v>
      </c>
      <c r="B792">
        <f>COUNTIF(Walmart_dataset[Order ID],Calc!A792)</f>
        <v>1</v>
      </c>
      <c r="C792">
        <f>SUMIF(Walmart_dataset[Order ID],Calc!A792,Walmart_dataset[Sales])</f>
        <v>3.02</v>
      </c>
      <c r="D792">
        <f>SUMIF(Walmart_dataset[Order ID],Calc!A792,Walmart_dataset[Profit])</f>
        <v>-0.6</v>
      </c>
      <c r="E792" t="str">
        <f>INDEX(Walmart_dataset[],MATCH(Per_Order[[#This Row],[Unique Order ID]],Walmart_dataset[Order ID],0),7)</f>
        <v>Colorado</v>
      </c>
      <c r="F792" t="str">
        <f>MID(Per_Order[[#This Row],[Unique Order ID]],4,4)</f>
        <v>2014</v>
      </c>
    </row>
    <row r="793" spans="1:6" x14ac:dyDescent="0.25">
      <c r="A793" t="s">
        <v>2533</v>
      </c>
      <c r="B793">
        <f>COUNTIF(Walmart_dataset[Order ID],Calc!A793)</f>
        <v>1</v>
      </c>
      <c r="C793">
        <f>SUMIF(Walmart_dataset[Order ID],Calc!A793,Walmart_dataset[Sales])</f>
        <v>19.149999999999999</v>
      </c>
      <c r="D793">
        <f>SUMIF(Walmart_dataset[Order ID],Calc!A793,Walmart_dataset[Profit])</f>
        <v>6.46</v>
      </c>
      <c r="E793" t="str">
        <f>INDEX(Walmart_dataset[],MATCH(Per_Order[[#This Row],[Unique Order ID]],Walmart_dataset[Order ID],0),7)</f>
        <v>California</v>
      </c>
      <c r="F793" t="str">
        <f>MID(Per_Order[[#This Row],[Unique Order ID]],4,4)</f>
        <v>2012</v>
      </c>
    </row>
    <row r="794" spans="1:6" x14ac:dyDescent="0.25">
      <c r="A794" t="s">
        <v>2536</v>
      </c>
      <c r="B794">
        <f>COUNTIF(Walmart_dataset[Order ID],Calc!A794)</f>
        <v>1</v>
      </c>
      <c r="C794">
        <f>SUMIF(Walmart_dataset[Order ID],Calc!A794,Walmart_dataset[Sales])</f>
        <v>10.78</v>
      </c>
      <c r="D794">
        <f>SUMIF(Walmart_dataset[Order ID],Calc!A794,Walmart_dataset[Profit])</f>
        <v>3.37</v>
      </c>
      <c r="E794" t="str">
        <f>INDEX(Walmart_dataset[],MATCH(Per_Order[[#This Row],[Unique Order ID]],Walmart_dataset[Order ID],0),7)</f>
        <v>New Mexico</v>
      </c>
      <c r="F794" t="str">
        <f>MID(Per_Order[[#This Row],[Unique Order ID]],4,4)</f>
        <v>2013</v>
      </c>
    </row>
    <row r="795" spans="1:6" x14ac:dyDescent="0.25">
      <c r="A795" t="s">
        <v>2537</v>
      </c>
      <c r="B795">
        <f>COUNTIF(Walmart_dataset[Order ID],Calc!A795)</f>
        <v>1</v>
      </c>
      <c r="C795">
        <f>SUMIF(Walmart_dataset[Order ID],Calc!A795,Walmart_dataset[Sales])</f>
        <v>101.12</v>
      </c>
      <c r="D795">
        <f>SUMIF(Walmart_dataset[Order ID],Calc!A795,Walmart_dataset[Profit])</f>
        <v>37.409999999999997</v>
      </c>
      <c r="E795" t="str">
        <f>INDEX(Walmart_dataset[],MATCH(Per_Order[[#This Row],[Unique Order ID]],Walmart_dataset[Order ID],0),7)</f>
        <v>California</v>
      </c>
      <c r="F795" t="str">
        <f>MID(Per_Order[[#This Row],[Unique Order ID]],4,4)</f>
        <v>2014</v>
      </c>
    </row>
    <row r="796" spans="1:6" x14ac:dyDescent="0.25">
      <c r="A796" t="s">
        <v>2539</v>
      </c>
      <c r="B796">
        <f>COUNTIF(Walmart_dataset[Order ID],Calc!A796)</f>
        <v>1</v>
      </c>
      <c r="C796">
        <f>SUMIF(Walmart_dataset[Order ID],Calc!A796,Walmart_dataset[Sales])</f>
        <v>17.05</v>
      </c>
      <c r="D796">
        <f>SUMIF(Walmart_dataset[Order ID],Calc!A796,Walmart_dataset[Profit])</f>
        <v>8.18</v>
      </c>
      <c r="E796" t="str">
        <f>INDEX(Walmart_dataset[],MATCH(Per_Order[[#This Row],[Unique Order ID]],Walmart_dataset[Order ID],0),7)</f>
        <v>Washington</v>
      </c>
      <c r="F796" t="str">
        <f>MID(Per_Order[[#This Row],[Unique Order ID]],4,4)</f>
        <v>2013</v>
      </c>
    </row>
    <row r="797" spans="1:6" x14ac:dyDescent="0.25">
      <c r="A797" t="s">
        <v>2540</v>
      </c>
      <c r="B797">
        <f>COUNTIF(Walmart_dataset[Order ID],Calc!A797)</f>
        <v>1</v>
      </c>
      <c r="C797">
        <f>SUMIF(Walmart_dataset[Order ID],Calc!A797,Walmart_dataset[Sales])</f>
        <v>8.1</v>
      </c>
      <c r="D797">
        <f>SUMIF(Walmart_dataset[Order ID],Calc!A797,Walmart_dataset[Profit])</f>
        <v>2.73</v>
      </c>
      <c r="E797" t="str">
        <f>INDEX(Walmart_dataset[],MATCH(Per_Order[[#This Row],[Unique Order ID]],Walmart_dataset[Order ID],0),7)</f>
        <v>California</v>
      </c>
      <c r="F797" t="str">
        <f>MID(Per_Order[[#This Row],[Unique Order ID]],4,4)</f>
        <v>2012</v>
      </c>
    </row>
    <row r="798" spans="1:6" x14ac:dyDescent="0.25">
      <c r="A798" t="s">
        <v>2542</v>
      </c>
      <c r="B798">
        <f>COUNTIF(Walmart_dataset[Order ID],Calc!A798)</f>
        <v>1</v>
      </c>
      <c r="C798">
        <f>SUMIF(Walmart_dataset[Order ID],Calc!A798,Walmart_dataset[Sales])</f>
        <v>119.9</v>
      </c>
      <c r="D798">
        <f>SUMIF(Walmart_dataset[Order ID],Calc!A798,Walmart_dataset[Profit])</f>
        <v>43.16</v>
      </c>
      <c r="E798" t="str">
        <f>INDEX(Walmart_dataset[],MATCH(Per_Order[[#This Row],[Unique Order ID]],Walmart_dataset[Order ID],0),7)</f>
        <v>California</v>
      </c>
      <c r="F798" t="str">
        <f>MID(Per_Order[[#This Row],[Unique Order ID]],4,4)</f>
        <v>2012</v>
      </c>
    </row>
    <row r="799" spans="1:6" x14ac:dyDescent="0.25">
      <c r="A799" t="s">
        <v>2544</v>
      </c>
      <c r="B799">
        <f>COUNTIF(Walmart_dataset[Order ID],Calc!A799)</f>
        <v>3</v>
      </c>
      <c r="C799">
        <f>SUMIF(Walmart_dataset[Order ID],Calc!A799,Walmart_dataset[Sales])</f>
        <v>272.10000000000002</v>
      </c>
      <c r="D799">
        <f>SUMIF(Walmart_dataset[Order ID],Calc!A799,Walmart_dataset[Profit])</f>
        <v>84.639999999999986</v>
      </c>
      <c r="E799" t="str">
        <f>INDEX(Walmart_dataset[],MATCH(Per_Order[[#This Row],[Unique Order ID]],Walmart_dataset[Order ID],0),7)</f>
        <v>California</v>
      </c>
      <c r="F799" t="str">
        <f>MID(Per_Order[[#This Row],[Unique Order ID]],4,4)</f>
        <v>2014</v>
      </c>
    </row>
    <row r="800" spans="1:6" x14ac:dyDescent="0.25">
      <c r="A800" t="s">
        <v>2545</v>
      </c>
      <c r="B800">
        <f>COUNTIF(Walmart_dataset[Order ID],Calc!A800)</f>
        <v>2</v>
      </c>
      <c r="C800">
        <f>SUMIF(Walmart_dataset[Order ID],Calc!A800,Walmart_dataset[Sales])</f>
        <v>850.92</v>
      </c>
      <c r="D800">
        <f>SUMIF(Walmart_dataset[Order ID],Calc!A800,Walmart_dataset[Profit])</f>
        <v>107.22</v>
      </c>
      <c r="E800" t="str">
        <f>INDEX(Walmart_dataset[],MATCH(Per_Order[[#This Row],[Unique Order ID]],Walmart_dataset[Order ID],0),7)</f>
        <v>Arizona</v>
      </c>
      <c r="F800" t="str">
        <f>MID(Per_Order[[#This Row],[Unique Order ID]],4,4)</f>
        <v>2014</v>
      </c>
    </row>
    <row r="801" spans="1:6" x14ac:dyDescent="0.25">
      <c r="A801" t="s">
        <v>2549</v>
      </c>
      <c r="B801">
        <f>COUNTIF(Walmart_dataset[Order ID],Calc!A801)</f>
        <v>1</v>
      </c>
      <c r="C801">
        <f>SUMIF(Walmart_dataset[Order ID],Calc!A801,Walmart_dataset[Sales])</f>
        <v>67.78</v>
      </c>
      <c r="D801">
        <f>SUMIF(Walmart_dataset[Order ID],Calc!A801,Walmart_dataset[Profit])</f>
        <v>16.95</v>
      </c>
      <c r="E801" t="str">
        <f>INDEX(Walmart_dataset[],MATCH(Per_Order[[#This Row],[Unique Order ID]],Walmart_dataset[Order ID],0),7)</f>
        <v>California</v>
      </c>
      <c r="F801" t="str">
        <f>MID(Per_Order[[#This Row],[Unique Order ID]],4,4)</f>
        <v>2014</v>
      </c>
    </row>
    <row r="802" spans="1:6" x14ac:dyDescent="0.25">
      <c r="A802" t="s">
        <v>2550</v>
      </c>
      <c r="B802">
        <f>COUNTIF(Walmart_dataset[Order ID],Calc!A802)</f>
        <v>1</v>
      </c>
      <c r="C802">
        <f>SUMIF(Walmart_dataset[Order ID],Calc!A802,Walmart_dataset[Sales])</f>
        <v>39.9</v>
      </c>
      <c r="D802">
        <f>SUMIF(Walmart_dataset[Order ID],Calc!A802,Walmart_dataset[Profit])</f>
        <v>10.37</v>
      </c>
      <c r="E802" t="str">
        <f>INDEX(Walmart_dataset[],MATCH(Per_Order[[#This Row],[Unique Order ID]],Walmart_dataset[Order ID],0),7)</f>
        <v>Montana</v>
      </c>
      <c r="F802" t="str">
        <f>MID(Per_Order[[#This Row],[Unique Order ID]],4,4)</f>
        <v>2014</v>
      </c>
    </row>
    <row r="803" spans="1:6" x14ac:dyDescent="0.25">
      <c r="A803" t="s">
        <v>2553</v>
      </c>
      <c r="B803">
        <f>COUNTIF(Walmart_dataset[Order ID],Calc!A803)</f>
        <v>2</v>
      </c>
      <c r="C803">
        <f>SUMIF(Walmart_dataset[Order ID],Calc!A803,Walmart_dataset[Sales])</f>
        <v>174.3</v>
      </c>
      <c r="D803">
        <f>SUMIF(Walmart_dataset[Order ID],Calc!A803,Walmart_dataset[Profit])</f>
        <v>-5.3599999999999994</v>
      </c>
      <c r="E803" t="str">
        <f>INDEX(Walmart_dataset[],MATCH(Per_Order[[#This Row],[Unique Order ID]],Walmart_dataset[Order ID],0),7)</f>
        <v>Arizona</v>
      </c>
      <c r="F803" t="str">
        <f>MID(Per_Order[[#This Row],[Unique Order ID]],4,4)</f>
        <v>2012</v>
      </c>
    </row>
    <row r="804" spans="1:6" x14ac:dyDescent="0.25">
      <c r="A804" t="s">
        <v>2556</v>
      </c>
      <c r="B804">
        <f>COUNTIF(Walmart_dataset[Order ID],Calc!A804)</f>
        <v>1</v>
      </c>
      <c r="C804">
        <f>SUMIF(Walmart_dataset[Order ID],Calc!A804,Walmart_dataset[Sales])</f>
        <v>1367.84</v>
      </c>
      <c r="D804">
        <f>SUMIF(Walmart_dataset[Order ID],Calc!A804,Walmart_dataset[Profit])</f>
        <v>259.89</v>
      </c>
      <c r="E804" t="str">
        <f>INDEX(Walmart_dataset[],MATCH(Per_Order[[#This Row],[Unique Order ID]],Walmart_dataset[Order ID],0),7)</f>
        <v>Washington</v>
      </c>
      <c r="F804" t="str">
        <f>MID(Per_Order[[#This Row],[Unique Order ID]],4,4)</f>
        <v>2011</v>
      </c>
    </row>
    <row r="805" spans="1:6" x14ac:dyDescent="0.25">
      <c r="A805" t="s">
        <v>2557</v>
      </c>
      <c r="B805">
        <f>COUNTIF(Walmart_dataset[Order ID],Calc!A805)</f>
        <v>1</v>
      </c>
      <c r="C805">
        <f>SUMIF(Walmart_dataset[Order ID],Calc!A805,Walmart_dataset[Sales])</f>
        <v>170.35</v>
      </c>
      <c r="D805">
        <f>SUMIF(Walmart_dataset[Order ID],Calc!A805,Walmart_dataset[Profit])</f>
        <v>-17.04</v>
      </c>
      <c r="E805" t="str">
        <f>INDEX(Walmart_dataset[],MATCH(Per_Order[[#This Row],[Unique Order ID]],Walmart_dataset[Order ID],0),7)</f>
        <v>California</v>
      </c>
      <c r="F805" t="str">
        <f>MID(Per_Order[[#This Row],[Unique Order ID]],4,4)</f>
        <v>2012</v>
      </c>
    </row>
    <row r="806" spans="1:6" x14ac:dyDescent="0.25">
      <c r="A806" t="s">
        <v>2559</v>
      </c>
      <c r="B806">
        <f>COUNTIF(Walmart_dataset[Order ID],Calc!A806)</f>
        <v>1</v>
      </c>
      <c r="C806">
        <f>SUMIF(Walmart_dataset[Order ID],Calc!A806,Walmart_dataset[Sales])</f>
        <v>3.41</v>
      </c>
      <c r="D806">
        <f>SUMIF(Walmart_dataset[Order ID],Calc!A806,Walmart_dataset[Profit])</f>
        <v>0.89</v>
      </c>
      <c r="E806" t="str">
        <f>INDEX(Walmart_dataset[],MATCH(Per_Order[[#This Row],[Unique Order ID]],Walmart_dataset[Order ID],0),7)</f>
        <v>Colorado</v>
      </c>
      <c r="F806" t="str">
        <f>MID(Per_Order[[#This Row],[Unique Order ID]],4,4)</f>
        <v>2012</v>
      </c>
    </row>
    <row r="807" spans="1:6" x14ac:dyDescent="0.25">
      <c r="A807" t="s">
        <v>2561</v>
      </c>
      <c r="B807">
        <f>COUNTIF(Walmart_dataset[Order ID],Calc!A807)</f>
        <v>1</v>
      </c>
      <c r="C807">
        <f>SUMIF(Walmart_dataset[Order ID],Calc!A807,Walmart_dataset[Sales])</f>
        <v>53.25</v>
      </c>
      <c r="D807">
        <f>SUMIF(Walmart_dataset[Order ID],Calc!A807,Walmart_dataset[Profit])</f>
        <v>19.97</v>
      </c>
      <c r="E807" t="str">
        <f>INDEX(Walmart_dataset[],MATCH(Per_Order[[#This Row],[Unique Order ID]],Walmart_dataset[Order ID],0),7)</f>
        <v>California</v>
      </c>
      <c r="F807" t="str">
        <f>MID(Per_Order[[#This Row],[Unique Order ID]],4,4)</f>
        <v>2013</v>
      </c>
    </row>
    <row r="808" spans="1:6" x14ac:dyDescent="0.25">
      <c r="A808" t="s">
        <v>2562</v>
      </c>
      <c r="B808">
        <f>COUNTIF(Walmart_dataset[Order ID],Calc!A808)</f>
        <v>3</v>
      </c>
      <c r="C808">
        <f>SUMIF(Walmart_dataset[Order ID],Calc!A808,Walmart_dataset[Sales])</f>
        <v>372.1</v>
      </c>
      <c r="D808">
        <f>SUMIF(Walmart_dataset[Order ID],Calc!A808,Walmart_dataset[Profit])</f>
        <v>64.8</v>
      </c>
      <c r="E808" t="str">
        <f>INDEX(Walmart_dataset[],MATCH(Per_Order[[#This Row],[Unique Order ID]],Walmart_dataset[Order ID],0),7)</f>
        <v>California</v>
      </c>
      <c r="F808" t="str">
        <f>MID(Per_Order[[#This Row],[Unique Order ID]],4,4)</f>
        <v>2012</v>
      </c>
    </row>
    <row r="809" spans="1:6" x14ac:dyDescent="0.25">
      <c r="A809" t="s">
        <v>2564</v>
      </c>
      <c r="B809">
        <f>COUNTIF(Walmart_dataset[Order ID],Calc!A809)</f>
        <v>1</v>
      </c>
      <c r="C809">
        <f>SUMIF(Walmart_dataset[Order ID],Calc!A809,Walmart_dataset[Sales])</f>
        <v>23.16</v>
      </c>
      <c r="D809">
        <f>SUMIF(Walmart_dataset[Order ID],Calc!A809,Walmart_dataset[Profit])</f>
        <v>11.58</v>
      </c>
      <c r="E809" t="str">
        <f>INDEX(Walmart_dataset[],MATCH(Per_Order[[#This Row],[Unique Order ID]],Walmart_dataset[Order ID],0),7)</f>
        <v>California</v>
      </c>
      <c r="F809" t="str">
        <f>MID(Per_Order[[#This Row],[Unique Order ID]],4,4)</f>
        <v>2014</v>
      </c>
    </row>
    <row r="810" spans="1:6" x14ac:dyDescent="0.25">
      <c r="A810" t="s">
        <v>2567</v>
      </c>
      <c r="B810">
        <f>COUNTIF(Walmart_dataset[Order ID],Calc!A810)</f>
        <v>2</v>
      </c>
      <c r="C810">
        <f>SUMIF(Walmart_dataset[Order ID],Calc!A810,Walmart_dataset[Sales])</f>
        <v>201.73</v>
      </c>
      <c r="D810">
        <f>SUMIF(Walmart_dataset[Order ID],Calc!A810,Walmart_dataset[Profit])</f>
        <v>81.84</v>
      </c>
      <c r="E810" t="str">
        <f>INDEX(Walmart_dataset[],MATCH(Per_Order[[#This Row],[Unique Order ID]],Walmart_dataset[Order ID],0),7)</f>
        <v>Washington</v>
      </c>
      <c r="F810" t="str">
        <f>MID(Per_Order[[#This Row],[Unique Order ID]],4,4)</f>
        <v>2011</v>
      </c>
    </row>
    <row r="811" spans="1:6" x14ac:dyDescent="0.25">
      <c r="A811" t="s">
        <v>2570</v>
      </c>
      <c r="B811">
        <f>COUNTIF(Walmart_dataset[Order ID],Calc!A811)</f>
        <v>2</v>
      </c>
      <c r="C811">
        <f>SUMIF(Walmart_dataset[Order ID],Calc!A811,Walmart_dataset[Sales])</f>
        <v>174.49</v>
      </c>
      <c r="D811">
        <f>SUMIF(Walmart_dataset[Order ID],Calc!A811,Walmart_dataset[Profit])</f>
        <v>47.11</v>
      </c>
      <c r="E811" t="str">
        <f>INDEX(Walmart_dataset[],MATCH(Per_Order[[#This Row],[Unique Order ID]],Walmart_dataset[Order ID],0),7)</f>
        <v>California</v>
      </c>
      <c r="F811" t="str">
        <f>MID(Per_Order[[#This Row],[Unique Order ID]],4,4)</f>
        <v>2012</v>
      </c>
    </row>
    <row r="812" spans="1:6" x14ac:dyDescent="0.25">
      <c r="A812" t="s">
        <v>2572</v>
      </c>
      <c r="B812">
        <f>COUNTIF(Walmart_dataset[Order ID],Calc!A812)</f>
        <v>4</v>
      </c>
      <c r="C812">
        <f>SUMIF(Walmart_dataset[Order ID],Calc!A812,Walmart_dataset[Sales])</f>
        <v>124.58000000000001</v>
      </c>
      <c r="D812">
        <f>SUMIF(Walmart_dataset[Order ID],Calc!A812,Walmart_dataset[Profit])</f>
        <v>44.400000000000006</v>
      </c>
      <c r="E812" t="str">
        <f>INDEX(Walmart_dataset[],MATCH(Per_Order[[#This Row],[Unique Order ID]],Walmart_dataset[Order ID],0),7)</f>
        <v>California</v>
      </c>
      <c r="F812" t="str">
        <f>MID(Per_Order[[#This Row],[Unique Order ID]],4,4)</f>
        <v>2013</v>
      </c>
    </row>
    <row r="813" spans="1:6" x14ac:dyDescent="0.25">
      <c r="A813" t="s">
        <v>2573</v>
      </c>
      <c r="B813">
        <f>COUNTIF(Walmart_dataset[Order ID],Calc!A813)</f>
        <v>1</v>
      </c>
      <c r="C813">
        <f>SUMIF(Walmart_dataset[Order ID],Calc!A813,Walmart_dataset[Sales])</f>
        <v>79.14</v>
      </c>
      <c r="D813">
        <f>SUMIF(Walmart_dataset[Order ID],Calc!A813,Walmart_dataset[Profit])</f>
        <v>36.4</v>
      </c>
      <c r="E813" t="str">
        <f>INDEX(Walmart_dataset[],MATCH(Per_Order[[#This Row],[Unique Order ID]],Walmart_dataset[Order ID],0),7)</f>
        <v>California</v>
      </c>
      <c r="F813" t="str">
        <f>MID(Per_Order[[#This Row],[Unique Order ID]],4,4)</f>
        <v>2014</v>
      </c>
    </row>
    <row r="814" spans="1:6" x14ac:dyDescent="0.25">
      <c r="A814" t="s">
        <v>2574</v>
      </c>
      <c r="B814">
        <f>COUNTIF(Walmart_dataset[Order ID],Calc!A814)</f>
        <v>1</v>
      </c>
      <c r="C814">
        <f>SUMIF(Walmart_dataset[Order ID],Calc!A814,Walmart_dataset[Sales])</f>
        <v>166.44</v>
      </c>
      <c r="D814">
        <f>SUMIF(Walmart_dataset[Order ID],Calc!A814,Walmart_dataset[Profit])</f>
        <v>79.89</v>
      </c>
      <c r="E814" t="str">
        <f>INDEX(Walmart_dataset[],MATCH(Per_Order[[#This Row],[Unique Order ID]],Walmart_dataset[Order ID],0),7)</f>
        <v>California</v>
      </c>
      <c r="F814" t="str">
        <f>MID(Per_Order[[#This Row],[Unique Order ID]],4,4)</f>
        <v>2014</v>
      </c>
    </row>
    <row r="815" spans="1:6" x14ac:dyDescent="0.25">
      <c r="A815" t="s">
        <v>2575</v>
      </c>
      <c r="B815">
        <f>COUNTIF(Walmart_dataset[Order ID],Calc!A815)</f>
        <v>1</v>
      </c>
      <c r="C815">
        <f>SUMIF(Walmart_dataset[Order ID],Calc!A815,Walmart_dataset[Sales])</f>
        <v>81.98</v>
      </c>
      <c r="D815">
        <f>SUMIF(Walmart_dataset[Order ID],Calc!A815,Walmart_dataset[Profit])</f>
        <v>40.17</v>
      </c>
      <c r="E815" t="str">
        <f>INDEX(Walmart_dataset[],MATCH(Per_Order[[#This Row],[Unique Order ID]],Walmart_dataset[Order ID],0),7)</f>
        <v>California</v>
      </c>
      <c r="F815" t="str">
        <f>MID(Per_Order[[#This Row],[Unique Order ID]],4,4)</f>
        <v>2011</v>
      </c>
    </row>
    <row r="816" spans="1:6" x14ac:dyDescent="0.25">
      <c r="A816" t="s">
        <v>2577</v>
      </c>
      <c r="B816">
        <f>COUNTIF(Walmart_dataset[Order ID],Calc!A816)</f>
        <v>4</v>
      </c>
      <c r="C816">
        <f>SUMIF(Walmart_dataset[Order ID],Calc!A816,Walmart_dataset[Sales])</f>
        <v>770.20999999999992</v>
      </c>
      <c r="D816">
        <f>SUMIF(Walmart_dataset[Order ID],Calc!A816,Walmart_dataset[Profit])</f>
        <v>35.79</v>
      </c>
      <c r="E816" t="str">
        <f>INDEX(Walmart_dataset[],MATCH(Per_Order[[#This Row],[Unique Order ID]],Walmart_dataset[Order ID],0),7)</f>
        <v>California</v>
      </c>
      <c r="F816" t="str">
        <f>MID(Per_Order[[#This Row],[Unique Order ID]],4,4)</f>
        <v>2014</v>
      </c>
    </row>
    <row r="817" spans="1:6" x14ac:dyDescent="0.25">
      <c r="A817" t="s">
        <v>2580</v>
      </c>
      <c r="B817">
        <f>COUNTIF(Walmart_dataset[Order ID],Calc!A817)</f>
        <v>1</v>
      </c>
      <c r="C817">
        <f>SUMIF(Walmart_dataset[Order ID],Calc!A817,Walmart_dataset[Sales])</f>
        <v>210.01</v>
      </c>
      <c r="D817">
        <f>SUMIF(Walmart_dataset[Order ID],Calc!A817,Walmart_dataset[Profit])</f>
        <v>2.63</v>
      </c>
      <c r="E817" t="str">
        <f>INDEX(Walmart_dataset[],MATCH(Per_Order[[#This Row],[Unique Order ID]],Walmart_dataset[Order ID],0),7)</f>
        <v>California</v>
      </c>
      <c r="F817" t="str">
        <f>MID(Per_Order[[#This Row],[Unique Order ID]],4,4)</f>
        <v>2014</v>
      </c>
    </row>
    <row r="818" spans="1:6" x14ac:dyDescent="0.25">
      <c r="A818" t="s">
        <v>2582</v>
      </c>
      <c r="B818">
        <f>COUNTIF(Walmart_dataset[Order ID],Calc!A818)</f>
        <v>2</v>
      </c>
      <c r="C818">
        <f>SUMIF(Walmart_dataset[Order ID],Calc!A818,Walmart_dataset[Sales])</f>
        <v>372.81</v>
      </c>
      <c r="D818">
        <f>SUMIF(Walmart_dataset[Order ID],Calc!A818,Walmart_dataset[Profit])</f>
        <v>19.62</v>
      </c>
      <c r="E818" t="str">
        <f>INDEX(Walmart_dataset[],MATCH(Per_Order[[#This Row],[Unique Order ID]],Walmart_dataset[Order ID],0),7)</f>
        <v>California</v>
      </c>
      <c r="F818" t="str">
        <f>MID(Per_Order[[#This Row],[Unique Order ID]],4,4)</f>
        <v>2013</v>
      </c>
    </row>
    <row r="819" spans="1:6" x14ac:dyDescent="0.25">
      <c r="A819" t="s">
        <v>2585</v>
      </c>
      <c r="B819">
        <f>COUNTIF(Walmart_dataset[Order ID],Calc!A819)</f>
        <v>1</v>
      </c>
      <c r="C819">
        <f>SUMIF(Walmart_dataset[Order ID],Calc!A819,Walmart_dataset[Sales])</f>
        <v>13.68</v>
      </c>
      <c r="D819">
        <f>SUMIF(Walmart_dataset[Order ID],Calc!A819,Walmart_dataset[Profit])</f>
        <v>3.69</v>
      </c>
      <c r="E819" t="str">
        <f>INDEX(Walmart_dataset[],MATCH(Per_Order[[#This Row],[Unique Order ID]],Walmart_dataset[Order ID],0),7)</f>
        <v>Washington</v>
      </c>
      <c r="F819" t="str">
        <f>MID(Per_Order[[#This Row],[Unique Order ID]],4,4)</f>
        <v>2013</v>
      </c>
    </row>
    <row r="820" spans="1:6" x14ac:dyDescent="0.25">
      <c r="A820" t="s">
        <v>2588</v>
      </c>
      <c r="B820">
        <f>COUNTIF(Walmart_dataset[Order ID],Calc!A820)</f>
        <v>3</v>
      </c>
      <c r="C820">
        <f>SUMIF(Walmart_dataset[Order ID],Calc!A820,Walmart_dataset[Sales])</f>
        <v>482.58</v>
      </c>
      <c r="D820">
        <f>SUMIF(Walmart_dataset[Order ID],Calc!A820,Walmart_dataset[Profit])</f>
        <v>53.410000000000004</v>
      </c>
      <c r="E820" t="str">
        <f>INDEX(Walmart_dataset[],MATCH(Per_Order[[#This Row],[Unique Order ID]],Walmart_dataset[Order ID],0),7)</f>
        <v>California</v>
      </c>
      <c r="F820" t="str">
        <f>MID(Per_Order[[#This Row],[Unique Order ID]],4,4)</f>
        <v>2013</v>
      </c>
    </row>
    <row r="821" spans="1:6" x14ac:dyDescent="0.25">
      <c r="A821" t="s">
        <v>2592</v>
      </c>
      <c r="B821">
        <f>COUNTIF(Walmart_dataset[Order ID],Calc!A821)</f>
        <v>1</v>
      </c>
      <c r="C821">
        <f>SUMIF(Walmart_dataset[Order ID],Calc!A821,Walmart_dataset[Sales])</f>
        <v>43.5</v>
      </c>
      <c r="D821">
        <f>SUMIF(Walmart_dataset[Order ID],Calc!A821,Walmart_dataset[Profit])</f>
        <v>10.88</v>
      </c>
      <c r="E821" t="str">
        <f>INDEX(Walmart_dataset[],MATCH(Per_Order[[#This Row],[Unique Order ID]],Walmart_dataset[Order ID],0),7)</f>
        <v>Washington</v>
      </c>
      <c r="F821" t="str">
        <f>MID(Per_Order[[#This Row],[Unique Order ID]],4,4)</f>
        <v>2014</v>
      </c>
    </row>
    <row r="822" spans="1:6" x14ac:dyDescent="0.25">
      <c r="A822" t="s">
        <v>2594</v>
      </c>
      <c r="B822">
        <f>COUNTIF(Walmart_dataset[Order ID],Calc!A822)</f>
        <v>1</v>
      </c>
      <c r="C822">
        <f>SUMIF(Walmart_dataset[Order ID],Calc!A822,Walmart_dataset[Sales])</f>
        <v>107.65</v>
      </c>
      <c r="D822">
        <f>SUMIF(Walmart_dataset[Order ID],Calc!A822,Walmart_dataset[Profit])</f>
        <v>33.64</v>
      </c>
      <c r="E822" t="str">
        <f>INDEX(Walmart_dataset[],MATCH(Per_Order[[#This Row],[Unique Order ID]],Walmart_dataset[Order ID],0),7)</f>
        <v>Washington</v>
      </c>
      <c r="F822" t="str">
        <f>MID(Per_Order[[#This Row],[Unique Order ID]],4,4)</f>
        <v>2011</v>
      </c>
    </row>
    <row r="823" spans="1:6" x14ac:dyDescent="0.25">
      <c r="A823" t="s">
        <v>2596</v>
      </c>
      <c r="B823">
        <f>COUNTIF(Walmart_dataset[Order ID],Calc!A823)</f>
        <v>1</v>
      </c>
      <c r="C823">
        <f>SUMIF(Walmart_dataset[Order ID],Calc!A823,Walmart_dataset[Sales])</f>
        <v>38.880000000000003</v>
      </c>
      <c r="D823">
        <f>SUMIF(Walmart_dataset[Order ID],Calc!A823,Walmart_dataset[Profit])</f>
        <v>18.66</v>
      </c>
      <c r="E823" t="str">
        <f>INDEX(Walmart_dataset[],MATCH(Per_Order[[#This Row],[Unique Order ID]],Walmart_dataset[Order ID],0),7)</f>
        <v>California</v>
      </c>
      <c r="F823" t="str">
        <f>MID(Per_Order[[#This Row],[Unique Order ID]],4,4)</f>
        <v>2014</v>
      </c>
    </row>
    <row r="824" spans="1:6" x14ac:dyDescent="0.25">
      <c r="A824" t="s">
        <v>2598</v>
      </c>
      <c r="B824">
        <f>COUNTIF(Walmart_dataset[Order ID],Calc!A824)</f>
        <v>1</v>
      </c>
      <c r="C824">
        <f>SUMIF(Walmart_dataset[Order ID],Calc!A824,Walmart_dataset[Sales])</f>
        <v>35.200000000000003</v>
      </c>
      <c r="D824">
        <f>SUMIF(Walmart_dataset[Order ID],Calc!A824,Walmart_dataset[Profit])</f>
        <v>16.54</v>
      </c>
      <c r="E824" t="str">
        <f>INDEX(Walmart_dataset[],MATCH(Per_Order[[#This Row],[Unique Order ID]],Walmart_dataset[Order ID],0),7)</f>
        <v>California</v>
      </c>
      <c r="F824" t="str">
        <f>MID(Per_Order[[#This Row],[Unique Order ID]],4,4)</f>
        <v>2014</v>
      </c>
    </row>
    <row r="825" spans="1:6" x14ac:dyDescent="0.25">
      <c r="A825" t="s">
        <v>2600</v>
      </c>
      <c r="B825">
        <f>COUNTIF(Walmart_dataset[Order ID],Calc!A825)</f>
        <v>3</v>
      </c>
      <c r="C825">
        <f>SUMIF(Walmart_dataset[Order ID],Calc!A825,Walmart_dataset[Sales])</f>
        <v>183.58999999999997</v>
      </c>
      <c r="D825">
        <f>SUMIF(Walmart_dataset[Order ID],Calc!A825,Walmart_dataset[Profit])</f>
        <v>89.060000000000016</v>
      </c>
      <c r="E825" t="str">
        <f>INDEX(Walmart_dataset[],MATCH(Per_Order[[#This Row],[Unique Order ID]],Walmart_dataset[Order ID],0),7)</f>
        <v>Washington</v>
      </c>
      <c r="F825" t="str">
        <f>MID(Per_Order[[#This Row],[Unique Order ID]],4,4)</f>
        <v>2014</v>
      </c>
    </row>
    <row r="826" spans="1:6" x14ac:dyDescent="0.25">
      <c r="A826" t="s">
        <v>2603</v>
      </c>
      <c r="B826">
        <f>COUNTIF(Walmart_dataset[Order ID],Calc!A826)</f>
        <v>2</v>
      </c>
      <c r="C826">
        <f>SUMIF(Walmart_dataset[Order ID],Calc!A826,Walmart_dataset[Sales])</f>
        <v>438.96000000000004</v>
      </c>
      <c r="D826">
        <f>SUMIF(Walmart_dataset[Order ID],Calc!A826,Walmart_dataset[Profit])</f>
        <v>125.5</v>
      </c>
      <c r="E826" t="str">
        <f>INDEX(Walmart_dataset[],MATCH(Per_Order[[#This Row],[Unique Order ID]],Walmart_dataset[Order ID],0),7)</f>
        <v>California</v>
      </c>
      <c r="F826" t="str">
        <f>MID(Per_Order[[#This Row],[Unique Order ID]],4,4)</f>
        <v>2014</v>
      </c>
    </row>
    <row r="827" spans="1:6" x14ac:dyDescent="0.25">
      <c r="A827" t="s">
        <v>2606</v>
      </c>
      <c r="B827">
        <f>COUNTIF(Walmart_dataset[Order ID],Calc!A827)</f>
        <v>2</v>
      </c>
      <c r="C827">
        <f>SUMIF(Walmart_dataset[Order ID],Calc!A827,Walmart_dataset[Sales])</f>
        <v>427.59000000000003</v>
      </c>
      <c r="D827">
        <f>SUMIF(Walmart_dataset[Order ID],Calc!A827,Walmart_dataset[Profit])</f>
        <v>-6.8900000000000006</v>
      </c>
      <c r="E827" t="str">
        <f>INDEX(Walmart_dataset[],MATCH(Per_Order[[#This Row],[Unique Order ID]],Walmart_dataset[Order ID],0),7)</f>
        <v>California</v>
      </c>
      <c r="F827" t="str">
        <f>MID(Per_Order[[#This Row],[Unique Order ID]],4,4)</f>
        <v>2014</v>
      </c>
    </row>
    <row r="828" spans="1:6" x14ac:dyDescent="0.25">
      <c r="A828" t="s">
        <v>2607</v>
      </c>
      <c r="B828">
        <f>COUNTIF(Walmart_dataset[Order ID],Calc!A828)</f>
        <v>2</v>
      </c>
      <c r="C828">
        <f>SUMIF(Walmart_dataset[Order ID],Calc!A828,Walmart_dataset[Sales])</f>
        <v>60.239999999999995</v>
      </c>
      <c r="D828">
        <f>SUMIF(Walmart_dataset[Order ID],Calc!A828,Walmart_dataset[Profit])</f>
        <v>22.2</v>
      </c>
      <c r="E828" t="str">
        <f>INDEX(Walmart_dataset[],MATCH(Per_Order[[#This Row],[Unique Order ID]],Walmart_dataset[Order ID],0),7)</f>
        <v>Washington</v>
      </c>
      <c r="F828" t="str">
        <f>MID(Per_Order[[#This Row],[Unique Order ID]],4,4)</f>
        <v>2011</v>
      </c>
    </row>
    <row r="829" spans="1:6" x14ac:dyDescent="0.25">
      <c r="A829" t="s">
        <v>2608</v>
      </c>
      <c r="B829">
        <f>COUNTIF(Walmart_dataset[Order ID],Calc!A829)</f>
        <v>3</v>
      </c>
      <c r="C829">
        <f>SUMIF(Walmart_dataset[Order ID],Calc!A829,Walmart_dataset[Sales])</f>
        <v>120.78</v>
      </c>
      <c r="D829">
        <f>SUMIF(Walmart_dataset[Order ID],Calc!A829,Walmart_dataset[Profit])</f>
        <v>-152.87</v>
      </c>
      <c r="E829" t="str">
        <f>INDEX(Walmart_dataset[],MATCH(Per_Order[[#This Row],[Unique Order ID]],Walmart_dataset[Order ID],0),7)</f>
        <v>Colorado</v>
      </c>
      <c r="F829" t="str">
        <f>MID(Per_Order[[#This Row],[Unique Order ID]],4,4)</f>
        <v>2014</v>
      </c>
    </row>
    <row r="830" spans="1:6" x14ac:dyDescent="0.25">
      <c r="A830" t="s">
        <v>2609</v>
      </c>
      <c r="B830">
        <f>COUNTIF(Walmart_dataset[Order ID],Calc!A830)</f>
        <v>1</v>
      </c>
      <c r="C830">
        <f>SUMIF(Walmart_dataset[Order ID],Calc!A830,Walmart_dataset[Sales])</f>
        <v>163.96</v>
      </c>
      <c r="D830">
        <f>SUMIF(Walmart_dataset[Order ID],Calc!A830,Walmart_dataset[Profit])</f>
        <v>80.34</v>
      </c>
      <c r="E830" t="str">
        <f>INDEX(Walmart_dataset[],MATCH(Per_Order[[#This Row],[Unique Order ID]],Walmart_dataset[Order ID],0),7)</f>
        <v>California</v>
      </c>
      <c r="F830" t="str">
        <f>MID(Per_Order[[#This Row],[Unique Order ID]],4,4)</f>
        <v>2014</v>
      </c>
    </row>
    <row r="831" spans="1:6" x14ac:dyDescent="0.25">
      <c r="A831" t="s">
        <v>2610</v>
      </c>
      <c r="B831">
        <f>COUNTIF(Walmart_dataset[Order ID],Calc!A831)</f>
        <v>2</v>
      </c>
      <c r="C831">
        <f>SUMIF(Walmart_dataset[Order ID],Calc!A831,Walmart_dataset[Sales])</f>
        <v>22.979999999999997</v>
      </c>
      <c r="D831">
        <f>SUMIF(Walmart_dataset[Order ID],Calc!A831,Walmart_dataset[Profit])</f>
        <v>10.61</v>
      </c>
      <c r="E831" t="str">
        <f>INDEX(Walmart_dataset[],MATCH(Per_Order[[#This Row],[Unique Order ID]],Walmart_dataset[Order ID],0),7)</f>
        <v>California</v>
      </c>
      <c r="F831" t="str">
        <f>MID(Per_Order[[#This Row],[Unique Order ID]],4,4)</f>
        <v>2013</v>
      </c>
    </row>
    <row r="832" spans="1:6" x14ac:dyDescent="0.25">
      <c r="A832" t="s">
        <v>2612</v>
      </c>
      <c r="B832">
        <f>COUNTIF(Walmart_dataset[Order ID],Calc!A832)</f>
        <v>2</v>
      </c>
      <c r="C832">
        <f>SUMIF(Walmart_dataset[Order ID],Calc!A832,Walmart_dataset[Sales])</f>
        <v>95.52</v>
      </c>
      <c r="D832">
        <f>SUMIF(Walmart_dataset[Order ID],Calc!A832,Walmart_dataset[Profit])</f>
        <v>36.410000000000004</v>
      </c>
      <c r="E832" t="str">
        <f>INDEX(Walmart_dataset[],MATCH(Per_Order[[#This Row],[Unique Order ID]],Walmart_dataset[Order ID],0),7)</f>
        <v>California</v>
      </c>
      <c r="F832" t="str">
        <f>MID(Per_Order[[#This Row],[Unique Order ID]],4,4)</f>
        <v>2014</v>
      </c>
    </row>
    <row r="833" spans="1:6" x14ac:dyDescent="0.25">
      <c r="A833" t="s">
        <v>2614</v>
      </c>
      <c r="B833">
        <f>COUNTIF(Walmart_dataset[Order ID],Calc!A833)</f>
        <v>2</v>
      </c>
      <c r="C833">
        <f>SUMIF(Walmart_dataset[Order ID],Calc!A833,Walmart_dataset[Sales])</f>
        <v>41.98</v>
      </c>
      <c r="D833">
        <f>SUMIF(Walmart_dataset[Order ID],Calc!A833,Walmart_dataset[Profit])</f>
        <v>15.28</v>
      </c>
      <c r="E833" t="str">
        <f>INDEX(Walmart_dataset[],MATCH(Per_Order[[#This Row],[Unique Order ID]],Walmart_dataset[Order ID],0),7)</f>
        <v>California</v>
      </c>
      <c r="F833" t="str">
        <f>MID(Per_Order[[#This Row],[Unique Order ID]],4,4)</f>
        <v>2012</v>
      </c>
    </row>
    <row r="834" spans="1:6" x14ac:dyDescent="0.25">
      <c r="A834" t="s">
        <v>2615</v>
      </c>
      <c r="B834">
        <f>COUNTIF(Walmart_dataset[Order ID],Calc!A834)</f>
        <v>1</v>
      </c>
      <c r="C834">
        <f>SUMIF(Walmart_dataset[Order ID],Calc!A834,Walmart_dataset[Sales])</f>
        <v>19.440000000000001</v>
      </c>
      <c r="D834">
        <f>SUMIF(Walmart_dataset[Order ID],Calc!A834,Walmart_dataset[Profit])</f>
        <v>9.33</v>
      </c>
      <c r="E834" t="str">
        <f>INDEX(Walmart_dataset[],MATCH(Per_Order[[#This Row],[Unique Order ID]],Walmart_dataset[Order ID],0),7)</f>
        <v>California</v>
      </c>
      <c r="F834" t="str">
        <f>MID(Per_Order[[#This Row],[Unique Order ID]],4,4)</f>
        <v>2011</v>
      </c>
    </row>
    <row r="835" spans="1:6" x14ac:dyDescent="0.25">
      <c r="A835" t="s">
        <v>2617</v>
      </c>
      <c r="B835">
        <f>COUNTIF(Walmart_dataset[Order ID],Calc!A835)</f>
        <v>1</v>
      </c>
      <c r="C835">
        <f>SUMIF(Walmart_dataset[Order ID],Calc!A835,Walmart_dataset[Sales])</f>
        <v>26.98</v>
      </c>
      <c r="D835">
        <f>SUMIF(Walmart_dataset[Order ID],Calc!A835,Walmart_dataset[Profit])</f>
        <v>8.77</v>
      </c>
      <c r="E835" t="str">
        <f>INDEX(Walmart_dataset[],MATCH(Per_Order[[#This Row],[Unique Order ID]],Walmart_dataset[Order ID],0),7)</f>
        <v>Washington</v>
      </c>
      <c r="F835" t="str">
        <f>MID(Per_Order[[#This Row],[Unique Order ID]],4,4)</f>
        <v>2012</v>
      </c>
    </row>
    <row r="836" spans="1:6" x14ac:dyDescent="0.25">
      <c r="A836" t="s">
        <v>2618</v>
      </c>
      <c r="B836">
        <f>COUNTIF(Walmart_dataset[Order ID],Calc!A836)</f>
        <v>1</v>
      </c>
      <c r="C836">
        <f>SUMIF(Walmart_dataset[Order ID],Calc!A836,Walmart_dataset[Sales])</f>
        <v>307.77999999999997</v>
      </c>
      <c r="D836">
        <f>SUMIF(Walmart_dataset[Order ID],Calc!A836,Walmart_dataset[Profit])</f>
        <v>111.57</v>
      </c>
      <c r="E836" t="str">
        <f>INDEX(Walmart_dataset[],MATCH(Per_Order[[#This Row],[Unique Order ID]],Walmart_dataset[Order ID],0),7)</f>
        <v>Arizona</v>
      </c>
      <c r="F836" t="str">
        <f>MID(Per_Order[[#This Row],[Unique Order ID]],4,4)</f>
        <v>2014</v>
      </c>
    </row>
    <row r="837" spans="1:6" x14ac:dyDescent="0.25">
      <c r="A837" t="s">
        <v>2620</v>
      </c>
      <c r="B837">
        <f>COUNTIF(Walmart_dataset[Order ID],Calc!A837)</f>
        <v>3</v>
      </c>
      <c r="C837">
        <f>SUMIF(Walmart_dataset[Order ID],Calc!A837,Walmart_dataset[Sales])</f>
        <v>745.28</v>
      </c>
      <c r="D837">
        <f>SUMIF(Walmart_dataset[Order ID],Calc!A837,Walmart_dataset[Profit])</f>
        <v>217.32</v>
      </c>
      <c r="E837" t="str">
        <f>INDEX(Walmart_dataset[],MATCH(Per_Order[[#This Row],[Unique Order ID]],Walmart_dataset[Order ID],0),7)</f>
        <v>California</v>
      </c>
      <c r="F837" t="str">
        <f>MID(Per_Order[[#This Row],[Unique Order ID]],4,4)</f>
        <v>2014</v>
      </c>
    </row>
    <row r="838" spans="1:6" x14ac:dyDescent="0.25">
      <c r="A838" t="s">
        <v>2622</v>
      </c>
      <c r="B838">
        <f>COUNTIF(Walmart_dataset[Order ID],Calc!A838)</f>
        <v>2</v>
      </c>
      <c r="C838">
        <f>SUMIF(Walmart_dataset[Order ID],Calc!A838,Walmart_dataset[Sales])</f>
        <v>287.45999999999998</v>
      </c>
      <c r="D838">
        <f>SUMIF(Walmart_dataset[Order ID],Calc!A838,Walmart_dataset[Profit])</f>
        <v>24.8</v>
      </c>
      <c r="E838" t="str">
        <f>INDEX(Walmart_dataset[],MATCH(Per_Order[[#This Row],[Unique Order ID]],Walmart_dataset[Order ID],0),7)</f>
        <v>California</v>
      </c>
      <c r="F838" t="str">
        <f>MID(Per_Order[[#This Row],[Unique Order ID]],4,4)</f>
        <v>2011</v>
      </c>
    </row>
    <row r="839" spans="1:6" x14ac:dyDescent="0.25">
      <c r="A839" t="s">
        <v>2626</v>
      </c>
      <c r="B839">
        <f>COUNTIF(Walmart_dataset[Order ID],Calc!A839)</f>
        <v>1</v>
      </c>
      <c r="C839">
        <f>SUMIF(Walmart_dataset[Order ID],Calc!A839,Walmart_dataset[Sales])</f>
        <v>27.24</v>
      </c>
      <c r="D839">
        <f>SUMIF(Walmart_dataset[Order ID],Calc!A839,Walmart_dataset[Profit])</f>
        <v>9.5299999999999994</v>
      </c>
      <c r="E839" t="str">
        <f>INDEX(Walmart_dataset[],MATCH(Per_Order[[#This Row],[Unique Order ID]],Walmart_dataset[Order ID],0),7)</f>
        <v>California</v>
      </c>
      <c r="F839" t="str">
        <f>MID(Per_Order[[#This Row],[Unique Order ID]],4,4)</f>
        <v>2013</v>
      </c>
    </row>
    <row r="840" spans="1:6" x14ac:dyDescent="0.25">
      <c r="A840" t="s">
        <v>2628</v>
      </c>
      <c r="B840">
        <f>COUNTIF(Walmart_dataset[Order ID],Calc!A840)</f>
        <v>3</v>
      </c>
      <c r="C840">
        <f>SUMIF(Walmart_dataset[Order ID],Calc!A840,Walmart_dataset[Sales])</f>
        <v>78.12</v>
      </c>
      <c r="D840">
        <f>SUMIF(Walmart_dataset[Order ID],Calc!A840,Walmart_dataset[Profit])</f>
        <v>15.139999999999999</v>
      </c>
      <c r="E840" t="str">
        <f>INDEX(Walmart_dataset[],MATCH(Per_Order[[#This Row],[Unique Order ID]],Walmart_dataset[Order ID],0),7)</f>
        <v>California</v>
      </c>
      <c r="F840" t="str">
        <f>MID(Per_Order[[#This Row],[Unique Order ID]],4,4)</f>
        <v>2011</v>
      </c>
    </row>
    <row r="841" spans="1:6" x14ac:dyDescent="0.25">
      <c r="A841" t="s">
        <v>2631</v>
      </c>
      <c r="B841">
        <f>COUNTIF(Walmart_dataset[Order ID],Calc!A841)</f>
        <v>1</v>
      </c>
      <c r="C841">
        <f>SUMIF(Walmart_dataset[Order ID],Calc!A841,Walmart_dataset[Sales])</f>
        <v>64.86</v>
      </c>
      <c r="D841">
        <f>SUMIF(Walmart_dataset[Order ID],Calc!A841,Walmart_dataset[Profit])</f>
        <v>6.49</v>
      </c>
      <c r="E841" t="str">
        <f>INDEX(Walmart_dataset[],MATCH(Per_Order[[#This Row],[Unique Order ID]],Walmart_dataset[Order ID],0),7)</f>
        <v>Oregon</v>
      </c>
      <c r="F841" t="str">
        <f>MID(Per_Order[[#This Row],[Unique Order ID]],4,4)</f>
        <v>2011</v>
      </c>
    </row>
    <row r="842" spans="1:6" x14ac:dyDescent="0.25">
      <c r="A842" t="s">
        <v>2632</v>
      </c>
      <c r="B842">
        <f>COUNTIF(Walmart_dataset[Order ID],Calc!A842)</f>
        <v>3</v>
      </c>
      <c r="C842">
        <f>SUMIF(Walmart_dataset[Order ID],Calc!A842,Walmart_dataset[Sales])</f>
        <v>115.92</v>
      </c>
      <c r="D842">
        <f>SUMIF(Walmart_dataset[Order ID],Calc!A842,Walmart_dataset[Profit])</f>
        <v>17.099999999999998</v>
      </c>
      <c r="E842" t="str">
        <f>INDEX(Walmart_dataset[],MATCH(Per_Order[[#This Row],[Unique Order ID]],Walmart_dataset[Order ID],0),7)</f>
        <v>Washington</v>
      </c>
      <c r="F842" t="str">
        <f>MID(Per_Order[[#This Row],[Unique Order ID]],4,4)</f>
        <v>2014</v>
      </c>
    </row>
    <row r="843" spans="1:6" x14ac:dyDescent="0.25">
      <c r="A843" t="s">
        <v>2634</v>
      </c>
      <c r="B843">
        <f>COUNTIF(Walmart_dataset[Order ID],Calc!A843)</f>
        <v>2</v>
      </c>
      <c r="C843">
        <f>SUMIF(Walmart_dataset[Order ID],Calc!A843,Walmart_dataset[Sales])</f>
        <v>129.6</v>
      </c>
      <c r="D843">
        <f>SUMIF(Walmart_dataset[Order ID],Calc!A843,Walmart_dataset[Profit])</f>
        <v>17.68</v>
      </c>
      <c r="E843" t="str">
        <f>INDEX(Walmart_dataset[],MATCH(Per_Order[[#This Row],[Unique Order ID]],Walmart_dataset[Order ID],0),7)</f>
        <v>Washington</v>
      </c>
      <c r="F843" t="str">
        <f>MID(Per_Order[[#This Row],[Unique Order ID]],4,4)</f>
        <v>2014</v>
      </c>
    </row>
    <row r="844" spans="1:6" x14ac:dyDescent="0.25">
      <c r="A844" t="s">
        <v>2636</v>
      </c>
      <c r="B844">
        <f>COUNTIF(Walmart_dataset[Order ID],Calc!A844)</f>
        <v>2</v>
      </c>
      <c r="C844">
        <f>SUMIF(Walmart_dataset[Order ID],Calc!A844,Walmart_dataset[Sales])</f>
        <v>121.09</v>
      </c>
      <c r="D844">
        <f>SUMIF(Walmart_dataset[Order ID],Calc!A844,Walmart_dataset[Profit])</f>
        <v>43.23</v>
      </c>
      <c r="E844" t="str">
        <f>INDEX(Walmart_dataset[],MATCH(Per_Order[[#This Row],[Unique Order ID]],Walmart_dataset[Order ID],0),7)</f>
        <v>California</v>
      </c>
      <c r="F844" t="str">
        <f>MID(Per_Order[[#This Row],[Unique Order ID]],4,4)</f>
        <v>2013</v>
      </c>
    </row>
    <row r="845" spans="1:6" x14ac:dyDescent="0.25">
      <c r="A845" t="s">
        <v>2639</v>
      </c>
      <c r="B845">
        <f>COUNTIF(Walmart_dataset[Order ID],Calc!A845)</f>
        <v>3</v>
      </c>
      <c r="C845">
        <f>SUMIF(Walmart_dataset[Order ID],Calc!A845,Walmart_dataset[Sales])</f>
        <v>287.33</v>
      </c>
      <c r="D845">
        <f>SUMIF(Walmart_dataset[Order ID],Calc!A845,Walmart_dataset[Profit])</f>
        <v>62.410000000000004</v>
      </c>
      <c r="E845" t="str">
        <f>INDEX(Walmart_dataset[],MATCH(Per_Order[[#This Row],[Unique Order ID]],Walmart_dataset[Order ID],0),7)</f>
        <v>California</v>
      </c>
      <c r="F845" t="str">
        <f>MID(Per_Order[[#This Row],[Unique Order ID]],4,4)</f>
        <v>2014</v>
      </c>
    </row>
    <row r="846" spans="1:6" x14ac:dyDescent="0.25">
      <c r="A846" t="s">
        <v>2641</v>
      </c>
      <c r="B846">
        <f>COUNTIF(Walmart_dataset[Order ID],Calc!A846)</f>
        <v>1</v>
      </c>
      <c r="C846">
        <f>SUMIF(Walmart_dataset[Order ID],Calc!A846,Walmart_dataset[Sales])</f>
        <v>26.35</v>
      </c>
      <c r="D846">
        <f>SUMIF(Walmart_dataset[Order ID],Calc!A846,Walmart_dataset[Profit])</f>
        <v>9.5500000000000007</v>
      </c>
      <c r="E846" t="str">
        <f>INDEX(Walmart_dataset[],MATCH(Per_Order[[#This Row],[Unique Order ID]],Walmart_dataset[Order ID],0),7)</f>
        <v>Washington</v>
      </c>
      <c r="F846" t="str">
        <f>MID(Per_Order[[#This Row],[Unique Order ID]],4,4)</f>
        <v>2014</v>
      </c>
    </row>
    <row r="847" spans="1:6" x14ac:dyDescent="0.25">
      <c r="A847" t="s">
        <v>2642</v>
      </c>
      <c r="B847">
        <f>COUNTIF(Walmart_dataset[Order ID],Calc!A847)</f>
        <v>1</v>
      </c>
      <c r="C847">
        <f>SUMIF(Walmart_dataset[Order ID],Calc!A847,Walmart_dataset[Sales])</f>
        <v>21.98</v>
      </c>
      <c r="D847">
        <f>SUMIF(Walmart_dataset[Order ID],Calc!A847,Walmart_dataset[Profit])</f>
        <v>9.89</v>
      </c>
      <c r="E847" t="str">
        <f>INDEX(Walmart_dataset[],MATCH(Per_Order[[#This Row],[Unique Order ID]],Walmart_dataset[Order ID],0),7)</f>
        <v>Utah</v>
      </c>
      <c r="F847" t="str">
        <f>MID(Per_Order[[#This Row],[Unique Order ID]],4,4)</f>
        <v>2011</v>
      </c>
    </row>
    <row r="848" spans="1:6" x14ac:dyDescent="0.25">
      <c r="A848" t="s">
        <v>2644</v>
      </c>
      <c r="B848">
        <f>COUNTIF(Walmart_dataset[Order ID],Calc!A848)</f>
        <v>1</v>
      </c>
      <c r="C848">
        <f>SUMIF(Walmart_dataset[Order ID],Calc!A848,Walmart_dataset[Sales])</f>
        <v>63.2</v>
      </c>
      <c r="D848">
        <f>SUMIF(Walmart_dataset[Order ID],Calc!A848,Walmart_dataset[Profit])</f>
        <v>23.38</v>
      </c>
      <c r="E848" t="str">
        <f>INDEX(Walmart_dataset[],MATCH(Per_Order[[#This Row],[Unique Order ID]],Walmart_dataset[Order ID],0),7)</f>
        <v>California</v>
      </c>
      <c r="F848" t="str">
        <f>MID(Per_Order[[#This Row],[Unique Order ID]],4,4)</f>
        <v>2013</v>
      </c>
    </row>
    <row r="849" spans="1:6" x14ac:dyDescent="0.25">
      <c r="A849" t="s">
        <v>2645</v>
      </c>
      <c r="B849">
        <f>COUNTIF(Walmart_dataset[Order ID],Calc!A849)</f>
        <v>1</v>
      </c>
      <c r="C849">
        <f>SUMIF(Walmart_dataset[Order ID],Calc!A849,Walmart_dataset[Sales])</f>
        <v>39</v>
      </c>
      <c r="D849">
        <f>SUMIF(Walmart_dataset[Order ID],Calc!A849,Walmart_dataset[Profit])</f>
        <v>11.31</v>
      </c>
      <c r="E849" t="str">
        <f>INDEX(Walmart_dataset[],MATCH(Per_Order[[#This Row],[Unique Order ID]],Walmart_dataset[Order ID],0),7)</f>
        <v>California</v>
      </c>
      <c r="F849" t="str">
        <f>MID(Per_Order[[#This Row],[Unique Order ID]],4,4)</f>
        <v>2013</v>
      </c>
    </row>
    <row r="850" spans="1:6" x14ac:dyDescent="0.25">
      <c r="A850" t="s">
        <v>2647</v>
      </c>
      <c r="B850">
        <f>COUNTIF(Walmart_dataset[Order ID],Calc!A850)</f>
        <v>1</v>
      </c>
      <c r="C850">
        <f>SUMIF(Walmart_dataset[Order ID],Calc!A850,Walmart_dataset[Sales])</f>
        <v>556.66999999999996</v>
      </c>
      <c r="D850">
        <f>SUMIF(Walmart_dataset[Order ID],Calc!A850,Walmart_dataset[Profit])</f>
        <v>6.55</v>
      </c>
      <c r="E850" t="str">
        <f>INDEX(Walmart_dataset[],MATCH(Per_Order[[#This Row],[Unique Order ID]],Walmart_dataset[Order ID],0),7)</f>
        <v>California</v>
      </c>
      <c r="F850" t="str">
        <f>MID(Per_Order[[#This Row],[Unique Order ID]],4,4)</f>
        <v>2013</v>
      </c>
    </row>
    <row r="851" spans="1:6" x14ac:dyDescent="0.25">
      <c r="A851" t="s">
        <v>2649</v>
      </c>
      <c r="B851">
        <f>COUNTIF(Walmart_dataset[Order ID],Calc!A851)</f>
        <v>2</v>
      </c>
      <c r="C851">
        <f>SUMIF(Walmart_dataset[Order ID],Calc!A851,Walmart_dataset[Sales])</f>
        <v>151.96</v>
      </c>
      <c r="D851">
        <f>SUMIF(Walmart_dataset[Order ID],Calc!A851,Walmart_dataset[Profit])</f>
        <v>41.51</v>
      </c>
      <c r="E851" t="str">
        <f>INDEX(Walmart_dataset[],MATCH(Per_Order[[#This Row],[Unique Order ID]],Walmart_dataset[Order ID],0),7)</f>
        <v>Washington</v>
      </c>
      <c r="F851" t="str">
        <f>MID(Per_Order[[#This Row],[Unique Order ID]],4,4)</f>
        <v>2014</v>
      </c>
    </row>
    <row r="852" spans="1:6" x14ac:dyDescent="0.25">
      <c r="A852" t="s">
        <v>2652</v>
      </c>
      <c r="B852">
        <f>COUNTIF(Walmart_dataset[Order ID],Calc!A852)</f>
        <v>3</v>
      </c>
      <c r="C852">
        <f>SUMIF(Walmart_dataset[Order ID],Calc!A852,Walmart_dataset[Sales])</f>
        <v>492.84999999999997</v>
      </c>
      <c r="D852">
        <f>SUMIF(Walmart_dataset[Order ID],Calc!A852,Walmart_dataset[Profit])</f>
        <v>75.98</v>
      </c>
      <c r="E852" t="str">
        <f>INDEX(Walmart_dataset[],MATCH(Per_Order[[#This Row],[Unique Order ID]],Walmart_dataset[Order ID],0),7)</f>
        <v>California</v>
      </c>
      <c r="F852" t="str">
        <f>MID(Per_Order[[#This Row],[Unique Order ID]],4,4)</f>
        <v>2013</v>
      </c>
    </row>
    <row r="853" spans="1:6" x14ac:dyDescent="0.25">
      <c r="A853" t="s">
        <v>2654</v>
      </c>
      <c r="B853">
        <f>COUNTIF(Walmart_dataset[Order ID],Calc!A853)</f>
        <v>4</v>
      </c>
      <c r="C853">
        <f>SUMIF(Walmart_dataset[Order ID],Calc!A853,Walmart_dataset[Sales])</f>
        <v>243.57999999999998</v>
      </c>
      <c r="D853">
        <f>SUMIF(Walmart_dataset[Order ID],Calc!A853,Walmart_dataset[Profit])</f>
        <v>93.9</v>
      </c>
      <c r="E853" t="str">
        <f>INDEX(Walmart_dataset[],MATCH(Per_Order[[#This Row],[Unique Order ID]],Walmart_dataset[Order ID],0),7)</f>
        <v>California</v>
      </c>
      <c r="F853" t="str">
        <f>MID(Per_Order[[#This Row],[Unique Order ID]],4,4)</f>
        <v>2014</v>
      </c>
    </row>
    <row r="854" spans="1:6" x14ac:dyDescent="0.25">
      <c r="A854" t="s">
        <v>2658</v>
      </c>
      <c r="B854">
        <f>COUNTIF(Walmart_dataset[Order ID],Calc!A854)</f>
        <v>2</v>
      </c>
      <c r="C854">
        <f>SUMIF(Walmart_dataset[Order ID],Calc!A854,Walmart_dataset[Sales])</f>
        <v>111.42</v>
      </c>
      <c r="D854">
        <f>SUMIF(Walmart_dataset[Order ID],Calc!A854,Walmart_dataset[Profit])</f>
        <v>11.639999999999999</v>
      </c>
      <c r="E854" t="str">
        <f>INDEX(Walmart_dataset[],MATCH(Per_Order[[#This Row],[Unique Order ID]],Walmart_dataset[Order ID],0),7)</f>
        <v>New Mexico</v>
      </c>
      <c r="F854" t="str">
        <f>MID(Per_Order[[#This Row],[Unique Order ID]],4,4)</f>
        <v>2014</v>
      </c>
    </row>
    <row r="855" spans="1:6" x14ac:dyDescent="0.25">
      <c r="A855" t="s">
        <v>2661</v>
      </c>
      <c r="B855">
        <f>COUNTIF(Walmart_dataset[Order ID],Calc!A855)</f>
        <v>1</v>
      </c>
      <c r="C855">
        <f>SUMIF(Walmart_dataset[Order ID],Calc!A855,Walmart_dataset[Sales])</f>
        <v>11.23</v>
      </c>
      <c r="D855">
        <f>SUMIF(Walmart_dataset[Order ID],Calc!A855,Walmart_dataset[Profit])</f>
        <v>3.93</v>
      </c>
      <c r="E855" t="str">
        <f>INDEX(Walmart_dataset[],MATCH(Per_Order[[#This Row],[Unique Order ID]],Walmart_dataset[Order ID],0),7)</f>
        <v>California</v>
      </c>
      <c r="F855" t="str">
        <f>MID(Per_Order[[#This Row],[Unique Order ID]],4,4)</f>
        <v>2013</v>
      </c>
    </row>
    <row r="856" spans="1:6" x14ac:dyDescent="0.25">
      <c r="A856" t="s">
        <v>2662</v>
      </c>
      <c r="B856">
        <f>COUNTIF(Walmart_dataset[Order ID],Calc!A856)</f>
        <v>2</v>
      </c>
      <c r="C856">
        <f>SUMIF(Walmart_dataset[Order ID],Calc!A856,Walmart_dataset[Sales])</f>
        <v>1761.8500000000001</v>
      </c>
      <c r="D856">
        <f>SUMIF(Walmart_dataset[Order ID],Calc!A856,Walmart_dataset[Profit])</f>
        <v>711.45</v>
      </c>
      <c r="E856" t="str">
        <f>INDEX(Walmart_dataset[],MATCH(Per_Order[[#This Row],[Unique Order ID]],Walmart_dataset[Order ID],0),7)</f>
        <v>California</v>
      </c>
      <c r="F856" t="str">
        <f>MID(Per_Order[[#This Row],[Unique Order ID]],4,4)</f>
        <v>2013</v>
      </c>
    </row>
    <row r="857" spans="1:6" x14ac:dyDescent="0.25">
      <c r="A857" t="s">
        <v>2665</v>
      </c>
      <c r="B857">
        <f>COUNTIF(Walmart_dataset[Order ID],Calc!A857)</f>
        <v>1</v>
      </c>
      <c r="C857">
        <f>SUMIF(Walmart_dataset[Order ID],Calc!A857,Walmart_dataset[Sales])</f>
        <v>599.16999999999996</v>
      </c>
      <c r="D857">
        <f>SUMIF(Walmart_dataset[Order ID],Calc!A857,Walmart_dataset[Profit])</f>
        <v>35.25</v>
      </c>
      <c r="E857" t="str">
        <f>INDEX(Walmart_dataset[],MATCH(Per_Order[[#This Row],[Unique Order ID]],Walmart_dataset[Order ID],0),7)</f>
        <v>California</v>
      </c>
      <c r="F857" t="str">
        <f>MID(Per_Order[[#This Row],[Unique Order ID]],4,4)</f>
        <v>2013</v>
      </c>
    </row>
    <row r="858" spans="1:6" x14ac:dyDescent="0.25">
      <c r="A858" t="s">
        <v>2668</v>
      </c>
      <c r="B858">
        <f>COUNTIF(Walmart_dataset[Order ID],Calc!A858)</f>
        <v>1</v>
      </c>
      <c r="C858">
        <f>SUMIF(Walmart_dataset[Order ID],Calc!A858,Walmart_dataset[Sales])</f>
        <v>46.53</v>
      </c>
      <c r="D858">
        <f>SUMIF(Walmart_dataset[Order ID],Calc!A858,Walmart_dataset[Profit])</f>
        <v>12.1</v>
      </c>
      <c r="E858" t="str">
        <f>INDEX(Walmart_dataset[],MATCH(Per_Order[[#This Row],[Unique Order ID]],Walmart_dataset[Order ID],0),7)</f>
        <v>California</v>
      </c>
      <c r="F858" t="str">
        <f>MID(Per_Order[[#This Row],[Unique Order ID]],4,4)</f>
        <v>2013</v>
      </c>
    </row>
    <row r="859" spans="1:6" x14ac:dyDescent="0.25">
      <c r="A859" t="s">
        <v>2670</v>
      </c>
      <c r="B859">
        <f>COUNTIF(Walmart_dataset[Order ID],Calc!A859)</f>
        <v>1</v>
      </c>
      <c r="C859">
        <f>SUMIF(Walmart_dataset[Order ID],Calc!A859,Walmart_dataset[Sales])</f>
        <v>8.9</v>
      </c>
      <c r="D859">
        <f>SUMIF(Walmart_dataset[Order ID],Calc!A859,Walmart_dataset[Profit])</f>
        <v>0.67</v>
      </c>
      <c r="E859" t="str">
        <f>INDEX(Walmart_dataset[],MATCH(Per_Order[[#This Row],[Unique Order ID]],Walmart_dataset[Order ID],0),7)</f>
        <v>Arizona</v>
      </c>
      <c r="F859" t="str">
        <f>MID(Per_Order[[#This Row],[Unique Order ID]],4,4)</f>
        <v>2014</v>
      </c>
    </row>
    <row r="860" spans="1:6" x14ac:dyDescent="0.25">
      <c r="A860" t="s">
        <v>2672</v>
      </c>
      <c r="B860">
        <f>COUNTIF(Walmart_dataset[Order ID],Calc!A860)</f>
        <v>2</v>
      </c>
      <c r="C860">
        <f>SUMIF(Walmart_dataset[Order ID],Calc!A860,Walmart_dataset[Sales])</f>
        <v>1910.7</v>
      </c>
      <c r="D860">
        <f>SUMIF(Walmart_dataset[Order ID],Calc!A860,Walmart_dataset[Profit])</f>
        <v>556.6</v>
      </c>
      <c r="E860" t="str">
        <f>INDEX(Walmart_dataset[],MATCH(Per_Order[[#This Row],[Unique Order ID]],Walmart_dataset[Order ID],0),7)</f>
        <v>California</v>
      </c>
      <c r="F860" t="str">
        <f>MID(Per_Order[[#This Row],[Unique Order ID]],4,4)</f>
        <v>2012</v>
      </c>
    </row>
    <row r="861" spans="1:6" x14ac:dyDescent="0.25">
      <c r="A861" t="s">
        <v>2675</v>
      </c>
      <c r="B861">
        <f>COUNTIF(Walmart_dataset[Order ID],Calc!A861)</f>
        <v>1</v>
      </c>
      <c r="C861">
        <f>SUMIF(Walmart_dataset[Order ID],Calc!A861,Walmart_dataset[Sales])</f>
        <v>6.37</v>
      </c>
      <c r="D861">
        <f>SUMIF(Walmart_dataset[Order ID],Calc!A861,Walmart_dataset[Profit])</f>
        <v>2.39</v>
      </c>
      <c r="E861" t="str">
        <f>INDEX(Walmart_dataset[],MATCH(Per_Order[[#This Row],[Unique Order ID]],Walmart_dataset[Order ID],0),7)</f>
        <v>Arizona</v>
      </c>
      <c r="F861" t="str">
        <f>MID(Per_Order[[#This Row],[Unique Order ID]],4,4)</f>
        <v>2014</v>
      </c>
    </row>
    <row r="862" spans="1:6" x14ac:dyDescent="0.25">
      <c r="A862" t="s">
        <v>2677</v>
      </c>
      <c r="B862">
        <f>COUNTIF(Walmart_dataset[Order ID],Calc!A862)</f>
        <v>1</v>
      </c>
      <c r="C862">
        <f>SUMIF(Walmart_dataset[Order ID],Calc!A862,Walmart_dataset[Sales])</f>
        <v>86.2</v>
      </c>
      <c r="D862">
        <f>SUMIF(Walmart_dataset[Order ID],Calc!A862,Walmart_dataset[Profit])</f>
        <v>25</v>
      </c>
      <c r="E862" t="str">
        <f>INDEX(Walmart_dataset[],MATCH(Per_Order[[#This Row],[Unique Order ID]],Walmart_dataset[Order ID],0),7)</f>
        <v>Nevada</v>
      </c>
      <c r="F862" t="str">
        <f>MID(Per_Order[[#This Row],[Unique Order ID]],4,4)</f>
        <v>2013</v>
      </c>
    </row>
    <row r="863" spans="1:6" x14ac:dyDescent="0.25">
      <c r="A863" t="s">
        <v>2679</v>
      </c>
      <c r="B863">
        <f>COUNTIF(Walmart_dataset[Order ID],Calc!A863)</f>
        <v>2</v>
      </c>
      <c r="C863">
        <f>SUMIF(Walmart_dataset[Order ID],Calc!A863,Walmart_dataset[Sales])</f>
        <v>88.06</v>
      </c>
      <c r="D863">
        <f>SUMIF(Walmart_dataset[Order ID],Calc!A863,Walmart_dataset[Profit])</f>
        <v>30.14</v>
      </c>
      <c r="E863" t="str">
        <f>INDEX(Walmart_dataset[],MATCH(Per_Order[[#This Row],[Unique Order ID]],Walmart_dataset[Order ID],0),7)</f>
        <v>Washington</v>
      </c>
      <c r="F863" t="str">
        <f>MID(Per_Order[[#This Row],[Unique Order ID]],4,4)</f>
        <v>2014</v>
      </c>
    </row>
    <row r="864" spans="1:6" x14ac:dyDescent="0.25">
      <c r="A864" t="s">
        <v>2681</v>
      </c>
      <c r="B864">
        <f>COUNTIF(Walmart_dataset[Order ID],Calc!A864)</f>
        <v>2</v>
      </c>
      <c r="C864">
        <f>SUMIF(Walmart_dataset[Order ID],Calc!A864,Walmart_dataset[Sales])</f>
        <v>1491.61</v>
      </c>
      <c r="D864">
        <f>SUMIF(Walmart_dataset[Order ID],Calc!A864,Walmart_dataset[Profit])</f>
        <v>96.73</v>
      </c>
      <c r="E864" t="str">
        <f>INDEX(Walmart_dataset[],MATCH(Per_Order[[#This Row],[Unique Order ID]],Walmart_dataset[Order ID],0),7)</f>
        <v>California</v>
      </c>
      <c r="F864" t="str">
        <f>MID(Per_Order[[#This Row],[Unique Order ID]],4,4)</f>
        <v>2014</v>
      </c>
    </row>
    <row r="865" spans="1:6" x14ac:dyDescent="0.25">
      <c r="A865" t="s">
        <v>2683</v>
      </c>
      <c r="B865">
        <f>COUNTIF(Walmart_dataset[Order ID],Calc!A865)</f>
        <v>1</v>
      </c>
      <c r="C865">
        <f>SUMIF(Walmart_dataset[Order ID],Calc!A865,Walmart_dataset[Sales])</f>
        <v>9.24</v>
      </c>
      <c r="D865">
        <f>SUMIF(Walmart_dataset[Order ID],Calc!A865,Walmart_dataset[Profit])</f>
        <v>4.4400000000000004</v>
      </c>
      <c r="E865" t="str">
        <f>INDEX(Walmart_dataset[],MATCH(Per_Order[[#This Row],[Unique Order ID]],Walmart_dataset[Order ID],0),7)</f>
        <v>California</v>
      </c>
      <c r="F865" t="str">
        <f>MID(Per_Order[[#This Row],[Unique Order ID]],4,4)</f>
        <v>2014</v>
      </c>
    </row>
    <row r="866" spans="1:6" x14ac:dyDescent="0.25">
      <c r="A866" t="s">
        <v>2684</v>
      </c>
      <c r="B866">
        <f>COUNTIF(Walmart_dataset[Order ID],Calc!A866)</f>
        <v>4</v>
      </c>
      <c r="C866">
        <f>SUMIF(Walmart_dataset[Order ID],Calc!A866,Walmart_dataset[Sales])</f>
        <v>378.59000000000003</v>
      </c>
      <c r="D866">
        <f>SUMIF(Walmart_dataset[Order ID],Calc!A866,Walmart_dataset[Profit])</f>
        <v>-288.01</v>
      </c>
      <c r="E866" t="str">
        <f>INDEX(Walmart_dataset[],MATCH(Per_Order[[#This Row],[Unique Order ID]],Walmart_dataset[Order ID],0),7)</f>
        <v>Arizona</v>
      </c>
      <c r="F866" t="str">
        <f>MID(Per_Order[[#This Row],[Unique Order ID]],4,4)</f>
        <v>2011</v>
      </c>
    </row>
    <row r="867" spans="1:6" x14ac:dyDescent="0.25">
      <c r="A867" t="s">
        <v>2686</v>
      </c>
      <c r="B867">
        <f>COUNTIF(Walmart_dataset[Order ID],Calc!A867)</f>
        <v>1</v>
      </c>
      <c r="C867">
        <f>SUMIF(Walmart_dataset[Order ID],Calc!A867,Walmart_dataset[Sales])</f>
        <v>122.35</v>
      </c>
      <c r="D867">
        <f>SUMIF(Walmart_dataset[Order ID],Calc!A867,Walmart_dataset[Profit])</f>
        <v>13.76</v>
      </c>
      <c r="E867" t="str">
        <f>INDEX(Walmart_dataset[],MATCH(Per_Order[[#This Row],[Unique Order ID]],Walmart_dataset[Order ID],0),7)</f>
        <v>California</v>
      </c>
      <c r="F867" t="str">
        <f>MID(Per_Order[[#This Row],[Unique Order ID]],4,4)</f>
        <v>2013</v>
      </c>
    </row>
    <row r="868" spans="1:6" x14ac:dyDescent="0.25">
      <c r="A868" t="s">
        <v>2688</v>
      </c>
      <c r="B868">
        <f>COUNTIF(Walmart_dataset[Order ID],Calc!A868)</f>
        <v>2</v>
      </c>
      <c r="C868">
        <f>SUMIF(Walmart_dataset[Order ID],Calc!A868,Walmart_dataset[Sales])</f>
        <v>604.99</v>
      </c>
      <c r="D868">
        <f>SUMIF(Walmart_dataset[Order ID],Calc!A868,Walmart_dataset[Profit])</f>
        <v>82.52</v>
      </c>
      <c r="E868" t="str">
        <f>INDEX(Walmart_dataset[],MATCH(Per_Order[[#This Row],[Unique Order ID]],Walmart_dataset[Order ID],0),7)</f>
        <v>California</v>
      </c>
      <c r="F868" t="str">
        <f>MID(Per_Order[[#This Row],[Unique Order ID]],4,4)</f>
        <v>2011</v>
      </c>
    </row>
    <row r="869" spans="1:6" x14ac:dyDescent="0.25">
      <c r="A869" t="s">
        <v>2690</v>
      </c>
      <c r="B869">
        <f>COUNTIF(Walmart_dataset[Order ID],Calc!A869)</f>
        <v>3</v>
      </c>
      <c r="C869">
        <f>SUMIF(Walmart_dataset[Order ID],Calc!A869,Walmart_dataset[Sales])</f>
        <v>193.64</v>
      </c>
      <c r="D869">
        <f>SUMIF(Walmart_dataset[Order ID],Calc!A869,Walmart_dataset[Profit])</f>
        <v>-197.23</v>
      </c>
      <c r="E869" t="str">
        <f>INDEX(Walmart_dataset[],MATCH(Per_Order[[#This Row],[Unique Order ID]],Walmart_dataset[Order ID],0),7)</f>
        <v>Colorado</v>
      </c>
      <c r="F869" t="str">
        <f>MID(Per_Order[[#This Row],[Unique Order ID]],4,4)</f>
        <v>2014</v>
      </c>
    </row>
    <row r="870" spans="1:6" x14ac:dyDescent="0.25">
      <c r="A870" t="s">
        <v>2694</v>
      </c>
      <c r="B870">
        <f>COUNTIF(Walmart_dataset[Order ID],Calc!A870)</f>
        <v>4</v>
      </c>
      <c r="C870">
        <f>SUMIF(Walmart_dataset[Order ID],Calc!A870,Walmart_dataset[Sales])</f>
        <v>419.83</v>
      </c>
      <c r="D870">
        <f>SUMIF(Walmart_dataset[Order ID],Calc!A870,Walmart_dataset[Profit])</f>
        <v>133.68</v>
      </c>
      <c r="E870" t="str">
        <f>INDEX(Walmart_dataset[],MATCH(Per_Order[[#This Row],[Unique Order ID]],Walmart_dataset[Order ID],0),7)</f>
        <v>California</v>
      </c>
      <c r="F870" t="str">
        <f>MID(Per_Order[[#This Row],[Unique Order ID]],4,4)</f>
        <v>2014</v>
      </c>
    </row>
    <row r="871" spans="1:6" x14ac:dyDescent="0.25">
      <c r="A871" t="s">
        <v>2697</v>
      </c>
      <c r="B871">
        <f>COUNTIF(Walmart_dataset[Order ID],Calc!A871)</f>
        <v>3</v>
      </c>
      <c r="C871">
        <f>SUMIF(Walmart_dataset[Order ID],Calc!A871,Walmart_dataset[Sales])</f>
        <v>460.09</v>
      </c>
      <c r="D871">
        <f>SUMIF(Walmart_dataset[Order ID],Calc!A871,Walmart_dataset[Profit])</f>
        <v>15.18</v>
      </c>
      <c r="E871" t="str">
        <f>INDEX(Walmart_dataset[],MATCH(Per_Order[[#This Row],[Unique Order ID]],Walmart_dataset[Order ID],0),7)</f>
        <v>California</v>
      </c>
      <c r="F871" t="str">
        <f>MID(Per_Order[[#This Row],[Unique Order ID]],4,4)</f>
        <v>2011</v>
      </c>
    </row>
    <row r="872" spans="1:6" x14ac:dyDescent="0.25">
      <c r="A872" t="s">
        <v>2699</v>
      </c>
      <c r="B872">
        <f>COUNTIF(Walmart_dataset[Order ID],Calc!A872)</f>
        <v>1</v>
      </c>
      <c r="C872">
        <f>SUMIF(Walmart_dataset[Order ID],Calc!A872,Walmart_dataset[Sales])</f>
        <v>61.96</v>
      </c>
      <c r="D872">
        <f>SUMIF(Walmart_dataset[Order ID],Calc!A872,Walmart_dataset[Profit])</f>
        <v>27.88</v>
      </c>
      <c r="E872" t="str">
        <f>INDEX(Walmart_dataset[],MATCH(Per_Order[[#This Row],[Unique Order ID]],Walmart_dataset[Order ID],0),7)</f>
        <v>California</v>
      </c>
      <c r="F872" t="str">
        <f>MID(Per_Order[[#This Row],[Unique Order ID]],4,4)</f>
        <v>2013</v>
      </c>
    </row>
    <row r="873" spans="1:6" x14ac:dyDescent="0.25">
      <c r="A873" t="s">
        <v>2701</v>
      </c>
      <c r="B873">
        <f>COUNTIF(Walmart_dataset[Order ID],Calc!A873)</f>
        <v>1</v>
      </c>
      <c r="C873">
        <f>SUMIF(Walmart_dataset[Order ID],Calc!A873,Walmart_dataset[Sales])</f>
        <v>145.9</v>
      </c>
      <c r="D873">
        <f>SUMIF(Walmart_dataset[Order ID],Calc!A873,Walmart_dataset[Profit])</f>
        <v>62.74</v>
      </c>
      <c r="E873" t="str">
        <f>INDEX(Walmart_dataset[],MATCH(Per_Order[[#This Row],[Unique Order ID]],Walmart_dataset[Order ID],0),7)</f>
        <v>California</v>
      </c>
      <c r="F873" t="str">
        <f>MID(Per_Order[[#This Row],[Unique Order ID]],4,4)</f>
        <v>2012</v>
      </c>
    </row>
    <row r="874" spans="1:6" x14ac:dyDescent="0.25">
      <c r="A874" t="s">
        <v>2702</v>
      </c>
      <c r="B874">
        <f>COUNTIF(Walmart_dataset[Order ID],Calc!A874)</f>
        <v>2</v>
      </c>
      <c r="C874">
        <f>SUMIF(Walmart_dataset[Order ID],Calc!A874,Walmart_dataset[Sales])</f>
        <v>55.68</v>
      </c>
      <c r="D874">
        <f>SUMIF(Walmart_dataset[Order ID],Calc!A874,Walmart_dataset[Profit])</f>
        <v>18.79</v>
      </c>
      <c r="E874" t="str">
        <f>INDEX(Walmart_dataset[],MATCH(Per_Order[[#This Row],[Unique Order ID]],Walmart_dataset[Order ID],0),7)</f>
        <v>Oregon</v>
      </c>
      <c r="F874" t="str">
        <f>MID(Per_Order[[#This Row],[Unique Order ID]],4,4)</f>
        <v>2011</v>
      </c>
    </row>
    <row r="875" spans="1:6" x14ac:dyDescent="0.25">
      <c r="A875" t="s">
        <v>2706</v>
      </c>
      <c r="B875">
        <f>COUNTIF(Walmart_dataset[Order ID],Calc!A875)</f>
        <v>2</v>
      </c>
      <c r="C875">
        <f>SUMIF(Walmart_dataset[Order ID],Calc!A875,Walmart_dataset[Sales])</f>
        <v>79.790000000000006</v>
      </c>
      <c r="D875">
        <f>SUMIF(Walmart_dataset[Order ID],Calc!A875,Walmart_dataset[Profit])</f>
        <v>22.72</v>
      </c>
      <c r="E875" t="str">
        <f>INDEX(Walmart_dataset[],MATCH(Per_Order[[#This Row],[Unique Order ID]],Walmart_dataset[Order ID],0),7)</f>
        <v>California</v>
      </c>
      <c r="F875" t="str">
        <f>MID(Per_Order[[#This Row],[Unique Order ID]],4,4)</f>
        <v>2013</v>
      </c>
    </row>
    <row r="876" spans="1:6" x14ac:dyDescent="0.25">
      <c r="A876" t="s">
        <v>2709</v>
      </c>
      <c r="B876">
        <f>COUNTIF(Walmart_dataset[Order ID],Calc!A876)</f>
        <v>1</v>
      </c>
      <c r="C876">
        <f>SUMIF(Walmart_dataset[Order ID],Calc!A876,Walmart_dataset[Sales])</f>
        <v>80.28</v>
      </c>
      <c r="D876">
        <f>SUMIF(Walmart_dataset[Order ID],Calc!A876,Walmart_dataset[Profit])</f>
        <v>36.93</v>
      </c>
      <c r="E876" t="str">
        <f>INDEX(Walmart_dataset[],MATCH(Per_Order[[#This Row],[Unique Order ID]],Walmart_dataset[Order ID],0),7)</f>
        <v>California</v>
      </c>
      <c r="F876" t="str">
        <f>MID(Per_Order[[#This Row],[Unique Order ID]],4,4)</f>
        <v>2013</v>
      </c>
    </row>
    <row r="877" spans="1:6" x14ac:dyDescent="0.25">
      <c r="A877" t="s">
        <v>2710</v>
      </c>
      <c r="B877">
        <f>COUNTIF(Walmart_dataset[Order ID],Calc!A877)</f>
        <v>1</v>
      </c>
      <c r="C877">
        <f>SUMIF(Walmart_dataset[Order ID],Calc!A877,Walmart_dataset[Sales])</f>
        <v>9.7799999999999994</v>
      </c>
      <c r="D877">
        <f>SUMIF(Walmart_dataset[Order ID],Calc!A877,Walmart_dataset[Profit])</f>
        <v>4.01</v>
      </c>
      <c r="E877" t="str">
        <f>INDEX(Walmart_dataset[],MATCH(Per_Order[[#This Row],[Unique Order ID]],Walmart_dataset[Order ID],0),7)</f>
        <v>California</v>
      </c>
      <c r="F877" t="str">
        <f>MID(Per_Order[[#This Row],[Unique Order ID]],4,4)</f>
        <v>2014</v>
      </c>
    </row>
    <row r="878" spans="1:6" x14ac:dyDescent="0.25">
      <c r="A878" t="s">
        <v>2713</v>
      </c>
      <c r="B878">
        <f>COUNTIF(Walmart_dataset[Order ID],Calc!A878)</f>
        <v>1</v>
      </c>
      <c r="C878">
        <f>SUMIF(Walmart_dataset[Order ID],Calc!A878,Walmart_dataset[Sales])</f>
        <v>1.81</v>
      </c>
      <c r="D878">
        <f>SUMIF(Walmart_dataset[Order ID],Calc!A878,Walmart_dataset[Profit])</f>
        <v>0.65</v>
      </c>
      <c r="E878" t="str">
        <f>INDEX(Walmart_dataset[],MATCH(Per_Order[[#This Row],[Unique Order ID]],Walmart_dataset[Order ID],0),7)</f>
        <v>California</v>
      </c>
      <c r="F878" t="str">
        <f>MID(Per_Order[[#This Row],[Unique Order ID]],4,4)</f>
        <v>2014</v>
      </c>
    </row>
    <row r="879" spans="1:6" x14ac:dyDescent="0.25">
      <c r="A879" t="s">
        <v>2716</v>
      </c>
      <c r="B879">
        <f>COUNTIF(Walmart_dataset[Order ID],Calc!A879)</f>
        <v>3</v>
      </c>
      <c r="C879">
        <f>SUMIF(Walmart_dataset[Order ID],Calc!A879,Walmart_dataset[Sales])</f>
        <v>471.62</v>
      </c>
      <c r="D879">
        <f>SUMIF(Walmart_dataset[Order ID],Calc!A879,Walmart_dataset[Profit])</f>
        <v>-230.7</v>
      </c>
      <c r="E879" t="str">
        <f>INDEX(Walmart_dataset[],MATCH(Per_Order[[#This Row],[Unique Order ID]],Walmart_dataset[Order ID],0),7)</f>
        <v>Arizona</v>
      </c>
      <c r="F879" t="str">
        <f>MID(Per_Order[[#This Row],[Unique Order ID]],4,4)</f>
        <v>2013</v>
      </c>
    </row>
    <row r="880" spans="1:6" x14ac:dyDescent="0.25">
      <c r="A880" t="s">
        <v>2718</v>
      </c>
      <c r="B880">
        <f>COUNTIF(Walmart_dataset[Order ID],Calc!A880)</f>
        <v>2</v>
      </c>
      <c r="C880">
        <f>SUMIF(Walmart_dataset[Order ID],Calc!A880,Walmart_dataset[Sales])</f>
        <v>151.72</v>
      </c>
      <c r="D880">
        <f>SUMIF(Walmart_dataset[Order ID],Calc!A880,Walmart_dataset[Profit])</f>
        <v>58.03</v>
      </c>
      <c r="E880" t="str">
        <f>INDEX(Walmart_dataset[],MATCH(Per_Order[[#This Row],[Unique Order ID]],Walmart_dataset[Order ID],0),7)</f>
        <v>Utah</v>
      </c>
      <c r="F880" t="str">
        <f>MID(Per_Order[[#This Row],[Unique Order ID]],4,4)</f>
        <v>2014</v>
      </c>
    </row>
    <row r="881" spans="1:6" x14ac:dyDescent="0.25">
      <c r="A881" t="s">
        <v>2721</v>
      </c>
      <c r="B881">
        <f>COUNTIF(Walmart_dataset[Order ID],Calc!A881)</f>
        <v>2</v>
      </c>
      <c r="C881">
        <f>SUMIF(Walmart_dataset[Order ID],Calc!A881,Walmart_dataset[Sales])</f>
        <v>183.61</v>
      </c>
      <c r="D881">
        <f>SUMIF(Walmart_dataset[Order ID],Calc!A881,Walmart_dataset[Profit])</f>
        <v>46.769999999999996</v>
      </c>
      <c r="E881" t="str">
        <f>INDEX(Walmart_dataset[],MATCH(Per_Order[[#This Row],[Unique Order ID]],Walmart_dataset[Order ID],0),7)</f>
        <v>California</v>
      </c>
      <c r="F881" t="str">
        <f>MID(Per_Order[[#This Row],[Unique Order ID]],4,4)</f>
        <v>2011</v>
      </c>
    </row>
    <row r="882" spans="1:6" x14ac:dyDescent="0.25">
      <c r="A882" t="s">
        <v>2722</v>
      </c>
      <c r="B882">
        <f>COUNTIF(Walmart_dataset[Order ID],Calc!A882)</f>
        <v>3</v>
      </c>
      <c r="C882">
        <f>SUMIF(Walmart_dataset[Order ID],Calc!A882,Walmart_dataset[Sales])</f>
        <v>1347.27</v>
      </c>
      <c r="D882">
        <f>SUMIF(Walmart_dataset[Order ID],Calc!A882,Walmart_dataset[Profit])</f>
        <v>248.63000000000002</v>
      </c>
      <c r="E882" t="str">
        <f>INDEX(Walmart_dataset[],MATCH(Per_Order[[#This Row],[Unique Order ID]],Walmart_dataset[Order ID],0),7)</f>
        <v>Nevada</v>
      </c>
      <c r="F882" t="str">
        <f>MID(Per_Order[[#This Row],[Unique Order ID]],4,4)</f>
        <v>2012</v>
      </c>
    </row>
    <row r="883" spans="1:6" x14ac:dyDescent="0.25">
      <c r="A883" t="s">
        <v>2724</v>
      </c>
      <c r="B883">
        <f>COUNTIF(Walmart_dataset[Order ID],Calc!A883)</f>
        <v>2</v>
      </c>
      <c r="C883">
        <f>SUMIF(Walmart_dataset[Order ID],Calc!A883,Walmart_dataset[Sales])</f>
        <v>440.15999999999997</v>
      </c>
      <c r="D883">
        <f>SUMIF(Walmart_dataset[Order ID],Calc!A883,Walmart_dataset[Profit])</f>
        <v>138.59</v>
      </c>
      <c r="E883" t="str">
        <f>INDEX(Walmart_dataset[],MATCH(Per_Order[[#This Row],[Unique Order ID]],Walmart_dataset[Order ID],0),7)</f>
        <v>California</v>
      </c>
      <c r="F883" t="str">
        <f>MID(Per_Order[[#This Row],[Unique Order ID]],4,4)</f>
        <v>2013</v>
      </c>
    </row>
    <row r="884" spans="1:6" x14ac:dyDescent="0.25">
      <c r="A884" t="s">
        <v>2726</v>
      </c>
      <c r="B884">
        <f>COUNTIF(Walmart_dataset[Order ID],Calc!A884)</f>
        <v>3</v>
      </c>
      <c r="C884">
        <f>SUMIF(Walmart_dataset[Order ID],Calc!A884,Walmart_dataset[Sales])</f>
        <v>298</v>
      </c>
      <c r="D884">
        <f>SUMIF(Walmart_dataset[Order ID],Calc!A884,Walmart_dataset[Profit])</f>
        <v>9.4599999999999991</v>
      </c>
      <c r="E884" t="str">
        <f>INDEX(Walmart_dataset[],MATCH(Per_Order[[#This Row],[Unique Order ID]],Walmart_dataset[Order ID],0),7)</f>
        <v>California</v>
      </c>
      <c r="F884" t="str">
        <f>MID(Per_Order[[#This Row],[Unique Order ID]],4,4)</f>
        <v>2014</v>
      </c>
    </row>
    <row r="885" spans="1:6" x14ac:dyDescent="0.25">
      <c r="A885" t="s">
        <v>2728</v>
      </c>
      <c r="B885">
        <f>COUNTIF(Walmart_dataset[Order ID],Calc!A885)</f>
        <v>1</v>
      </c>
      <c r="C885">
        <f>SUMIF(Walmart_dataset[Order ID],Calc!A885,Walmart_dataset[Sales])</f>
        <v>6.16</v>
      </c>
      <c r="D885">
        <f>SUMIF(Walmart_dataset[Order ID],Calc!A885,Walmart_dataset[Profit])</f>
        <v>1.97</v>
      </c>
      <c r="E885" t="str">
        <f>INDEX(Walmart_dataset[],MATCH(Per_Order[[#This Row],[Unique Order ID]],Walmart_dataset[Order ID],0),7)</f>
        <v>California</v>
      </c>
      <c r="F885" t="str">
        <f>MID(Per_Order[[#This Row],[Unique Order ID]],4,4)</f>
        <v>2011</v>
      </c>
    </row>
    <row r="886" spans="1:6" x14ac:dyDescent="0.25">
      <c r="A886" t="s">
        <v>2730</v>
      </c>
      <c r="B886">
        <f>COUNTIF(Walmart_dataset[Order ID],Calc!A886)</f>
        <v>1</v>
      </c>
      <c r="C886">
        <f>SUMIF(Walmart_dataset[Order ID],Calc!A886,Walmart_dataset[Sales])</f>
        <v>10.9</v>
      </c>
      <c r="D886">
        <f>SUMIF(Walmart_dataset[Order ID],Calc!A886,Walmart_dataset[Profit])</f>
        <v>3.6</v>
      </c>
      <c r="E886" t="str">
        <f>INDEX(Walmart_dataset[],MATCH(Per_Order[[#This Row],[Unique Order ID]],Walmart_dataset[Order ID],0),7)</f>
        <v>California</v>
      </c>
      <c r="F886" t="str">
        <f>MID(Per_Order[[#This Row],[Unique Order ID]],4,4)</f>
        <v>2012</v>
      </c>
    </row>
    <row r="887" spans="1:6" x14ac:dyDescent="0.25">
      <c r="A887" t="s">
        <v>2731</v>
      </c>
      <c r="B887">
        <f>COUNTIF(Walmart_dataset[Order ID],Calc!A887)</f>
        <v>1</v>
      </c>
      <c r="C887">
        <f>SUMIF(Walmart_dataset[Order ID],Calc!A887,Walmart_dataset[Sales])</f>
        <v>6.1</v>
      </c>
      <c r="D887">
        <f>SUMIF(Walmart_dataset[Order ID],Calc!A887,Walmart_dataset[Profit])</f>
        <v>2.21</v>
      </c>
      <c r="E887" t="str">
        <f>INDEX(Walmart_dataset[],MATCH(Per_Order[[#This Row],[Unique Order ID]],Walmart_dataset[Order ID],0),7)</f>
        <v>Montana</v>
      </c>
      <c r="F887" t="str">
        <f>MID(Per_Order[[#This Row],[Unique Order ID]],4,4)</f>
        <v>2011</v>
      </c>
    </row>
    <row r="888" spans="1:6" x14ac:dyDescent="0.25">
      <c r="A888" t="s">
        <v>2732</v>
      </c>
      <c r="B888">
        <f>COUNTIF(Walmart_dataset[Order ID],Calc!A888)</f>
        <v>2</v>
      </c>
      <c r="C888">
        <f>SUMIF(Walmart_dataset[Order ID],Calc!A888,Walmart_dataset[Sales])</f>
        <v>386.43</v>
      </c>
      <c r="D888">
        <f>SUMIF(Walmart_dataset[Order ID],Calc!A888,Walmart_dataset[Profit])</f>
        <v>90.58</v>
      </c>
      <c r="E888" t="str">
        <f>INDEX(Walmart_dataset[],MATCH(Per_Order[[#This Row],[Unique Order ID]],Walmart_dataset[Order ID],0),7)</f>
        <v>California</v>
      </c>
      <c r="F888" t="str">
        <f>MID(Per_Order[[#This Row],[Unique Order ID]],4,4)</f>
        <v>2013</v>
      </c>
    </row>
    <row r="889" spans="1:6" x14ac:dyDescent="0.25">
      <c r="A889" t="s">
        <v>2734</v>
      </c>
      <c r="B889">
        <f>COUNTIF(Walmart_dataset[Order ID],Calc!A889)</f>
        <v>1</v>
      </c>
      <c r="C889">
        <f>SUMIF(Walmart_dataset[Order ID],Calc!A889,Walmart_dataset[Sales])</f>
        <v>7.78</v>
      </c>
      <c r="D889">
        <f>SUMIF(Walmart_dataset[Order ID],Calc!A889,Walmart_dataset[Profit])</f>
        <v>2.02</v>
      </c>
      <c r="E889" t="str">
        <f>INDEX(Walmart_dataset[],MATCH(Per_Order[[#This Row],[Unique Order ID]],Walmart_dataset[Order ID],0),7)</f>
        <v>California</v>
      </c>
      <c r="F889" t="str">
        <f>MID(Per_Order[[#This Row],[Unique Order ID]],4,4)</f>
        <v>2012</v>
      </c>
    </row>
    <row r="890" spans="1:6" x14ac:dyDescent="0.25">
      <c r="A890" t="s">
        <v>2736</v>
      </c>
      <c r="B890">
        <f>COUNTIF(Walmart_dataset[Order ID],Calc!A890)</f>
        <v>2</v>
      </c>
      <c r="C890">
        <f>SUMIF(Walmart_dataset[Order ID],Calc!A890,Walmart_dataset[Sales])</f>
        <v>2340.06</v>
      </c>
      <c r="D890">
        <f>SUMIF(Walmart_dataset[Order ID],Calc!A890,Walmart_dataset[Profit])</f>
        <v>595.74</v>
      </c>
      <c r="E890" t="str">
        <f>INDEX(Walmart_dataset[],MATCH(Per_Order[[#This Row],[Unique Order ID]],Walmart_dataset[Order ID],0),7)</f>
        <v>Washington</v>
      </c>
      <c r="F890" t="str">
        <f>MID(Per_Order[[#This Row],[Unique Order ID]],4,4)</f>
        <v>2014</v>
      </c>
    </row>
    <row r="891" spans="1:6" x14ac:dyDescent="0.25">
      <c r="A891" t="s">
        <v>2737</v>
      </c>
      <c r="B891">
        <f>COUNTIF(Walmart_dataset[Order ID],Calc!A891)</f>
        <v>1</v>
      </c>
      <c r="C891">
        <f>SUMIF(Walmart_dataset[Order ID],Calc!A891,Walmart_dataset[Sales])</f>
        <v>443.92</v>
      </c>
      <c r="D891">
        <f>SUMIF(Walmart_dataset[Order ID],Calc!A891,Walmart_dataset[Profit])</f>
        <v>8.8800000000000008</v>
      </c>
      <c r="E891" t="str">
        <f>INDEX(Walmart_dataset[],MATCH(Per_Order[[#This Row],[Unique Order ID]],Walmart_dataset[Order ID],0),7)</f>
        <v>California</v>
      </c>
      <c r="F891" t="str">
        <f>MID(Per_Order[[#This Row],[Unique Order ID]],4,4)</f>
        <v>2012</v>
      </c>
    </row>
    <row r="892" spans="1:6" x14ac:dyDescent="0.25">
      <c r="A892" t="s">
        <v>2738</v>
      </c>
      <c r="B892">
        <f>COUNTIF(Walmart_dataset[Order ID],Calc!A892)</f>
        <v>2</v>
      </c>
      <c r="C892">
        <f>SUMIF(Walmart_dataset[Order ID],Calc!A892,Walmart_dataset[Sales])</f>
        <v>459.98</v>
      </c>
      <c r="D892">
        <f>SUMIF(Walmart_dataset[Order ID],Calc!A892,Walmart_dataset[Profit])</f>
        <v>42.6</v>
      </c>
      <c r="E892" t="str">
        <f>INDEX(Walmart_dataset[],MATCH(Per_Order[[#This Row],[Unique Order ID]],Walmart_dataset[Order ID],0),7)</f>
        <v>California</v>
      </c>
      <c r="F892" t="str">
        <f>MID(Per_Order[[#This Row],[Unique Order ID]],4,4)</f>
        <v>2013</v>
      </c>
    </row>
    <row r="893" spans="1:6" x14ac:dyDescent="0.25">
      <c r="A893" t="s">
        <v>2740</v>
      </c>
      <c r="B893">
        <f>COUNTIF(Walmart_dataset[Order ID],Calc!A893)</f>
        <v>2</v>
      </c>
      <c r="C893">
        <f>SUMIF(Walmart_dataset[Order ID],Calc!A893,Walmart_dataset[Sales])</f>
        <v>2354.98</v>
      </c>
      <c r="D893">
        <f>SUMIF(Walmart_dataset[Order ID],Calc!A893,Walmart_dataset[Profit])</f>
        <v>402.26</v>
      </c>
      <c r="E893" t="str">
        <f>INDEX(Walmart_dataset[],MATCH(Per_Order[[#This Row],[Unique Order ID]],Walmart_dataset[Order ID],0),7)</f>
        <v>Washington</v>
      </c>
      <c r="F893" t="str">
        <f>MID(Per_Order[[#This Row],[Unique Order ID]],4,4)</f>
        <v>2011</v>
      </c>
    </row>
    <row r="894" spans="1:6" x14ac:dyDescent="0.25">
      <c r="A894" t="s">
        <v>2742</v>
      </c>
      <c r="B894">
        <f>COUNTIF(Walmart_dataset[Order ID],Calc!A894)</f>
        <v>2</v>
      </c>
      <c r="C894">
        <f>SUMIF(Walmart_dataset[Order ID],Calc!A894,Walmart_dataset[Sales])</f>
        <v>367.53000000000003</v>
      </c>
      <c r="D894">
        <f>SUMIF(Walmart_dataset[Order ID],Calc!A894,Walmart_dataset[Profit])</f>
        <v>114.38999999999999</v>
      </c>
      <c r="E894" t="str">
        <f>INDEX(Walmart_dataset[],MATCH(Per_Order[[#This Row],[Unique Order ID]],Walmart_dataset[Order ID],0),7)</f>
        <v>California</v>
      </c>
      <c r="F894" t="str">
        <f>MID(Per_Order[[#This Row],[Unique Order ID]],4,4)</f>
        <v>2014</v>
      </c>
    </row>
    <row r="895" spans="1:6" x14ac:dyDescent="0.25">
      <c r="A895" t="s">
        <v>2745</v>
      </c>
      <c r="B895">
        <f>COUNTIF(Walmart_dataset[Order ID],Calc!A895)</f>
        <v>2</v>
      </c>
      <c r="C895">
        <f>SUMIF(Walmart_dataset[Order ID],Calc!A895,Walmart_dataset[Sales])</f>
        <v>1897.92</v>
      </c>
      <c r="D895">
        <f>SUMIF(Walmart_dataset[Order ID],Calc!A895,Walmart_dataset[Profit])</f>
        <v>184.91</v>
      </c>
      <c r="E895" t="str">
        <f>INDEX(Walmart_dataset[],MATCH(Per_Order[[#This Row],[Unique Order ID]],Walmart_dataset[Order ID],0),7)</f>
        <v>California</v>
      </c>
      <c r="F895" t="str">
        <f>MID(Per_Order[[#This Row],[Unique Order ID]],4,4)</f>
        <v>2011</v>
      </c>
    </row>
    <row r="896" spans="1:6" x14ac:dyDescent="0.25">
      <c r="A896" t="s">
        <v>2746</v>
      </c>
      <c r="B896">
        <f>COUNTIF(Walmart_dataset[Order ID],Calc!A896)</f>
        <v>1</v>
      </c>
      <c r="C896">
        <f>SUMIF(Walmart_dataset[Order ID],Calc!A896,Walmart_dataset[Sales])</f>
        <v>34.76</v>
      </c>
      <c r="D896">
        <f>SUMIF(Walmart_dataset[Order ID],Calc!A896,Walmart_dataset[Profit])</f>
        <v>11.3</v>
      </c>
      <c r="E896" t="str">
        <f>INDEX(Walmart_dataset[],MATCH(Per_Order[[#This Row],[Unique Order ID]],Walmart_dataset[Order ID],0),7)</f>
        <v>Washington</v>
      </c>
      <c r="F896" t="str">
        <f>MID(Per_Order[[#This Row],[Unique Order ID]],4,4)</f>
        <v>2014</v>
      </c>
    </row>
    <row r="897" spans="1:6" x14ac:dyDescent="0.25">
      <c r="A897" t="s">
        <v>2747</v>
      </c>
      <c r="B897">
        <f>COUNTIF(Walmart_dataset[Order ID],Calc!A897)</f>
        <v>1</v>
      </c>
      <c r="C897">
        <f>SUMIF(Walmart_dataset[Order ID],Calc!A897,Walmart_dataset[Sales])</f>
        <v>19.440000000000001</v>
      </c>
      <c r="D897">
        <f>SUMIF(Walmart_dataset[Order ID],Calc!A897,Walmart_dataset[Profit])</f>
        <v>9.33</v>
      </c>
      <c r="E897" t="str">
        <f>INDEX(Walmart_dataset[],MATCH(Per_Order[[#This Row],[Unique Order ID]],Walmart_dataset[Order ID],0),7)</f>
        <v>Utah</v>
      </c>
      <c r="F897" t="str">
        <f>MID(Per_Order[[#This Row],[Unique Order ID]],4,4)</f>
        <v>2014</v>
      </c>
    </row>
    <row r="898" spans="1:6" x14ac:dyDescent="0.25">
      <c r="A898" t="s">
        <v>2749</v>
      </c>
      <c r="B898">
        <f>COUNTIF(Walmart_dataset[Order ID],Calc!A898)</f>
        <v>4</v>
      </c>
      <c r="C898">
        <f>SUMIF(Walmart_dataset[Order ID],Calc!A898,Walmart_dataset[Sales])</f>
        <v>1295.03</v>
      </c>
      <c r="D898">
        <f>SUMIF(Walmart_dataset[Order ID],Calc!A898,Walmart_dataset[Profit])</f>
        <v>255.24</v>
      </c>
      <c r="E898" t="str">
        <f>INDEX(Walmart_dataset[],MATCH(Per_Order[[#This Row],[Unique Order ID]],Walmart_dataset[Order ID],0),7)</f>
        <v>California</v>
      </c>
      <c r="F898" t="str">
        <f>MID(Per_Order[[#This Row],[Unique Order ID]],4,4)</f>
        <v>2014</v>
      </c>
    </row>
    <row r="899" spans="1:6" x14ac:dyDescent="0.25">
      <c r="A899" t="s">
        <v>2751</v>
      </c>
      <c r="B899">
        <f>COUNTIF(Walmart_dataset[Order ID],Calc!A899)</f>
        <v>1</v>
      </c>
      <c r="C899">
        <f>SUMIF(Walmart_dataset[Order ID],Calc!A899,Walmart_dataset[Sales])</f>
        <v>2.94</v>
      </c>
      <c r="D899">
        <f>SUMIF(Walmart_dataset[Order ID],Calc!A899,Walmart_dataset[Profit])</f>
        <v>0.79</v>
      </c>
      <c r="E899" t="str">
        <f>INDEX(Walmart_dataset[],MATCH(Per_Order[[#This Row],[Unique Order ID]],Walmart_dataset[Order ID],0),7)</f>
        <v>California</v>
      </c>
      <c r="F899" t="str">
        <f>MID(Per_Order[[#This Row],[Unique Order ID]],4,4)</f>
        <v>2011</v>
      </c>
    </row>
    <row r="900" spans="1:6" x14ac:dyDescent="0.25">
      <c r="A900" t="s">
        <v>2752</v>
      </c>
      <c r="B900">
        <f>COUNTIF(Walmart_dataset[Order ID],Calc!A900)</f>
        <v>7</v>
      </c>
      <c r="C900">
        <f>SUMIF(Walmart_dataset[Order ID],Calc!A900,Walmart_dataset[Sales])</f>
        <v>610.42999999999995</v>
      </c>
      <c r="D900">
        <f>SUMIF(Walmart_dataset[Order ID],Calc!A900,Walmart_dataset[Profit])</f>
        <v>-298.70000000000005</v>
      </c>
      <c r="E900" t="str">
        <f>INDEX(Walmart_dataset[],MATCH(Per_Order[[#This Row],[Unique Order ID]],Walmart_dataset[Order ID],0),7)</f>
        <v>Oregon</v>
      </c>
      <c r="F900" t="str">
        <f>MID(Per_Order[[#This Row],[Unique Order ID]],4,4)</f>
        <v>2013</v>
      </c>
    </row>
    <row r="901" spans="1:6" x14ac:dyDescent="0.25">
      <c r="A901" t="s">
        <v>2756</v>
      </c>
      <c r="B901">
        <f>COUNTIF(Walmart_dataset[Order ID],Calc!A901)</f>
        <v>2</v>
      </c>
      <c r="C901">
        <f>SUMIF(Walmart_dataset[Order ID],Calc!A901,Walmart_dataset[Sales])</f>
        <v>532.5</v>
      </c>
      <c r="D901">
        <f>SUMIF(Walmart_dataset[Order ID],Calc!A901,Walmart_dataset[Profit])</f>
        <v>-88.32</v>
      </c>
      <c r="E901" t="str">
        <f>INDEX(Walmart_dataset[],MATCH(Per_Order[[#This Row],[Unique Order ID]],Walmart_dataset[Order ID],0),7)</f>
        <v>Colorado</v>
      </c>
      <c r="F901" t="str">
        <f>MID(Per_Order[[#This Row],[Unique Order ID]],4,4)</f>
        <v>2013</v>
      </c>
    </row>
    <row r="902" spans="1:6" x14ac:dyDescent="0.25">
      <c r="A902" t="s">
        <v>2758</v>
      </c>
      <c r="B902">
        <f>COUNTIF(Walmart_dataset[Order ID],Calc!A902)</f>
        <v>3</v>
      </c>
      <c r="C902">
        <f>SUMIF(Walmart_dataset[Order ID],Calc!A902,Walmart_dataset[Sales])</f>
        <v>458.57000000000005</v>
      </c>
      <c r="D902">
        <f>SUMIF(Walmart_dataset[Order ID],Calc!A902,Walmart_dataset[Profit])</f>
        <v>157</v>
      </c>
      <c r="E902" t="str">
        <f>INDEX(Walmart_dataset[],MATCH(Per_Order[[#This Row],[Unique Order ID]],Walmart_dataset[Order ID],0),7)</f>
        <v>Washington</v>
      </c>
      <c r="F902" t="str">
        <f>MID(Per_Order[[#This Row],[Unique Order ID]],4,4)</f>
        <v>2013</v>
      </c>
    </row>
    <row r="903" spans="1:6" x14ac:dyDescent="0.25">
      <c r="A903" t="s">
        <v>2760</v>
      </c>
      <c r="B903">
        <f>COUNTIF(Walmart_dataset[Order ID],Calc!A903)</f>
        <v>2</v>
      </c>
      <c r="C903">
        <f>SUMIF(Walmart_dataset[Order ID],Calc!A903,Walmart_dataset[Sales])</f>
        <v>495.74</v>
      </c>
      <c r="D903">
        <f>SUMIF(Walmart_dataset[Order ID],Calc!A903,Walmart_dataset[Profit])</f>
        <v>101.16</v>
      </c>
      <c r="E903" t="str">
        <f>INDEX(Walmart_dataset[],MATCH(Per_Order[[#This Row],[Unique Order ID]],Walmart_dataset[Order ID],0),7)</f>
        <v>Idaho</v>
      </c>
      <c r="F903" t="str">
        <f>MID(Per_Order[[#This Row],[Unique Order ID]],4,4)</f>
        <v>2012</v>
      </c>
    </row>
    <row r="904" spans="1:6" x14ac:dyDescent="0.25">
      <c r="A904" t="s">
        <v>2764</v>
      </c>
      <c r="B904">
        <f>COUNTIF(Walmart_dataset[Order ID],Calc!A904)</f>
        <v>1</v>
      </c>
      <c r="C904">
        <f>SUMIF(Walmart_dataset[Order ID],Calc!A904,Walmart_dataset[Sales])</f>
        <v>12.96</v>
      </c>
      <c r="D904">
        <f>SUMIF(Walmart_dataset[Order ID],Calc!A904,Walmart_dataset[Profit])</f>
        <v>6.22</v>
      </c>
      <c r="E904" t="str">
        <f>INDEX(Walmart_dataset[],MATCH(Per_Order[[#This Row],[Unique Order ID]],Walmart_dataset[Order ID],0),7)</f>
        <v>Washington</v>
      </c>
      <c r="F904" t="str">
        <f>MID(Per_Order[[#This Row],[Unique Order ID]],4,4)</f>
        <v>2013</v>
      </c>
    </row>
    <row r="905" spans="1:6" x14ac:dyDescent="0.25">
      <c r="A905" t="s">
        <v>2765</v>
      </c>
      <c r="B905">
        <f>COUNTIF(Walmart_dataset[Order ID],Calc!A905)</f>
        <v>2</v>
      </c>
      <c r="C905">
        <f>SUMIF(Walmart_dataset[Order ID],Calc!A905,Walmart_dataset[Sales])</f>
        <v>85.009999999999991</v>
      </c>
      <c r="D905">
        <f>SUMIF(Walmart_dataset[Order ID],Calc!A905,Walmart_dataset[Profit])</f>
        <v>7.95</v>
      </c>
      <c r="E905" t="str">
        <f>INDEX(Walmart_dataset[],MATCH(Per_Order[[#This Row],[Unique Order ID]],Walmart_dataset[Order ID],0),7)</f>
        <v>Washington</v>
      </c>
      <c r="F905" t="str">
        <f>MID(Per_Order[[#This Row],[Unique Order ID]],4,4)</f>
        <v>2011</v>
      </c>
    </row>
    <row r="906" spans="1:6" x14ac:dyDescent="0.25">
      <c r="A906" t="s">
        <v>2768</v>
      </c>
      <c r="B906">
        <f>COUNTIF(Walmart_dataset[Order ID],Calc!A906)</f>
        <v>1</v>
      </c>
      <c r="C906">
        <f>SUMIF(Walmart_dataset[Order ID],Calc!A906,Walmart_dataset[Sales])</f>
        <v>98.35</v>
      </c>
      <c r="D906">
        <f>SUMIF(Walmart_dataset[Order ID],Calc!A906,Walmart_dataset[Profit])</f>
        <v>35.65</v>
      </c>
      <c r="E906" t="str">
        <f>INDEX(Walmart_dataset[],MATCH(Per_Order[[#This Row],[Unique Order ID]],Walmart_dataset[Order ID],0),7)</f>
        <v>Washington</v>
      </c>
      <c r="F906" t="str">
        <f>MID(Per_Order[[#This Row],[Unique Order ID]],4,4)</f>
        <v>2012</v>
      </c>
    </row>
    <row r="907" spans="1:6" x14ac:dyDescent="0.25">
      <c r="A907" t="s">
        <v>2769</v>
      </c>
      <c r="B907">
        <f>COUNTIF(Walmart_dataset[Order ID],Calc!A907)</f>
        <v>1</v>
      </c>
      <c r="C907">
        <f>SUMIF(Walmart_dataset[Order ID],Calc!A907,Walmart_dataset[Sales])</f>
        <v>71.09</v>
      </c>
      <c r="D907">
        <f>SUMIF(Walmart_dataset[Order ID],Calc!A907,Walmart_dataset[Profit])</f>
        <v>-1.78</v>
      </c>
      <c r="E907" t="str">
        <f>INDEX(Walmart_dataset[],MATCH(Per_Order[[#This Row],[Unique Order ID]],Walmart_dataset[Order ID],0),7)</f>
        <v>California</v>
      </c>
      <c r="F907" t="str">
        <f>MID(Per_Order[[#This Row],[Unique Order ID]],4,4)</f>
        <v>2013</v>
      </c>
    </row>
    <row r="908" spans="1:6" x14ac:dyDescent="0.25">
      <c r="A908" t="s">
        <v>2771</v>
      </c>
      <c r="B908">
        <f>COUNTIF(Walmart_dataset[Order ID],Calc!A908)</f>
        <v>1</v>
      </c>
      <c r="C908">
        <f>SUMIF(Walmart_dataset[Order ID],Calc!A908,Walmart_dataset[Sales])</f>
        <v>35.880000000000003</v>
      </c>
      <c r="D908">
        <f>SUMIF(Walmart_dataset[Order ID],Calc!A908,Walmart_dataset[Profit])</f>
        <v>17.579999999999998</v>
      </c>
      <c r="E908" t="str">
        <f>INDEX(Walmart_dataset[],MATCH(Per_Order[[#This Row],[Unique Order ID]],Walmart_dataset[Order ID],0),7)</f>
        <v>California</v>
      </c>
      <c r="F908" t="str">
        <f>MID(Per_Order[[#This Row],[Unique Order ID]],4,4)</f>
        <v>2014</v>
      </c>
    </row>
    <row r="909" spans="1:6" x14ac:dyDescent="0.25">
      <c r="A909" t="s">
        <v>2772</v>
      </c>
      <c r="B909">
        <f>COUNTIF(Walmart_dataset[Order ID],Calc!A909)</f>
        <v>3</v>
      </c>
      <c r="C909">
        <f>SUMIF(Walmart_dataset[Order ID],Calc!A909,Walmart_dataset[Sales])</f>
        <v>259.87</v>
      </c>
      <c r="D909">
        <f>SUMIF(Walmart_dataset[Order ID],Calc!A909,Walmart_dataset[Profit])</f>
        <v>36.839999999999996</v>
      </c>
      <c r="E909" t="str">
        <f>INDEX(Walmart_dataset[],MATCH(Per_Order[[#This Row],[Unique Order ID]],Walmart_dataset[Order ID],0),7)</f>
        <v>Oregon</v>
      </c>
      <c r="F909" t="str">
        <f>MID(Per_Order[[#This Row],[Unique Order ID]],4,4)</f>
        <v>2012</v>
      </c>
    </row>
    <row r="910" spans="1:6" x14ac:dyDescent="0.25">
      <c r="A910" t="s">
        <v>2773</v>
      </c>
      <c r="B910">
        <f>COUNTIF(Walmart_dataset[Order ID],Calc!A910)</f>
        <v>1</v>
      </c>
      <c r="C910">
        <f>SUMIF(Walmart_dataset[Order ID],Calc!A910,Walmart_dataset[Sales])</f>
        <v>12.96</v>
      </c>
      <c r="D910">
        <f>SUMIF(Walmart_dataset[Order ID],Calc!A910,Walmart_dataset[Profit])</f>
        <v>6.22</v>
      </c>
      <c r="E910" t="str">
        <f>INDEX(Walmart_dataset[],MATCH(Per_Order[[#This Row],[Unique Order ID]],Walmart_dataset[Order ID],0),7)</f>
        <v>California</v>
      </c>
      <c r="F910" t="str">
        <f>MID(Per_Order[[#This Row],[Unique Order ID]],4,4)</f>
        <v>2013</v>
      </c>
    </row>
    <row r="911" spans="1:6" x14ac:dyDescent="0.25">
      <c r="A911" t="s">
        <v>2775</v>
      </c>
      <c r="B911">
        <f>COUNTIF(Walmart_dataset[Order ID],Calc!A911)</f>
        <v>2</v>
      </c>
      <c r="C911">
        <f>SUMIF(Walmart_dataset[Order ID],Calc!A911,Walmart_dataset[Sales])</f>
        <v>38.659999999999997</v>
      </c>
      <c r="D911">
        <f>SUMIF(Walmart_dataset[Order ID],Calc!A911,Walmart_dataset[Profit])</f>
        <v>15.079999999999998</v>
      </c>
      <c r="E911" t="str">
        <f>INDEX(Walmart_dataset[],MATCH(Per_Order[[#This Row],[Unique Order ID]],Walmart_dataset[Order ID],0),7)</f>
        <v>California</v>
      </c>
      <c r="F911" t="str">
        <f>MID(Per_Order[[#This Row],[Unique Order ID]],4,4)</f>
        <v>2011</v>
      </c>
    </row>
    <row r="912" spans="1:6" x14ac:dyDescent="0.25">
      <c r="A912" t="s">
        <v>2777</v>
      </c>
      <c r="B912">
        <f>COUNTIF(Walmart_dataset[Order ID],Calc!A912)</f>
        <v>1</v>
      </c>
      <c r="C912">
        <f>SUMIF(Walmart_dataset[Order ID],Calc!A912,Walmart_dataset[Sales])</f>
        <v>38.380000000000003</v>
      </c>
      <c r="D912">
        <f>SUMIF(Walmart_dataset[Order ID],Calc!A912,Walmart_dataset[Profit])</f>
        <v>13.43</v>
      </c>
      <c r="E912" t="str">
        <f>INDEX(Walmart_dataset[],MATCH(Per_Order[[#This Row],[Unique Order ID]],Walmart_dataset[Order ID],0),7)</f>
        <v>California</v>
      </c>
      <c r="F912" t="str">
        <f>MID(Per_Order[[#This Row],[Unique Order ID]],4,4)</f>
        <v>2014</v>
      </c>
    </row>
    <row r="913" spans="1:6" x14ac:dyDescent="0.25">
      <c r="A913" t="s">
        <v>2779</v>
      </c>
      <c r="B913">
        <f>COUNTIF(Walmart_dataset[Order ID],Calc!A913)</f>
        <v>7</v>
      </c>
      <c r="C913">
        <f>SUMIF(Walmart_dataset[Order ID],Calc!A913,Walmart_dataset[Sales])</f>
        <v>1435.96</v>
      </c>
      <c r="D913">
        <f>SUMIF(Walmart_dataset[Order ID],Calc!A913,Walmart_dataset[Profit])</f>
        <v>106.98000000000002</v>
      </c>
      <c r="E913" t="str">
        <f>INDEX(Walmart_dataset[],MATCH(Per_Order[[#This Row],[Unique Order ID]],Walmart_dataset[Order ID],0),7)</f>
        <v>California</v>
      </c>
      <c r="F913" t="str">
        <f>MID(Per_Order[[#This Row],[Unique Order ID]],4,4)</f>
        <v>2014</v>
      </c>
    </row>
    <row r="914" spans="1:6" x14ac:dyDescent="0.25">
      <c r="A914" t="s">
        <v>2784</v>
      </c>
      <c r="B914">
        <f>COUNTIF(Walmart_dataset[Order ID],Calc!A914)</f>
        <v>2</v>
      </c>
      <c r="C914">
        <f>SUMIF(Walmart_dataset[Order ID],Calc!A914,Walmart_dataset[Sales])</f>
        <v>65.05</v>
      </c>
      <c r="D914">
        <f>SUMIF(Walmart_dataset[Order ID],Calc!A914,Walmart_dataset[Profit])</f>
        <v>31.7</v>
      </c>
      <c r="E914" t="str">
        <f>INDEX(Walmart_dataset[],MATCH(Per_Order[[#This Row],[Unique Order ID]],Walmart_dataset[Order ID],0),7)</f>
        <v>California</v>
      </c>
      <c r="F914" t="str">
        <f>MID(Per_Order[[#This Row],[Unique Order ID]],4,4)</f>
        <v>2013</v>
      </c>
    </row>
    <row r="915" spans="1:6" x14ac:dyDescent="0.25">
      <c r="A915" t="s">
        <v>2787</v>
      </c>
      <c r="B915">
        <f>COUNTIF(Walmart_dataset[Order ID],Calc!A915)</f>
        <v>2</v>
      </c>
      <c r="C915">
        <f>SUMIF(Walmart_dataset[Order ID],Calc!A915,Walmart_dataset[Sales])</f>
        <v>487.7</v>
      </c>
      <c r="D915">
        <f>SUMIF(Walmart_dataset[Order ID],Calc!A915,Walmart_dataset[Profit])</f>
        <v>127.29</v>
      </c>
      <c r="E915" t="str">
        <f>INDEX(Walmart_dataset[],MATCH(Per_Order[[#This Row],[Unique Order ID]],Walmart_dataset[Order ID],0),7)</f>
        <v>California</v>
      </c>
      <c r="F915" t="str">
        <f>MID(Per_Order[[#This Row],[Unique Order ID]],4,4)</f>
        <v>2013</v>
      </c>
    </row>
    <row r="916" spans="1:6" x14ac:dyDescent="0.25">
      <c r="A916" t="s">
        <v>2789</v>
      </c>
      <c r="B916">
        <f>COUNTIF(Walmart_dataset[Order ID],Calc!A916)</f>
        <v>2</v>
      </c>
      <c r="C916">
        <f>SUMIF(Walmart_dataset[Order ID],Calc!A916,Walmart_dataset[Sales])</f>
        <v>597.86</v>
      </c>
      <c r="D916">
        <f>SUMIF(Walmart_dataset[Order ID],Calc!A916,Walmart_dataset[Profit])</f>
        <v>171.79000000000002</v>
      </c>
      <c r="E916" t="str">
        <f>INDEX(Walmart_dataset[],MATCH(Per_Order[[#This Row],[Unique Order ID]],Walmart_dataset[Order ID],0),7)</f>
        <v>California</v>
      </c>
      <c r="F916" t="str">
        <f>MID(Per_Order[[#This Row],[Unique Order ID]],4,4)</f>
        <v>2014</v>
      </c>
    </row>
    <row r="917" spans="1:6" x14ac:dyDescent="0.25">
      <c r="A917" t="s">
        <v>2791</v>
      </c>
      <c r="B917">
        <f>COUNTIF(Walmart_dataset[Order ID],Calc!A917)</f>
        <v>1</v>
      </c>
      <c r="C917">
        <f>SUMIF(Walmart_dataset[Order ID],Calc!A917,Walmart_dataset[Sales])</f>
        <v>353.88</v>
      </c>
      <c r="D917">
        <f>SUMIF(Walmart_dataset[Order ID],Calc!A917,Walmart_dataset[Profit])</f>
        <v>17.690000000000001</v>
      </c>
      <c r="E917" t="str">
        <f>INDEX(Walmart_dataset[],MATCH(Per_Order[[#This Row],[Unique Order ID]],Walmart_dataset[Order ID],0),7)</f>
        <v>Washington</v>
      </c>
      <c r="F917" t="str">
        <f>MID(Per_Order[[#This Row],[Unique Order ID]],4,4)</f>
        <v>2012</v>
      </c>
    </row>
    <row r="918" spans="1:6" x14ac:dyDescent="0.25">
      <c r="A918" t="s">
        <v>2793</v>
      </c>
      <c r="B918">
        <f>COUNTIF(Walmart_dataset[Order ID],Calc!A918)</f>
        <v>1</v>
      </c>
      <c r="C918">
        <f>SUMIF(Walmart_dataset[Order ID],Calc!A918,Walmart_dataset[Sales])</f>
        <v>333.58</v>
      </c>
      <c r="D918">
        <f>SUMIF(Walmart_dataset[Order ID],Calc!A918,Walmart_dataset[Profit])</f>
        <v>25.02</v>
      </c>
      <c r="E918" t="str">
        <f>INDEX(Walmart_dataset[],MATCH(Per_Order[[#This Row],[Unique Order ID]],Walmart_dataset[Order ID],0),7)</f>
        <v>California</v>
      </c>
      <c r="F918" t="str">
        <f>MID(Per_Order[[#This Row],[Unique Order ID]],4,4)</f>
        <v>2011</v>
      </c>
    </row>
    <row r="919" spans="1:6" x14ac:dyDescent="0.25">
      <c r="A919" t="s">
        <v>2795</v>
      </c>
      <c r="B919">
        <f>COUNTIF(Walmart_dataset[Order ID],Calc!A919)</f>
        <v>2</v>
      </c>
      <c r="C919">
        <f>SUMIF(Walmart_dataset[Order ID],Calc!A919,Walmart_dataset[Sales])</f>
        <v>1173.03</v>
      </c>
      <c r="D919">
        <f>SUMIF(Walmart_dataset[Order ID],Calc!A919,Walmart_dataset[Profit])</f>
        <v>340.47</v>
      </c>
      <c r="E919" t="str">
        <f>INDEX(Walmart_dataset[],MATCH(Per_Order[[#This Row],[Unique Order ID]],Walmart_dataset[Order ID],0),7)</f>
        <v>California</v>
      </c>
      <c r="F919" t="str">
        <f>MID(Per_Order[[#This Row],[Unique Order ID]],4,4)</f>
        <v>2012</v>
      </c>
    </row>
    <row r="920" spans="1:6" x14ac:dyDescent="0.25">
      <c r="A920" t="s">
        <v>2796</v>
      </c>
      <c r="B920">
        <f>COUNTIF(Walmart_dataset[Order ID],Calc!A920)</f>
        <v>2</v>
      </c>
      <c r="C920">
        <f>SUMIF(Walmart_dataset[Order ID],Calc!A920,Walmart_dataset[Sales])</f>
        <v>651.5</v>
      </c>
      <c r="D920">
        <f>SUMIF(Walmart_dataset[Order ID],Calc!A920,Walmart_dataset[Profit])</f>
        <v>-27.29</v>
      </c>
      <c r="E920" t="str">
        <f>INDEX(Walmart_dataset[],MATCH(Per_Order[[#This Row],[Unique Order ID]],Walmart_dataset[Order ID],0),7)</f>
        <v>California</v>
      </c>
      <c r="F920" t="str">
        <f>MID(Per_Order[[#This Row],[Unique Order ID]],4,4)</f>
        <v>2013</v>
      </c>
    </row>
    <row r="921" spans="1:6" x14ac:dyDescent="0.25">
      <c r="A921" t="s">
        <v>2800</v>
      </c>
      <c r="B921">
        <f>COUNTIF(Walmart_dataset[Order ID],Calc!A921)</f>
        <v>1</v>
      </c>
      <c r="C921">
        <f>SUMIF(Walmart_dataset[Order ID],Calc!A921,Walmart_dataset[Sales])</f>
        <v>104.85</v>
      </c>
      <c r="D921">
        <f>SUMIF(Walmart_dataset[Order ID],Calc!A921,Walmart_dataset[Profit])</f>
        <v>50.33</v>
      </c>
      <c r="E921" t="str">
        <f>INDEX(Walmart_dataset[],MATCH(Per_Order[[#This Row],[Unique Order ID]],Walmart_dataset[Order ID],0),7)</f>
        <v>California</v>
      </c>
      <c r="F921" t="str">
        <f>MID(Per_Order[[#This Row],[Unique Order ID]],4,4)</f>
        <v>2013</v>
      </c>
    </row>
    <row r="922" spans="1:6" x14ac:dyDescent="0.25">
      <c r="A922" t="s">
        <v>2802</v>
      </c>
      <c r="B922">
        <f>COUNTIF(Walmart_dataset[Order ID],Calc!A922)</f>
        <v>2</v>
      </c>
      <c r="C922">
        <f>SUMIF(Walmart_dataset[Order ID],Calc!A922,Walmart_dataset[Sales])</f>
        <v>143.13</v>
      </c>
      <c r="D922">
        <f>SUMIF(Walmart_dataset[Order ID],Calc!A922,Walmart_dataset[Profit])</f>
        <v>19.18</v>
      </c>
      <c r="E922" t="str">
        <f>INDEX(Walmart_dataset[],MATCH(Per_Order[[#This Row],[Unique Order ID]],Walmart_dataset[Order ID],0),7)</f>
        <v>California</v>
      </c>
      <c r="F922" t="str">
        <f>MID(Per_Order[[#This Row],[Unique Order ID]],4,4)</f>
        <v>2011</v>
      </c>
    </row>
    <row r="923" spans="1:6" x14ac:dyDescent="0.25">
      <c r="A923" t="s">
        <v>2803</v>
      </c>
      <c r="B923">
        <f>COUNTIF(Walmart_dataset[Order ID],Calc!A923)</f>
        <v>1</v>
      </c>
      <c r="C923">
        <f>SUMIF(Walmart_dataset[Order ID],Calc!A923,Walmart_dataset[Sales])</f>
        <v>71.98</v>
      </c>
      <c r="D923">
        <f>SUMIF(Walmart_dataset[Order ID],Calc!A923,Walmart_dataset[Profit])</f>
        <v>24.29</v>
      </c>
      <c r="E923" t="str">
        <f>INDEX(Walmart_dataset[],MATCH(Per_Order[[#This Row],[Unique Order ID]],Walmart_dataset[Order ID],0),7)</f>
        <v>California</v>
      </c>
      <c r="F923" t="str">
        <f>MID(Per_Order[[#This Row],[Unique Order ID]],4,4)</f>
        <v>2012</v>
      </c>
    </row>
    <row r="924" spans="1:6" x14ac:dyDescent="0.25">
      <c r="A924" t="s">
        <v>2806</v>
      </c>
      <c r="B924">
        <f>COUNTIF(Walmart_dataset[Order ID],Calc!A924)</f>
        <v>3</v>
      </c>
      <c r="C924">
        <f>SUMIF(Walmart_dataset[Order ID],Calc!A924,Walmart_dataset[Sales])</f>
        <v>54.17</v>
      </c>
      <c r="D924">
        <f>SUMIF(Walmart_dataset[Order ID],Calc!A924,Walmart_dataset[Profit])</f>
        <v>24.45</v>
      </c>
      <c r="E924" t="str">
        <f>INDEX(Walmart_dataset[],MATCH(Per_Order[[#This Row],[Unique Order ID]],Walmart_dataset[Order ID],0),7)</f>
        <v>California</v>
      </c>
      <c r="F924" t="str">
        <f>MID(Per_Order[[#This Row],[Unique Order ID]],4,4)</f>
        <v>2012</v>
      </c>
    </row>
    <row r="925" spans="1:6" x14ac:dyDescent="0.25">
      <c r="A925" t="s">
        <v>2810</v>
      </c>
      <c r="B925">
        <f>COUNTIF(Walmart_dataset[Order ID],Calc!A925)</f>
        <v>4</v>
      </c>
      <c r="C925">
        <f>SUMIF(Walmart_dataset[Order ID],Calc!A925,Walmart_dataset[Sales])</f>
        <v>374.60999999999996</v>
      </c>
      <c r="D925">
        <f>SUMIF(Walmart_dataset[Order ID],Calc!A925,Walmart_dataset[Profit])</f>
        <v>-386.22000000000008</v>
      </c>
      <c r="E925" t="str">
        <f>INDEX(Walmart_dataset[],MATCH(Per_Order[[#This Row],[Unique Order ID]],Walmart_dataset[Order ID],0),7)</f>
        <v>Oregon</v>
      </c>
      <c r="F925" t="str">
        <f>MID(Per_Order[[#This Row],[Unique Order ID]],4,4)</f>
        <v>2014</v>
      </c>
    </row>
    <row r="926" spans="1:6" x14ac:dyDescent="0.25">
      <c r="A926" t="s">
        <v>2813</v>
      </c>
      <c r="B926">
        <f>COUNTIF(Walmart_dataset[Order ID],Calc!A926)</f>
        <v>5</v>
      </c>
      <c r="C926">
        <f>SUMIF(Walmart_dataset[Order ID],Calc!A926,Walmart_dataset[Sales])</f>
        <v>304.04000000000002</v>
      </c>
      <c r="D926">
        <f>SUMIF(Walmart_dataset[Order ID],Calc!A926,Walmart_dataset[Profit])</f>
        <v>74.11</v>
      </c>
      <c r="E926" t="str">
        <f>INDEX(Walmart_dataset[],MATCH(Per_Order[[#This Row],[Unique Order ID]],Walmart_dataset[Order ID],0),7)</f>
        <v>California</v>
      </c>
      <c r="F926" t="str">
        <f>MID(Per_Order[[#This Row],[Unique Order ID]],4,4)</f>
        <v>2014</v>
      </c>
    </row>
    <row r="927" spans="1:6" x14ac:dyDescent="0.25">
      <c r="A927" t="s">
        <v>2814</v>
      </c>
      <c r="B927">
        <f>COUNTIF(Walmart_dataset[Order ID],Calc!A927)</f>
        <v>1</v>
      </c>
      <c r="C927">
        <f>SUMIF(Walmart_dataset[Order ID],Calc!A927,Walmart_dataset[Sales])</f>
        <v>15.98</v>
      </c>
      <c r="D927">
        <f>SUMIF(Walmart_dataset[Order ID],Calc!A927,Walmart_dataset[Profit])</f>
        <v>1.2</v>
      </c>
      <c r="E927" t="str">
        <f>INDEX(Walmart_dataset[],MATCH(Per_Order[[#This Row],[Unique Order ID]],Walmart_dataset[Order ID],0),7)</f>
        <v>California</v>
      </c>
      <c r="F927" t="str">
        <f>MID(Per_Order[[#This Row],[Unique Order ID]],4,4)</f>
        <v>2012</v>
      </c>
    </row>
    <row r="928" spans="1:6" x14ac:dyDescent="0.25">
      <c r="A928" t="s">
        <v>2815</v>
      </c>
      <c r="B928">
        <f>COUNTIF(Walmart_dataset[Order ID],Calc!A928)</f>
        <v>3</v>
      </c>
      <c r="C928">
        <f>SUMIF(Walmart_dataset[Order ID],Calc!A928,Walmart_dataset[Sales])</f>
        <v>1685.46</v>
      </c>
      <c r="D928">
        <f>SUMIF(Walmart_dataset[Order ID],Calc!A928,Walmart_dataset[Profit])</f>
        <v>250.17000000000002</v>
      </c>
      <c r="E928" t="str">
        <f>INDEX(Walmart_dataset[],MATCH(Per_Order[[#This Row],[Unique Order ID]],Walmart_dataset[Order ID],0),7)</f>
        <v>California</v>
      </c>
      <c r="F928" t="str">
        <f>MID(Per_Order[[#This Row],[Unique Order ID]],4,4)</f>
        <v>2012</v>
      </c>
    </row>
    <row r="929" spans="1:6" x14ac:dyDescent="0.25">
      <c r="A929" t="s">
        <v>2818</v>
      </c>
      <c r="B929">
        <f>COUNTIF(Walmart_dataset[Order ID],Calc!A929)</f>
        <v>4</v>
      </c>
      <c r="C929">
        <f>SUMIF(Walmart_dataset[Order ID],Calc!A929,Walmart_dataset[Sales])</f>
        <v>551.04</v>
      </c>
      <c r="D929">
        <f>SUMIF(Walmart_dataset[Order ID],Calc!A929,Walmart_dataset[Profit])</f>
        <v>2.6299999999999981</v>
      </c>
      <c r="E929" t="str">
        <f>INDEX(Walmart_dataset[],MATCH(Per_Order[[#This Row],[Unique Order ID]],Walmart_dataset[Order ID],0),7)</f>
        <v>California</v>
      </c>
      <c r="F929" t="str">
        <f>MID(Per_Order[[#This Row],[Unique Order ID]],4,4)</f>
        <v>2014</v>
      </c>
    </row>
    <row r="930" spans="1:6" x14ac:dyDescent="0.25">
      <c r="A930" t="s">
        <v>2822</v>
      </c>
      <c r="B930">
        <f>COUNTIF(Walmart_dataset[Order ID],Calc!A930)</f>
        <v>1</v>
      </c>
      <c r="C930">
        <f>SUMIF(Walmart_dataset[Order ID],Calc!A930,Walmart_dataset[Sales])</f>
        <v>519.96</v>
      </c>
      <c r="D930">
        <f>SUMIF(Walmart_dataset[Order ID],Calc!A930,Walmart_dataset[Profit])</f>
        <v>176.79</v>
      </c>
      <c r="E930" t="str">
        <f>INDEX(Walmart_dataset[],MATCH(Per_Order[[#This Row],[Unique Order ID]],Walmart_dataset[Order ID],0),7)</f>
        <v>California</v>
      </c>
      <c r="F930" t="str">
        <f>MID(Per_Order[[#This Row],[Unique Order ID]],4,4)</f>
        <v>2012</v>
      </c>
    </row>
    <row r="931" spans="1:6" x14ac:dyDescent="0.25">
      <c r="A931" t="s">
        <v>2823</v>
      </c>
      <c r="B931">
        <f>COUNTIF(Walmart_dataset[Order ID],Calc!A931)</f>
        <v>1</v>
      </c>
      <c r="C931">
        <f>SUMIF(Walmart_dataset[Order ID],Calc!A931,Walmart_dataset[Sales])</f>
        <v>57.57</v>
      </c>
      <c r="D931">
        <f>SUMIF(Walmart_dataset[Order ID],Calc!A931,Walmart_dataset[Profit])</f>
        <v>5.76</v>
      </c>
      <c r="E931" t="str">
        <f>INDEX(Walmart_dataset[],MATCH(Per_Order[[#This Row],[Unique Order ID]],Walmart_dataset[Order ID],0),7)</f>
        <v>California</v>
      </c>
      <c r="F931" t="str">
        <f>MID(Per_Order[[#This Row],[Unique Order ID]],4,4)</f>
        <v>2014</v>
      </c>
    </row>
    <row r="932" spans="1:6" x14ac:dyDescent="0.25">
      <c r="A932" t="s">
        <v>2826</v>
      </c>
      <c r="B932">
        <f>COUNTIF(Walmart_dataset[Order ID],Calc!A932)</f>
        <v>1</v>
      </c>
      <c r="C932">
        <f>SUMIF(Walmart_dataset[Order ID],Calc!A932,Walmart_dataset[Sales])</f>
        <v>83.7</v>
      </c>
      <c r="D932">
        <f>SUMIF(Walmart_dataset[Order ID],Calc!A932,Walmart_dataset[Profit])</f>
        <v>3.35</v>
      </c>
      <c r="E932" t="str">
        <f>INDEX(Walmart_dataset[],MATCH(Per_Order[[#This Row],[Unique Order ID]],Walmart_dataset[Order ID],0),7)</f>
        <v>Washington</v>
      </c>
      <c r="F932" t="str">
        <f>MID(Per_Order[[#This Row],[Unique Order ID]],4,4)</f>
        <v>2012</v>
      </c>
    </row>
    <row r="933" spans="1:6" x14ac:dyDescent="0.25">
      <c r="A933" t="s">
        <v>2828</v>
      </c>
      <c r="B933">
        <f>COUNTIF(Walmart_dataset[Order ID],Calc!A933)</f>
        <v>7</v>
      </c>
      <c r="C933">
        <f>SUMIF(Walmart_dataset[Order ID],Calc!A933,Walmart_dataset[Sales])</f>
        <v>1873.61</v>
      </c>
      <c r="D933">
        <f>SUMIF(Walmart_dataset[Order ID],Calc!A933,Walmart_dataset[Profit])</f>
        <v>175.39000000000001</v>
      </c>
      <c r="E933" t="str">
        <f>INDEX(Walmart_dataset[],MATCH(Per_Order[[#This Row],[Unique Order ID]],Walmart_dataset[Order ID],0),7)</f>
        <v>California</v>
      </c>
      <c r="F933" t="str">
        <f>MID(Per_Order[[#This Row],[Unique Order ID]],4,4)</f>
        <v>2012</v>
      </c>
    </row>
    <row r="934" spans="1:6" x14ac:dyDescent="0.25">
      <c r="A934" t="s">
        <v>2836</v>
      </c>
      <c r="B934">
        <f>COUNTIF(Walmart_dataset[Order ID],Calc!A934)</f>
        <v>1</v>
      </c>
      <c r="C934">
        <f>SUMIF(Walmart_dataset[Order ID],Calc!A934,Walmart_dataset[Sales])</f>
        <v>239.67</v>
      </c>
      <c r="D934">
        <f>SUMIF(Walmart_dataset[Order ID],Calc!A934,Walmart_dataset[Profit])</f>
        <v>14.1</v>
      </c>
      <c r="E934" t="str">
        <f>INDEX(Walmart_dataset[],MATCH(Per_Order[[#This Row],[Unique Order ID]],Walmart_dataset[Order ID],0),7)</f>
        <v>California</v>
      </c>
      <c r="F934" t="str">
        <f>MID(Per_Order[[#This Row],[Unique Order ID]],4,4)</f>
        <v>2014</v>
      </c>
    </row>
    <row r="935" spans="1:6" x14ac:dyDescent="0.25">
      <c r="A935" t="s">
        <v>2838</v>
      </c>
      <c r="B935">
        <f>COUNTIF(Walmart_dataset[Order ID],Calc!A935)</f>
        <v>1</v>
      </c>
      <c r="C935">
        <f>SUMIF(Walmart_dataset[Order ID],Calc!A935,Walmart_dataset[Sales])</f>
        <v>1603.14</v>
      </c>
      <c r="D935">
        <f>SUMIF(Walmart_dataset[Order ID],Calc!A935,Walmart_dataset[Profit])</f>
        <v>100.2</v>
      </c>
      <c r="E935" t="str">
        <f>INDEX(Walmart_dataset[],MATCH(Per_Order[[#This Row],[Unique Order ID]],Walmart_dataset[Order ID],0),7)</f>
        <v>Wyoming</v>
      </c>
      <c r="F935" t="str">
        <f>MID(Per_Order[[#This Row],[Unique Order ID]],4,4)</f>
        <v>2013</v>
      </c>
    </row>
    <row r="936" spans="1:6" x14ac:dyDescent="0.25">
      <c r="A936" t="s">
        <v>2841</v>
      </c>
      <c r="B936">
        <f>COUNTIF(Walmart_dataset[Order ID],Calc!A936)</f>
        <v>1</v>
      </c>
      <c r="C936">
        <f>SUMIF(Walmart_dataset[Order ID],Calc!A936,Walmart_dataset[Sales])</f>
        <v>1293.49</v>
      </c>
      <c r="D936">
        <f>SUMIF(Walmart_dataset[Order ID],Calc!A936,Walmart_dataset[Profit])</f>
        <v>80.84</v>
      </c>
      <c r="E936" t="str">
        <f>INDEX(Walmart_dataset[],MATCH(Per_Order[[#This Row],[Unique Order ID]],Walmart_dataset[Order ID],0),7)</f>
        <v>California</v>
      </c>
      <c r="F936" t="str">
        <f>MID(Per_Order[[#This Row],[Unique Order ID]],4,4)</f>
        <v>2013</v>
      </c>
    </row>
    <row r="937" spans="1:6" x14ac:dyDescent="0.25">
      <c r="A937" t="s">
        <v>2842</v>
      </c>
      <c r="B937">
        <f>COUNTIF(Walmart_dataset[Order ID],Calc!A937)</f>
        <v>3</v>
      </c>
      <c r="C937">
        <f>SUMIF(Walmart_dataset[Order ID],Calc!A937,Walmart_dataset[Sales])</f>
        <v>2056.0100000000002</v>
      </c>
      <c r="D937">
        <f>SUMIF(Walmart_dataset[Order ID],Calc!A937,Walmart_dataset[Profit])</f>
        <v>131.25</v>
      </c>
      <c r="E937" t="str">
        <f>INDEX(Walmart_dataset[],MATCH(Per_Order[[#This Row],[Unique Order ID]],Walmart_dataset[Order ID],0),7)</f>
        <v>California</v>
      </c>
      <c r="F937" t="str">
        <f>MID(Per_Order[[#This Row],[Unique Order ID]],4,4)</f>
        <v>2013</v>
      </c>
    </row>
    <row r="938" spans="1:6" x14ac:dyDescent="0.25">
      <c r="A938" t="s">
        <v>2844</v>
      </c>
      <c r="B938">
        <f>COUNTIF(Walmart_dataset[Order ID],Calc!A938)</f>
        <v>2</v>
      </c>
      <c r="C938">
        <f>SUMIF(Walmart_dataset[Order ID],Calc!A938,Walmart_dataset[Sales])</f>
        <v>4940.87</v>
      </c>
      <c r="D938">
        <f>SUMIF(Walmart_dataset[Order ID],Calc!A938,Walmart_dataset[Profit])</f>
        <v>203.85</v>
      </c>
      <c r="E938" t="str">
        <f>INDEX(Walmart_dataset[],MATCH(Per_Order[[#This Row],[Unique Order ID]],Walmart_dataset[Order ID],0),7)</f>
        <v>California</v>
      </c>
      <c r="F938" t="str">
        <f>MID(Per_Order[[#This Row],[Unique Order ID]],4,4)</f>
        <v>2013</v>
      </c>
    </row>
    <row r="939" spans="1:6" x14ac:dyDescent="0.25">
      <c r="A939" t="s">
        <v>2846</v>
      </c>
      <c r="B939">
        <f>COUNTIF(Walmart_dataset[Order ID],Calc!A939)</f>
        <v>2</v>
      </c>
      <c r="C939">
        <f>SUMIF(Walmart_dataset[Order ID],Calc!A939,Walmart_dataset[Sales])</f>
        <v>194.32</v>
      </c>
      <c r="D939">
        <f>SUMIF(Walmart_dataset[Order ID],Calc!A939,Walmart_dataset[Profit])</f>
        <v>91.41</v>
      </c>
      <c r="E939" t="str">
        <f>INDEX(Walmart_dataset[],MATCH(Per_Order[[#This Row],[Unique Order ID]],Walmart_dataset[Order ID],0),7)</f>
        <v>California</v>
      </c>
      <c r="F939" t="str">
        <f>MID(Per_Order[[#This Row],[Unique Order ID]],4,4)</f>
        <v>2011</v>
      </c>
    </row>
    <row r="940" spans="1:6" x14ac:dyDescent="0.25">
      <c r="A940" t="s">
        <v>2849</v>
      </c>
      <c r="B940">
        <f>COUNTIF(Walmart_dataset[Order ID],Calc!A940)</f>
        <v>1</v>
      </c>
      <c r="C940">
        <f>SUMIF(Walmart_dataset[Order ID],Calc!A940,Walmart_dataset[Sales])</f>
        <v>99.87</v>
      </c>
      <c r="D940">
        <f>SUMIF(Walmart_dataset[Order ID],Calc!A940,Walmart_dataset[Profit])</f>
        <v>23.97</v>
      </c>
      <c r="E940" t="str">
        <f>INDEX(Walmart_dataset[],MATCH(Per_Order[[#This Row],[Unique Order ID]],Walmart_dataset[Order ID],0),7)</f>
        <v>California</v>
      </c>
      <c r="F940" t="str">
        <f>MID(Per_Order[[#This Row],[Unique Order ID]],4,4)</f>
        <v>2014</v>
      </c>
    </row>
    <row r="941" spans="1:6" x14ac:dyDescent="0.25">
      <c r="A941" t="s">
        <v>2851</v>
      </c>
      <c r="B941">
        <f>COUNTIF(Walmart_dataset[Order ID],Calc!A941)</f>
        <v>2</v>
      </c>
      <c r="C941">
        <f>SUMIF(Walmart_dataset[Order ID],Calc!A941,Walmart_dataset[Sales])</f>
        <v>65.8</v>
      </c>
      <c r="D941">
        <f>SUMIF(Walmart_dataset[Order ID],Calc!A941,Walmart_dataset[Profit])</f>
        <v>31.83</v>
      </c>
      <c r="E941" t="str">
        <f>INDEX(Walmart_dataset[],MATCH(Per_Order[[#This Row],[Unique Order ID]],Walmart_dataset[Order ID],0),7)</f>
        <v>California</v>
      </c>
      <c r="F941" t="str">
        <f>MID(Per_Order[[#This Row],[Unique Order ID]],4,4)</f>
        <v>2011</v>
      </c>
    </row>
    <row r="942" spans="1:6" x14ac:dyDescent="0.25">
      <c r="A942" t="s">
        <v>2852</v>
      </c>
      <c r="B942">
        <f>COUNTIF(Walmart_dataset[Order ID],Calc!A942)</f>
        <v>1</v>
      </c>
      <c r="C942">
        <f>SUMIF(Walmart_dataset[Order ID],Calc!A942,Walmart_dataset[Sales])</f>
        <v>9.7799999999999994</v>
      </c>
      <c r="D942">
        <f>SUMIF(Walmart_dataset[Order ID],Calc!A942,Walmart_dataset[Profit])</f>
        <v>4.8899999999999997</v>
      </c>
      <c r="E942" t="str">
        <f>INDEX(Walmart_dataset[],MATCH(Per_Order[[#This Row],[Unique Order ID]],Walmart_dataset[Order ID],0),7)</f>
        <v>California</v>
      </c>
      <c r="F942" t="str">
        <f>MID(Per_Order[[#This Row],[Unique Order ID]],4,4)</f>
        <v>2014</v>
      </c>
    </row>
    <row r="943" spans="1:6" x14ac:dyDescent="0.25">
      <c r="A943" t="s">
        <v>2853</v>
      </c>
      <c r="B943">
        <f>COUNTIF(Walmart_dataset[Order ID],Calc!A943)</f>
        <v>1</v>
      </c>
      <c r="C943">
        <f>SUMIF(Walmart_dataset[Order ID],Calc!A943,Walmart_dataset[Sales])</f>
        <v>24.19</v>
      </c>
      <c r="D943">
        <f>SUMIF(Walmart_dataset[Order ID],Calc!A943,Walmart_dataset[Profit])</f>
        <v>7.56</v>
      </c>
      <c r="E943" t="str">
        <f>INDEX(Walmart_dataset[],MATCH(Per_Order[[#This Row],[Unique Order ID]],Walmart_dataset[Order ID],0),7)</f>
        <v>California</v>
      </c>
      <c r="F943" t="str">
        <f>MID(Per_Order[[#This Row],[Unique Order ID]],4,4)</f>
        <v>2012</v>
      </c>
    </row>
    <row r="944" spans="1:6" x14ac:dyDescent="0.25">
      <c r="A944" t="s">
        <v>2855</v>
      </c>
      <c r="B944">
        <f>COUNTIF(Walmart_dataset[Order ID],Calc!A944)</f>
        <v>5</v>
      </c>
      <c r="C944">
        <f>SUMIF(Walmart_dataset[Order ID],Calc!A944,Walmart_dataset[Sales])</f>
        <v>190.04999999999998</v>
      </c>
      <c r="D944">
        <f>SUMIF(Walmart_dataset[Order ID],Calc!A944,Walmart_dataset[Profit])</f>
        <v>83.960000000000008</v>
      </c>
      <c r="E944" t="str">
        <f>INDEX(Walmart_dataset[],MATCH(Per_Order[[#This Row],[Unique Order ID]],Walmart_dataset[Order ID],0),7)</f>
        <v>California</v>
      </c>
      <c r="F944" t="str">
        <f>MID(Per_Order[[#This Row],[Unique Order ID]],4,4)</f>
        <v>2014</v>
      </c>
    </row>
    <row r="945" spans="1:6" x14ac:dyDescent="0.25">
      <c r="A945" t="s">
        <v>2857</v>
      </c>
      <c r="B945">
        <f>COUNTIF(Walmart_dataset[Order ID],Calc!A945)</f>
        <v>4</v>
      </c>
      <c r="C945">
        <f>SUMIF(Walmart_dataset[Order ID],Calc!A945,Walmart_dataset[Sales])</f>
        <v>203.10000000000002</v>
      </c>
      <c r="D945">
        <f>SUMIF(Walmart_dataset[Order ID],Calc!A945,Walmart_dataset[Profit])</f>
        <v>75.650000000000006</v>
      </c>
      <c r="E945" t="str">
        <f>INDEX(Walmart_dataset[],MATCH(Per_Order[[#This Row],[Unique Order ID]],Walmart_dataset[Order ID],0),7)</f>
        <v>California</v>
      </c>
      <c r="F945" t="str">
        <f>MID(Per_Order[[#This Row],[Unique Order ID]],4,4)</f>
        <v>2013</v>
      </c>
    </row>
    <row r="946" spans="1:6" x14ac:dyDescent="0.25">
      <c r="A946" t="s">
        <v>2860</v>
      </c>
      <c r="B946">
        <f>COUNTIF(Walmart_dataset[Order ID],Calc!A946)</f>
        <v>1</v>
      </c>
      <c r="C946">
        <f>SUMIF(Walmart_dataset[Order ID],Calc!A946,Walmart_dataset[Sales])</f>
        <v>46.53</v>
      </c>
      <c r="D946">
        <f>SUMIF(Walmart_dataset[Order ID],Calc!A946,Walmart_dataset[Profit])</f>
        <v>13.03</v>
      </c>
      <c r="E946" t="str">
        <f>INDEX(Walmart_dataset[],MATCH(Per_Order[[#This Row],[Unique Order ID]],Walmart_dataset[Order ID],0),7)</f>
        <v>Washington</v>
      </c>
      <c r="F946" t="str">
        <f>MID(Per_Order[[#This Row],[Unique Order ID]],4,4)</f>
        <v>2013</v>
      </c>
    </row>
    <row r="947" spans="1:6" x14ac:dyDescent="0.25">
      <c r="A947" t="s">
        <v>2862</v>
      </c>
      <c r="B947">
        <f>COUNTIF(Walmart_dataset[Order ID],Calc!A947)</f>
        <v>1</v>
      </c>
      <c r="C947">
        <f>SUMIF(Walmart_dataset[Order ID],Calc!A947,Walmart_dataset[Sales])</f>
        <v>1099.5</v>
      </c>
      <c r="D947">
        <f>SUMIF(Walmart_dataset[Order ID],Calc!A947,Walmart_dataset[Profit])</f>
        <v>362.84</v>
      </c>
      <c r="E947" t="str">
        <f>INDEX(Walmart_dataset[],MATCH(Per_Order[[#This Row],[Unique Order ID]],Walmart_dataset[Order ID],0),7)</f>
        <v>Washington</v>
      </c>
      <c r="F947" t="str">
        <f>MID(Per_Order[[#This Row],[Unique Order ID]],4,4)</f>
        <v>2014</v>
      </c>
    </row>
    <row r="948" spans="1:6" x14ac:dyDescent="0.25">
      <c r="A948" t="s">
        <v>2864</v>
      </c>
      <c r="B948">
        <f>COUNTIF(Walmart_dataset[Order ID],Calc!A948)</f>
        <v>3</v>
      </c>
      <c r="C948">
        <f>SUMIF(Walmart_dataset[Order ID],Calc!A948,Walmart_dataset[Sales])</f>
        <v>274.86</v>
      </c>
      <c r="D948">
        <f>SUMIF(Walmart_dataset[Order ID],Calc!A948,Walmart_dataset[Profit])</f>
        <v>37.61</v>
      </c>
      <c r="E948" t="str">
        <f>INDEX(Walmart_dataset[],MATCH(Per_Order[[#This Row],[Unique Order ID]],Walmart_dataset[Order ID],0),7)</f>
        <v>Washington</v>
      </c>
      <c r="F948" t="str">
        <f>MID(Per_Order[[#This Row],[Unique Order ID]],4,4)</f>
        <v>2013</v>
      </c>
    </row>
    <row r="949" spans="1:6" x14ac:dyDescent="0.25">
      <c r="A949" t="s">
        <v>2866</v>
      </c>
      <c r="B949">
        <f>COUNTIF(Walmart_dataset[Order ID],Calc!A949)</f>
        <v>2</v>
      </c>
      <c r="C949">
        <f>SUMIF(Walmart_dataset[Order ID],Calc!A949,Walmart_dataset[Sales])</f>
        <v>441.71999999999997</v>
      </c>
      <c r="D949">
        <f>SUMIF(Walmart_dataset[Order ID],Calc!A949,Walmart_dataset[Profit])</f>
        <v>132.34</v>
      </c>
      <c r="E949" t="str">
        <f>INDEX(Walmart_dataset[],MATCH(Per_Order[[#This Row],[Unique Order ID]],Walmart_dataset[Order ID],0),7)</f>
        <v>California</v>
      </c>
      <c r="F949" t="str">
        <f>MID(Per_Order[[#This Row],[Unique Order ID]],4,4)</f>
        <v>2014</v>
      </c>
    </row>
    <row r="950" spans="1:6" x14ac:dyDescent="0.25">
      <c r="A950" t="s">
        <v>2868</v>
      </c>
      <c r="B950">
        <f>COUNTIF(Walmart_dataset[Order ID],Calc!A950)</f>
        <v>1</v>
      </c>
      <c r="C950">
        <f>SUMIF(Walmart_dataset[Order ID],Calc!A950,Walmart_dataset[Sales])</f>
        <v>211.17</v>
      </c>
      <c r="D950">
        <f>SUMIF(Walmart_dataset[Order ID],Calc!A950,Walmart_dataset[Profit])</f>
        <v>18.48</v>
      </c>
      <c r="E950" t="str">
        <f>INDEX(Walmart_dataset[],MATCH(Per_Order[[#This Row],[Unique Order ID]],Walmart_dataset[Order ID],0),7)</f>
        <v>California</v>
      </c>
      <c r="F950" t="str">
        <f>MID(Per_Order[[#This Row],[Unique Order ID]],4,4)</f>
        <v>2013</v>
      </c>
    </row>
    <row r="951" spans="1:6" x14ac:dyDescent="0.25">
      <c r="A951" t="s">
        <v>2869</v>
      </c>
      <c r="B951">
        <f>COUNTIF(Walmart_dataset[Order ID],Calc!A951)</f>
        <v>4</v>
      </c>
      <c r="C951">
        <f>SUMIF(Walmart_dataset[Order ID],Calc!A951,Walmart_dataset[Sales])</f>
        <v>176.14</v>
      </c>
      <c r="D951">
        <f>SUMIF(Walmart_dataset[Order ID],Calc!A951,Walmart_dataset[Profit])</f>
        <v>58.699999999999996</v>
      </c>
      <c r="E951" t="str">
        <f>INDEX(Walmart_dataset[],MATCH(Per_Order[[#This Row],[Unique Order ID]],Walmart_dataset[Order ID],0),7)</f>
        <v>California</v>
      </c>
      <c r="F951" t="str">
        <f>MID(Per_Order[[#This Row],[Unique Order ID]],4,4)</f>
        <v>2011</v>
      </c>
    </row>
    <row r="952" spans="1:6" x14ac:dyDescent="0.25">
      <c r="A952" t="s">
        <v>2875</v>
      </c>
      <c r="B952">
        <f>COUNTIF(Walmart_dataset[Order ID],Calc!A952)</f>
        <v>4</v>
      </c>
      <c r="C952">
        <f>SUMIF(Walmart_dataset[Order ID],Calc!A952,Walmart_dataset[Sales])</f>
        <v>1632.36</v>
      </c>
      <c r="D952">
        <f>SUMIF(Walmart_dataset[Order ID],Calc!A952,Walmart_dataset[Profit])</f>
        <v>139.05000000000001</v>
      </c>
      <c r="E952" t="str">
        <f>INDEX(Walmart_dataset[],MATCH(Per_Order[[#This Row],[Unique Order ID]],Walmart_dataset[Order ID],0),7)</f>
        <v>California</v>
      </c>
      <c r="F952" t="str">
        <f>MID(Per_Order[[#This Row],[Unique Order ID]],4,4)</f>
        <v>2013</v>
      </c>
    </row>
    <row r="953" spans="1:6" x14ac:dyDescent="0.25">
      <c r="A953" t="s">
        <v>2879</v>
      </c>
      <c r="B953">
        <f>COUNTIF(Walmart_dataset[Order ID],Calc!A953)</f>
        <v>1</v>
      </c>
      <c r="C953">
        <f>SUMIF(Walmart_dataset[Order ID],Calc!A953,Walmart_dataset[Sales])</f>
        <v>21.12</v>
      </c>
      <c r="D953">
        <f>SUMIF(Walmart_dataset[Order ID],Calc!A953,Walmart_dataset[Profit])</f>
        <v>6.55</v>
      </c>
      <c r="E953" t="str">
        <f>INDEX(Walmart_dataset[],MATCH(Per_Order[[#This Row],[Unique Order ID]],Walmart_dataset[Order ID],0),7)</f>
        <v>California</v>
      </c>
      <c r="F953" t="str">
        <f>MID(Per_Order[[#This Row],[Unique Order ID]],4,4)</f>
        <v>2014</v>
      </c>
    </row>
    <row r="954" spans="1:6" x14ac:dyDescent="0.25">
      <c r="A954" t="s">
        <v>2880</v>
      </c>
      <c r="B954">
        <f>COUNTIF(Walmart_dataset[Order ID],Calc!A954)</f>
        <v>3</v>
      </c>
      <c r="C954">
        <f>SUMIF(Walmart_dataset[Order ID],Calc!A954,Walmart_dataset[Sales])</f>
        <v>707.62999999999988</v>
      </c>
      <c r="D954">
        <f>SUMIF(Walmart_dataset[Order ID],Calc!A954,Walmart_dataset[Profit])</f>
        <v>115.37</v>
      </c>
      <c r="E954" t="str">
        <f>INDEX(Walmart_dataset[],MATCH(Per_Order[[#This Row],[Unique Order ID]],Walmart_dataset[Order ID],0),7)</f>
        <v>California</v>
      </c>
      <c r="F954" t="str">
        <f>MID(Per_Order[[#This Row],[Unique Order ID]],4,4)</f>
        <v>2011</v>
      </c>
    </row>
    <row r="955" spans="1:6" x14ac:dyDescent="0.25">
      <c r="A955" t="s">
        <v>2882</v>
      </c>
      <c r="B955">
        <f>COUNTIF(Walmart_dataset[Order ID],Calc!A955)</f>
        <v>3</v>
      </c>
      <c r="C955">
        <f>SUMIF(Walmart_dataset[Order ID],Calc!A955,Walmart_dataset[Sales])</f>
        <v>351.65999999999997</v>
      </c>
      <c r="D955">
        <f>SUMIF(Walmart_dataset[Order ID],Calc!A955,Walmart_dataset[Profit])</f>
        <v>79.400000000000006</v>
      </c>
      <c r="E955" t="str">
        <f>INDEX(Walmart_dataset[],MATCH(Per_Order[[#This Row],[Unique Order ID]],Walmart_dataset[Order ID],0),7)</f>
        <v>California</v>
      </c>
      <c r="F955" t="str">
        <f>MID(Per_Order[[#This Row],[Unique Order ID]],4,4)</f>
        <v>2014</v>
      </c>
    </row>
    <row r="956" spans="1:6" x14ac:dyDescent="0.25">
      <c r="A956" t="s">
        <v>2887</v>
      </c>
      <c r="B956">
        <f>COUNTIF(Walmart_dataset[Order ID],Calc!A956)</f>
        <v>4</v>
      </c>
      <c r="C956">
        <f>SUMIF(Walmart_dataset[Order ID],Calc!A956,Walmart_dataset[Sales])</f>
        <v>176.49</v>
      </c>
      <c r="D956">
        <f>SUMIF(Walmart_dataset[Order ID],Calc!A956,Walmart_dataset[Profit])</f>
        <v>78.739999999999995</v>
      </c>
      <c r="E956" t="str">
        <f>INDEX(Walmart_dataset[],MATCH(Per_Order[[#This Row],[Unique Order ID]],Walmart_dataset[Order ID],0),7)</f>
        <v>California</v>
      </c>
      <c r="F956" t="str">
        <f>MID(Per_Order[[#This Row],[Unique Order ID]],4,4)</f>
        <v>2011</v>
      </c>
    </row>
    <row r="957" spans="1:6" x14ac:dyDescent="0.25">
      <c r="A957" t="s">
        <v>2891</v>
      </c>
      <c r="B957">
        <f>COUNTIF(Walmart_dataset[Order ID],Calc!A957)</f>
        <v>1</v>
      </c>
      <c r="C957">
        <f>SUMIF(Walmart_dataset[Order ID],Calc!A957,Walmart_dataset[Sales])</f>
        <v>552</v>
      </c>
      <c r="D957">
        <f>SUMIF(Walmart_dataset[Order ID],Calc!A957,Walmart_dataset[Profit])</f>
        <v>34.5</v>
      </c>
      <c r="E957" t="str">
        <f>INDEX(Walmart_dataset[],MATCH(Per_Order[[#This Row],[Unique Order ID]],Walmart_dataset[Order ID],0),7)</f>
        <v>Arizona</v>
      </c>
      <c r="F957" t="str">
        <f>MID(Per_Order[[#This Row],[Unique Order ID]],4,4)</f>
        <v>2014</v>
      </c>
    </row>
    <row r="958" spans="1:6" x14ac:dyDescent="0.25">
      <c r="A958" t="s">
        <v>2894</v>
      </c>
      <c r="B958">
        <f>COUNTIF(Walmart_dataset[Order ID],Calc!A958)</f>
        <v>3</v>
      </c>
      <c r="C958">
        <f>SUMIF(Walmart_dataset[Order ID],Calc!A958,Walmart_dataset[Sales])</f>
        <v>2911.7799999999997</v>
      </c>
      <c r="D958">
        <f>SUMIF(Walmart_dataset[Order ID],Calc!A958,Walmart_dataset[Profit])</f>
        <v>895.62</v>
      </c>
      <c r="E958" t="str">
        <f>INDEX(Walmart_dataset[],MATCH(Per_Order[[#This Row],[Unique Order ID]],Walmart_dataset[Order ID],0),7)</f>
        <v>California</v>
      </c>
      <c r="F958" t="str">
        <f>MID(Per_Order[[#This Row],[Unique Order ID]],4,4)</f>
        <v>2014</v>
      </c>
    </row>
    <row r="959" spans="1:6" x14ac:dyDescent="0.25">
      <c r="A959" t="s">
        <v>2895</v>
      </c>
      <c r="B959">
        <f>COUNTIF(Walmart_dataset[Order ID],Calc!A959)</f>
        <v>3</v>
      </c>
      <c r="C959">
        <f>SUMIF(Walmart_dataset[Order ID],Calc!A959,Walmart_dataset[Sales])</f>
        <v>455.63000000000005</v>
      </c>
      <c r="D959">
        <f>SUMIF(Walmart_dataset[Order ID],Calc!A959,Walmart_dataset[Profit])</f>
        <v>58.7</v>
      </c>
      <c r="E959" t="str">
        <f>INDEX(Walmart_dataset[],MATCH(Per_Order[[#This Row],[Unique Order ID]],Walmart_dataset[Order ID],0),7)</f>
        <v>Idaho</v>
      </c>
      <c r="F959" t="str">
        <f>MID(Per_Order[[#This Row],[Unique Order ID]],4,4)</f>
        <v>2011</v>
      </c>
    </row>
    <row r="960" spans="1:6" x14ac:dyDescent="0.25">
      <c r="A960" t="s">
        <v>2897</v>
      </c>
      <c r="B960">
        <f>COUNTIF(Walmart_dataset[Order ID],Calc!A960)</f>
        <v>2</v>
      </c>
      <c r="C960">
        <f>SUMIF(Walmart_dataset[Order ID],Calc!A960,Walmart_dataset[Sales])</f>
        <v>93.169999999999987</v>
      </c>
      <c r="D960">
        <f>SUMIF(Walmart_dataset[Order ID],Calc!A960,Walmart_dataset[Profit])</f>
        <v>3.5300000000000002</v>
      </c>
      <c r="E960" t="str">
        <f>INDEX(Walmart_dataset[],MATCH(Per_Order[[#This Row],[Unique Order ID]],Walmart_dataset[Order ID],0),7)</f>
        <v>Arizona</v>
      </c>
      <c r="F960" t="str">
        <f>MID(Per_Order[[#This Row],[Unique Order ID]],4,4)</f>
        <v>2011</v>
      </c>
    </row>
    <row r="961" spans="1:6" x14ac:dyDescent="0.25">
      <c r="A961" t="s">
        <v>2900</v>
      </c>
      <c r="B961">
        <f>COUNTIF(Walmart_dataset[Order ID],Calc!A961)</f>
        <v>1</v>
      </c>
      <c r="C961">
        <f>SUMIF(Walmart_dataset[Order ID],Calc!A961,Walmart_dataset[Sales])</f>
        <v>19.760000000000002</v>
      </c>
      <c r="D961">
        <f>SUMIF(Walmart_dataset[Order ID],Calc!A961,Walmart_dataset[Profit])</f>
        <v>8.3000000000000007</v>
      </c>
      <c r="E961" t="str">
        <f>INDEX(Walmart_dataset[],MATCH(Per_Order[[#This Row],[Unique Order ID]],Walmart_dataset[Order ID],0),7)</f>
        <v>California</v>
      </c>
      <c r="F961" t="str">
        <f>MID(Per_Order[[#This Row],[Unique Order ID]],4,4)</f>
        <v>2014</v>
      </c>
    </row>
    <row r="962" spans="1:6" x14ac:dyDescent="0.25">
      <c r="A962" t="s">
        <v>2902</v>
      </c>
      <c r="B962">
        <f>COUNTIF(Walmart_dataset[Order ID],Calc!A962)</f>
        <v>5</v>
      </c>
      <c r="C962">
        <f>SUMIF(Walmart_dataset[Order ID],Calc!A962,Walmart_dataset[Sales])</f>
        <v>3251.34</v>
      </c>
      <c r="D962">
        <f>SUMIF(Walmart_dataset[Order ID],Calc!A962,Walmart_dataset[Profit])</f>
        <v>490.61</v>
      </c>
      <c r="E962" t="str">
        <f>INDEX(Walmart_dataset[],MATCH(Per_Order[[#This Row],[Unique Order ID]],Walmart_dataset[Order ID],0),7)</f>
        <v>California</v>
      </c>
      <c r="F962" t="str">
        <f>MID(Per_Order[[#This Row],[Unique Order ID]],4,4)</f>
        <v>2012</v>
      </c>
    </row>
    <row r="963" spans="1:6" x14ac:dyDescent="0.25">
      <c r="A963" t="s">
        <v>2906</v>
      </c>
      <c r="B963">
        <f>COUNTIF(Walmart_dataset[Order ID],Calc!A963)</f>
        <v>2</v>
      </c>
      <c r="C963">
        <f>SUMIF(Walmart_dataset[Order ID],Calc!A963,Walmart_dataset[Sales])</f>
        <v>4173.8099999999995</v>
      </c>
      <c r="D963">
        <f>SUMIF(Walmart_dataset[Order ID],Calc!A963,Walmart_dataset[Profit])</f>
        <v>371.04999999999995</v>
      </c>
      <c r="E963" t="str">
        <f>INDEX(Walmart_dataset[],MATCH(Per_Order[[#This Row],[Unique Order ID]],Walmart_dataset[Order ID],0),7)</f>
        <v>California</v>
      </c>
      <c r="F963" t="str">
        <f>MID(Per_Order[[#This Row],[Unique Order ID]],4,4)</f>
        <v>2013</v>
      </c>
    </row>
    <row r="964" spans="1:6" x14ac:dyDescent="0.25">
      <c r="A964" t="s">
        <v>2909</v>
      </c>
      <c r="B964">
        <f>COUNTIF(Walmart_dataset[Order ID],Calc!A964)</f>
        <v>4</v>
      </c>
      <c r="C964">
        <f>SUMIF(Walmart_dataset[Order ID],Calc!A964,Walmart_dataset[Sales])</f>
        <v>199.98999999999998</v>
      </c>
      <c r="D964">
        <f>SUMIF(Walmart_dataset[Order ID],Calc!A964,Walmart_dataset[Profit])</f>
        <v>64.5</v>
      </c>
      <c r="E964" t="str">
        <f>INDEX(Walmart_dataset[],MATCH(Per_Order[[#This Row],[Unique Order ID]],Walmart_dataset[Order ID],0),7)</f>
        <v>California</v>
      </c>
      <c r="F964" t="str">
        <f>MID(Per_Order[[#This Row],[Unique Order ID]],4,4)</f>
        <v>2011</v>
      </c>
    </row>
    <row r="965" spans="1:6" x14ac:dyDescent="0.25">
      <c r="A965" t="s">
        <v>2911</v>
      </c>
      <c r="B965">
        <f>COUNTIF(Walmart_dataset[Order ID],Calc!A965)</f>
        <v>2</v>
      </c>
      <c r="C965">
        <f>SUMIF(Walmart_dataset[Order ID],Calc!A965,Walmart_dataset[Sales])</f>
        <v>80.36</v>
      </c>
      <c r="D965">
        <f>SUMIF(Walmart_dataset[Order ID],Calc!A965,Walmart_dataset[Profit])</f>
        <v>25.53</v>
      </c>
      <c r="E965" t="str">
        <f>INDEX(Walmart_dataset[],MATCH(Per_Order[[#This Row],[Unique Order ID]],Walmart_dataset[Order ID],0),7)</f>
        <v>Washington</v>
      </c>
      <c r="F965" t="str">
        <f>MID(Per_Order[[#This Row],[Unique Order ID]],4,4)</f>
        <v>2014</v>
      </c>
    </row>
    <row r="966" spans="1:6" x14ac:dyDescent="0.25">
      <c r="A966" t="s">
        <v>2913</v>
      </c>
      <c r="B966">
        <f>COUNTIF(Walmart_dataset[Order ID],Calc!A966)</f>
        <v>1</v>
      </c>
      <c r="C966">
        <f>SUMIF(Walmart_dataset[Order ID],Calc!A966,Walmart_dataset[Sales])</f>
        <v>9.84</v>
      </c>
      <c r="D966">
        <f>SUMIF(Walmart_dataset[Order ID],Calc!A966,Walmart_dataset[Profit])</f>
        <v>2.85</v>
      </c>
      <c r="E966" t="str">
        <f>INDEX(Walmart_dataset[],MATCH(Per_Order[[#This Row],[Unique Order ID]],Walmart_dataset[Order ID],0),7)</f>
        <v>California</v>
      </c>
      <c r="F966" t="str">
        <f>MID(Per_Order[[#This Row],[Unique Order ID]],4,4)</f>
        <v>2013</v>
      </c>
    </row>
    <row r="967" spans="1:6" x14ac:dyDescent="0.25">
      <c r="A967" t="s">
        <v>2914</v>
      </c>
      <c r="B967">
        <f>COUNTIF(Walmart_dataset[Order ID],Calc!A967)</f>
        <v>1</v>
      </c>
      <c r="C967">
        <f>SUMIF(Walmart_dataset[Order ID],Calc!A967,Walmart_dataset[Sales])</f>
        <v>15.24</v>
      </c>
      <c r="D967">
        <f>SUMIF(Walmart_dataset[Order ID],Calc!A967,Walmart_dataset[Profit])</f>
        <v>5.18</v>
      </c>
      <c r="E967" t="str">
        <f>INDEX(Walmart_dataset[],MATCH(Per_Order[[#This Row],[Unique Order ID]],Walmart_dataset[Order ID],0),7)</f>
        <v>California</v>
      </c>
      <c r="F967" t="str">
        <f>MID(Per_Order[[#This Row],[Unique Order ID]],4,4)</f>
        <v>2012</v>
      </c>
    </row>
    <row r="968" spans="1:6" x14ac:dyDescent="0.25">
      <c r="A968" t="s">
        <v>2916</v>
      </c>
      <c r="B968">
        <f>COUNTIF(Walmart_dataset[Order ID],Calc!A968)</f>
        <v>2</v>
      </c>
      <c r="C968">
        <f>SUMIF(Walmart_dataset[Order ID],Calc!A968,Walmart_dataset[Sales])</f>
        <v>1365.48</v>
      </c>
      <c r="D968">
        <f>SUMIF(Walmart_dataset[Order ID],Calc!A968,Walmart_dataset[Profit])</f>
        <v>252.38</v>
      </c>
      <c r="E968" t="str">
        <f>INDEX(Walmart_dataset[],MATCH(Per_Order[[#This Row],[Unique Order ID]],Walmart_dataset[Order ID],0),7)</f>
        <v>California</v>
      </c>
      <c r="F968" t="str">
        <f>MID(Per_Order[[#This Row],[Unique Order ID]],4,4)</f>
        <v>2014</v>
      </c>
    </row>
    <row r="969" spans="1:6" x14ac:dyDescent="0.25">
      <c r="A969" t="s">
        <v>2918</v>
      </c>
      <c r="B969">
        <f>COUNTIF(Walmart_dataset[Order ID],Calc!A969)</f>
        <v>1</v>
      </c>
      <c r="C969">
        <f>SUMIF(Walmart_dataset[Order ID],Calc!A969,Walmart_dataset[Sales])</f>
        <v>14.37</v>
      </c>
      <c r="D969">
        <f>SUMIF(Walmart_dataset[Order ID],Calc!A969,Walmart_dataset[Profit])</f>
        <v>3.95</v>
      </c>
      <c r="E969" t="str">
        <f>INDEX(Walmart_dataset[],MATCH(Per_Order[[#This Row],[Unique Order ID]],Walmart_dataset[Order ID],0),7)</f>
        <v>Arizona</v>
      </c>
      <c r="F969" t="str">
        <f>MID(Per_Order[[#This Row],[Unique Order ID]],4,4)</f>
        <v>2013</v>
      </c>
    </row>
    <row r="970" spans="1:6" x14ac:dyDescent="0.25">
      <c r="A970" t="s">
        <v>2919</v>
      </c>
      <c r="B970">
        <f>COUNTIF(Walmart_dataset[Order ID],Calc!A970)</f>
        <v>1</v>
      </c>
      <c r="C970">
        <f>SUMIF(Walmart_dataset[Order ID],Calc!A970,Walmart_dataset[Sales])</f>
        <v>238.15</v>
      </c>
      <c r="D970">
        <f>SUMIF(Walmart_dataset[Order ID],Calc!A970,Walmart_dataset[Profit])</f>
        <v>89.31</v>
      </c>
      <c r="E970" t="str">
        <f>INDEX(Walmart_dataset[],MATCH(Per_Order[[#This Row],[Unique Order ID]],Walmart_dataset[Order ID],0),7)</f>
        <v>Arizona</v>
      </c>
      <c r="F970" t="str">
        <f>MID(Per_Order[[#This Row],[Unique Order ID]],4,4)</f>
        <v>2012</v>
      </c>
    </row>
    <row r="971" spans="1:6" x14ac:dyDescent="0.25">
      <c r="A971" t="s">
        <v>2921</v>
      </c>
      <c r="B971">
        <f>COUNTIF(Walmart_dataset[Order ID],Calc!A971)</f>
        <v>3</v>
      </c>
      <c r="C971">
        <f>SUMIF(Walmart_dataset[Order ID],Calc!A971,Walmart_dataset[Sales])</f>
        <v>1230.5</v>
      </c>
      <c r="D971">
        <f>SUMIF(Walmart_dataset[Order ID],Calc!A971,Walmart_dataset[Profit])</f>
        <v>239.23</v>
      </c>
      <c r="E971" t="str">
        <f>INDEX(Walmart_dataset[],MATCH(Per_Order[[#This Row],[Unique Order ID]],Walmart_dataset[Order ID],0),7)</f>
        <v>California</v>
      </c>
      <c r="F971" t="str">
        <f>MID(Per_Order[[#This Row],[Unique Order ID]],4,4)</f>
        <v>2012</v>
      </c>
    </row>
    <row r="972" spans="1:6" x14ac:dyDescent="0.25">
      <c r="A972" t="s">
        <v>2923</v>
      </c>
      <c r="B972">
        <f>COUNTIF(Walmart_dataset[Order ID],Calc!A972)</f>
        <v>3</v>
      </c>
      <c r="C972">
        <f>SUMIF(Walmart_dataset[Order ID],Calc!A972,Walmart_dataset[Sales])</f>
        <v>868.45</v>
      </c>
      <c r="D972">
        <f>SUMIF(Walmart_dataset[Order ID],Calc!A972,Walmart_dataset[Profit])</f>
        <v>-55.220000000000013</v>
      </c>
      <c r="E972" t="str">
        <f>INDEX(Walmart_dataset[],MATCH(Per_Order[[#This Row],[Unique Order ID]],Walmart_dataset[Order ID],0),7)</f>
        <v>California</v>
      </c>
      <c r="F972" t="str">
        <f>MID(Per_Order[[#This Row],[Unique Order ID]],4,4)</f>
        <v>2014</v>
      </c>
    </row>
    <row r="973" spans="1:6" x14ac:dyDescent="0.25">
      <c r="A973" t="s">
        <v>2926</v>
      </c>
      <c r="B973">
        <f>COUNTIF(Walmart_dataset[Order ID],Calc!A973)</f>
        <v>2</v>
      </c>
      <c r="C973">
        <f>SUMIF(Walmart_dataset[Order ID],Calc!A973,Walmart_dataset[Sales])</f>
        <v>424.17</v>
      </c>
      <c r="D973">
        <f>SUMIF(Walmart_dataset[Order ID],Calc!A973,Walmart_dataset[Profit])</f>
        <v>54.53</v>
      </c>
      <c r="E973" t="str">
        <f>INDEX(Walmart_dataset[],MATCH(Per_Order[[#This Row],[Unique Order ID]],Walmart_dataset[Order ID],0),7)</f>
        <v>California</v>
      </c>
      <c r="F973" t="str">
        <f>MID(Per_Order[[#This Row],[Unique Order ID]],4,4)</f>
        <v>2014</v>
      </c>
    </row>
    <row r="974" spans="1:6" x14ac:dyDescent="0.25">
      <c r="A974" t="s">
        <v>2927</v>
      </c>
      <c r="B974">
        <f>COUNTIF(Walmart_dataset[Order ID],Calc!A974)</f>
        <v>1</v>
      </c>
      <c r="C974">
        <f>SUMIF(Walmart_dataset[Order ID],Calc!A974,Walmart_dataset[Sales])</f>
        <v>29.22</v>
      </c>
      <c r="D974">
        <f>SUMIF(Walmart_dataset[Order ID],Calc!A974,Walmart_dataset[Profit])</f>
        <v>12.86</v>
      </c>
      <c r="E974" t="str">
        <f>INDEX(Walmart_dataset[],MATCH(Per_Order[[#This Row],[Unique Order ID]],Walmart_dataset[Order ID],0),7)</f>
        <v>California</v>
      </c>
      <c r="F974" t="str">
        <f>MID(Per_Order[[#This Row],[Unique Order ID]],4,4)</f>
        <v>2012</v>
      </c>
    </row>
    <row r="975" spans="1:6" x14ac:dyDescent="0.25">
      <c r="A975" t="s">
        <v>2928</v>
      </c>
      <c r="B975">
        <f>COUNTIF(Walmart_dataset[Order ID],Calc!A975)</f>
        <v>1</v>
      </c>
      <c r="C975">
        <f>SUMIF(Walmart_dataset[Order ID],Calc!A975,Walmart_dataset[Sales])</f>
        <v>1.19</v>
      </c>
      <c r="D975">
        <f>SUMIF(Walmart_dataset[Order ID],Calc!A975,Walmart_dataset[Profit])</f>
        <v>-0.99</v>
      </c>
      <c r="E975" t="str">
        <f>INDEX(Walmart_dataset[],MATCH(Per_Order[[#This Row],[Unique Order ID]],Walmart_dataset[Order ID],0),7)</f>
        <v>Colorado</v>
      </c>
      <c r="F975" t="str">
        <f>MID(Per_Order[[#This Row],[Unique Order ID]],4,4)</f>
        <v>2014</v>
      </c>
    </row>
    <row r="976" spans="1:6" x14ac:dyDescent="0.25">
      <c r="A976" t="s">
        <v>2929</v>
      </c>
      <c r="B976">
        <f>COUNTIF(Walmart_dataset[Order ID],Calc!A976)</f>
        <v>1</v>
      </c>
      <c r="C976">
        <f>SUMIF(Walmart_dataset[Order ID],Calc!A976,Walmart_dataset[Sales])</f>
        <v>41.9</v>
      </c>
      <c r="D976">
        <f>SUMIF(Walmart_dataset[Order ID],Calc!A976,Walmart_dataset[Profit])</f>
        <v>14.14</v>
      </c>
      <c r="E976" t="str">
        <f>INDEX(Walmart_dataset[],MATCH(Per_Order[[#This Row],[Unique Order ID]],Walmart_dataset[Order ID],0),7)</f>
        <v>California</v>
      </c>
      <c r="F976" t="str">
        <f>MID(Per_Order[[#This Row],[Unique Order ID]],4,4)</f>
        <v>2013</v>
      </c>
    </row>
    <row r="977" spans="1:6" x14ac:dyDescent="0.25">
      <c r="A977" t="s">
        <v>2931</v>
      </c>
      <c r="B977">
        <f>COUNTIF(Walmart_dataset[Order ID],Calc!A977)</f>
        <v>4</v>
      </c>
      <c r="C977">
        <f>SUMIF(Walmart_dataset[Order ID],Calc!A977,Walmart_dataset[Sales])</f>
        <v>697.62</v>
      </c>
      <c r="D977">
        <f>SUMIF(Walmart_dataset[Order ID],Calc!A977,Walmart_dataset[Profit])</f>
        <v>-41.110000000000014</v>
      </c>
      <c r="E977" t="str">
        <f>INDEX(Walmart_dataset[],MATCH(Per_Order[[#This Row],[Unique Order ID]],Walmart_dataset[Order ID],0),7)</f>
        <v>Oregon</v>
      </c>
      <c r="F977" t="str">
        <f>MID(Per_Order[[#This Row],[Unique Order ID]],4,4)</f>
        <v>2014</v>
      </c>
    </row>
    <row r="978" spans="1:6" x14ac:dyDescent="0.25">
      <c r="A978" t="s">
        <v>2934</v>
      </c>
      <c r="B978">
        <f>COUNTIF(Walmart_dataset[Order ID],Calc!A978)</f>
        <v>3</v>
      </c>
      <c r="C978">
        <f>SUMIF(Walmart_dataset[Order ID],Calc!A978,Walmart_dataset[Sales])</f>
        <v>60.620000000000005</v>
      </c>
      <c r="D978">
        <f>SUMIF(Walmart_dataset[Order ID],Calc!A978,Walmart_dataset[Profit])</f>
        <v>15.149999999999999</v>
      </c>
      <c r="E978" t="str">
        <f>INDEX(Walmart_dataset[],MATCH(Per_Order[[#This Row],[Unique Order ID]],Walmart_dataset[Order ID],0),7)</f>
        <v>California</v>
      </c>
      <c r="F978" t="str">
        <f>MID(Per_Order[[#This Row],[Unique Order ID]],4,4)</f>
        <v>2014</v>
      </c>
    </row>
    <row r="979" spans="1:6" x14ac:dyDescent="0.25">
      <c r="A979" t="s">
        <v>2937</v>
      </c>
      <c r="B979">
        <f>COUNTIF(Walmart_dataset[Order ID],Calc!A979)</f>
        <v>1</v>
      </c>
      <c r="C979">
        <f>SUMIF(Walmart_dataset[Order ID],Calc!A979,Walmart_dataset[Sales])</f>
        <v>49.41</v>
      </c>
      <c r="D979">
        <f>SUMIF(Walmart_dataset[Order ID],Calc!A979,Walmart_dataset[Profit])</f>
        <v>18.53</v>
      </c>
      <c r="E979" t="str">
        <f>INDEX(Walmart_dataset[],MATCH(Per_Order[[#This Row],[Unique Order ID]],Walmart_dataset[Order ID],0),7)</f>
        <v>California</v>
      </c>
      <c r="F979" t="str">
        <f>MID(Per_Order[[#This Row],[Unique Order ID]],4,4)</f>
        <v>2011</v>
      </c>
    </row>
    <row r="980" spans="1:6" x14ac:dyDescent="0.25">
      <c r="A980" t="s">
        <v>2938</v>
      </c>
      <c r="B980">
        <f>COUNTIF(Walmart_dataset[Order ID],Calc!A980)</f>
        <v>1</v>
      </c>
      <c r="C980">
        <f>SUMIF(Walmart_dataset[Order ID],Calc!A980,Walmart_dataset[Sales])</f>
        <v>161.28</v>
      </c>
      <c r="D980">
        <f>SUMIF(Walmart_dataset[Order ID],Calc!A980,Walmart_dataset[Profit])</f>
        <v>12.1</v>
      </c>
      <c r="E980" t="str">
        <f>INDEX(Walmart_dataset[],MATCH(Per_Order[[#This Row],[Unique Order ID]],Walmart_dataset[Order ID],0),7)</f>
        <v>California</v>
      </c>
      <c r="F980" t="str">
        <f>MID(Per_Order[[#This Row],[Unique Order ID]],4,4)</f>
        <v>2013</v>
      </c>
    </row>
    <row r="981" spans="1:6" x14ac:dyDescent="0.25">
      <c r="A981" t="s">
        <v>2941</v>
      </c>
      <c r="B981">
        <f>COUNTIF(Walmart_dataset[Order ID],Calc!A981)</f>
        <v>1</v>
      </c>
      <c r="C981">
        <f>SUMIF(Walmart_dataset[Order ID],Calc!A981,Walmart_dataset[Sales])</f>
        <v>192.8</v>
      </c>
      <c r="D981">
        <f>SUMIF(Walmart_dataset[Order ID],Calc!A981,Walmart_dataset[Profit])</f>
        <v>55.91</v>
      </c>
      <c r="E981" t="str">
        <f>INDEX(Walmart_dataset[],MATCH(Per_Order[[#This Row],[Unique Order ID]],Walmart_dataset[Order ID],0),7)</f>
        <v>California</v>
      </c>
      <c r="F981" t="str">
        <f>MID(Per_Order[[#This Row],[Unique Order ID]],4,4)</f>
        <v>2013</v>
      </c>
    </row>
    <row r="982" spans="1:6" x14ac:dyDescent="0.25">
      <c r="A982" t="s">
        <v>2942</v>
      </c>
      <c r="B982">
        <f>COUNTIF(Walmart_dataset[Order ID],Calc!A982)</f>
        <v>1</v>
      </c>
      <c r="C982">
        <f>SUMIF(Walmart_dataset[Order ID],Calc!A982,Walmart_dataset[Sales])</f>
        <v>205.67</v>
      </c>
      <c r="D982">
        <f>SUMIF(Walmart_dataset[Order ID],Calc!A982,Walmart_dataset[Profit])</f>
        <v>-12.1</v>
      </c>
      <c r="E982" t="str">
        <f>INDEX(Walmart_dataset[],MATCH(Per_Order[[#This Row],[Unique Order ID]],Walmart_dataset[Order ID],0),7)</f>
        <v>California</v>
      </c>
      <c r="F982" t="str">
        <f>MID(Per_Order[[#This Row],[Unique Order ID]],4,4)</f>
        <v>2011</v>
      </c>
    </row>
    <row r="983" spans="1:6" x14ac:dyDescent="0.25">
      <c r="A983" t="s">
        <v>2943</v>
      </c>
      <c r="B983">
        <f>COUNTIF(Walmart_dataset[Order ID],Calc!A983)</f>
        <v>1</v>
      </c>
      <c r="C983">
        <f>SUMIF(Walmart_dataset[Order ID],Calc!A983,Walmart_dataset[Sales])</f>
        <v>115.44</v>
      </c>
      <c r="D983">
        <f>SUMIF(Walmart_dataset[Order ID],Calc!A983,Walmart_dataset[Profit])</f>
        <v>30.01</v>
      </c>
      <c r="E983" t="str">
        <f>INDEX(Walmart_dataset[],MATCH(Per_Order[[#This Row],[Unique Order ID]],Walmart_dataset[Order ID],0),7)</f>
        <v>California</v>
      </c>
      <c r="F983" t="str">
        <f>MID(Per_Order[[#This Row],[Unique Order ID]],4,4)</f>
        <v>2012</v>
      </c>
    </row>
    <row r="984" spans="1:6" x14ac:dyDescent="0.25">
      <c r="A984" t="s">
        <v>2946</v>
      </c>
      <c r="B984">
        <f>COUNTIF(Walmart_dataset[Order ID],Calc!A984)</f>
        <v>1</v>
      </c>
      <c r="C984">
        <f>SUMIF(Walmart_dataset[Order ID],Calc!A984,Walmart_dataset[Sales])</f>
        <v>11.76</v>
      </c>
      <c r="D984">
        <f>SUMIF(Walmart_dataset[Order ID],Calc!A984,Walmart_dataset[Profit])</f>
        <v>3.18</v>
      </c>
      <c r="E984" t="str">
        <f>INDEX(Walmart_dataset[],MATCH(Per_Order[[#This Row],[Unique Order ID]],Walmart_dataset[Order ID],0),7)</f>
        <v>California</v>
      </c>
      <c r="F984" t="str">
        <f>MID(Per_Order[[#This Row],[Unique Order ID]],4,4)</f>
        <v>2011</v>
      </c>
    </row>
    <row r="985" spans="1:6" x14ac:dyDescent="0.25">
      <c r="A985" t="s">
        <v>2948</v>
      </c>
      <c r="B985">
        <f>COUNTIF(Walmart_dataset[Order ID],Calc!A985)</f>
        <v>2</v>
      </c>
      <c r="C985">
        <f>SUMIF(Walmart_dataset[Order ID],Calc!A985,Walmart_dataset[Sales])</f>
        <v>52.5</v>
      </c>
      <c r="D985">
        <f>SUMIF(Walmart_dataset[Order ID],Calc!A985,Walmart_dataset[Profit])</f>
        <v>17.95</v>
      </c>
      <c r="E985" t="str">
        <f>INDEX(Walmart_dataset[],MATCH(Per_Order[[#This Row],[Unique Order ID]],Walmart_dataset[Order ID],0),7)</f>
        <v>California</v>
      </c>
      <c r="F985" t="str">
        <f>MID(Per_Order[[#This Row],[Unique Order ID]],4,4)</f>
        <v>2014</v>
      </c>
    </row>
    <row r="986" spans="1:6" x14ac:dyDescent="0.25">
      <c r="A986" t="s">
        <v>2949</v>
      </c>
      <c r="B986">
        <f>COUNTIF(Walmart_dataset[Order ID],Calc!A986)</f>
        <v>1</v>
      </c>
      <c r="C986">
        <f>SUMIF(Walmart_dataset[Order ID],Calc!A986,Walmart_dataset[Sales])</f>
        <v>201.58</v>
      </c>
      <c r="D986">
        <f>SUMIF(Walmart_dataset[Order ID],Calc!A986,Walmart_dataset[Profit])</f>
        <v>12.6</v>
      </c>
      <c r="E986" t="str">
        <f>INDEX(Walmart_dataset[],MATCH(Per_Order[[#This Row],[Unique Order ID]],Walmart_dataset[Order ID],0),7)</f>
        <v>California</v>
      </c>
      <c r="F986" t="str">
        <f>MID(Per_Order[[#This Row],[Unique Order ID]],4,4)</f>
        <v>2013</v>
      </c>
    </row>
    <row r="987" spans="1:6" x14ac:dyDescent="0.25">
      <c r="A987" t="s">
        <v>2951</v>
      </c>
      <c r="B987">
        <f>COUNTIF(Walmart_dataset[Order ID],Calc!A987)</f>
        <v>1</v>
      </c>
      <c r="C987">
        <f>SUMIF(Walmart_dataset[Order ID],Calc!A987,Walmart_dataset[Sales])</f>
        <v>340.7</v>
      </c>
      <c r="D987">
        <f>SUMIF(Walmart_dataset[Order ID],Calc!A987,Walmart_dataset[Profit])</f>
        <v>-34.07</v>
      </c>
      <c r="E987" t="str">
        <f>INDEX(Walmart_dataset[],MATCH(Per_Order[[#This Row],[Unique Order ID]],Walmart_dataset[Order ID],0),7)</f>
        <v>California</v>
      </c>
      <c r="F987" t="str">
        <f>MID(Per_Order[[#This Row],[Unique Order ID]],4,4)</f>
        <v>2014</v>
      </c>
    </row>
    <row r="988" spans="1:6" x14ac:dyDescent="0.25">
      <c r="A988" t="s">
        <v>2953</v>
      </c>
      <c r="B988">
        <f>COUNTIF(Walmart_dataset[Order ID],Calc!A988)</f>
        <v>1</v>
      </c>
      <c r="C988">
        <f>SUMIF(Walmart_dataset[Order ID],Calc!A988,Walmart_dataset[Sales])</f>
        <v>1198.33</v>
      </c>
      <c r="D988">
        <f>SUMIF(Walmart_dataset[Order ID],Calc!A988,Walmart_dataset[Profit])</f>
        <v>70.489999999999995</v>
      </c>
      <c r="E988" t="str">
        <f>INDEX(Walmart_dataset[],MATCH(Per_Order[[#This Row],[Unique Order ID]],Walmart_dataset[Order ID],0),7)</f>
        <v>California</v>
      </c>
      <c r="F988" t="str">
        <f>MID(Per_Order[[#This Row],[Unique Order ID]],4,4)</f>
        <v>2011</v>
      </c>
    </row>
    <row r="989" spans="1:6" x14ac:dyDescent="0.25">
      <c r="A989" t="s">
        <v>2954</v>
      </c>
      <c r="B989">
        <f>COUNTIF(Walmart_dataset[Order ID],Calc!A989)</f>
        <v>1</v>
      </c>
      <c r="C989">
        <f>SUMIF(Walmart_dataset[Order ID],Calc!A989,Walmart_dataset[Sales])</f>
        <v>87.92</v>
      </c>
      <c r="D989">
        <f>SUMIF(Walmart_dataset[Order ID],Calc!A989,Walmart_dataset[Profit])</f>
        <v>0.88</v>
      </c>
      <c r="E989" t="str">
        <f>INDEX(Walmart_dataset[],MATCH(Per_Order[[#This Row],[Unique Order ID]],Walmart_dataset[Order ID],0),7)</f>
        <v>California</v>
      </c>
      <c r="F989" t="str">
        <f>MID(Per_Order[[#This Row],[Unique Order ID]],4,4)</f>
        <v>2014</v>
      </c>
    </row>
    <row r="990" spans="1:6" x14ac:dyDescent="0.25">
      <c r="A990" t="s">
        <v>2956</v>
      </c>
      <c r="B990">
        <f>COUNTIF(Walmart_dataset[Order ID],Calc!A990)</f>
        <v>1</v>
      </c>
      <c r="C990">
        <f>SUMIF(Walmart_dataset[Order ID],Calc!A990,Walmart_dataset[Sales])</f>
        <v>772.68</v>
      </c>
      <c r="D990">
        <f>SUMIF(Walmart_dataset[Order ID],Calc!A990,Walmart_dataset[Profit])</f>
        <v>108.18</v>
      </c>
      <c r="E990" t="str">
        <f>INDEX(Walmart_dataset[],MATCH(Per_Order[[#This Row],[Unique Order ID]],Walmart_dataset[Order ID],0),7)</f>
        <v>California</v>
      </c>
      <c r="F990" t="str">
        <f>MID(Per_Order[[#This Row],[Unique Order ID]],4,4)</f>
        <v>2013</v>
      </c>
    </row>
    <row r="991" spans="1:6" x14ac:dyDescent="0.25">
      <c r="A991" t="s">
        <v>2958</v>
      </c>
      <c r="B991">
        <f>COUNTIF(Walmart_dataset[Order ID],Calc!A991)</f>
        <v>1</v>
      </c>
      <c r="C991">
        <f>SUMIF(Walmart_dataset[Order ID],Calc!A991,Walmart_dataset[Sales])</f>
        <v>22.96</v>
      </c>
      <c r="D991">
        <f>SUMIF(Walmart_dataset[Order ID],Calc!A991,Walmart_dataset[Profit])</f>
        <v>11.25</v>
      </c>
      <c r="E991" t="str">
        <f>INDEX(Walmart_dataset[],MATCH(Per_Order[[#This Row],[Unique Order ID]],Walmart_dataset[Order ID],0),7)</f>
        <v>California</v>
      </c>
      <c r="F991" t="str">
        <f>MID(Per_Order[[#This Row],[Unique Order ID]],4,4)</f>
        <v>2012</v>
      </c>
    </row>
    <row r="992" spans="1:6" x14ac:dyDescent="0.25">
      <c r="A992" t="s">
        <v>2959</v>
      </c>
      <c r="B992">
        <f>COUNTIF(Walmart_dataset[Order ID],Calc!A992)</f>
        <v>1</v>
      </c>
      <c r="C992">
        <f>SUMIF(Walmart_dataset[Order ID],Calc!A992,Walmart_dataset[Sales])</f>
        <v>403.92</v>
      </c>
      <c r="D992">
        <f>SUMIF(Walmart_dataset[Order ID],Calc!A992,Walmart_dataset[Profit])</f>
        <v>25.25</v>
      </c>
      <c r="E992" t="str">
        <f>INDEX(Walmart_dataset[],MATCH(Per_Order[[#This Row],[Unique Order ID]],Walmart_dataset[Order ID],0),7)</f>
        <v>Oregon</v>
      </c>
      <c r="F992" t="str">
        <f>MID(Per_Order[[#This Row],[Unique Order ID]],4,4)</f>
        <v>2013</v>
      </c>
    </row>
    <row r="993" spans="1:6" x14ac:dyDescent="0.25">
      <c r="A993" t="s">
        <v>2960</v>
      </c>
      <c r="B993">
        <f>COUNTIF(Walmart_dataset[Order ID],Calc!A993)</f>
        <v>1</v>
      </c>
      <c r="C993">
        <f>SUMIF(Walmart_dataset[Order ID],Calc!A993,Walmart_dataset[Sales])</f>
        <v>31.44</v>
      </c>
      <c r="D993">
        <f>SUMIF(Walmart_dataset[Order ID],Calc!A993,Walmart_dataset[Profit])</f>
        <v>8.49</v>
      </c>
      <c r="E993" t="str">
        <f>INDEX(Walmart_dataset[],MATCH(Per_Order[[#This Row],[Unique Order ID]],Walmart_dataset[Order ID],0),7)</f>
        <v>Washington</v>
      </c>
      <c r="F993" t="str">
        <f>MID(Per_Order[[#This Row],[Unique Order ID]],4,4)</f>
        <v>2014</v>
      </c>
    </row>
    <row r="994" spans="1:6" x14ac:dyDescent="0.25">
      <c r="A994" t="s">
        <v>2962</v>
      </c>
      <c r="B994">
        <f>COUNTIF(Walmart_dataset[Order ID],Calc!A994)</f>
        <v>1</v>
      </c>
      <c r="C994">
        <f>SUMIF(Walmart_dataset[Order ID],Calc!A994,Walmart_dataset[Sales])</f>
        <v>563.91999999999996</v>
      </c>
      <c r="D994">
        <f>SUMIF(Walmart_dataset[Order ID],Calc!A994,Walmart_dataset[Profit])</f>
        <v>7.05</v>
      </c>
      <c r="E994" t="str">
        <f>INDEX(Walmart_dataset[],MATCH(Per_Order[[#This Row],[Unique Order ID]],Walmart_dataset[Order ID],0),7)</f>
        <v>California</v>
      </c>
      <c r="F994" t="str">
        <f>MID(Per_Order[[#This Row],[Unique Order ID]],4,4)</f>
        <v>2013</v>
      </c>
    </row>
    <row r="995" spans="1:6" x14ac:dyDescent="0.25">
      <c r="A995" t="s">
        <v>2963</v>
      </c>
      <c r="B995">
        <f>COUNTIF(Walmart_dataset[Order ID],Calc!A995)</f>
        <v>3</v>
      </c>
      <c r="C995">
        <f>SUMIF(Walmart_dataset[Order ID],Calc!A995,Walmart_dataset[Sales])</f>
        <v>3859.4900000000002</v>
      </c>
      <c r="D995">
        <f>SUMIF(Walmart_dataset[Order ID],Calc!A995,Walmart_dataset[Profit])</f>
        <v>1255.25</v>
      </c>
      <c r="E995" t="str">
        <f>INDEX(Walmart_dataset[],MATCH(Per_Order[[#This Row],[Unique Order ID]],Walmart_dataset[Order ID],0),7)</f>
        <v>Washington</v>
      </c>
      <c r="F995" t="str">
        <f>MID(Per_Order[[#This Row],[Unique Order ID]],4,4)</f>
        <v>2014</v>
      </c>
    </row>
    <row r="996" spans="1:6" x14ac:dyDescent="0.25">
      <c r="A996" t="s">
        <v>2965</v>
      </c>
      <c r="B996">
        <f>COUNTIF(Walmart_dataset[Order ID],Calc!A996)</f>
        <v>2</v>
      </c>
      <c r="C996">
        <f>SUMIF(Walmart_dataset[Order ID],Calc!A996,Walmart_dataset[Sales])</f>
        <v>94.36</v>
      </c>
      <c r="D996">
        <f>SUMIF(Walmart_dataset[Order ID],Calc!A996,Walmart_dataset[Profit])</f>
        <v>31.189999999999998</v>
      </c>
      <c r="E996" t="str">
        <f>INDEX(Walmart_dataset[],MATCH(Per_Order[[#This Row],[Unique Order ID]],Walmart_dataset[Order ID],0),7)</f>
        <v>Washington</v>
      </c>
      <c r="F996" t="str">
        <f>MID(Per_Order[[#This Row],[Unique Order ID]],4,4)</f>
        <v>2014</v>
      </c>
    </row>
    <row r="997" spans="1:6" x14ac:dyDescent="0.25">
      <c r="A997" t="s">
        <v>2967</v>
      </c>
      <c r="B997">
        <f>COUNTIF(Walmart_dataset[Order ID],Calc!A997)</f>
        <v>1</v>
      </c>
      <c r="C997">
        <f>SUMIF(Walmart_dataset[Order ID],Calc!A997,Walmart_dataset[Sales])</f>
        <v>7.64</v>
      </c>
      <c r="D997">
        <f>SUMIF(Walmart_dataset[Order ID],Calc!A997,Walmart_dataset[Profit])</f>
        <v>3.74</v>
      </c>
      <c r="E997" t="str">
        <f>INDEX(Walmart_dataset[],MATCH(Per_Order[[#This Row],[Unique Order ID]],Walmart_dataset[Order ID],0),7)</f>
        <v>California</v>
      </c>
      <c r="F997" t="str">
        <f>MID(Per_Order[[#This Row],[Unique Order ID]],4,4)</f>
        <v>2011</v>
      </c>
    </row>
    <row r="998" spans="1:6" x14ac:dyDescent="0.25">
      <c r="A998" t="s">
        <v>2968</v>
      </c>
      <c r="B998">
        <f>COUNTIF(Walmart_dataset[Order ID],Calc!A998)</f>
        <v>1</v>
      </c>
      <c r="C998">
        <f>SUMIF(Walmart_dataset[Order ID],Calc!A998,Walmart_dataset[Sales])</f>
        <v>56.7</v>
      </c>
      <c r="D998">
        <f>SUMIF(Walmart_dataset[Order ID],Calc!A998,Walmart_dataset[Profit])</f>
        <v>26.08</v>
      </c>
      <c r="E998" t="str">
        <f>INDEX(Walmart_dataset[],MATCH(Per_Order[[#This Row],[Unique Order ID]],Walmart_dataset[Order ID],0),7)</f>
        <v>California</v>
      </c>
      <c r="F998" t="str">
        <f>MID(Per_Order[[#This Row],[Unique Order ID]],4,4)</f>
        <v>2014</v>
      </c>
    </row>
    <row r="999" spans="1:6" x14ac:dyDescent="0.25">
      <c r="A999" t="s">
        <v>2970</v>
      </c>
      <c r="B999">
        <f>COUNTIF(Walmart_dataset[Order ID],Calc!A999)</f>
        <v>2</v>
      </c>
      <c r="C999">
        <f>SUMIF(Walmart_dataset[Order ID],Calc!A999,Walmart_dataset[Sales])</f>
        <v>357.46000000000004</v>
      </c>
      <c r="D999">
        <f>SUMIF(Walmart_dataset[Order ID],Calc!A999,Walmart_dataset[Profit])</f>
        <v>-118.42</v>
      </c>
      <c r="E999" t="str">
        <f>INDEX(Walmart_dataset[],MATCH(Per_Order[[#This Row],[Unique Order ID]],Walmart_dataset[Order ID],0),7)</f>
        <v>Oregon</v>
      </c>
      <c r="F999" t="str">
        <f>MID(Per_Order[[#This Row],[Unique Order ID]],4,4)</f>
        <v>2012</v>
      </c>
    </row>
    <row r="1000" spans="1:6" x14ac:dyDescent="0.25">
      <c r="A1000" t="s">
        <v>2973</v>
      </c>
      <c r="B1000">
        <f>COUNTIF(Walmart_dataset[Order ID],Calc!A1000)</f>
        <v>5</v>
      </c>
      <c r="C1000">
        <f>SUMIF(Walmart_dataset[Order ID],Calc!A1000,Walmart_dataset[Sales])</f>
        <v>1820.21</v>
      </c>
      <c r="D1000">
        <f>SUMIF(Walmart_dataset[Order ID],Calc!A1000,Walmart_dataset[Profit])</f>
        <v>494.41999999999996</v>
      </c>
      <c r="E1000" t="str">
        <f>INDEX(Walmart_dataset[],MATCH(Per_Order[[#This Row],[Unique Order ID]],Walmart_dataset[Order ID],0),7)</f>
        <v>Washington</v>
      </c>
      <c r="F1000" t="str">
        <f>MID(Per_Order[[#This Row],[Unique Order ID]],4,4)</f>
        <v>2014</v>
      </c>
    </row>
    <row r="1001" spans="1:6" x14ac:dyDescent="0.25">
      <c r="A1001" t="s">
        <v>2977</v>
      </c>
      <c r="B1001">
        <f>COUNTIF(Walmart_dataset[Order ID],Calc!A1001)</f>
        <v>2</v>
      </c>
      <c r="C1001">
        <f>SUMIF(Walmart_dataset[Order ID],Calc!A1001,Walmart_dataset[Sales])</f>
        <v>526.88</v>
      </c>
      <c r="D1001">
        <f>SUMIF(Walmart_dataset[Order ID],Calc!A1001,Walmart_dataset[Profit])</f>
        <v>115.35</v>
      </c>
      <c r="E1001" t="str">
        <f>INDEX(Walmart_dataset[],MATCH(Per_Order[[#This Row],[Unique Order ID]],Walmart_dataset[Order ID],0),7)</f>
        <v>California</v>
      </c>
      <c r="F1001" t="str">
        <f>MID(Per_Order[[#This Row],[Unique Order ID]],4,4)</f>
        <v>2012</v>
      </c>
    </row>
    <row r="1002" spans="1:6" x14ac:dyDescent="0.25">
      <c r="A1002" t="s">
        <v>2979</v>
      </c>
      <c r="B1002">
        <f>COUNTIF(Walmart_dataset[Order ID],Calc!A1002)</f>
        <v>1</v>
      </c>
      <c r="C1002">
        <f>SUMIF(Walmart_dataset[Order ID],Calc!A1002,Walmart_dataset[Sales])</f>
        <v>11.74</v>
      </c>
      <c r="D1002">
        <f>SUMIF(Walmart_dataset[Order ID],Calc!A1002,Walmart_dataset[Profit])</f>
        <v>3.82</v>
      </c>
      <c r="E1002" t="str">
        <f>INDEX(Walmart_dataset[],MATCH(Per_Order[[#This Row],[Unique Order ID]],Walmart_dataset[Order ID],0),7)</f>
        <v>California</v>
      </c>
      <c r="F1002" t="str">
        <f>MID(Per_Order[[#This Row],[Unique Order ID]],4,4)</f>
        <v>2013</v>
      </c>
    </row>
    <row r="1003" spans="1:6" x14ac:dyDescent="0.25">
      <c r="A1003" t="s">
        <v>2981</v>
      </c>
      <c r="B1003">
        <f>COUNTIF(Walmart_dataset[Order ID],Calc!A1003)</f>
        <v>1</v>
      </c>
      <c r="C1003">
        <f>SUMIF(Walmart_dataset[Order ID],Calc!A1003,Walmart_dataset[Sales])</f>
        <v>25.35</v>
      </c>
      <c r="D1003">
        <f>SUMIF(Walmart_dataset[Order ID],Calc!A1003,Walmart_dataset[Profit])</f>
        <v>7.61</v>
      </c>
      <c r="E1003" t="str">
        <f>INDEX(Walmart_dataset[],MATCH(Per_Order[[#This Row],[Unique Order ID]],Walmart_dataset[Order ID],0),7)</f>
        <v>Washington</v>
      </c>
      <c r="F1003" t="str">
        <f>MID(Per_Order[[#This Row],[Unique Order ID]],4,4)</f>
        <v>2013</v>
      </c>
    </row>
    <row r="1004" spans="1:6" x14ac:dyDescent="0.25">
      <c r="A1004" t="s">
        <v>2983</v>
      </c>
      <c r="B1004">
        <f>COUNTIF(Walmart_dataset[Order ID],Calc!A1004)</f>
        <v>3</v>
      </c>
      <c r="C1004">
        <f>SUMIF(Walmart_dataset[Order ID],Calc!A1004,Walmart_dataset[Sales])</f>
        <v>155.16</v>
      </c>
      <c r="D1004">
        <f>SUMIF(Walmart_dataset[Order ID],Calc!A1004,Walmart_dataset[Profit])</f>
        <v>43.379999999999995</v>
      </c>
      <c r="E1004" t="str">
        <f>INDEX(Walmart_dataset[],MATCH(Per_Order[[#This Row],[Unique Order ID]],Walmart_dataset[Order ID],0),7)</f>
        <v>Washington</v>
      </c>
      <c r="F1004" t="str">
        <f>MID(Per_Order[[#This Row],[Unique Order ID]],4,4)</f>
        <v>2012</v>
      </c>
    </row>
    <row r="1005" spans="1:6" x14ac:dyDescent="0.25">
      <c r="A1005" t="s">
        <v>2985</v>
      </c>
      <c r="B1005">
        <f>COUNTIF(Walmart_dataset[Order ID],Calc!A1005)</f>
        <v>1</v>
      </c>
      <c r="C1005">
        <f>SUMIF(Walmart_dataset[Order ID],Calc!A1005,Walmart_dataset[Sales])</f>
        <v>14.59</v>
      </c>
      <c r="D1005">
        <f>SUMIF(Walmart_dataset[Order ID],Calc!A1005,Walmart_dataset[Profit])</f>
        <v>4.92</v>
      </c>
      <c r="E1005" t="str">
        <f>INDEX(Walmart_dataset[],MATCH(Per_Order[[#This Row],[Unique Order ID]],Walmart_dataset[Order ID],0),7)</f>
        <v>Washington</v>
      </c>
      <c r="F1005" t="str">
        <f>MID(Per_Order[[#This Row],[Unique Order ID]],4,4)</f>
        <v>2012</v>
      </c>
    </row>
    <row r="1006" spans="1:6" x14ac:dyDescent="0.25">
      <c r="A1006" t="s">
        <v>2987</v>
      </c>
      <c r="B1006">
        <f>COUNTIF(Walmart_dataset[Order ID],Calc!A1006)</f>
        <v>3</v>
      </c>
      <c r="C1006">
        <f>SUMIF(Walmart_dataset[Order ID],Calc!A1006,Walmart_dataset[Sales])</f>
        <v>1378.95</v>
      </c>
      <c r="D1006">
        <f>SUMIF(Walmart_dataset[Order ID],Calc!A1006,Walmart_dataset[Profit])</f>
        <v>80.44</v>
      </c>
      <c r="E1006" t="str">
        <f>INDEX(Walmart_dataset[],MATCH(Per_Order[[#This Row],[Unique Order ID]],Walmart_dataset[Order ID],0),7)</f>
        <v>California</v>
      </c>
      <c r="F1006" t="str">
        <f>MID(Per_Order[[#This Row],[Unique Order ID]],4,4)</f>
        <v>2014</v>
      </c>
    </row>
    <row r="1007" spans="1:6" x14ac:dyDescent="0.25">
      <c r="A1007" t="s">
        <v>2992</v>
      </c>
      <c r="B1007">
        <f>COUNTIF(Walmart_dataset[Order ID],Calc!A1007)</f>
        <v>7</v>
      </c>
      <c r="C1007">
        <f>SUMIF(Walmart_dataset[Order ID],Calc!A1007,Walmart_dataset[Sales])</f>
        <v>656.4</v>
      </c>
      <c r="D1007">
        <f>SUMIF(Walmart_dataset[Order ID],Calc!A1007,Walmart_dataset[Profit])</f>
        <v>163.40999999999997</v>
      </c>
      <c r="E1007" t="str">
        <f>INDEX(Walmart_dataset[],MATCH(Per_Order[[#This Row],[Unique Order ID]],Walmart_dataset[Order ID],0),7)</f>
        <v>Washington</v>
      </c>
      <c r="F1007" t="str">
        <f>MID(Per_Order[[#This Row],[Unique Order ID]],4,4)</f>
        <v>2013</v>
      </c>
    </row>
    <row r="1008" spans="1:6" x14ac:dyDescent="0.25">
      <c r="A1008" t="s">
        <v>2997</v>
      </c>
      <c r="B1008">
        <f>COUNTIF(Walmart_dataset[Order ID],Calc!A1008)</f>
        <v>2</v>
      </c>
      <c r="C1008">
        <f>SUMIF(Walmart_dataset[Order ID],Calc!A1008,Walmart_dataset[Sales])</f>
        <v>868.14</v>
      </c>
      <c r="D1008">
        <f>SUMIF(Walmart_dataset[Order ID],Calc!A1008,Walmart_dataset[Profit])</f>
        <v>199.62</v>
      </c>
      <c r="E1008" t="str">
        <f>INDEX(Walmart_dataset[],MATCH(Per_Order[[#This Row],[Unique Order ID]],Walmart_dataset[Order ID],0),7)</f>
        <v>California</v>
      </c>
      <c r="F1008" t="str">
        <f>MID(Per_Order[[#This Row],[Unique Order ID]],4,4)</f>
        <v>2013</v>
      </c>
    </row>
    <row r="1009" spans="1:6" x14ac:dyDescent="0.25">
      <c r="A1009" t="s">
        <v>2998</v>
      </c>
      <c r="B1009">
        <f>COUNTIF(Walmart_dataset[Order ID],Calc!A1009)</f>
        <v>2</v>
      </c>
      <c r="C1009">
        <f>SUMIF(Walmart_dataset[Order ID],Calc!A1009,Walmart_dataset[Sales])</f>
        <v>699.19</v>
      </c>
      <c r="D1009">
        <f>SUMIF(Walmart_dataset[Order ID],Calc!A1009,Walmart_dataset[Profit])</f>
        <v>-19.090000000000003</v>
      </c>
      <c r="E1009" t="str">
        <f>INDEX(Walmart_dataset[],MATCH(Per_Order[[#This Row],[Unique Order ID]],Walmart_dataset[Order ID],0),7)</f>
        <v>California</v>
      </c>
      <c r="F1009" t="str">
        <f>MID(Per_Order[[#This Row],[Unique Order ID]],4,4)</f>
        <v>2011</v>
      </c>
    </row>
    <row r="1010" spans="1:6" x14ac:dyDescent="0.25">
      <c r="A1010" t="s">
        <v>2999</v>
      </c>
      <c r="B1010">
        <f>COUNTIF(Walmart_dataset[Order ID],Calc!A1010)</f>
        <v>2</v>
      </c>
      <c r="C1010">
        <f>SUMIF(Walmart_dataset[Order ID],Calc!A1010,Walmart_dataset[Sales])</f>
        <v>1242.9000000000001</v>
      </c>
      <c r="D1010">
        <f>SUMIF(Walmart_dataset[Order ID],Calc!A1010,Walmart_dataset[Profit])</f>
        <v>194.72</v>
      </c>
      <c r="E1010" t="str">
        <f>INDEX(Walmart_dataset[],MATCH(Per_Order[[#This Row],[Unique Order ID]],Walmart_dataset[Order ID],0),7)</f>
        <v>California</v>
      </c>
      <c r="F1010" t="str">
        <f>MID(Per_Order[[#This Row],[Unique Order ID]],4,4)</f>
        <v>2012</v>
      </c>
    </row>
    <row r="1011" spans="1:6" x14ac:dyDescent="0.25">
      <c r="A1011" t="s">
        <v>3000</v>
      </c>
      <c r="B1011">
        <f>COUNTIF(Walmart_dataset[Order ID],Calc!A1011)</f>
        <v>2</v>
      </c>
      <c r="C1011">
        <f>SUMIF(Walmart_dataset[Order ID],Calc!A1011,Walmart_dataset[Sales])</f>
        <v>152.92000000000002</v>
      </c>
      <c r="D1011">
        <f>SUMIF(Walmart_dataset[Order ID],Calc!A1011,Walmart_dataset[Profit])</f>
        <v>24.45</v>
      </c>
      <c r="E1011" t="str">
        <f>INDEX(Walmart_dataset[],MATCH(Per_Order[[#This Row],[Unique Order ID]],Walmart_dataset[Order ID],0),7)</f>
        <v>California</v>
      </c>
      <c r="F1011" t="str">
        <f>MID(Per_Order[[#This Row],[Unique Order ID]],4,4)</f>
        <v>2012</v>
      </c>
    </row>
    <row r="1012" spans="1:6" x14ac:dyDescent="0.25">
      <c r="A1012" t="s">
        <v>3003</v>
      </c>
      <c r="B1012">
        <f>COUNTIF(Walmart_dataset[Order ID],Calc!A1012)</f>
        <v>1</v>
      </c>
      <c r="C1012">
        <f>SUMIF(Walmart_dataset[Order ID],Calc!A1012,Walmart_dataset[Sales])</f>
        <v>36.36</v>
      </c>
      <c r="D1012">
        <f>SUMIF(Walmart_dataset[Order ID],Calc!A1012,Walmart_dataset[Profit])</f>
        <v>12.27</v>
      </c>
      <c r="E1012" t="str">
        <f>INDEX(Walmart_dataset[],MATCH(Per_Order[[#This Row],[Unique Order ID]],Walmart_dataset[Order ID],0),7)</f>
        <v>California</v>
      </c>
      <c r="F1012" t="str">
        <f>MID(Per_Order[[#This Row],[Unique Order ID]],4,4)</f>
        <v>2011</v>
      </c>
    </row>
    <row r="1013" spans="1:6" x14ac:dyDescent="0.25">
      <c r="A1013" t="s">
        <v>3006</v>
      </c>
      <c r="B1013">
        <f>COUNTIF(Walmart_dataset[Order ID],Calc!A1013)</f>
        <v>1</v>
      </c>
      <c r="C1013">
        <f>SUMIF(Walmart_dataset[Order ID],Calc!A1013,Walmart_dataset[Sales])</f>
        <v>25.83</v>
      </c>
      <c r="D1013">
        <f>SUMIF(Walmart_dataset[Order ID],Calc!A1013,Walmart_dataset[Profit])</f>
        <v>9.56</v>
      </c>
      <c r="E1013" t="str">
        <f>INDEX(Walmart_dataset[],MATCH(Per_Order[[#This Row],[Unique Order ID]],Walmart_dataset[Order ID],0),7)</f>
        <v>California</v>
      </c>
      <c r="F1013" t="str">
        <f>MID(Per_Order[[#This Row],[Unique Order ID]],4,4)</f>
        <v>2014</v>
      </c>
    </row>
    <row r="1014" spans="1:6" x14ac:dyDescent="0.25">
      <c r="A1014" t="s">
        <v>3008</v>
      </c>
      <c r="B1014">
        <f>COUNTIF(Walmart_dataset[Order ID],Calc!A1014)</f>
        <v>6</v>
      </c>
      <c r="C1014">
        <f>SUMIF(Walmart_dataset[Order ID],Calc!A1014,Walmart_dataset[Sales])</f>
        <v>1465.0200000000002</v>
      </c>
      <c r="D1014">
        <f>SUMIF(Walmart_dataset[Order ID],Calc!A1014,Walmart_dataset[Profit])</f>
        <v>134.03000000000003</v>
      </c>
      <c r="E1014" t="str">
        <f>INDEX(Walmart_dataset[],MATCH(Per_Order[[#This Row],[Unique Order ID]],Walmart_dataset[Order ID],0),7)</f>
        <v>Oregon</v>
      </c>
      <c r="F1014" t="str">
        <f>MID(Per_Order[[#This Row],[Unique Order ID]],4,4)</f>
        <v>2013</v>
      </c>
    </row>
    <row r="1015" spans="1:6" x14ac:dyDescent="0.25">
      <c r="A1015" t="s">
        <v>3012</v>
      </c>
      <c r="B1015">
        <f>COUNTIF(Walmart_dataset[Order ID],Calc!A1015)</f>
        <v>1</v>
      </c>
      <c r="C1015">
        <f>SUMIF(Walmart_dataset[Order ID],Calc!A1015,Walmart_dataset[Sales])</f>
        <v>127.95</v>
      </c>
      <c r="D1015">
        <f>SUMIF(Walmart_dataset[Order ID],Calc!A1015,Walmart_dataset[Profit])</f>
        <v>21.75</v>
      </c>
      <c r="E1015" t="str">
        <f>INDEX(Walmart_dataset[],MATCH(Per_Order[[#This Row],[Unique Order ID]],Walmart_dataset[Order ID],0),7)</f>
        <v>California</v>
      </c>
      <c r="F1015" t="str">
        <f>MID(Per_Order[[#This Row],[Unique Order ID]],4,4)</f>
        <v>2011</v>
      </c>
    </row>
    <row r="1016" spans="1:6" x14ac:dyDescent="0.25">
      <c r="A1016" t="s">
        <v>3015</v>
      </c>
      <c r="B1016">
        <f>COUNTIF(Walmart_dataset[Order ID],Calc!A1016)</f>
        <v>2</v>
      </c>
      <c r="C1016">
        <f>SUMIF(Walmart_dataset[Order ID],Calc!A1016,Walmart_dataset[Sales])</f>
        <v>74.039999999999992</v>
      </c>
      <c r="D1016">
        <f>SUMIF(Walmart_dataset[Order ID],Calc!A1016,Walmart_dataset[Profit])</f>
        <v>18.84</v>
      </c>
      <c r="E1016" t="str">
        <f>INDEX(Walmart_dataset[],MATCH(Per_Order[[#This Row],[Unique Order ID]],Walmart_dataset[Order ID],0),7)</f>
        <v>California</v>
      </c>
      <c r="F1016" t="str">
        <f>MID(Per_Order[[#This Row],[Unique Order ID]],4,4)</f>
        <v>2014</v>
      </c>
    </row>
    <row r="1017" spans="1:6" x14ac:dyDescent="0.25">
      <c r="A1017" t="s">
        <v>3016</v>
      </c>
      <c r="B1017">
        <f>COUNTIF(Walmart_dataset[Order ID],Calc!A1017)</f>
        <v>2</v>
      </c>
      <c r="C1017">
        <f>SUMIF(Walmart_dataset[Order ID],Calc!A1017,Walmart_dataset[Sales])</f>
        <v>244.24</v>
      </c>
      <c r="D1017">
        <f>SUMIF(Walmart_dataset[Order ID],Calc!A1017,Walmart_dataset[Profit])</f>
        <v>119.34</v>
      </c>
      <c r="E1017" t="str">
        <f>INDEX(Walmart_dataset[],MATCH(Per_Order[[#This Row],[Unique Order ID]],Walmart_dataset[Order ID],0),7)</f>
        <v>California</v>
      </c>
      <c r="F1017" t="str">
        <f>MID(Per_Order[[#This Row],[Unique Order ID]],4,4)</f>
        <v>2012</v>
      </c>
    </row>
    <row r="1018" spans="1:6" x14ac:dyDescent="0.25">
      <c r="A1018" t="s">
        <v>3018</v>
      </c>
      <c r="B1018">
        <f>COUNTIF(Walmart_dataset[Order ID],Calc!A1018)</f>
        <v>2</v>
      </c>
      <c r="C1018">
        <f>SUMIF(Walmart_dataset[Order ID],Calc!A1018,Walmart_dataset[Sales])</f>
        <v>387</v>
      </c>
      <c r="D1018">
        <f>SUMIF(Walmart_dataset[Order ID],Calc!A1018,Walmart_dataset[Profit])</f>
        <v>58.49</v>
      </c>
      <c r="E1018" t="str">
        <f>INDEX(Walmart_dataset[],MATCH(Per_Order[[#This Row],[Unique Order ID]],Walmart_dataset[Order ID],0),7)</f>
        <v>California</v>
      </c>
      <c r="F1018" t="str">
        <f>MID(Per_Order[[#This Row],[Unique Order ID]],4,4)</f>
        <v>2013</v>
      </c>
    </row>
    <row r="1019" spans="1:6" x14ac:dyDescent="0.25">
      <c r="A1019" t="s">
        <v>3020</v>
      </c>
      <c r="B1019">
        <f>COUNTIF(Walmart_dataset[Order ID],Calc!A1019)</f>
        <v>3</v>
      </c>
      <c r="C1019">
        <f>SUMIF(Walmart_dataset[Order ID],Calc!A1019,Walmart_dataset[Sales])</f>
        <v>84.56</v>
      </c>
      <c r="D1019">
        <f>SUMIF(Walmart_dataset[Order ID],Calc!A1019,Walmart_dataset[Profit])</f>
        <v>25.38</v>
      </c>
      <c r="E1019" t="str">
        <f>INDEX(Walmart_dataset[],MATCH(Per_Order[[#This Row],[Unique Order ID]],Walmart_dataset[Order ID],0),7)</f>
        <v>California</v>
      </c>
      <c r="F1019" t="str">
        <f>MID(Per_Order[[#This Row],[Unique Order ID]],4,4)</f>
        <v>2012</v>
      </c>
    </row>
    <row r="1020" spans="1:6" x14ac:dyDescent="0.25">
      <c r="A1020" t="s">
        <v>3024</v>
      </c>
      <c r="B1020">
        <f>COUNTIF(Walmart_dataset[Order ID],Calc!A1020)</f>
        <v>4</v>
      </c>
      <c r="C1020">
        <f>SUMIF(Walmart_dataset[Order ID],Calc!A1020,Walmart_dataset[Sales])</f>
        <v>138.43</v>
      </c>
      <c r="D1020">
        <f>SUMIF(Walmart_dataset[Order ID],Calc!A1020,Walmart_dataset[Profit])</f>
        <v>31.08</v>
      </c>
      <c r="E1020" t="str">
        <f>INDEX(Walmart_dataset[],MATCH(Per_Order[[#This Row],[Unique Order ID]],Walmart_dataset[Order ID],0),7)</f>
        <v>Washington</v>
      </c>
      <c r="F1020" t="str">
        <f>MID(Per_Order[[#This Row],[Unique Order ID]],4,4)</f>
        <v>2014</v>
      </c>
    </row>
    <row r="1021" spans="1:6" x14ac:dyDescent="0.25">
      <c r="A1021" t="s">
        <v>3027</v>
      </c>
      <c r="B1021">
        <f>COUNTIF(Walmart_dataset[Order ID],Calc!A1021)</f>
        <v>1</v>
      </c>
      <c r="C1021">
        <f>SUMIF(Walmart_dataset[Order ID],Calc!A1021,Walmart_dataset[Sales])</f>
        <v>56.3</v>
      </c>
      <c r="D1021">
        <f>SUMIF(Walmart_dataset[Order ID],Calc!A1021,Walmart_dataset[Profit])</f>
        <v>15.76</v>
      </c>
      <c r="E1021" t="str">
        <f>INDEX(Walmart_dataset[],MATCH(Per_Order[[#This Row],[Unique Order ID]],Walmart_dataset[Order ID],0),7)</f>
        <v>California</v>
      </c>
      <c r="F1021" t="str">
        <f>MID(Per_Order[[#This Row],[Unique Order ID]],4,4)</f>
        <v>2012</v>
      </c>
    </row>
    <row r="1022" spans="1:6" x14ac:dyDescent="0.25">
      <c r="A1022" t="s">
        <v>3029</v>
      </c>
      <c r="B1022">
        <f>COUNTIF(Walmart_dataset[Order ID],Calc!A1022)</f>
        <v>1</v>
      </c>
      <c r="C1022">
        <f>SUMIF(Walmart_dataset[Order ID],Calc!A1022,Walmart_dataset[Sales])</f>
        <v>51.02</v>
      </c>
      <c r="D1022">
        <f>SUMIF(Walmart_dataset[Order ID],Calc!A1022,Walmart_dataset[Profit])</f>
        <v>8.2899999999999991</v>
      </c>
      <c r="E1022" t="str">
        <f>INDEX(Walmart_dataset[],MATCH(Per_Order[[#This Row],[Unique Order ID]],Walmart_dataset[Order ID],0),7)</f>
        <v>Oregon</v>
      </c>
      <c r="F1022" t="str">
        <f>MID(Per_Order[[#This Row],[Unique Order ID]],4,4)</f>
        <v>2011</v>
      </c>
    </row>
    <row r="1023" spans="1:6" x14ac:dyDescent="0.25">
      <c r="A1023" t="s">
        <v>3030</v>
      </c>
      <c r="B1023">
        <f>COUNTIF(Walmart_dataset[Order ID],Calc!A1023)</f>
        <v>3</v>
      </c>
      <c r="C1023">
        <f>SUMIF(Walmart_dataset[Order ID],Calc!A1023,Walmart_dataset[Sales])</f>
        <v>1242.6299999999999</v>
      </c>
      <c r="D1023">
        <f>SUMIF(Walmart_dataset[Order ID],Calc!A1023,Walmart_dataset[Profit])</f>
        <v>185.43</v>
      </c>
      <c r="E1023" t="str">
        <f>INDEX(Walmart_dataset[],MATCH(Per_Order[[#This Row],[Unique Order ID]],Walmart_dataset[Order ID],0),7)</f>
        <v>Washington</v>
      </c>
      <c r="F1023" t="str">
        <f>MID(Per_Order[[#This Row],[Unique Order ID]],4,4)</f>
        <v>2014</v>
      </c>
    </row>
    <row r="1024" spans="1:6" x14ac:dyDescent="0.25">
      <c r="A1024" t="s">
        <v>3034</v>
      </c>
      <c r="B1024">
        <f>COUNTIF(Walmart_dataset[Order ID],Calc!A1024)</f>
        <v>1</v>
      </c>
      <c r="C1024">
        <f>SUMIF(Walmart_dataset[Order ID],Calc!A1024,Walmart_dataset[Sales])</f>
        <v>133.12</v>
      </c>
      <c r="D1024">
        <f>SUMIF(Walmart_dataset[Order ID],Calc!A1024,Walmart_dataset[Profit])</f>
        <v>49.92</v>
      </c>
      <c r="E1024" t="str">
        <f>INDEX(Walmart_dataset[],MATCH(Per_Order[[#This Row],[Unique Order ID]],Walmart_dataset[Order ID],0),7)</f>
        <v>California</v>
      </c>
      <c r="F1024" t="str">
        <f>MID(Per_Order[[#This Row],[Unique Order ID]],4,4)</f>
        <v>2014</v>
      </c>
    </row>
    <row r="1025" spans="1:6" x14ac:dyDescent="0.25">
      <c r="A1025" t="s">
        <v>3035</v>
      </c>
      <c r="B1025">
        <f>COUNTIF(Walmart_dataset[Order ID],Calc!A1025)</f>
        <v>1</v>
      </c>
      <c r="C1025">
        <f>SUMIF(Walmart_dataset[Order ID],Calc!A1025,Walmart_dataset[Sales])</f>
        <v>14.76</v>
      </c>
      <c r="D1025">
        <f>SUMIF(Walmart_dataset[Order ID],Calc!A1025,Walmart_dataset[Profit])</f>
        <v>4.28</v>
      </c>
      <c r="E1025" t="str">
        <f>INDEX(Walmart_dataset[],MATCH(Per_Order[[#This Row],[Unique Order ID]],Walmart_dataset[Order ID],0),7)</f>
        <v>California</v>
      </c>
      <c r="F1025" t="str">
        <f>MID(Per_Order[[#This Row],[Unique Order ID]],4,4)</f>
        <v>2013</v>
      </c>
    </row>
    <row r="1026" spans="1:6" x14ac:dyDescent="0.25">
      <c r="A1026" t="s">
        <v>3036</v>
      </c>
      <c r="B1026">
        <f>COUNTIF(Walmart_dataset[Order ID],Calc!A1026)</f>
        <v>1</v>
      </c>
      <c r="C1026">
        <f>SUMIF(Walmart_dataset[Order ID],Calc!A1026,Walmart_dataset[Sales])</f>
        <v>49.79</v>
      </c>
      <c r="D1026">
        <f>SUMIF(Walmart_dataset[Order ID],Calc!A1026,Walmart_dataset[Profit])</f>
        <v>-11.83</v>
      </c>
      <c r="E1026" t="str">
        <f>INDEX(Walmart_dataset[],MATCH(Per_Order[[#This Row],[Unique Order ID]],Walmart_dataset[Order ID],0),7)</f>
        <v>Arizona</v>
      </c>
      <c r="F1026" t="str">
        <f>MID(Per_Order[[#This Row],[Unique Order ID]],4,4)</f>
        <v>2011</v>
      </c>
    </row>
    <row r="1027" spans="1:6" x14ac:dyDescent="0.25">
      <c r="A1027" t="s">
        <v>3038</v>
      </c>
      <c r="B1027">
        <f>COUNTIF(Walmart_dataset[Order ID],Calc!A1027)</f>
        <v>2</v>
      </c>
      <c r="C1027">
        <f>SUMIF(Walmart_dataset[Order ID],Calc!A1027,Walmart_dataset[Sales])</f>
        <v>719.30000000000007</v>
      </c>
      <c r="D1027">
        <f>SUMIF(Walmart_dataset[Order ID],Calc!A1027,Walmart_dataset[Profit])</f>
        <v>50.54</v>
      </c>
      <c r="E1027" t="str">
        <f>INDEX(Walmart_dataset[],MATCH(Per_Order[[#This Row],[Unique Order ID]],Walmart_dataset[Order ID],0),7)</f>
        <v>Washington</v>
      </c>
      <c r="F1027" t="str">
        <f>MID(Per_Order[[#This Row],[Unique Order ID]],4,4)</f>
        <v>2014</v>
      </c>
    </row>
    <row r="1028" spans="1:6" x14ac:dyDescent="0.25">
      <c r="A1028" t="s">
        <v>3040</v>
      </c>
      <c r="B1028">
        <f>COUNTIF(Walmart_dataset[Order ID],Calc!A1028)</f>
        <v>1</v>
      </c>
      <c r="C1028">
        <f>SUMIF(Walmart_dataset[Order ID],Calc!A1028,Walmart_dataset[Sales])</f>
        <v>83.88</v>
      </c>
      <c r="D1028">
        <f>SUMIF(Walmart_dataset[Order ID],Calc!A1028,Walmart_dataset[Profit])</f>
        <v>29.36</v>
      </c>
      <c r="E1028" t="str">
        <f>INDEX(Walmart_dataset[],MATCH(Per_Order[[#This Row],[Unique Order ID]],Walmart_dataset[Order ID],0),7)</f>
        <v>Arizona</v>
      </c>
      <c r="F1028" t="str">
        <f>MID(Per_Order[[#This Row],[Unique Order ID]],4,4)</f>
        <v>2014</v>
      </c>
    </row>
    <row r="1029" spans="1:6" x14ac:dyDescent="0.25">
      <c r="A1029" t="s">
        <v>3041</v>
      </c>
      <c r="B1029">
        <f>COUNTIF(Walmart_dataset[Order ID],Calc!A1029)</f>
        <v>1</v>
      </c>
      <c r="C1029">
        <f>SUMIF(Walmart_dataset[Order ID],Calc!A1029,Walmart_dataset[Sales])</f>
        <v>111.93</v>
      </c>
      <c r="D1029">
        <f>SUMIF(Walmart_dataset[Order ID],Calc!A1029,Walmart_dataset[Profit])</f>
        <v>34.700000000000003</v>
      </c>
      <c r="E1029" t="str">
        <f>INDEX(Walmart_dataset[],MATCH(Per_Order[[#This Row],[Unique Order ID]],Walmart_dataset[Order ID],0),7)</f>
        <v>Utah</v>
      </c>
      <c r="F1029" t="str">
        <f>MID(Per_Order[[#This Row],[Unique Order ID]],4,4)</f>
        <v>2011</v>
      </c>
    </row>
    <row r="1030" spans="1:6" x14ac:dyDescent="0.25">
      <c r="A1030" t="s">
        <v>3043</v>
      </c>
      <c r="B1030">
        <f>COUNTIF(Walmart_dataset[Order ID],Calc!A1030)</f>
        <v>1</v>
      </c>
      <c r="C1030">
        <f>SUMIF(Walmart_dataset[Order ID],Calc!A1030,Walmart_dataset[Sales])</f>
        <v>454.27</v>
      </c>
      <c r="D1030">
        <f>SUMIF(Walmart_dataset[Order ID],Calc!A1030,Walmart_dataset[Profit])</f>
        <v>-73.819999999999993</v>
      </c>
      <c r="E1030" t="str">
        <f>INDEX(Walmart_dataset[],MATCH(Per_Order[[#This Row],[Unique Order ID]],Walmart_dataset[Order ID],0),7)</f>
        <v>California</v>
      </c>
      <c r="F1030" t="str">
        <f>MID(Per_Order[[#This Row],[Unique Order ID]],4,4)</f>
        <v>2012</v>
      </c>
    </row>
    <row r="1031" spans="1:6" x14ac:dyDescent="0.25">
      <c r="A1031" t="s">
        <v>3045</v>
      </c>
      <c r="B1031">
        <f>COUNTIF(Walmart_dataset[Order ID],Calc!A1031)</f>
        <v>3</v>
      </c>
      <c r="C1031">
        <f>SUMIF(Walmart_dataset[Order ID],Calc!A1031,Walmart_dataset[Sales])</f>
        <v>814.53</v>
      </c>
      <c r="D1031">
        <f>SUMIF(Walmart_dataset[Order ID],Calc!A1031,Walmart_dataset[Profit])</f>
        <v>66.009999999999991</v>
      </c>
      <c r="E1031" t="str">
        <f>INDEX(Walmart_dataset[],MATCH(Per_Order[[#This Row],[Unique Order ID]],Walmart_dataset[Order ID],0),7)</f>
        <v>Idaho</v>
      </c>
      <c r="F1031" t="str">
        <f>MID(Per_Order[[#This Row],[Unique Order ID]],4,4)</f>
        <v>2014</v>
      </c>
    </row>
    <row r="1032" spans="1:6" x14ac:dyDescent="0.25">
      <c r="A1032" t="s">
        <v>3047</v>
      </c>
      <c r="B1032">
        <f>COUNTIF(Walmart_dataset[Order ID],Calc!A1032)</f>
        <v>2</v>
      </c>
      <c r="C1032">
        <f>SUMIF(Walmart_dataset[Order ID],Calc!A1032,Walmart_dataset[Sales])</f>
        <v>93.52000000000001</v>
      </c>
      <c r="D1032">
        <f>SUMIF(Walmart_dataset[Order ID],Calc!A1032,Walmart_dataset[Profit])</f>
        <v>26.73</v>
      </c>
      <c r="E1032" t="str">
        <f>INDEX(Walmart_dataset[],MATCH(Per_Order[[#This Row],[Unique Order ID]],Walmart_dataset[Order ID],0),7)</f>
        <v>California</v>
      </c>
      <c r="F1032" t="str">
        <f>MID(Per_Order[[#This Row],[Unique Order ID]],4,4)</f>
        <v>2014</v>
      </c>
    </row>
    <row r="1033" spans="1:6" x14ac:dyDescent="0.25">
      <c r="A1033" t="s">
        <v>3049</v>
      </c>
      <c r="B1033">
        <f>COUNTIF(Walmart_dataset[Order ID],Calc!A1033)</f>
        <v>1</v>
      </c>
      <c r="C1033">
        <f>SUMIF(Walmart_dataset[Order ID],Calc!A1033,Walmart_dataset[Sales])</f>
        <v>68.459999999999994</v>
      </c>
      <c r="D1033">
        <f>SUMIF(Walmart_dataset[Order ID],Calc!A1033,Walmart_dataset[Profit])</f>
        <v>25.33</v>
      </c>
      <c r="E1033" t="str">
        <f>INDEX(Walmart_dataset[],MATCH(Per_Order[[#This Row],[Unique Order ID]],Walmart_dataset[Order ID],0),7)</f>
        <v>California</v>
      </c>
      <c r="F1033" t="str">
        <f>MID(Per_Order[[#This Row],[Unique Order ID]],4,4)</f>
        <v>2014</v>
      </c>
    </row>
    <row r="1034" spans="1:6" x14ac:dyDescent="0.25">
      <c r="A1034" t="s">
        <v>3051</v>
      </c>
      <c r="B1034">
        <f>COUNTIF(Walmart_dataset[Order ID],Calc!A1034)</f>
        <v>4</v>
      </c>
      <c r="C1034">
        <f>SUMIF(Walmart_dataset[Order ID],Calc!A1034,Walmart_dataset[Sales])</f>
        <v>528.71</v>
      </c>
      <c r="D1034">
        <f>SUMIF(Walmart_dataset[Order ID],Calc!A1034,Walmart_dataset[Profit])</f>
        <v>177.57999999999998</v>
      </c>
      <c r="E1034" t="str">
        <f>INDEX(Walmart_dataset[],MATCH(Per_Order[[#This Row],[Unique Order ID]],Walmart_dataset[Order ID],0),7)</f>
        <v>California</v>
      </c>
      <c r="F1034" t="str">
        <f>MID(Per_Order[[#This Row],[Unique Order ID]],4,4)</f>
        <v>2014</v>
      </c>
    </row>
    <row r="1035" spans="1:6" x14ac:dyDescent="0.25">
      <c r="A1035" t="s">
        <v>3054</v>
      </c>
      <c r="B1035">
        <f>COUNTIF(Walmart_dataset[Order ID],Calc!A1035)</f>
        <v>5</v>
      </c>
      <c r="C1035">
        <f>SUMIF(Walmart_dataset[Order ID],Calc!A1035,Walmart_dataset[Sales])</f>
        <v>959.2</v>
      </c>
      <c r="D1035">
        <f>SUMIF(Walmart_dataset[Order ID],Calc!A1035,Walmart_dataset[Profit])</f>
        <v>179.04</v>
      </c>
      <c r="E1035" t="str">
        <f>INDEX(Walmart_dataset[],MATCH(Per_Order[[#This Row],[Unique Order ID]],Walmart_dataset[Order ID],0),7)</f>
        <v>California</v>
      </c>
      <c r="F1035" t="str">
        <f>MID(Per_Order[[#This Row],[Unique Order ID]],4,4)</f>
        <v>2014</v>
      </c>
    </row>
    <row r="1036" spans="1:6" x14ac:dyDescent="0.25">
      <c r="A1036" t="s">
        <v>3057</v>
      </c>
      <c r="B1036">
        <f>COUNTIF(Walmart_dataset[Order ID],Calc!A1036)</f>
        <v>4</v>
      </c>
      <c r="C1036">
        <f>SUMIF(Walmart_dataset[Order ID],Calc!A1036,Walmart_dataset[Sales])</f>
        <v>354.77000000000004</v>
      </c>
      <c r="D1036">
        <f>SUMIF(Walmart_dataset[Order ID],Calc!A1036,Walmart_dataset[Profit])</f>
        <v>77.2</v>
      </c>
      <c r="E1036" t="str">
        <f>INDEX(Walmart_dataset[],MATCH(Per_Order[[#This Row],[Unique Order ID]],Walmart_dataset[Order ID],0),7)</f>
        <v>Washington</v>
      </c>
      <c r="F1036" t="str">
        <f>MID(Per_Order[[#This Row],[Unique Order ID]],4,4)</f>
        <v>2014</v>
      </c>
    </row>
    <row r="1037" spans="1:6" x14ac:dyDescent="0.25">
      <c r="A1037" t="s">
        <v>3058</v>
      </c>
      <c r="B1037">
        <f>COUNTIF(Walmart_dataset[Order ID],Calc!A1037)</f>
        <v>2</v>
      </c>
      <c r="C1037">
        <f>SUMIF(Walmart_dataset[Order ID],Calc!A1037,Walmart_dataset[Sales])</f>
        <v>172.26</v>
      </c>
      <c r="D1037">
        <f>SUMIF(Walmart_dataset[Order ID],Calc!A1037,Walmart_dataset[Profit])</f>
        <v>14.36</v>
      </c>
      <c r="E1037" t="str">
        <f>INDEX(Walmart_dataset[],MATCH(Per_Order[[#This Row],[Unique Order ID]],Walmart_dataset[Order ID],0),7)</f>
        <v>California</v>
      </c>
      <c r="F1037" t="str">
        <f>MID(Per_Order[[#This Row],[Unique Order ID]],4,4)</f>
        <v>2014</v>
      </c>
    </row>
    <row r="1038" spans="1:6" x14ac:dyDescent="0.25">
      <c r="A1038" t="s">
        <v>3059</v>
      </c>
      <c r="B1038">
        <f>COUNTIF(Walmart_dataset[Order ID],Calc!A1038)</f>
        <v>2</v>
      </c>
      <c r="C1038">
        <f>SUMIF(Walmart_dataset[Order ID],Calc!A1038,Walmart_dataset[Sales])</f>
        <v>423.04999999999995</v>
      </c>
      <c r="D1038">
        <f>SUMIF(Walmart_dataset[Order ID],Calc!A1038,Walmart_dataset[Profit])</f>
        <v>198.85999999999999</v>
      </c>
      <c r="E1038" t="str">
        <f>INDEX(Walmart_dataset[],MATCH(Per_Order[[#This Row],[Unique Order ID]],Walmart_dataset[Order ID],0),7)</f>
        <v>California</v>
      </c>
      <c r="F1038" t="str">
        <f>MID(Per_Order[[#This Row],[Unique Order ID]],4,4)</f>
        <v>2013</v>
      </c>
    </row>
    <row r="1039" spans="1:6" x14ac:dyDescent="0.25">
      <c r="A1039" t="s">
        <v>3061</v>
      </c>
      <c r="B1039">
        <f>COUNTIF(Walmart_dataset[Order ID],Calc!A1039)</f>
        <v>1</v>
      </c>
      <c r="C1039">
        <f>SUMIF(Walmart_dataset[Order ID],Calc!A1039,Walmart_dataset[Sales])</f>
        <v>11.96</v>
      </c>
      <c r="D1039">
        <f>SUMIF(Walmart_dataset[Order ID],Calc!A1039,Walmart_dataset[Profit])</f>
        <v>5.86</v>
      </c>
      <c r="E1039" t="str">
        <f>INDEX(Walmart_dataset[],MATCH(Per_Order[[#This Row],[Unique Order ID]],Walmart_dataset[Order ID],0),7)</f>
        <v>Washington</v>
      </c>
      <c r="F1039" t="str">
        <f>MID(Per_Order[[#This Row],[Unique Order ID]],4,4)</f>
        <v>2013</v>
      </c>
    </row>
    <row r="1040" spans="1:6" x14ac:dyDescent="0.25">
      <c r="A1040" t="s">
        <v>3064</v>
      </c>
      <c r="B1040">
        <f>COUNTIF(Walmart_dataset[Order ID],Calc!A1040)</f>
        <v>2</v>
      </c>
      <c r="C1040">
        <f>SUMIF(Walmart_dataset[Order ID],Calc!A1040,Walmart_dataset[Sales])</f>
        <v>1219.79</v>
      </c>
      <c r="D1040">
        <f>SUMIF(Walmart_dataset[Order ID],Calc!A1040,Walmart_dataset[Profit])</f>
        <v>423.71999999999997</v>
      </c>
      <c r="E1040" t="str">
        <f>INDEX(Walmart_dataset[],MATCH(Per_Order[[#This Row],[Unique Order ID]],Walmart_dataset[Order ID],0),7)</f>
        <v>California</v>
      </c>
      <c r="F1040" t="str">
        <f>MID(Per_Order[[#This Row],[Unique Order ID]],4,4)</f>
        <v>2014</v>
      </c>
    </row>
    <row r="1041" spans="1:6" x14ac:dyDescent="0.25">
      <c r="A1041" t="s">
        <v>3066</v>
      </c>
      <c r="B1041">
        <f>COUNTIF(Walmart_dataset[Order ID],Calc!A1041)</f>
        <v>1</v>
      </c>
      <c r="C1041">
        <f>SUMIF(Walmart_dataset[Order ID],Calc!A1041,Walmart_dataset[Sales])</f>
        <v>1007.94</v>
      </c>
      <c r="D1041">
        <f>SUMIF(Walmart_dataset[Order ID],Calc!A1041,Walmart_dataset[Profit])</f>
        <v>75.599999999999994</v>
      </c>
      <c r="E1041" t="str">
        <f>INDEX(Walmart_dataset[],MATCH(Per_Order[[#This Row],[Unique Order ID]],Walmart_dataset[Order ID],0),7)</f>
        <v>Washington</v>
      </c>
      <c r="F1041" t="str">
        <f>MID(Per_Order[[#This Row],[Unique Order ID]],4,4)</f>
        <v>2011</v>
      </c>
    </row>
    <row r="1042" spans="1:6" x14ac:dyDescent="0.25">
      <c r="A1042" t="s">
        <v>3068</v>
      </c>
      <c r="B1042">
        <f>COUNTIF(Walmart_dataset[Order ID],Calc!A1042)</f>
        <v>3</v>
      </c>
      <c r="C1042">
        <f>SUMIF(Walmart_dataset[Order ID],Calc!A1042,Walmart_dataset[Sales])</f>
        <v>116.96</v>
      </c>
      <c r="D1042">
        <f>SUMIF(Walmart_dataset[Order ID],Calc!A1042,Walmart_dataset[Profit])</f>
        <v>36.04</v>
      </c>
      <c r="E1042" t="str">
        <f>INDEX(Walmart_dataset[],MATCH(Per_Order[[#This Row],[Unique Order ID]],Walmart_dataset[Order ID],0),7)</f>
        <v>Washington</v>
      </c>
      <c r="F1042" t="str">
        <f>MID(Per_Order[[#This Row],[Unique Order ID]],4,4)</f>
        <v>2013</v>
      </c>
    </row>
    <row r="1043" spans="1:6" x14ac:dyDescent="0.25">
      <c r="A1043" t="s">
        <v>3070</v>
      </c>
      <c r="B1043">
        <f>COUNTIF(Walmart_dataset[Order ID],Calc!A1043)</f>
        <v>1</v>
      </c>
      <c r="C1043">
        <f>SUMIF(Walmart_dataset[Order ID],Calc!A1043,Walmart_dataset[Sales])</f>
        <v>179.97</v>
      </c>
      <c r="D1043">
        <f>SUMIF(Walmart_dataset[Order ID],Calc!A1043,Walmart_dataset[Profit])</f>
        <v>86.39</v>
      </c>
      <c r="E1043" t="str">
        <f>INDEX(Walmart_dataset[],MATCH(Per_Order[[#This Row],[Unique Order ID]],Walmart_dataset[Order ID],0),7)</f>
        <v>Washington</v>
      </c>
      <c r="F1043" t="str">
        <f>MID(Per_Order[[#This Row],[Unique Order ID]],4,4)</f>
        <v>2013</v>
      </c>
    </row>
    <row r="1044" spans="1:6" x14ac:dyDescent="0.25">
      <c r="A1044" t="s">
        <v>3071</v>
      </c>
      <c r="B1044">
        <f>COUNTIF(Walmart_dataset[Order ID],Calc!A1044)</f>
        <v>2</v>
      </c>
      <c r="C1044">
        <f>SUMIF(Walmart_dataset[Order ID],Calc!A1044,Walmart_dataset[Sales])</f>
        <v>54.45</v>
      </c>
      <c r="D1044">
        <f>SUMIF(Walmart_dataset[Order ID],Calc!A1044,Walmart_dataset[Profit])</f>
        <v>11.43</v>
      </c>
      <c r="E1044" t="str">
        <f>INDEX(Walmart_dataset[],MATCH(Per_Order[[#This Row],[Unique Order ID]],Walmart_dataset[Order ID],0),7)</f>
        <v>California</v>
      </c>
      <c r="F1044" t="str">
        <f>MID(Per_Order[[#This Row],[Unique Order ID]],4,4)</f>
        <v>2012</v>
      </c>
    </row>
    <row r="1045" spans="1:6" x14ac:dyDescent="0.25">
      <c r="A1045" t="s">
        <v>3072</v>
      </c>
      <c r="B1045">
        <f>COUNTIF(Walmart_dataset[Order ID],Calc!A1045)</f>
        <v>1</v>
      </c>
      <c r="C1045">
        <f>SUMIF(Walmart_dataset[Order ID],Calc!A1045,Walmart_dataset[Sales])</f>
        <v>146.35</v>
      </c>
      <c r="D1045">
        <f>SUMIF(Walmart_dataset[Order ID],Calc!A1045,Walmart_dataset[Profit])</f>
        <v>-32.93</v>
      </c>
      <c r="E1045" t="str">
        <f>INDEX(Walmart_dataset[],MATCH(Per_Order[[#This Row],[Unique Order ID]],Walmart_dataset[Order ID],0),7)</f>
        <v>Colorado</v>
      </c>
      <c r="F1045" t="str">
        <f>MID(Per_Order[[#This Row],[Unique Order ID]],4,4)</f>
        <v>2014</v>
      </c>
    </row>
    <row r="1046" spans="1:6" x14ac:dyDescent="0.25">
      <c r="A1046" t="s">
        <v>3074</v>
      </c>
      <c r="B1046">
        <f>COUNTIF(Walmart_dataset[Order ID],Calc!A1046)</f>
        <v>5</v>
      </c>
      <c r="C1046">
        <f>SUMIF(Walmart_dataset[Order ID],Calc!A1046,Walmart_dataset[Sales])</f>
        <v>1119.1500000000001</v>
      </c>
      <c r="D1046">
        <f>SUMIF(Walmart_dataset[Order ID],Calc!A1046,Walmart_dataset[Profit])</f>
        <v>76.95</v>
      </c>
      <c r="E1046" t="str">
        <f>INDEX(Walmart_dataset[],MATCH(Per_Order[[#This Row],[Unique Order ID]],Walmart_dataset[Order ID],0),7)</f>
        <v>California</v>
      </c>
      <c r="F1046" t="str">
        <f>MID(Per_Order[[#This Row],[Unique Order ID]],4,4)</f>
        <v>2013</v>
      </c>
    </row>
    <row r="1047" spans="1:6" x14ac:dyDescent="0.25">
      <c r="A1047" t="s">
        <v>3078</v>
      </c>
      <c r="B1047">
        <f>COUNTIF(Walmart_dataset[Order ID],Calc!A1047)</f>
        <v>1</v>
      </c>
      <c r="C1047">
        <f>SUMIF(Walmart_dataset[Order ID],Calc!A1047,Walmart_dataset[Sales])</f>
        <v>19.3</v>
      </c>
      <c r="D1047">
        <f>SUMIF(Walmart_dataset[Order ID],Calc!A1047,Walmart_dataset[Profit])</f>
        <v>6.03</v>
      </c>
      <c r="E1047" t="str">
        <f>INDEX(Walmart_dataset[],MATCH(Per_Order[[#This Row],[Unique Order ID]],Walmart_dataset[Order ID],0),7)</f>
        <v>California</v>
      </c>
      <c r="F1047" t="str">
        <f>MID(Per_Order[[#This Row],[Unique Order ID]],4,4)</f>
        <v>2013</v>
      </c>
    </row>
    <row r="1048" spans="1:6" x14ac:dyDescent="0.25">
      <c r="A1048" t="s">
        <v>3079</v>
      </c>
      <c r="B1048">
        <f>COUNTIF(Walmart_dataset[Order ID],Calc!A1048)</f>
        <v>3</v>
      </c>
      <c r="C1048">
        <f>SUMIF(Walmart_dataset[Order ID],Calc!A1048,Walmart_dataset[Sales])</f>
        <v>482.01</v>
      </c>
      <c r="D1048">
        <f>SUMIF(Walmart_dataset[Order ID],Calc!A1048,Walmart_dataset[Profit])</f>
        <v>132.62</v>
      </c>
      <c r="E1048" t="str">
        <f>INDEX(Walmart_dataset[],MATCH(Per_Order[[#This Row],[Unique Order ID]],Walmart_dataset[Order ID],0),7)</f>
        <v>California</v>
      </c>
      <c r="F1048" t="str">
        <f>MID(Per_Order[[#This Row],[Unique Order ID]],4,4)</f>
        <v>2013</v>
      </c>
    </row>
    <row r="1049" spans="1:6" x14ac:dyDescent="0.25">
      <c r="A1049" t="s">
        <v>3083</v>
      </c>
      <c r="B1049">
        <f>COUNTIF(Walmart_dataset[Order ID],Calc!A1049)</f>
        <v>2</v>
      </c>
      <c r="C1049">
        <f>SUMIF(Walmart_dataset[Order ID],Calc!A1049,Walmart_dataset[Sales])</f>
        <v>100.36</v>
      </c>
      <c r="D1049">
        <f>SUMIF(Walmart_dataset[Order ID],Calc!A1049,Walmart_dataset[Profit])</f>
        <v>39.64</v>
      </c>
      <c r="E1049" t="str">
        <f>INDEX(Walmart_dataset[],MATCH(Per_Order[[#This Row],[Unique Order ID]],Walmart_dataset[Order ID],0),7)</f>
        <v>California</v>
      </c>
      <c r="F1049" t="str">
        <f>MID(Per_Order[[#This Row],[Unique Order ID]],4,4)</f>
        <v>2011</v>
      </c>
    </row>
    <row r="1050" spans="1:6" x14ac:dyDescent="0.25">
      <c r="A1050" t="s">
        <v>3086</v>
      </c>
      <c r="B1050">
        <f>COUNTIF(Walmart_dataset[Order ID],Calc!A1050)</f>
        <v>1</v>
      </c>
      <c r="C1050">
        <f>SUMIF(Walmart_dataset[Order ID],Calc!A1050,Walmart_dataset[Sales])</f>
        <v>12.96</v>
      </c>
      <c r="D1050">
        <f>SUMIF(Walmart_dataset[Order ID],Calc!A1050,Walmart_dataset[Profit])</f>
        <v>6.22</v>
      </c>
      <c r="E1050" t="str">
        <f>INDEX(Walmart_dataset[],MATCH(Per_Order[[#This Row],[Unique Order ID]],Walmart_dataset[Order ID],0),7)</f>
        <v>Washington</v>
      </c>
      <c r="F1050" t="str">
        <f>MID(Per_Order[[#This Row],[Unique Order ID]],4,4)</f>
        <v>2011</v>
      </c>
    </row>
    <row r="1051" spans="1:6" x14ac:dyDescent="0.25">
      <c r="A1051" t="s">
        <v>3088</v>
      </c>
      <c r="B1051">
        <f>COUNTIF(Walmart_dataset[Order ID],Calc!A1051)</f>
        <v>2</v>
      </c>
      <c r="C1051">
        <f>SUMIF(Walmart_dataset[Order ID],Calc!A1051,Walmart_dataset[Sales])</f>
        <v>2445.6</v>
      </c>
      <c r="D1051">
        <f>SUMIF(Walmart_dataset[Order ID],Calc!A1051,Walmart_dataset[Profit])</f>
        <v>681.39</v>
      </c>
      <c r="E1051" t="str">
        <f>INDEX(Walmart_dataset[],MATCH(Per_Order[[#This Row],[Unique Order ID]],Walmart_dataset[Order ID],0),7)</f>
        <v>Washington</v>
      </c>
      <c r="F1051" t="str">
        <f>MID(Per_Order[[#This Row],[Unique Order ID]],4,4)</f>
        <v>2013</v>
      </c>
    </row>
    <row r="1052" spans="1:6" x14ac:dyDescent="0.25">
      <c r="A1052" t="s">
        <v>3091</v>
      </c>
      <c r="B1052">
        <f>COUNTIF(Walmart_dataset[Order ID],Calc!A1052)</f>
        <v>1</v>
      </c>
      <c r="C1052">
        <f>SUMIF(Walmart_dataset[Order ID],Calc!A1052,Walmart_dataset[Sales])</f>
        <v>199.99</v>
      </c>
      <c r="D1052">
        <f>SUMIF(Walmart_dataset[Order ID],Calc!A1052,Walmart_dataset[Profit])</f>
        <v>86</v>
      </c>
      <c r="E1052" t="str">
        <f>INDEX(Walmart_dataset[],MATCH(Per_Order[[#This Row],[Unique Order ID]],Walmart_dataset[Order ID],0),7)</f>
        <v>California</v>
      </c>
      <c r="F1052" t="str">
        <f>MID(Per_Order[[#This Row],[Unique Order ID]],4,4)</f>
        <v>2013</v>
      </c>
    </row>
    <row r="1053" spans="1:6" x14ac:dyDescent="0.25">
      <c r="A1053" t="s">
        <v>3092</v>
      </c>
      <c r="B1053">
        <f>COUNTIF(Walmart_dataset[Order ID],Calc!A1053)</f>
        <v>3</v>
      </c>
      <c r="C1053">
        <f>SUMIF(Walmart_dataset[Order ID],Calc!A1053,Walmart_dataset[Sales])</f>
        <v>711.78</v>
      </c>
      <c r="D1053">
        <f>SUMIF(Walmart_dataset[Order ID],Calc!A1053,Walmart_dataset[Profit])</f>
        <v>21.89</v>
      </c>
      <c r="E1053" t="str">
        <f>INDEX(Walmart_dataset[],MATCH(Per_Order[[#This Row],[Unique Order ID]],Walmart_dataset[Order ID],0),7)</f>
        <v>Oregon</v>
      </c>
      <c r="F1053" t="str">
        <f>MID(Per_Order[[#This Row],[Unique Order ID]],4,4)</f>
        <v>2012</v>
      </c>
    </row>
    <row r="1054" spans="1:6" x14ac:dyDescent="0.25">
      <c r="A1054" t="s">
        <v>3095</v>
      </c>
      <c r="B1054">
        <f>COUNTIF(Walmart_dataset[Order ID],Calc!A1054)</f>
        <v>2</v>
      </c>
      <c r="C1054">
        <f>SUMIF(Walmart_dataset[Order ID],Calc!A1054,Walmart_dataset[Sales])</f>
        <v>651.37</v>
      </c>
      <c r="D1054">
        <f>SUMIF(Walmart_dataset[Order ID],Calc!A1054,Walmart_dataset[Profit])</f>
        <v>-295.95</v>
      </c>
      <c r="E1054" t="str">
        <f>INDEX(Walmart_dataset[],MATCH(Per_Order[[#This Row],[Unique Order ID]],Walmart_dataset[Order ID],0),7)</f>
        <v>Oregon</v>
      </c>
      <c r="F1054" t="str">
        <f>MID(Per_Order[[#This Row],[Unique Order ID]],4,4)</f>
        <v>2013</v>
      </c>
    </row>
    <row r="1055" spans="1:6" x14ac:dyDescent="0.25">
      <c r="A1055" t="s">
        <v>3096</v>
      </c>
      <c r="B1055">
        <f>COUNTIF(Walmart_dataset[Order ID],Calc!A1055)</f>
        <v>6</v>
      </c>
      <c r="C1055">
        <f>SUMIF(Walmart_dataset[Order ID],Calc!A1055,Walmart_dataset[Sales])</f>
        <v>882.99</v>
      </c>
      <c r="D1055">
        <f>SUMIF(Walmart_dataset[Order ID],Calc!A1055,Walmart_dataset[Profit])</f>
        <v>-142.12</v>
      </c>
      <c r="E1055" t="str">
        <f>INDEX(Walmart_dataset[],MATCH(Per_Order[[#This Row],[Unique Order ID]],Walmart_dataset[Order ID],0),7)</f>
        <v>Arizona</v>
      </c>
      <c r="F1055" t="str">
        <f>MID(Per_Order[[#This Row],[Unique Order ID]],4,4)</f>
        <v>2014</v>
      </c>
    </row>
    <row r="1056" spans="1:6" x14ac:dyDescent="0.25">
      <c r="A1056" t="s">
        <v>3098</v>
      </c>
      <c r="B1056">
        <f>COUNTIF(Walmart_dataset[Order ID],Calc!A1056)</f>
        <v>1</v>
      </c>
      <c r="C1056">
        <f>SUMIF(Walmart_dataset[Order ID],Calc!A1056,Walmart_dataset[Sales])</f>
        <v>49.57</v>
      </c>
      <c r="D1056">
        <f>SUMIF(Walmart_dataset[Order ID],Calc!A1056,Walmart_dataset[Profit])</f>
        <v>17.350000000000001</v>
      </c>
      <c r="E1056" t="str">
        <f>INDEX(Walmart_dataset[],MATCH(Per_Order[[#This Row],[Unique Order ID]],Walmart_dataset[Order ID],0),7)</f>
        <v>California</v>
      </c>
      <c r="F1056" t="str">
        <f>MID(Per_Order[[#This Row],[Unique Order ID]],4,4)</f>
        <v>2011</v>
      </c>
    </row>
    <row r="1057" spans="1:6" x14ac:dyDescent="0.25">
      <c r="A1057" t="s">
        <v>3100</v>
      </c>
      <c r="B1057">
        <f>COUNTIF(Walmart_dataset[Order ID],Calc!A1057)</f>
        <v>1</v>
      </c>
      <c r="C1057">
        <f>SUMIF(Walmart_dataset[Order ID],Calc!A1057,Walmart_dataset[Sales])</f>
        <v>265.86</v>
      </c>
      <c r="D1057">
        <f>SUMIF(Walmart_dataset[Order ID],Calc!A1057,Walmart_dataset[Profit])</f>
        <v>79.760000000000005</v>
      </c>
      <c r="E1057" t="str">
        <f>INDEX(Walmart_dataset[],MATCH(Per_Order[[#This Row],[Unique Order ID]],Walmart_dataset[Order ID],0),7)</f>
        <v>California</v>
      </c>
      <c r="F1057" t="str">
        <f>MID(Per_Order[[#This Row],[Unique Order ID]],4,4)</f>
        <v>2012</v>
      </c>
    </row>
    <row r="1058" spans="1:6" x14ac:dyDescent="0.25">
      <c r="A1058" t="s">
        <v>3102</v>
      </c>
      <c r="B1058">
        <f>COUNTIF(Walmart_dataset[Order ID],Calc!A1058)</f>
        <v>1</v>
      </c>
      <c r="C1058">
        <f>SUMIF(Walmart_dataset[Order ID],Calc!A1058,Walmart_dataset[Sales])</f>
        <v>46.87</v>
      </c>
      <c r="D1058">
        <f>SUMIF(Walmart_dataset[Order ID],Calc!A1058,Walmart_dataset[Profit])</f>
        <v>3.52</v>
      </c>
      <c r="E1058" t="str">
        <f>INDEX(Walmart_dataset[],MATCH(Per_Order[[#This Row],[Unique Order ID]],Walmart_dataset[Order ID],0),7)</f>
        <v>Arizona</v>
      </c>
      <c r="F1058" t="str">
        <f>MID(Per_Order[[#This Row],[Unique Order ID]],4,4)</f>
        <v>2011</v>
      </c>
    </row>
    <row r="1059" spans="1:6" x14ac:dyDescent="0.25">
      <c r="A1059" t="s">
        <v>3104</v>
      </c>
      <c r="B1059">
        <f>COUNTIF(Walmart_dataset[Order ID],Calc!A1059)</f>
        <v>1</v>
      </c>
      <c r="C1059">
        <f>SUMIF(Walmart_dataset[Order ID],Calc!A1059,Walmart_dataset[Sales])</f>
        <v>20.04</v>
      </c>
      <c r="D1059">
        <f>SUMIF(Walmart_dataset[Order ID],Calc!A1059,Walmart_dataset[Profit])</f>
        <v>8.82</v>
      </c>
      <c r="E1059" t="str">
        <f>INDEX(Walmart_dataset[],MATCH(Per_Order[[#This Row],[Unique Order ID]],Walmart_dataset[Order ID],0),7)</f>
        <v>California</v>
      </c>
      <c r="F1059" t="str">
        <f>MID(Per_Order[[#This Row],[Unique Order ID]],4,4)</f>
        <v>2011</v>
      </c>
    </row>
    <row r="1060" spans="1:6" x14ac:dyDescent="0.25">
      <c r="A1060" t="s">
        <v>3105</v>
      </c>
      <c r="B1060">
        <f>COUNTIF(Walmart_dataset[Order ID],Calc!A1060)</f>
        <v>1</v>
      </c>
      <c r="C1060">
        <f>SUMIF(Walmart_dataset[Order ID],Calc!A1060,Walmart_dataset[Sales])</f>
        <v>1117.92</v>
      </c>
      <c r="D1060">
        <f>SUMIF(Walmart_dataset[Order ID],Calc!A1060,Walmart_dataset[Profit])</f>
        <v>55.9</v>
      </c>
      <c r="E1060" t="str">
        <f>INDEX(Walmart_dataset[],MATCH(Per_Order[[#This Row],[Unique Order ID]],Walmart_dataset[Order ID],0),7)</f>
        <v>California</v>
      </c>
      <c r="F1060" t="str">
        <f>MID(Per_Order[[#This Row],[Unique Order ID]],4,4)</f>
        <v>2012</v>
      </c>
    </row>
    <row r="1061" spans="1:6" x14ac:dyDescent="0.25">
      <c r="A1061" t="s">
        <v>3107</v>
      </c>
      <c r="B1061">
        <f>COUNTIF(Walmart_dataset[Order ID],Calc!A1061)</f>
        <v>1</v>
      </c>
      <c r="C1061">
        <f>SUMIF(Walmart_dataset[Order ID],Calc!A1061,Walmart_dataset[Sales])</f>
        <v>111.96</v>
      </c>
      <c r="D1061">
        <f>SUMIF(Walmart_dataset[Order ID],Calc!A1061,Walmart_dataset[Profit])</f>
        <v>21.27</v>
      </c>
      <c r="E1061" t="str">
        <f>INDEX(Walmart_dataset[],MATCH(Per_Order[[#This Row],[Unique Order ID]],Walmart_dataset[Order ID],0),7)</f>
        <v>California</v>
      </c>
      <c r="F1061" t="str">
        <f>MID(Per_Order[[#This Row],[Unique Order ID]],4,4)</f>
        <v>2014</v>
      </c>
    </row>
    <row r="1062" spans="1:6" x14ac:dyDescent="0.25">
      <c r="A1062" t="s">
        <v>3108</v>
      </c>
      <c r="B1062">
        <f>COUNTIF(Walmart_dataset[Order ID],Calc!A1062)</f>
        <v>3</v>
      </c>
      <c r="C1062">
        <f>SUMIF(Walmart_dataset[Order ID],Calc!A1062,Walmart_dataset[Sales])</f>
        <v>291.99</v>
      </c>
      <c r="D1062">
        <f>SUMIF(Walmart_dataset[Order ID],Calc!A1062,Walmart_dataset[Profit])</f>
        <v>47.83</v>
      </c>
      <c r="E1062" t="str">
        <f>INDEX(Walmart_dataset[],MATCH(Per_Order[[#This Row],[Unique Order ID]],Walmart_dataset[Order ID],0),7)</f>
        <v>California</v>
      </c>
      <c r="F1062" t="str">
        <f>MID(Per_Order[[#This Row],[Unique Order ID]],4,4)</f>
        <v>2014</v>
      </c>
    </row>
    <row r="1063" spans="1:6" x14ac:dyDescent="0.25">
      <c r="A1063" t="s">
        <v>3110</v>
      </c>
      <c r="B1063">
        <f>COUNTIF(Walmart_dataset[Order ID],Calc!A1063)</f>
        <v>3</v>
      </c>
      <c r="C1063">
        <f>SUMIF(Walmart_dataset[Order ID],Calc!A1063,Walmart_dataset[Sales])</f>
        <v>366.99</v>
      </c>
      <c r="D1063">
        <f>SUMIF(Walmart_dataset[Order ID],Calc!A1063,Walmart_dataset[Profit])</f>
        <v>29.83</v>
      </c>
      <c r="E1063" t="str">
        <f>INDEX(Walmart_dataset[],MATCH(Per_Order[[#This Row],[Unique Order ID]],Walmart_dataset[Order ID],0),7)</f>
        <v>California</v>
      </c>
      <c r="F1063" t="str">
        <f>MID(Per_Order[[#This Row],[Unique Order ID]],4,4)</f>
        <v>2012</v>
      </c>
    </row>
    <row r="1064" spans="1:6" x14ac:dyDescent="0.25">
      <c r="A1064" t="s">
        <v>3113</v>
      </c>
      <c r="B1064">
        <f>COUNTIF(Walmart_dataset[Order ID],Calc!A1064)</f>
        <v>2</v>
      </c>
      <c r="C1064">
        <f>SUMIF(Walmart_dataset[Order ID],Calc!A1064,Walmart_dataset[Sales])</f>
        <v>1114.19</v>
      </c>
      <c r="D1064">
        <f>SUMIF(Walmart_dataset[Order ID],Calc!A1064,Walmart_dataset[Profit])</f>
        <v>119.59</v>
      </c>
      <c r="E1064" t="str">
        <f>INDEX(Walmart_dataset[],MATCH(Per_Order[[#This Row],[Unique Order ID]],Walmart_dataset[Order ID],0),7)</f>
        <v>New Mexico</v>
      </c>
      <c r="F1064" t="str">
        <f>MID(Per_Order[[#This Row],[Unique Order ID]],4,4)</f>
        <v>2012</v>
      </c>
    </row>
    <row r="1065" spans="1:6" x14ac:dyDescent="0.25">
      <c r="A1065" t="s">
        <v>3115</v>
      </c>
      <c r="B1065">
        <f>COUNTIF(Walmart_dataset[Order ID],Calc!A1065)</f>
        <v>1</v>
      </c>
      <c r="C1065">
        <f>SUMIF(Walmart_dataset[Order ID],Calc!A1065,Walmart_dataset[Sales])</f>
        <v>273.92</v>
      </c>
      <c r="D1065">
        <f>SUMIF(Walmart_dataset[Order ID],Calc!A1065,Walmart_dataset[Profit])</f>
        <v>99.3</v>
      </c>
      <c r="E1065" t="str">
        <f>INDEX(Walmart_dataset[],MATCH(Per_Order[[#This Row],[Unique Order ID]],Walmart_dataset[Order ID],0),7)</f>
        <v>California</v>
      </c>
      <c r="F1065" t="str">
        <f>MID(Per_Order[[#This Row],[Unique Order ID]],4,4)</f>
        <v>2013</v>
      </c>
    </row>
    <row r="1066" spans="1:6" x14ac:dyDescent="0.25">
      <c r="A1066" t="s">
        <v>3117</v>
      </c>
      <c r="B1066">
        <f>COUNTIF(Walmart_dataset[Order ID],Calc!A1066)</f>
        <v>3</v>
      </c>
      <c r="C1066">
        <f>SUMIF(Walmart_dataset[Order ID],Calc!A1066,Walmart_dataset[Sales])</f>
        <v>190.01</v>
      </c>
      <c r="D1066">
        <f>SUMIF(Walmart_dataset[Order ID],Calc!A1066,Walmart_dataset[Profit])</f>
        <v>42.4</v>
      </c>
      <c r="E1066" t="str">
        <f>INDEX(Walmart_dataset[],MATCH(Per_Order[[#This Row],[Unique Order ID]],Walmart_dataset[Order ID],0),7)</f>
        <v>California</v>
      </c>
      <c r="F1066" t="str">
        <f>MID(Per_Order[[#This Row],[Unique Order ID]],4,4)</f>
        <v>2014</v>
      </c>
    </row>
    <row r="1067" spans="1:6" x14ac:dyDescent="0.25">
      <c r="A1067" t="s">
        <v>3121</v>
      </c>
      <c r="B1067">
        <f>COUNTIF(Walmart_dataset[Order ID],Calc!A1067)</f>
        <v>3</v>
      </c>
      <c r="C1067">
        <f>SUMIF(Walmart_dataset[Order ID],Calc!A1067,Walmart_dataset[Sales])</f>
        <v>42.239999999999995</v>
      </c>
      <c r="D1067">
        <f>SUMIF(Walmart_dataset[Order ID],Calc!A1067,Walmart_dataset[Profit])</f>
        <v>17.78</v>
      </c>
      <c r="E1067" t="str">
        <f>INDEX(Walmart_dataset[],MATCH(Per_Order[[#This Row],[Unique Order ID]],Walmart_dataset[Order ID],0),7)</f>
        <v>Washington</v>
      </c>
      <c r="F1067" t="str">
        <f>MID(Per_Order[[#This Row],[Unique Order ID]],4,4)</f>
        <v>2013</v>
      </c>
    </row>
    <row r="1068" spans="1:6" x14ac:dyDescent="0.25">
      <c r="A1068" t="s">
        <v>3124</v>
      </c>
      <c r="B1068">
        <f>COUNTIF(Walmart_dataset[Order ID],Calc!A1068)</f>
        <v>2</v>
      </c>
      <c r="C1068">
        <f>SUMIF(Walmart_dataset[Order ID],Calc!A1068,Walmart_dataset[Sales])</f>
        <v>209.97</v>
      </c>
      <c r="D1068">
        <f>SUMIF(Walmart_dataset[Order ID],Calc!A1068,Walmart_dataset[Profit])</f>
        <v>65.38</v>
      </c>
      <c r="E1068" t="str">
        <f>INDEX(Walmart_dataset[],MATCH(Per_Order[[#This Row],[Unique Order ID]],Walmart_dataset[Order ID],0),7)</f>
        <v>Colorado</v>
      </c>
      <c r="F1068" t="str">
        <f>MID(Per_Order[[#This Row],[Unique Order ID]],4,4)</f>
        <v>2011</v>
      </c>
    </row>
    <row r="1069" spans="1:6" x14ac:dyDescent="0.25">
      <c r="A1069" t="s">
        <v>3125</v>
      </c>
      <c r="B1069">
        <f>COUNTIF(Walmart_dataset[Order ID],Calc!A1069)</f>
        <v>4</v>
      </c>
      <c r="C1069">
        <f>SUMIF(Walmart_dataset[Order ID],Calc!A1069,Walmart_dataset[Sales])</f>
        <v>891.95999999999992</v>
      </c>
      <c r="D1069">
        <f>SUMIF(Walmart_dataset[Order ID],Calc!A1069,Walmart_dataset[Profit])</f>
        <v>147.13999999999999</v>
      </c>
      <c r="E1069" t="str">
        <f>INDEX(Walmart_dataset[],MATCH(Per_Order[[#This Row],[Unique Order ID]],Walmart_dataset[Order ID],0),7)</f>
        <v>California</v>
      </c>
      <c r="F1069" t="str">
        <f>MID(Per_Order[[#This Row],[Unique Order ID]],4,4)</f>
        <v>2013</v>
      </c>
    </row>
    <row r="1070" spans="1:6" x14ac:dyDescent="0.25">
      <c r="A1070" t="s">
        <v>3127</v>
      </c>
      <c r="B1070">
        <f>COUNTIF(Walmart_dataset[Order ID],Calc!A1070)</f>
        <v>1</v>
      </c>
      <c r="C1070">
        <f>SUMIF(Walmart_dataset[Order ID],Calc!A1070,Walmart_dataset[Sales])</f>
        <v>122.14</v>
      </c>
      <c r="D1070">
        <f>SUMIF(Walmart_dataset[Order ID],Calc!A1070,Walmart_dataset[Profit])</f>
        <v>-13.74</v>
      </c>
      <c r="E1070" t="str">
        <f>INDEX(Walmart_dataset[],MATCH(Per_Order[[#This Row],[Unique Order ID]],Walmart_dataset[Order ID],0),7)</f>
        <v>California</v>
      </c>
      <c r="F1070" t="str">
        <f>MID(Per_Order[[#This Row],[Unique Order ID]],4,4)</f>
        <v>2014</v>
      </c>
    </row>
    <row r="1071" spans="1:6" x14ac:dyDescent="0.25">
      <c r="A1071" t="s">
        <v>3128</v>
      </c>
      <c r="B1071">
        <f>COUNTIF(Walmart_dataset[Order ID],Calc!A1071)</f>
        <v>2</v>
      </c>
      <c r="C1071">
        <f>SUMIF(Walmart_dataset[Order ID],Calc!A1071,Walmart_dataset[Sales])</f>
        <v>432.40999999999997</v>
      </c>
      <c r="D1071">
        <f>SUMIF(Walmart_dataset[Order ID],Calc!A1071,Walmart_dataset[Profit])</f>
        <v>136.82</v>
      </c>
      <c r="E1071" t="str">
        <f>INDEX(Walmart_dataset[],MATCH(Per_Order[[#This Row],[Unique Order ID]],Walmart_dataset[Order ID],0),7)</f>
        <v>Arizona</v>
      </c>
      <c r="F1071" t="str">
        <f>MID(Per_Order[[#This Row],[Unique Order ID]],4,4)</f>
        <v>2014</v>
      </c>
    </row>
    <row r="1072" spans="1:6" x14ac:dyDescent="0.25">
      <c r="A1072" t="s">
        <v>3130</v>
      </c>
      <c r="B1072">
        <f>COUNTIF(Walmart_dataset[Order ID],Calc!A1072)</f>
        <v>3</v>
      </c>
      <c r="C1072">
        <f>SUMIF(Walmart_dataset[Order ID],Calc!A1072,Walmart_dataset[Sales])</f>
        <v>50.77</v>
      </c>
      <c r="D1072">
        <f>SUMIF(Walmart_dataset[Order ID],Calc!A1072,Walmart_dataset[Profit])</f>
        <v>22.77</v>
      </c>
      <c r="E1072" t="str">
        <f>INDEX(Walmart_dataset[],MATCH(Per_Order[[#This Row],[Unique Order ID]],Walmart_dataset[Order ID],0),7)</f>
        <v>California</v>
      </c>
      <c r="F1072" t="str">
        <f>MID(Per_Order[[#This Row],[Unique Order ID]],4,4)</f>
        <v>2013</v>
      </c>
    </row>
    <row r="1073" spans="1:6" x14ac:dyDescent="0.25">
      <c r="A1073" t="s">
        <v>3133</v>
      </c>
      <c r="B1073">
        <f>COUNTIF(Walmart_dataset[Order ID],Calc!A1073)</f>
        <v>1</v>
      </c>
      <c r="C1073">
        <f>SUMIF(Walmart_dataset[Order ID],Calc!A1073,Walmart_dataset[Sales])</f>
        <v>8.32</v>
      </c>
      <c r="D1073">
        <f>SUMIF(Walmart_dataset[Order ID],Calc!A1073,Walmart_dataset[Profit])</f>
        <v>2.81</v>
      </c>
      <c r="E1073" t="str">
        <f>INDEX(Walmart_dataset[],MATCH(Per_Order[[#This Row],[Unique Order ID]],Walmart_dataset[Order ID],0),7)</f>
        <v>California</v>
      </c>
      <c r="F1073" t="str">
        <f>MID(Per_Order[[#This Row],[Unique Order ID]],4,4)</f>
        <v>2013</v>
      </c>
    </row>
    <row r="1074" spans="1:6" x14ac:dyDescent="0.25">
      <c r="A1074" t="s">
        <v>3135</v>
      </c>
      <c r="B1074">
        <f>COUNTIF(Walmart_dataset[Order ID],Calc!A1074)</f>
        <v>1</v>
      </c>
      <c r="C1074">
        <f>SUMIF(Walmart_dataset[Order ID],Calc!A1074,Walmart_dataset[Sales])</f>
        <v>9.98</v>
      </c>
      <c r="D1074">
        <f>SUMIF(Walmart_dataset[Order ID],Calc!A1074,Walmart_dataset[Profit])</f>
        <v>2.79</v>
      </c>
      <c r="E1074" t="str">
        <f>INDEX(Walmart_dataset[],MATCH(Per_Order[[#This Row],[Unique Order ID]],Walmart_dataset[Order ID],0),7)</f>
        <v>California</v>
      </c>
      <c r="F1074" t="str">
        <f>MID(Per_Order[[#This Row],[Unique Order ID]],4,4)</f>
        <v>2013</v>
      </c>
    </row>
    <row r="1075" spans="1:6" x14ac:dyDescent="0.25">
      <c r="A1075" t="s">
        <v>3136</v>
      </c>
      <c r="B1075">
        <f>COUNTIF(Walmart_dataset[Order ID],Calc!A1075)</f>
        <v>5</v>
      </c>
      <c r="C1075">
        <f>SUMIF(Walmart_dataset[Order ID],Calc!A1075,Walmart_dataset[Sales])</f>
        <v>499.31000000000006</v>
      </c>
      <c r="D1075">
        <f>SUMIF(Walmart_dataset[Order ID],Calc!A1075,Walmart_dataset[Profit])</f>
        <v>-393.34</v>
      </c>
      <c r="E1075" t="str">
        <f>INDEX(Walmart_dataset[],MATCH(Per_Order[[#This Row],[Unique Order ID]],Walmart_dataset[Order ID],0),7)</f>
        <v>Arizona</v>
      </c>
      <c r="F1075" t="str">
        <f>MID(Per_Order[[#This Row],[Unique Order ID]],4,4)</f>
        <v>2013</v>
      </c>
    </row>
    <row r="1076" spans="1:6" x14ac:dyDescent="0.25">
      <c r="A1076" t="s">
        <v>3140</v>
      </c>
      <c r="B1076">
        <f>COUNTIF(Walmart_dataset[Order ID],Calc!A1076)</f>
        <v>1</v>
      </c>
      <c r="C1076">
        <f>SUMIF(Walmart_dataset[Order ID],Calc!A1076,Walmart_dataset[Sales])</f>
        <v>99.98</v>
      </c>
      <c r="D1076">
        <f>SUMIF(Walmart_dataset[Order ID],Calc!A1076,Walmart_dataset[Profit])</f>
        <v>34.99</v>
      </c>
      <c r="E1076" t="str">
        <f>INDEX(Walmart_dataset[],MATCH(Per_Order[[#This Row],[Unique Order ID]],Walmart_dataset[Order ID],0),7)</f>
        <v>California</v>
      </c>
      <c r="F1076" t="str">
        <f>MID(Per_Order[[#This Row],[Unique Order ID]],4,4)</f>
        <v>2011</v>
      </c>
    </row>
    <row r="1077" spans="1:6" x14ac:dyDescent="0.25">
      <c r="A1077" t="s">
        <v>3141</v>
      </c>
      <c r="B1077">
        <f>COUNTIF(Walmart_dataset[Order ID],Calc!A1077)</f>
        <v>1</v>
      </c>
      <c r="C1077">
        <f>SUMIF(Walmart_dataset[Order ID],Calc!A1077,Walmart_dataset[Sales])</f>
        <v>3.86</v>
      </c>
      <c r="D1077">
        <f>SUMIF(Walmart_dataset[Order ID],Calc!A1077,Walmart_dataset[Profit])</f>
        <v>1.4</v>
      </c>
      <c r="E1077" t="str">
        <f>INDEX(Walmart_dataset[],MATCH(Per_Order[[#This Row],[Unique Order ID]],Walmart_dataset[Order ID],0),7)</f>
        <v>Washington</v>
      </c>
      <c r="F1077" t="str">
        <f>MID(Per_Order[[#This Row],[Unique Order ID]],4,4)</f>
        <v>2014</v>
      </c>
    </row>
    <row r="1078" spans="1:6" x14ac:dyDescent="0.25">
      <c r="A1078" t="s">
        <v>3143</v>
      </c>
      <c r="B1078">
        <f>COUNTIF(Walmart_dataset[Order ID],Calc!A1078)</f>
        <v>3</v>
      </c>
      <c r="C1078">
        <f>SUMIF(Walmart_dataset[Order ID],Calc!A1078,Walmart_dataset[Sales])</f>
        <v>3290.52</v>
      </c>
      <c r="D1078">
        <f>SUMIF(Walmart_dataset[Order ID],Calc!A1078,Walmart_dataset[Profit])</f>
        <v>1073.1399999999999</v>
      </c>
      <c r="E1078" t="str">
        <f>INDEX(Walmart_dataset[],MATCH(Per_Order[[#This Row],[Unique Order ID]],Walmart_dataset[Order ID],0),7)</f>
        <v>Washington</v>
      </c>
      <c r="F1078" t="str">
        <f>MID(Per_Order[[#This Row],[Unique Order ID]],4,4)</f>
        <v>2011</v>
      </c>
    </row>
    <row r="1079" spans="1:6" x14ac:dyDescent="0.25">
      <c r="A1079" t="s">
        <v>3145</v>
      </c>
      <c r="B1079">
        <f>COUNTIF(Walmart_dataset[Order ID],Calc!A1079)</f>
        <v>1</v>
      </c>
      <c r="C1079">
        <f>SUMIF(Walmart_dataset[Order ID],Calc!A1079,Walmart_dataset[Sales])</f>
        <v>168.1</v>
      </c>
      <c r="D1079">
        <f>SUMIF(Walmart_dataset[Order ID],Calc!A1079,Walmart_dataset[Profit])</f>
        <v>43.71</v>
      </c>
      <c r="E1079" t="str">
        <f>INDEX(Walmart_dataset[],MATCH(Per_Order[[#This Row],[Unique Order ID]],Walmart_dataset[Order ID],0),7)</f>
        <v>California</v>
      </c>
      <c r="F1079" t="str">
        <f>MID(Per_Order[[#This Row],[Unique Order ID]],4,4)</f>
        <v>2014</v>
      </c>
    </row>
    <row r="1080" spans="1:6" x14ac:dyDescent="0.25">
      <c r="A1080" t="s">
        <v>3146</v>
      </c>
      <c r="B1080">
        <f>COUNTIF(Walmart_dataset[Order ID],Calc!A1080)</f>
        <v>1</v>
      </c>
      <c r="C1080">
        <f>SUMIF(Walmart_dataset[Order ID],Calc!A1080,Walmart_dataset[Sales])</f>
        <v>146.04</v>
      </c>
      <c r="D1080">
        <f>SUMIF(Walmart_dataset[Order ID],Calc!A1080,Walmart_dataset[Profit])</f>
        <v>-12.78</v>
      </c>
      <c r="E1080" t="str">
        <f>INDEX(Walmart_dataset[],MATCH(Per_Order[[#This Row],[Unique Order ID]],Walmart_dataset[Order ID],0),7)</f>
        <v>California</v>
      </c>
      <c r="F1080" t="str">
        <f>MID(Per_Order[[#This Row],[Unique Order ID]],4,4)</f>
        <v>2013</v>
      </c>
    </row>
    <row r="1081" spans="1:6" x14ac:dyDescent="0.25">
      <c r="A1081" t="s">
        <v>3147</v>
      </c>
      <c r="B1081">
        <f>COUNTIF(Walmart_dataset[Order ID],Calc!A1081)</f>
        <v>1</v>
      </c>
      <c r="C1081">
        <f>SUMIF(Walmart_dataset[Order ID],Calc!A1081,Walmart_dataset[Sales])</f>
        <v>27.88</v>
      </c>
      <c r="D1081">
        <f>SUMIF(Walmart_dataset[Order ID],Calc!A1081,Walmart_dataset[Profit])</f>
        <v>3.9</v>
      </c>
      <c r="E1081" t="str">
        <f>INDEX(Walmart_dataset[],MATCH(Per_Order[[#This Row],[Unique Order ID]],Walmart_dataset[Order ID],0),7)</f>
        <v>California</v>
      </c>
      <c r="F1081" t="str">
        <f>MID(Per_Order[[#This Row],[Unique Order ID]],4,4)</f>
        <v>2013</v>
      </c>
    </row>
    <row r="1082" spans="1:6" x14ac:dyDescent="0.25">
      <c r="A1082" t="s">
        <v>3151</v>
      </c>
      <c r="B1082">
        <f>COUNTIF(Walmart_dataset[Order ID],Calc!A1082)</f>
        <v>2</v>
      </c>
      <c r="C1082">
        <f>SUMIF(Walmart_dataset[Order ID],Calc!A1082,Walmart_dataset[Sales])</f>
        <v>175.37</v>
      </c>
      <c r="D1082">
        <f>SUMIF(Walmart_dataset[Order ID],Calc!A1082,Walmart_dataset[Profit])</f>
        <v>79.539999999999992</v>
      </c>
      <c r="E1082" t="str">
        <f>INDEX(Walmart_dataset[],MATCH(Per_Order[[#This Row],[Unique Order ID]],Walmart_dataset[Order ID],0),7)</f>
        <v>California</v>
      </c>
      <c r="F1082" t="str">
        <f>MID(Per_Order[[#This Row],[Unique Order ID]],4,4)</f>
        <v>2014</v>
      </c>
    </row>
    <row r="1083" spans="1:6" x14ac:dyDescent="0.25">
      <c r="A1083" t="s">
        <v>3153</v>
      </c>
      <c r="B1083">
        <f>COUNTIF(Walmart_dataset[Order ID],Calc!A1083)</f>
        <v>2</v>
      </c>
      <c r="C1083">
        <f>SUMIF(Walmart_dataset[Order ID],Calc!A1083,Walmart_dataset[Sales])</f>
        <v>2011.9</v>
      </c>
      <c r="D1083">
        <f>SUMIF(Walmart_dataset[Order ID],Calc!A1083,Walmart_dataset[Profit])</f>
        <v>501.15999999999997</v>
      </c>
      <c r="E1083" t="str">
        <f>INDEX(Walmart_dataset[],MATCH(Per_Order[[#This Row],[Unique Order ID]],Walmart_dataset[Order ID],0),7)</f>
        <v>California</v>
      </c>
      <c r="F1083" t="str">
        <f>MID(Per_Order[[#This Row],[Unique Order ID]],4,4)</f>
        <v>2014</v>
      </c>
    </row>
    <row r="1084" spans="1:6" x14ac:dyDescent="0.25">
      <c r="A1084" t="s">
        <v>3154</v>
      </c>
      <c r="B1084">
        <f>COUNTIF(Walmart_dataset[Order ID],Calc!A1084)</f>
        <v>1</v>
      </c>
      <c r="C1084">
        <f>SUMIF(Walmart_dataset[Order ID],Calc!A1084,Walmart_dataset[Sales])</f>
        <v>478.48</v>
      </c>
      <c r="D1084">
        <f>SUMIF(Walmart_dataset[Order ID],Calc!A1084,Walmart_dataset[Profit])</f>
        <v>47.85</v>
      </c>
      <c r="E1084" t="str">
        <f>INDEX(Walmart_dataset[],MATCH(Per_Order[[#This Row],[Unique Order ID]],Walmart_dataset[Order ID],0),7)</f>
        <v>California</v>
      </c>
      <c r="F1084" t="str">
        <f>MID(Per_Order[[#This Row],[Unique Order ID]],4,4)</f>
        <v>2011</v>
      </c>
    </row>
    <row r="1085" spans="1:6" x14ac:dyDescent="0.25">
      <c r="A1085" t="s">
        <v>3156</v>
      </c>
      <c r="B1085">
        <f>COUNTIF(Walmart_dataset[Order ID],Calc!A1085)</f>
        <v>1</v>
      </c>
      <c r="C1085">
        <f>SUMIF(Walmart_dataset[Order ID],Calc!A1085,Walmart_dataset[Sales])</f>
        <v>32.04</v>
      </c>
      <c r="D1085">
        <f>SUMIF(Walmart_dataset[Order ID],Calc!A1085,Walmart_dataset[Profit])</f>
        <v>14.42</v>
      </c>
      <c r="E1085" t="str">
        <f>INDEX(Walmart_dataset[],MATCH(Per_Order[[#This Row],[Unique Order ID]],Walmart_dataset[Order ID],0),7)</f>
        <v>California</v>
      </c>
      <c r="F1085" t="str">
        <f>MID(Per_Order[[#This Row],[Unique Order ID]],4,4)</f>
        <v>2013</v>
      </c>
    </row>
    <row r="1086" spans="1:6" x14ac:dyDescent="0.25">
      <c r="A1086" t="s">
        <v>3158</v>
      </c>
      <c r="B1086">
        <f>COUNTIF(Walmart_dataset[Order ID],Calc!A1086)</f>
        <v>1</v>
      </c>
      <c r="C1086">
        <f>SUMIF(Walmart_dataset[Order ID],Calc!A1086,Walmart_dataset[Sales])</f>
        <v>55.99</v>
      </c>
      <c r="D1086">
        <f>SUMIF(Walmart_dataset[Order ID],Calc!A1086,Walmart_dataset[Profit])</f>
        <v>3.5</v>
      </c>
      <c r="E1086" t="str">
        <f>INDEX(Walmart_dataset[],MATCH(Per_Order[[#This Row],[Unique Order ID]],Walmart_dataset[Order ID],0),7)</f>
        <v>Arizona</v>
      </c>
      <c r="F1086" t="str">
        <f>MID(Per_Order[[#This Row],[Unique Order ID]],4,4)</f>
        <v>2013</v>
      </c>
    </row>
    <row r="1087" spans="1:6" x14ac:dyDescent="0.25">
      <c r="A1087" t="s">
        <v>3160</v>
      </c>
      <c r="B1087">
        <f>COUNTIF(Walmart_dataset[Order ID],Calc!A1087)</f>
        <v>1</v>
      </c>
      <c r="C1087">
        <f>SUMIF(Walmart_dataset[Order ID],Calc!A1087,Walmart_dataset[Sales])</f>
        <v>59.92</v>
      </c>
      <c r="D1087">
        <f>SUMIF(Walmart_dataset[Order ID],Calc!A1087,Walmart_dataset[Profit])</f>
        <v>27.56</v>
      </c>
      <c r="E1087" t="str">
        <f>INDEX(Walmart_dataset[],MATCH(Per_Order[[#This Row],[Unique Order ID]],Walmart_dataset[Order ID],0),7)</f>
        <v>California</v>
      </c>
      <c r="F1087" t="str">
        <f>MID(Per_Order[[#This Row],[Unique Order ID]],4,4)</f>
        <v>2011</v>
      </c>
    </row>
    <row r="1088" spans="1:6" x14ac:dyDescent="0.25">
      <c r="A1088" t="s">
        <v>3162</v>
      </c>
      <c r="B1088">
        <f>COUNTIF(Walmart_dataset[Order ID],Calc!A1088)</f>
        <v>6</v>
      </c>
      <c r="C1088">
        <f>SUMIF(Walmart_dataset[Order ID],Calc!A1088,Walmart_dataset[Sales])</f>
        <v>562.70000000000005</v>
      </c>
      <c r="D1088">
        <f>SUMIF(Walmart_dataset[Order ID],Calc!A1088,Walmart_dataset[Profit])</f>
        <v>59.489999999999995</v>
      </c>
      <c r="E1088" t="str">
        <f>INDEX(Walmart_dataset[],MATCH(Per_Order[[#This Row],[Unique Order ID]],Walmart_dataset[Order ID],0),7)</f>
        <v>California</v>
      </c>
      <c r="F1088" t="str">
        <f>MID(Per_Order[[#This Row],[Unique Order ID]],4,4)</f>
        <v>2014</v>
      </c>
    </row>
    <row r="1089" spans="1:6" x14ac:dyDescent="0.25">
      <c r="A1089" t="s">
        <v>3165</v>
      </c>
      <c r="B1089">
        <f>COUNTIF(Walmart_dataset[Order ID],Calc!A1089)</f>
        <v>7</v>
      </c>
      <c r="C1089">
        <f>SUMIF(Walmart_dataset[Order ID],Calc!A1089,Walmart_dataset[Sales])</f>
        <v>3339.12</v>
      </c>
      <c r="D1089">
        <f>SUMIF(Walmart_dataset[Order ID],Calc!A1089,Walmart_dataset[Profit])</f>
        <v>275.89000000000004</v>
      </c>
      <c r="E1089" t="str">
        <f>INDEX(Walmart_dataset[],MATCH(Per_Order[[#This Row],[Unique Order ID]],Walmart_dataset[Order ID],0),7)</f>
        <v>California</v>
      </c>
      <c r="F1089" t="str">
        <f>MID(Per_Order[[#This Row],[Unique Order ID]],4,4)</f>
        <v>2013</v>
      </c>
    </row>
    <row r="1090" spans="1:6" x14ac:dyDescent="0.25">
      <c r="A1090" t="s">
        <v>3171</v>
      </c>
      <c r="B1090">
        <f>COUNTIF(Walmart_dataset[Order ID],Calc!A1090)</f>
        <v>1</v>
      </c>
      <c r="C1090">
        <f>SUMIF(Walmart_dataset[Order ID],Calc!A1090,Walmart_dataset[Sales])</f>
        <v>4.9800000000000004</v>
      </c>
      <c r="D1090">
        <f>SUMIF(Walmart_dataset[Order ID],Calc!A1090,Walmart_dataset[Profit])</f>
        <v>2.34</v>
      </c>
      <c r="E1090" t="str">
        <f>INDEX(Walmart_dataset[],MATCH(Per_Order[[#This Row],[Unique Order ID]],Walmart_dataset[Order ID],0),7)</f>
        <v>Washington</v>
      </c>
      <c r="F1090" t="str">
        <f>MID(Per_Order[[#This Row],[Unique Order ID]],4,4)</f>
        <v>2012</v>
      </c>
    </row>
    <row r="1091" spans="1:6" x14ac:dyDescent="0.25">
      <c r="A1091" t="s">
        <v>3173</v>
      </c>
      <c r="B1091">
        <f>COUNTIF(Walmart_dataset[Order ID],Calc!A1091)</f>
        <v>5</v>
      </c>
      <c r="C1091">
        <f>SUMIF(Walmart_dataset[Order ID],Calc!A1091,Walmart_dataset[Sales])</f>
        <v>4210.6499999999996</v>
      </c>
      <c r="D1091">
        <f>SUMIF(Walmart_dataset[Order ID],Calc!A1091,Walmart_dataset[Profit])</f>
        <v>598.06999999999994</v>
      </c>
      <c r="E1091" t="str">
        <f>INDEX(Walmart_dataset[],MATCH(Per_Order[[#This Row],[Unique Order ID]],Walmart_dataset[Order ID],0),7)</f>
        <v>Washington</v>
      </c>
      <c r="F1091" t="str">
        <f>MID(Per_Order[[#This Row],[Unique Order ID]],4,4)</f>
        <v>2012</v>
      </c>
    </row>
    <row r="1092" spans="1:6" x14ac:dyDescent="0.25">
      <c r="A1092" t="s">
        <v>3175</v>
      </c>
      <c r="B1092">
        <f>COUNTIF(Walmart_dataset[Order ID],Calc!A1092)</f>
        <v>2</v>
      </c>
      <c r="C1092">
        <f>SUMIF(Walmart_dataset[Order ID],Calc!A1092,Walmart_dataset[Sales])</f>
        <v>92.39</v>
      </c>
      <c r="D1092">
        <f>SUMIF(Walmart_dataset[Order ID],Calc!A1092,Walmart_dataset[Profit])</f>
        <v>36.26</v>
      </c>
      <c r="E1092" t="str">
        <f>INDEX(Walmart_dataset[],MATCH(Per_Order[[#This Row],[Unique Order ID]],Walmart_dataset[Order ID],0),7)</f>
        <v>California</v>
      </c>
      <c r="F1092" t="str">
        <f>MID(Per_Order[[#This Row],[Unique Order ID]],4,4)</f>
        <v>2014</v>
      </c>
    </row>
    <row r="1093" spans="1:6" x14ac:dyDescent="0.25">
      <c r="A1093" t="s">
        <v>3178</v>
      </c>
      <c r="B1093">
        <f>COUNTIF(Walmart_dataset[Order ID],Calc!A1093)</f>
        <v>1</v>
      </c>
      <c r="C1093">
        <f>SUMIF(Walmart_dataset[Order ID],Calc!A1093,Walmart_dataset[Sales])</f>
        <v>2399.96</v>
      </c>
      <c r="D1093">
        <f>SUMIF(Walmart_dataset[Order ID],Calc!A1093,Walmart_dataset[Profit])</f>
        <v>839.99</v>
      </c>
      <c r="E1093" t="str">
        <f>INDEX(Walmart_dataset[],MATCH(Per_Order[[#This Row],[Unique Order ID]],Walmart_dataset[Order ID],0),7)</f>
        <v>California</v>
      </c>
      <c r="F1093" t="str">
        <f>MID(Per_Order[[#This Row],[Unique Order ID]],4,4)</f>
        <v>2014</v>
      </c>
    </row>
    <row r="1094" spans="1:6" x14ac:dyDescent="0.25">
      <c r="A1094" t="s">
        <v>3179</v>
      </c>
      <c r="B1094">
        <f>COUNTIF(Walmart_dataset[Order ID],Calc!A1094)</f>
        <v>1</v>
      </c>
      <c r="C1094">
        <f>SUMIF(Walmart_dataset[Order ID],Calc!A1094,Walmart_dataset[Sales])</f>
        <v>10.68</v>
      </c>
      <c r="D1094">
        <f>SUMIF(Walmart_dataset[Order ID],Calc!A1094,Walmart_dataset[Profit])</f>
        <v>2.88</v>
      </c>
      <c r="E1094" t="str">
        <f>INDEX(Walmart_dataset[],MATCH(Per_Order[[#This Row],[Unique Order ID]],Walmart_dataset[Order ID],0),7)</f>
        <v>California</v>
      </c>
      <c r="F1094" t="str">
        <f>MID(Per_Order[[#This Row],[Unique Order ID]],4,4)</f>
        <v>2014</v>
      </c>
    </row>
    <row r="1095" spans="1:6" x14ac:dyDescent="0.25">
      <c r="A1095" t="s">
        <v>3181</v>
      </c>
      <c r="B1095">
        <f>COUNTIF(Walmart_dataset[Order ID],Calc!A1095)</f>
        <v>1</v>
      </c>
      <c r="C1095">
        <f>SUMIF(Walmart_dataset[Order ID],Calc!A1095,Walmart_dataset[Sales])</f>
        <v>1001.58</v>
      </c>
      <c r="D1095">
        <f>SUMIF(Walmart_dataset[Order ID],Calc!A1095,Walmart_dataset[Profit])</f>
        <v>125.2</v>
      </c>
      <c r="E1095" t="str">
        <f>INDEX(Walmart_dataset[],MATCH(Per_Order[[#This Row],[Unique Order ID]],Walmart_dataset[Order ID],0),7)</f>
        <v>Washington</v>
      </c>
      <c r="F1095" t="str">
        <f>MID(Per_Order[[#This Row],[Unique Order ID]],4,4)</f>
        <v>2013</v>
      </c>
    </row>
    <row r="1096" spans="1:6" x14ac:dyDescent="0.25">
      <c r="A1096" t="s">
        <v>3183</v>
      </c>
      <c r="B1096">
        <f>COUNTIF(Walmart_dataset[Order ID],Calc!A1096)</f>
        <v>1</v>
      </c>
      <c r="C1096">
        <f>SUMIF(Walmart_dataset[Order ID],Calc!A1096,Walmart_dataset[Sales])</f>
        <v>115.96</v>
      </c>
      <c r="D1096">
        <f>SUMIF(Walmart_dataset[Order ID],Calc!A1096,Walmart_dataset[Profit])</f>
        <v>25.51</v>
      </c>
      <c r="E1096" t="str">
        <f>INDEX(Walmart_dataset[],MATCH(Per_Order[[#This Row],[Unique Order ID]],Walmart_dataset[Order ID],0),7)</f>
        <v>Washington</v>
      </c>
      <c r="F1096" t="str">
        <f>MID(Per_Order[[#This Row],[Unique Order ID]],4,4)</f>
        <v>2014</v>
      </c>
    </row>
    <row r="1097" spans="1:6" x14ac:dyDescent="0.25">
      <c r="A1097" t="s">
        <v>3185</v>
      </c>
      <c r="B1097">
        <f>COUNTIF(Walmart_dataset[Order ID],Calc!A1097)</f>
        <v>1</v>
      </c>
      <c r="C1097">
        <f>SUMIF(Walmart_dataset[Order ID],Calc!A1097,Walmart_dataset[Sales])</f>
        <v>186.54</v>
      </c>
      <c r="D1097">
        <f>SUMIF(Walmart_dataset[Order ID],Calc!A1097,Walmart_dataset[Profit])</f>
        <v>50.37</v>
      </c>
      <c r="E1097" t="str">
        <f>INDEX(Walmart_dataset[],MATCH(Per_Order[[#This Row],[Unique Order ID]],Walmart_dataset[Order ID],0),7)</f>
        <v>California</v>
      </c>
      <c r="F1097" t="str">
        <f>MID(Per_Order[[#This Row],[Unique Order ID]],4,4)</f>
        <v>2014</v>
      </c>
    </row>
    <row r="1098" spans="1:6" x14ac:dyDescent="0.25">
      <c r="A1098" t="s">
        <v>3187</v>
      </c>
      <c r="B1098">
        <f>COUNTIF(Walmart_dataset[Order ID],Calc!A1098)</f>
        <v>1</v>
      </c>
      <c r="C1098">
        <f>SUMIF(Walmart_dataset[Order ID],Calc!A1098,Walmart_dataset[Sales])</f>
        <v>159.56</v>
      </c>
      <c r="D1098">
        <f>SUMIF(Walmart_dataset[Order ID],Calc!A1098,Walmart_dataset[Profit])</f>
        <v>59.04</v>
      </c>
      <c r="E1098" t="str">
        <f>INDEX(Walmart_dataset[],MATCH(Per_Order[[#This Row],[Unique Order ID]],Walmart_dataset[Order ID],0),7)</f>
        <v>California</v>
      </c>
      <c r="F1098" t="str">
        <f>MID(Per_Order[[#This Row],[Unique Order ID]],4,4)</f>
        <v>2014</v>
      </c>
    </row>
    <row r="1099" spans="1:6" x14ac:dyDescent="0.25">
      <c r="A1099" t="s">
        <v>3190</v>
      </c>
      <c r="B1099">
        <f>COUNTIF(Walmart_dataset[Order ID],Calc!A1099)</f>
        <v>1</v>
      </c>
      <c r="C1099">
        <f>SUMIF(Walmart_dataset[Order ID],Calc!A1099,Walmart_dataset[Sales])</f>
        <v>1403.92</v>
      </c>
      <c r="D1099">
        <f>SUMIF(Walmart_dataset[Order ID],Calc!A1099,Walmart_dataset[Profit])</f>
        <v>70.2</v>
      </c>
      <c r="E1099" t="str">
        <f>INDEX(Walmart_dataset[],MATCH(Per_Order[[#This Row],[Unique Order ID]],Walmart_dataset[Order ID],0),7)</f>
        <v>California</v>
      </c>
      <c r="F1099" t="str">
        <f>MID(Per_Order[[#This Row],[Unique Order ID]],4,4)</f>
        <v>2011</v>
      </c>
    </row>
    <row r="1100" spans="1:6" x14ac:dyDescent="0.25">
      <c r="A1100" t="s">
        <v>3192</v>
      </c>
      <c r="B1100">
        <f>COUNTIF(Walmart_dataset[Order ID],Calc!A1100)</f>
        <v>1</v>
      </c>
      <c r="C1100">
        <f>SUMIF(Walmart_dataset[Order ID],Calc!A1100,Walmart_dataset[Sales])</f>
        <v>28.8</v>
      </c>
      <c r="D1100">
        <f>SUMIF(Walmart_dataset[Order ID],Calc!A1100,Walmart_dataset[Profit])</f>
        <v>0.86</v>
      </c>
      <c r="E1100" t="str">
        <f>INDEX(Walmart_dataset[],MATCH(Per_Order[[#This Row],[Unique Order ID]],Walmart_dataset[Order ID],0),7)</f>
        <v>Washington</v>
      </c>
      <c r="F1100" t="str">
        <f>MID(Per_Order[[#This Row],[Unique Order ID]],4,4)</f>
        <v>2013</v>
      </c>
    </row>
    <row r="1101" spans="1:6" x14ac:dyDescent="0.25">
      <c r="A1101" t="s">
        <v>3194</v>
      </c>
      <c r="B1101">
        <f>COUNTIF(Walmart_dataset[Order ID],Calc!A1101)</f>
        <v>1</v>
      </c>
      <c r="C1101">
        <f>SUMIF(Walmart_dataset[Order ID],Calc!A1101,Walmart_dataset[Sales])</f>
        <v>356.79</v>
      </c>
      <c r="D1101">
        <f>SUMIF(Walmart_dataset[Order ID],Calc!A1101,Walmart_dataset[Profit])</f>
        <v>99.9</v>
      </c>
      <c r="E1101" t="str">
        <f>INDEX(Walmart_dataset[],MATCH(Per_Order[[#This Row],[Unique Order ID]],Walmart_dataset[Order ID],0),7)</f>
        <v>California</v>
      </c>
      <c r="F1101" t="str">
        <f>MID(Per_Order[[#This Row],[Unique Order ID]],4,4)</f>
        <v>2014</v>
      </c>
    </row>
    <row r="1102" spans="1:6" x14ac:dyDescent="0.25">
      <c r="A1102" t="s">
        <v>3196</v>
      </c>
      <c r="B1102">
        <f>COUNTIF(Walmart_dataset[Order ID],Calc!A1102)</f>
        <v>1</v>
      </c>
      <c r="C1102">
        <f>SUMIF(Walmart_dataset[Order ID],Calc!A1102,Walmart_dataset[Sales])</f>
        <v>18.899999999999999</v>
      </c>
      <c r="D1102">
        <f>SUMIF(Walmart_dataset[Order ID],Calc!A1102,Walmart_dataset[Profit])</f>
        <v>8.69</v>
      </c>
      <c r="E1102" t="str">
        <f>INDEX(Walmart_dataset[],MATCH(Per_Order[[#This Row],[Unique Order ID]],Walmart_dataset[Order ID],0),7)</f>
        <v>California</v>
      </c>
      <c r="F1102" t="str">
        <f>MID(Per_Order[[#This Row],[Unique Order ID]],4,4)</f>
        <v>2013</v>
      </c>
    </row>
    <row r="1103" spans="1:6" x14ac:dyDescent="0.25">
      <c r="A1103" t="s">
        <v>3198</v>
      </c>
      <c r="B1103">
        <f>COUNTIF(Walmart_dataset[Order ID],Calc!A1103)</f>
        <v>4</v>
      </c>
      <c r="C1103">
        <f>SUMIF(Walmart_dataset[Order ID],Calc!A1103,Walmart_dataset[Sales])</f>
        <v>997.93000000000006</v>
      </c>
      <c r="D1103">
        <f>SUMIF(Walmart_dataset[Order ID],Calc!A1103,Walmart_dataset[Profit])</f>
        <v>142</v>
      </c>
      <c r="E1103" t="str">
        <f>INDEX(Walmart_dataset[],MATCH(Per_Order[[#This Row],[Unique Order ID]],Walmart_dataset[Order ID],0),7)</f>
        <v>California</v>
      </c>
      <c r="F1103" t="str">
        <f>MID(Per_Order[[#This Row],[Unique Order ID]],4,4)</f>
        <v>2013</v>
      </c>
    </row>
    <row r="1104" spans="1:6" x14ac:dyDescent="0.25">
      <c r="A1104" t="s">
        <v>3200</v>
      </c>
      <c r="B1104">
        <f>COUNTIF(Walmart_dataset[Order ID],Calc!A1104)</f>
        <v>1</v>
      </c>
      <c r="C1104">
        <f>SUMIF(Walmart_dataset[Order ID],Calc!A1104,Walmart_dataset[Sales])</f>
        <v>479.72</v>
      </c>
      <c r="D1104">
        <f>SUMIF(Walmart_dataset[Order ID],Calc!A1104,Walmart_dataset[Profit])</f>
        <v>52.77</v>
      </c>
      <c r="E1104" t="str">
        <f>INDEX(Walmart_dataset[],MATCH(Per_Order[[#This Row],[Unique Order ID]],Walmart_dataset[Order ID],0),7)</f>
        <v>Washington</v>
      </c>
      <c r="F1104" t="str">
        <f>MID(Per_Order[[#This Row],[Unique Order ID]],4,4)</f>
        <v>2013</v>
      </c>
    </row>
    <row r="1105" spans="1:6" x14ac:dyDescent="0.25">
      <c r="A1105" t="s">
        <v>3202</v>
      </c>
      <c r="B1105">
        <f>COUNTIF(Walmart_dataset[Order ID],Calc!A1105)</f>
        <v>1</v>
      </c>
      <c r="C1105">
        <f>SUMIF(Walmart_dataset[Order ID],Calc!A1105,Walmart_dataset[Sales])</f>
        <v>623.96</v>
      </c>
      <c r="D1105">
        <f>SUMIF(Walmart_dataset[Order ID],Calc!A1105,Walmart_dataset[Profit])</f>
        <v>39</v>
      </c>
      <c r="E1105" t="str">
        <f>INDEX(Walmart_dataset[],MATCH(Per_Order[[#This Row],[Unique Order ID]],Walmart_dataset[Order ID],0),7)</f>
        <v>California</v>
      </c>
      <c r="F1105" t="str">
        <f>MID(Per_Order[[#This Row],[Unique Order ID]],4,4)</f>
        <v>2012</v>
      </c>
    </row>
    <row r="1106" spans="1:6" x14ac:dyDescent="0.25">
      <c r="A1106" t="s">
        <v>3205</v>
      </c>
      <c r="B1106">
        <f>COUNTIF(Walmart_dataset[Order ID],Calc!A1106)</f>
        <v>1</v>
      </c>
      <c r="C1106">
        <f>SUMIF(Walmart_dataset[Order ID],Calc!A1106,Walmart_dataset[Sales])</f>
        <v>2.48</v>
      </c>
      <c r="D1106">
        <f>SUMIF(Walmart_dataset[Order ID],Calc!A1106,Walmart_dataset[Profit])</f>
        <v>1.17</v>
      </c>
      <c r="E1106" t="str">
        <f>INDEX(Walmart_dataset[],MATCH(Per_Order[[#This Row],[Unique Order ID]],Walmart_dataset[Order ID],0),7)</f>
        <v>California</v>
      </c>
      <c r="F1106" t="str">
        <f>MID(Per_Order[[#This Row],[Unique Order ID]],4,4)</f>
        <v>2012</v>
      </c>
    </row>
    <row r="1107" spans="1:6" x14ac:dyDescent="0.25">
      <c r="A1107" t="s">
        <v>3206</v>
      </c>
      <c r="B1107">
        <f>COUNTIF(Walmart_dataset[Order ID],Calc!A1107)</f>
        <v>3</v>
      </c>
      <c r="C1107">
        <f>SUMIF(Walmart_dataset[Order ID],Calc!A1107,Walmart_dataset[Sales])</f>
        <v>569.33999999999992</v>
      </c>
      <c r="D1107">
        <f>SUMIF(Walmart_dataset[Order ID],Calc!A1107,Walmart_dataset[Profit])</f>
        <v>73.95</v>
      </c>
      <c r="E1107" t="str">
        <f>INDEX(Walmart_dataset[],MATCH(Per_Order[[#This Row],[Unique Order ID]],Walmart_dataset[Order ID],0),7)</f>
        <v>California</v>
      </c>
      <c r="F1107" t="str">
        <f>MID(Per_Order[[#This Row],[Unique Order ID]],4,4)</f>
        <v>2012</v>
      </c>
    </row>
    <row r="1108" spans="1:6" x14ac:dyDescent="0.25">
      <c r="A1108" t="s">
        <v>3209</v>
      </c>
      <c r="B1108">
        <f>COUNTIF(Walmart_dataset[Order ID],Calc!A1108)</f>
        <v>1</v>
      </c>
      <c r="C1108">
        <f>SUMIF(Walmart_dataset[Order ID],Calc!A1108,Walmart_dataset[Sales])</f>
        <v>21.34</v>
      </c>
      <c r="D1108">
        <f>SUMIF(Walmart_dataset[Order ID],Calc!A1108,Walmart_dataset[Profit])</f>
        <v>9.82</v>
      </c>
      <c r="E1108" t="str">
        <f>INDEX(Walmart_dataset[],MATCH(Per_Order[[#This Row],[Unique Order ID]],Walmart_dataset[Order ID],0),7)</f>
        <v>California</v>
      </c>
      <c r="F1108" t="str">
        <f>MID(Per_Order[[#This Row],[Unique Order ID]],4,4)</f>
        <v>2012</v>
      </c>
    </row>
    <row r="1109" spans="1:6" x14ac:dyDescent="0.25">
      <c r="A1109" t="s">
        <v>3211</v>
      </c>
      <c r="B1109">
        <f>COUNTIF(Walmart_dataset[Order ID],Calc!A1109)</f>
        <v>3</v>
      </c>
      <c r="C1109">
        <f>SUMIF(Walmart_dataset[Order ID],Calc!A1109,Walmart_dataset[Sales])</f>
        <v>175.29</v>
      </c>
      <c r="D1109">
        <f>SUMIF(Walmart_dataset[Order ID],Calc!A1109,Walmart_dataset[Profit])</f>
        <v>83.97</v>
      </c>
      <c r="E1109" t="str">
        <f>INDEX(Walmart_dataset[],MATCH(Per_Order[[#This Row],[Unique Order ID]],Walmart_dataset[Order ID],0),7)</f>
        <v>California</v>
      </c>
      <c r="F1109" t="str">
        <f>MID(Per_Order[[#This Row],[Unique Order ID]],4,4)</f>
        <v>2012</v>
      </c>
    </row>
    <row r="1110" spans="1:6" x14ac:dyDescent="0.25">
      <c r="A1110" t="s">
        <v>3213</v>
      </c>
      <c r="B1110">
        <f>COUNTIF(Walmart_dataset[Order ID],Calc!A1110)</f>
        <v>1</v>
      </c>
      <c r="C1110">
        <f>SUMIF(Walmart_dataset[Order ID],Calc!A1110,Walmart_dataset[Sales])</f>
        <v>7.8</v>
      </c>
      <c r="D1110">
        <f>SUMIF(Walmart_dataset[Order ID],Calc!A1110,Walmart_dataset[Profit])</f>
        <v>2.11</v>
      </c>
      <c r="E1110" t="str">
        <f>INDEX(Walmart_dataset[],MATCH(Per_Order[[#This Row],[Unique Order ID]],Walmart_dataset[Order ID],0),7)</f>
        <v>California</v>
      </c>
      <c r="F1110" t="str">
        <f>MID(Per_Order[[#This Row],[Unique Order ID]],4,4)</f>
        <v>2014</v>
      </c>
    </row>
    <row r="1111" spans="1:6" x14ac:dyDescent="0.25">
      <c r="A1111" t="s">
        <v>3216</v>
      </c>
      <c r="B1111">
        <f>COUNTIF(Walmart_dataset[Order ID],Calc!A1111)</f>
        <v>1</v>
      </c>
      <c r="C1111">
        <f>SUMIF(Walmart_dataset[Order ID],Calc!A1111,Walmart_dataset[Sales])</f>
        <v>24.85</v>
      </c>
      <c r="D1111">
        <f>SUMIF(Walmart_dataset[Order ID],Calc!A1111,Walmart_dataset[Profit])</f>
        <v>7.7</v>
      </c>
      <c r="E1111" t="str">
        <f>INDEX(Walmart_dataset[],MATCH(Per_Order[[#This Row],[Unique Order ID]],Walmart_dataset[Order ID],0),7)</f>
        <v>Washington</v>
      </c>
      <c r="F1111" t="str">
        <f>MID(Per_Order[[#This Row],[Unique Order ID]],4,4)</f>
        <v>2013</v>
      </c>
    </row>
    <row r="1112" spans="1:6" x14ac:dyDescent="0.25">
      <c r="A1112" t="s">
        <v>3217</v>
      </c>
      <c r="B1112">
        <f>COUNTIF(Walmart_dataset[Order ID],Calc!A1112)</f>
        <v>4</v>
      </c>
      <c r="C1112">
        <f>SUMIF(Walmart_dataset[Order ID],Calc!A1112,Walmart_dataset[Sales])</f>
        <v>592.29999999999995</v>
      </c>
      <c r="D1112">
        <f>SUMIF(Walmart_dataset[Order ID],Calc!A1112,Walmart_dataset[Profit])</f>
        <v>17.520000000000003</v>
      </c>
      <c r="E1112" t="str">
        <f>INDEX(Walmart_dataset[],MATCH(Per_Order[[#This Row],[Unique Order ID]],Walmart_dataset[Order ID],0),7)</f>
        <v>Arizona</v>
      </c>
      <c r="F1112" t="str">
        <f>MID(Per_Order[[#This Row],[Unique Order ID]],4,4)</f>
        <v>2014</v>
      </c>
    </row>
    <row r="1113" spans="1:6" x14ac:dyDescent="0.25">
      <c r="A1113" t="s">
        <v>3219</v>
      </c>
      <c r="B1113">
        <f>COUNTIF(Walmart_dataset[Order ID],Calc!A1113)</f>
        <v>2</v>
      </c>
      <c r="C1113">
        <f>SUMIF(Walmart_dataset[Order ID],Calc!A1113,Walmart_dataset[Sales])</f>
        <v>627.66</v>
      </c>
      <c r="D1113">
        <f>SUMIF(Walmart_dataset[Order ID],Calc!A1113,Walmart_dataset[Profit])</f>
        <v>48.620000000000005</v>
      </c>
      <c r="E1113" t="str">
        <f>INDEX(Walmart_dataset[],MATCH(Per_Order[[#This Row],[Unique Order ID]],Walmart_dataset[Order ID],0),7)</f>
        <v>Arizona</v>
      </c>
      <c r="F1113" t="str">
        <f>MID(Per_Order[[#This Row],[Unique Order ID]],4,4)</f>
        <v>2012</v>
      </c>
    </row>
    <row r="1114" spans="1:6" x14ac:dyDescent="0.25">
      <c r="A1114" t="s">
        <v>3221</v>
      </c>
      <c r="B1114">
        <f>COUNTIF(Walmart_dataset[Order ID],Calc!A1114)</f>
        <v>1</v>
      </c>
      <c r="C1114">
        <f>SUMIF(Walmart_dataset[Order ID],Calc!A1114,Walmart_dataset[Sales])</f>
        <v>154.9</v>
      </c>
      <c r="D1114">
        <f>SUMIF(Walmart_dataset[Order ID],Calc!A1114,Walmart_dataset[Profit])</f>
        <v>69.709999999999994</v>
      </c>
      <c r="E1114" t="str">
        <f>INDEX(Walmart_dataset[],MATCH(Per_Order[[#This Row],[Unique Order ID]],Walmart_dataset[Order ID],0),7)</f>
        <v>California</v>
      </c>
      <c r="F1114" t="str">
        <f>MID(Per_Order[[#This Row],[Unique Order ID]],4,4)</f>
        <v>2014</v>
      </c>
    </row>
    <row r="1115" spans="1:6" x14ac:dyDescent="0.25">
      <c r="A1115" t="s">
        <v>3223</v>
      </c>
      <c r="B1115">
        <f>COUNTIF(Walmart_dataset[Order ID],Calc!A1115)</f>
        <v>1</v>
      </c>
      <c r="C1115">
        <f>SUMIF(Walmart_dataset[Order ID],Calc!A1115,Walmart_dataset[Sales])</f>
        <v>31.08</v>
      </c>
      <c r="D1115">
        <f>SUMIF(Walmart_dataset[Order ID],Calc!A1115,Walmart_dataset[Profit])</f>
        <v>8.39</v>
      </c>
      <c r="E1115" t="str">
        <f>INDEX(Walmart_dataset[],MATCH(Per_Order[[#This Row],[Unique Order ID]],Walmart_dataset[Order ID],0),7)</f>
        <v>Nevada</v>
      </c>
      <c r="F1115" t="str">
        <f>MID(Per_Order[[#This Row],[Unique Order ID]],4,4)</f>
        <v>2012</v>
      </c>
    </row>
    <row r="1116" spans="1:6" x14ac:dyDescent="0.25">
      <c r="A1116" t="s">
        <v>3224</v>
      </c>
      <c r="B1116">
        <f>COUNTIF(Walmart_dataset[Order ID],Calc!A1116)</f>
        <v>1</v>
      </c>
      <c r="C1116">
        <f>SUMIF(Walmart_dataset[Order ID],Calc!A1116,Walmart_dataset[Sales])</f>
        <v>12.96</v>
      </c>
      <c r="D1116">
        <f>SUMIF(Walmart_dataset[Order ID],Calc!A1116,Walmart_dataset[Profit])</f>
        <v>6.35</v>
      </c>
      <c r="E1116" t="str">
        <f>INDEX(Walmart_dataset[],MATCH(Per_Order[[#This Row],[Unique Order ID]],Walmart_dataset[Order ID],0),7)</f>
        <v>California</v>
      </c>
      <c r="F1116" t="str">
        <f>MID(Per_Order[[#This Row],[Unique Order ID]],4,4)</f>
        <v>2013</v>
      </c>
    </row>
    <row r="1117" spans="1:6" x14ac:dyDescent="0.25">
      <c r="A1117" t="s">
        <v>3225</v>
      </c>
      <c r="B1117">
        <f>COUNTIF(Walmart_dataset[Order ID],Calc!A1117)</f>
        <v>2</v>
      </c>
      <c r="C1117">
        <f>SUMIF(Walmart_dataset[Order ID],Calc!A1117,Walmart_dataset[Sales])</f>
        <v>358.7</v>
      </c>
      <c r="D1117">
        <f>SUMIF(Walmart_dataset[Order ID],Calc!A1117,Walmart_dataset[Profit])</f>
        <v>48.6</v>
      </c>
      <c r="E1117" t="str">
        <f>INDEX(Walmart_dataset[],MATCH(Per_Order[[#This Row],[Unique Order ID]],Walmart_dataset[Order ID],0),7)</f>
        <v>California</v>
      </c>
      <c r="F1117" t="str">
        <f>MID(Per_Order[[#This Row],[Unique Order ID]],4,4)</f>
        <v>2011</v>
      </c>
    </row>
    <row r="1118" spans="1:6" x14ac:dyDescent="0.25">
      <c r="A1118" t="s">
        <v>3226</v>
      </c>
      <c r="B1118">
        <f>COUNTIF(Walmart_dataset[Order ID],Calc!A1118)</f>
        <v>1</v>
      </c>
      <c r="C1118">
        <f>SUMIF(Walmart_dataset[Order ID],Calc!A1118,Walmart_dataset[Sales])</f>
        <v>148.26</v>
      </c>
      <c r="D1118">
        <f>SUMIF(Walmart_dataset[Order ID],Calc!A1118,Walmart_dataset[Profit])</f>
        <v>15.7</v>
      </c>
      <c r="E1118" t="str">
        <f>INDEX(Walmart_dataset[],MATCH(Per_Order[[#This Row],[Unique Order ID]],Walmart_dataset[Order ID],0),7)</f>
        <v>California</v>
      </c>
      <c r="F1118" t="str">
        <f>MID(Per_Order[[#This Row],[Unique Order ID]],4,4)</f>
        <v>2014</v>
      </c>
    </row>
    <row r="1119" spans="1:6" x14ac:dyDescent="0.25">
      <c r="A1119" t="s">
        <v>3228</v>
      </c>
      <c r="B1119">
        <f>COUNTIF(Walmart_dataset[Order ID],Calc!A1119)</f>
        <v>6</v>
      </c>
      <c r="C1119">
        <f>SUMIF(Walmart_dataset[Order ID],Calc!A1119,Walmart_dataset[Sales])</f>
        <v>424.37</v>
      </c>
      <c r="D1119">
        <f>SUMIF(Walmart_dataset[Order ID],Calc!A1119,Walmart_dataset[Profit])</f>
        <v>98.59</v>
      </c>
      <c r="E1119" t="str">
        <f>INDEX(Walmart_dataset[],MATCH(Per_Order[[#This Row],[Unique Order ID]],Walmart_dataset[Order ID],0),7)</f>
        <v>Colorado</v>
      </c>
      <c r="F1119" t="str">
        <f>MID(Per_Order[[#This Row],[Unique Order ID]],4,4)</f>
        <v>2011</v>
      </c>
    </row>
    <row r="1120" spans="1:6" x14ac:dyDescent="0.25">
      <c r="A1120" t="s">
        <v>3231</v>
      </c>
      <c r="B1120">
        <f>COUNTIF(Walmart_dataset[Order ID],Calc!A1120)</f>
        <v>1</v>
      </c>
      <c r="C1120">
        <f>SUMIF(Walmart_dataset[Order ID],Calc!A1120,Walmart_dataset[Sales])</f>
        <v>523.39</v>
      </c>
      <c r="D1120">
        <f>SUMIF(Walmart_dataset[Order ID],Calc!A1120,Walmart_dataset[Profit])</f>
        <v>52.34</v>
      </c>
      <c r="E1120" t="str">
        <f>INDEX(Walmart_dataset[],MATCH(Per_Order[[#This Row],[Unique Order ID]],Walmart_dataset[Order ID],0),7)</f>
        <v>California</v>
      </c>
      <c r="F1120" t="str">
        <f>MID(Per_Order[[#This Row],[Unique Order ID]],4,4)</f>
        <v>2014</v>
      </c>
    </row>
    <row r="1121" spans="1:6" x14ac:dyDescent="0.25">
      <c r="A1121" t="s">
        <v>3232</v>
      </c>
      <c r="B1121">
        <f>COUNTIF(Walmart_dataset[Order ID],Calc!A1121)</f>
        <v>2</v>
      </c>
      <c r="C1121">
        <f>SUMIF(Walmart_dataset[Order ID],Calc!A1121,Walmart_dataset[Sales])</f>
        <v>499.54999999999995</v>
      </c>
      <c r="D1121">
        <f>SUMIF(Walmart_dataset[Order ID],Calc!A1121,Walmart_dataset[Profit])</f>
        <v>142.48000000000002</v>
      </c>
      <c r="E1121" t="str">
        <f>INDEX(Walmart_dataset[],MATCH(Per_Order[[#This Row],[Unique Order ID]],Walmart_dataset[Order ID],0),7)</f>
        <v>California</v>
      </c>
      <c r="F1121" t="str">
        <f>MID(Per_Order[[#This Row],[Unique Order ID]],4,4)</f>
        <v>2011</v>
      </c>
    </row>
    <row r="1122" spans="1:6" x14ac:dyDescent="0.25">
      <c r="A1122" t="s">
        <v>3234</v>
      </c>
      <c r="B1122">
        <f>COUNTIF(Walmart_dataset[Order ID],Calc!A1122)</f>
        <v>1</v>
      </c>
      <c r="C1122">
        <f>SUMIF(Walmart_dataset[Order ID],Calc!A1122,Walmart_dataset[Sales])</f>
        <v>14.58</v>
      </c>
      <c r="D1122">
        <f>SUMIF(Walmart_dataset[Order ID],Calc!A1122,Walmart_dataset[Profit])</f>
        <v>2.37</v>
      </c>
      <c r="E1122" t="str">
        <f>INDEX(Walmart_dataset[],MATCH(Per_Order[[#This Row],[Unique Order ID]],Walmart_dataset[Order ID],0),7)</f>
        <v>Colorado</v>
      </c>
      <c r="F1122" t="str">
        <f>MID(Per_Order[[#This Row],[Unique Order ID]],4,4)</f>
        <v>2011</v>
      </c>
    </row>
    <row r="1123" spans="1:6" x14ac:dyDescent="0.25">
      <c r="A1123" t="s">
        <v>3235</v>
      </c>
      <c r="B1123">
        <f>COUNTIF(Walmart_dataset[Order ID],Calc!A1123)</f>
        <v>11</v>
      </c>
      <c r="C1123">
        <f>SUMIF(Walmart_dataset[Order ID],Calc!A1123,Walmart_dataset[Sales])</f>
        <v>1937.93</v>
      </c>
      <c r="D1123">
        <f>SUMIF(Walmart_dataset[Order ID],Calc!A1123,Walmart_dataset[Profit])</f>
        <v>272.38</v>
      </c>
      <c r="E1123" t="str">
        <f>INDEX(Walmart_dataset[],MATCH(Per_Order[[#This Row],[Unique Order ID]],Walmart_dataset[Order ID],0),7)</f>
        <v>California</v>
      </c>
      <c r="F1123" t="str">
        <f>MID(Per_Order[[#This Row],[Unique Order ID]],4,4)</f>
        <v>2013</v>
      </c>
    </row>
    <row r="1124" spans="1:6" x14ac:dyDescent="0.25">
      <c r="A1124" t="s">
        <v>3238</v>
      </c>
      <c r="B1124">
        <f>COUNTIF(Walmart_dataset[Order ID],Calc!A1124)</f>
        <v>1</v>
      </c>
      <c r="C1124">
        <f>SUMIF(Walmart_dataset[Order ID],Calc!A1124,Walmart_dataset[Sales])</f>
        <v>12.14</v>
      </c>
      <c r="D1124">
        <f>SUMIF(Walmart_dataset[Order ID],Calc!A1124,Walmart_dataset[Profit])</f>
        <v>4.0999999999999996</v>
      </c>
      <c r="E1124" t="str">
        <f>INDEX(Walmart_dataset[],MATCH(Per_Order[[#This Row],[Unique Order ID]],Walmart_dataset[Order ID],0),7)</f>
        <v>Utah</v>
      </c>
      <c r="F1124" t="str">
        <f>MID(Per_Order[[#This Row],[Unique Order ID]],4,4)</f>
        <v>2012</v>
      </c>
    </row>
    <row r="1125" spans="1:6" x14ac:dyDescent="0.25">
      <c r="A1125" t="s">
        <v>3239</v>
      </c>
      <c r="B1125">
        <f>COUNTIF(Walmart_dataset[Order ID],Calc!A1125)</f>
        <v>1</v>
      </c>
      <c r="C1125">
        <f>SUMIF(Walmart_dataset[Order ID],Calc!A1125,Walmart_dataset[Sales])</f>
        <v>27.79</v>
      </c>
      <c r="D1125">
        <f>SUMIF(Walmart_dataset[Order ID],Calc!A1125,Walmart_dataset[Profit])</f>
        <v>10.42</v>
      </c>
      <c r="E1125" t="str">
        <f>INDEX(Walmart_dataset[],MATCH(Per_Order[[#This Row],[Unique Order ID]],Walmart_dataset[Order ID],0),7)</f>
        <v>Oregon</v>
      </c>
      <c r="F1125" t="str">
        <f>MID(Per_Order[[#This Row],[Unique Order ID]],4,4)</f>
        <v>2013</v>
      </c>
    </row>
    <row r="1126" spans="1:6" x14ac:dyDescent="0.25">
      <c r="A1126" t="s">
        <v>3240</v>
      </c>
      <c r="B1126">
        <f>COUNTIF(Walmart_dataset[Order ID],Calc!A1126)</f>
        <v>1</v>
      </c>
      <c r="C1126">
        <f>SUMIF(Walmart_dataset[Order ID],Calc!A1126,Walmart_dataset[Sales])</f>
        <v>6.21</v>
      </c>
      <c r="D1126">
        <f>SUMIF(Walmart_dataset[Order ID],Calc!A1126,Walmart_dataset[Profit])</f>
        <v>0.7</v>
      </c>
      <c r="E1126" t="str">
        <f>INDEX(Walmart_dataset[],MATCH(Per_Order[[#This Row],[Unique Order ID]],Walmart_dataset[Order ID],0),7)</f>
        <v>Oregon</v>
      </c>
      <c r="F1126" t="str">
        <f>MID(Per_Order[[#This Row],[Unique Order ID]],4,4)</f>
        <v>2014</v>
      </c>
    </row>
    <row r="1127" spans="1:6" x14ac:dyDescent="0.25">
      <c r="A1127" t="s">
        <v>3241</v>
      </c>
      <c r="B1127">
        <f>COUNTIF(Walmart_dataset[Order ID],Calc!A1127)</f>
        <v>1</v>
      </c>
      <c r="C1127">
        <f>SUMIF(Walmart_dataset[Order ID],Calc!A1127,Walmart_dataset[Sales])</f>
        <v>1261.33</v>
      </c>
      <c r="D1127">
        <f>SUMIF(Walmart_dataset[Order ID],Calc!A1127,Walmart_dataset[Profit])</f>
        <v>327.95</v>
      </c>
      <c r="E1127" t="str">
        <f>INDEX(Walmart_dataset[],MATCH(Per_Order[[#This Row],[Unique Order ID]],Walmart_dataset[Order ID],0),7)</f>
        <v>California</v>
      </c>
      <c r="F1127" t="str">
        <f>MID(Per_Order[[#This Row],[Unique Order ID]],4,4)</f>
        <v>2011</v>
      </c>
    </row>
    <row r="1128" spans="1:6" x14ac:dyDescent="0.25">
      <c r="A1128" t="s">
        <v>3242</v>
      </c>
      <c r="B1128">
        <f>COUNTIF(Walmart_dataset[Order ID],Calc!A1128)</f>
        <v>1</v>
      </c>
      <c r="C1128">
        <f>SUMIF(Walmart_dataset[Order ID],Calc!A1128,Walmart_dataset[Sales])</f>
        <v>38.880000000000003</v>
      </c>
      <c r="D1128">
        <f>SUMIF(Walmart_dataset[Order ID],Calc!A1128,Walmart_dataset[Profit])</f>
        <v>18.66</v>
      </c>
      <c r="E1128" t="str">
        <f>INDEX(Walmart_dataset[],MATCH(Per_Order[[#This Row],[Unique Order ID]],Walmart_dataset[Order ID],0),7)</f>
        <v>California</v>
      </c>
      <c r="F1128" t="str">
        <f>MID(Per_Order[[#This Row],[Unique Order ID]],4,4)</f>
        <v>2013</v>
      </c>
    </row>
    <row r="1129" spans="1:6" x14ac:dyDescent="0.25">
      <c r="A1129" t="s">
        <v>3243</v>
      </c>
      <c r="B1129">
        <f>COUNTIF(Walmart_dataset[Order ID],Calc!A1129)</f>
        <v>1</v>
      </c>
      <c r="C1129">
        <f>SUMIF(Walmart_dataset[Order ID],Calc!A1129,Walmart_dataset[Sales])</f>
        <v>5.98</v>
      </c>
      <c r="D1129">
        <f>SUMIF(Walmart_dataset[Order ID],Calc!A1129,Walmart_dataset[Profit])</f>
        <v>2.69</v>
      </c>
      <c r="E1129" t="str">
        <f>INDEX(Walmart_dataset[],MATCH(Per_Order[[#This Row],[Unique Order ID]],Walmart_dataset[Order ID],0),7)</f>
        <v>California</v>
      </c>
      <c r="F1129" t="str">
        <f>MID(Per_Order[[#This Row],[Unique Order ID]],4,4)</f>
        <v>2011</v>
      </c>
    </row>
    <row r="1130" spans="1:6" x14ac:dyDescent="0.25">
      <c r="A1130" t="s">
        <v>3244</v>
      </c>
      <c r="B1130">
        <f>COUNTIF(Walmart_dataset[Order ID],Calc!A1130)</f>
        <v>1</v>
      </c>
      <c r="C1130">
        <f>SUMIF(Walmart_dataset[Order ID],Calc!A1130,Walmart_dataset[Sales])</f>
        <v>54.9</v>
      </c>
      <c r="D1130">
        <f>SUMIF(Walmart_dataset[Order ID],Calc!A1130,Walmart_dataset[Profit])</f>
        <v>26.9</v>
      </c>
      <c r="E1130" t="str">
        <f>INDEX(Walmart_dataset[],MATCH(Per_Order[[#This Row],[Unique Order ID]],Walmart_dataset[Order ID],0),7)</f>
        <v>Washington</v>
      </c>
      <c r="F1130" t="str">
        <f>MID(Per_Order[[#This Row],[Unique Order ID]],4,4)</f>
        <v>2013</v>
      </c>
    </row>
    <row r="1131" spans="1:6" x14ac:dyDescent="0.25">
      <c r="A1131" t="s">
        <v>3245</v>
      </c>
      <c r="B1131">
        <f>COUNTIF(Walmart_dataset[Order ID],Calc!A1131)</f>
        <v>2</v>
      </c>
      <c r="C1131">
        <f>SUMIF(Walmart_dataset[Order ID],Calc!A1131,Walmart_dataset[Sales])</f>
        <v>1629.71</v>
      </c>
      <c r="D1131">
        <f>SUMIF(Walmart_dataset[Order ID],Calc!A1131,Walmart_dataset[Profit])</f>
        <v>123.64999999999999</v>
      </c>
      <c r="E1131" t="str">
        <f>INDEX(Walmart_dataset[],MATCH(Per_Order[[#This Row],[Unique Order ID]],Walmart_dataset[Order ID],0),7)</f>
        <v>California</v>
      </c>
      <c r="F1131" t="str">
        <f>MID(Per_Order[[#This Row],[Unique Order ID]],4,4)</f>
        <v>2014</v>
      </c>
    </row>
    <row r="1132" spans="1:6" x14ac:dyDescent="0.25">
      <c r="A1132" t="s">
        <v>3246</v>
      </c>
      <c r="B1132">
        <f>COUNTIF(Walmart_dataset[Order ID],Calc!A1132)</f>
        <v>1</v>
      </c>
      <c r="C1132">
        <f>SUMIF(Walmart_dataset[Order ID],Calc!A1132,Walmart_dataset[Sales])</f>
        <v>99.87</v>
      </c>
      <c r="D1132">
        <f>SUMIF(Walmart_dataset[Order ID],Calc!A1132,Walmart_dataset[Profit])</f>
        <v>23.97</v>
      </c>
      <c r="E1132" t="str">
        <f>INDEX(Walmart_dataset[],MATCH(Per_Order[[#This Row],[Unique Order ID]],Walmart_dataset[Order ID],0),7)</f>
        <v>California</v>
      </c>
      <c r="F1132" t="str">
        <f>MID(Per_Order[[#This Row],[Unique Order ID]],4,4)</f>
        <v>2014</v>
      </c>
    </row>
    <row r="1133" spans="1:6" x14ac:dyDescent="0.25">
      <c r="A1133" t="s">
        <v>3247</v>
      </c>
      <c r="B1133">
        <f>COUNTIF(Walmart_dataset[Order ID],Calc!A1133)</f>
        <v>1</v>
      </c>
      <c r="C1133">
        <f>SUMIF(Walmart_dataset[Order ID],Calc!A1133,Walmart_dataset[Sales])</f>
        <v>79.36</v>
      </c>
      <c r="D1133">
        <f>SUMIF(Walmart_dataset[Order ID],Calc!A1133,Walmart_dataset[Profit])</f>
        <v>23.81</v>
      </c>
      <c r="E1133" t="str">
        <f>INDEX(Walmart_dataset[],MATCH(Per_Order[[#This Row],[Unique Order ID]],Walmart_dataset[Order ID],0),7)</f>
        <v>Nevada</v>
      </c>
      <c r="F1133" t="str">
        <f>MID(Per_Order[[#This Row],[Unique Order ID]],4,4)</f>
        <v>2012</v>
      </c>
    </row>
    <row r="1134" spans="1:6" x14ac:dyDescent="0.25">
      <c r="A1134" t="s">
        <v>3248</v>
      </c>
      <c r="B1134">
        <f>COUNTIF(Walmart_dataset[Order ID],Calc!A1134)</f>
        <v>1</v>
      </c>
      <c r="C1134">
        <f>SUMIF(Walmart_dataset[Order ID],Calc!A1134,Walmart_dataset[Sales])</f>
        <v>119.96</v>
      </c>
      <c r="D1134">
        <f>SUMIF(Walmart_dataset[Order ID],Calc!A1134,Walmart_dataset[Profit])</f>
        <v>7.5</v>
      </c>
      <c r="E1134" t="str">
        <f>INDEX(Walmart_dataset[],MATCH(Per_Order[[#This Row],[Unique Order ID]],Walmart_dataset[Order ID],0),7)</f>
        <v>California</v>
      </c>
      <c r="F1134" t="str">
        <f>MID(Per_Order[[#This Row],[Unique Order ID]],4,4)</f>
        <v>2014</v>
      </c>
    </row>
    <row r="1135" spans="1:6" x14ac:dyDescent="0.25">
      <c r="A1135" t="s">
        <v>3250</v>
      </c>
      <c r="B1135">
        <f>COUNTIF(Walmart_dataset[Order ID],Calc!A1135)</f>
        <v>1</v>
      </c>
      <c r="C1135">
        <f>SUMIF(Walmart_dataset[Order ID],Calc!A1135,Walmart_dataset[Sales])</f>
        <v>23.47</v>
      </c>
      <c r="D1135">
        <f>SUMIF(Walmart_dataset[Order ID],Calc!A1135,Walmart_dataset[Profit])</f>
        <v>8.8000000000000007</v>
      </c>
      <c r="E1135" t="str">
        <f>INDEX(Walmart_dataset[],MATCH(Per_Order[[#This Row],[Unique Order ID]],Walmart_dataset[Order ID],0),7)</f>
        <v>Arizona</v>
      </c>
      <c r="F1135" t="str">
        <f>MID(Per_Order[[#This Row],[Unique Order ID]],4,4)</f>
        <v>2011</v>
      </c>
    </row>
    <row r="1136" spans="1:6" x14ac:dyDescent="0.25">
      <c r="A1136" t="s">
        <v>3252</v>
      </c>
      <c r="B1136">
        <f>COUNTIF(Walmart_dataset[Order ID],Calc!A1136)</f>
        <v>1</v>
      </c>
      <c r="C1136">
        <f>SUMIF(Walmart_dataset[Order ID],Calc!A1136,Walmart_dataset[Sales])</f>
        <v>421.1</v>
      </c>
      <c r="D1136">
        <f>SUMIF(Walmart_dataset[Order ID],Calc!A1136,Walmart_dataset[Profit])</f>
        <v>105.28</v>
      </c>
      <c r="E1136" t="str">
        <f>INDEX(Walmart_dataset[],MATCH(Per_Order[[#This Row],[Unique Order ID]],Walmart_dataset[Order ID],0),7)</f>
        <v>California</v>
      </c>
      <c r="F1136" t="str">
        <f>MID(Per_Order[[#This Row],[Unique Order ID]],4,4)</f>
        <v>2014</v>
      </c>
    </row>
    <row r="1137" spans="1:6" x14ac:dyDescent="0.25">
      <c r="A1137" t="s">
        <v>3254</v>
      </c>
      <c r="B1137">
        <f>COUNTIF(Walmart_dataset[Order ID],Calc!A1137)</f>
        <v>2</v>
      </c>
      <c r="C1137">
        <f>SUMIF(Walmart_dataset[Order ID],Calc!A1137,Walmart_dataset[Sales])</f>
        <v>1691.6100000000001</v>
      </c>
      <c r="D1137">
        <f>SUMIF(Walmart_dataset[Order ID],Calc!A1137,Walmart_dataset[Profit])</f>
        <v>322.32</v>
      </c>
      <c r="E1137" t="str">
        <f>INDEX(Walmart_dataset[],MATCH(Per_Order[[#This Row],[Unique Order ID]],Walmart_dataset[Order ID],0),7)</f>
        <v>Nevada</v>
      </c>
      <c r="F1137" t="str">
        <f>MID(Per_Order[[#This Row],[Unique Order ID]],4,4)</f>
        <v>2013</v>
      </c>
    </row>
    <row r="1138" spans="1:6" x14ac:dyDescent="0.25">
      <c r="A1138" t="s">
        <v>3257</v>
      </c>
      <c r="B1138">
        <f>COUNTIF(Walmart_dataset[Order ID],Calc!A1138)</f>
        <v>2</v>
      </c>
      <c r="C1138">
        <f>SUMIF(Walmart_dataset[Order ID],Calc!A1138,Walmart_dataset[Sales])</f>
        <v>63.300000000000004</v>
      </c>
      <c r="D1138">
        <f>SUMIF(Walmart_dataset[Order ID],Calc!A1138,Walmart_dataset[Profit])</f>
        <v>28.349999999999998</v>
      </c>
      <c r="E1138" t="str">
        <f>INDEX(Walmart_dataset[],MATCH(Per_Order[[#This Row],[Unique Order ID]],Walmart_dataset[Order ID],0),7)</f>
        <v>Washington</v>
      </c>
      <c r="F1138" t="str">
        <f>MID(Per_Order[[#This Row],[Unique Order ID]],4,4)</f>
        <v>2011</v>
      </c>
    </row>
    <row r="1139" spans="1:6" x14ac:dyDescent="0.25">
      <c r="A1139" t="s">
        <v>3258</v>
      </c>
      <c r="B1139">
        <f>COUNTIF(Walmart_dataset[Order ID],Calc!A1139)</f>
        <v>1</v>
      </c>
      <c r="C1139">
        <f>SUMIF(Walmart_dataset[Order ID],Calc!A1139,Walmart_dataset[Sales])</f>
        <v>13.9</v>
      </c>
      <c r="D1139">
        <f>SUMIF(Walmart_dataset[Order ID],Calc!A1139,Walmart_dataset[Profit])</f>
        <v>4.5199999999999996</v>
      </c>
      <c r="E1139" t="str">
        <f>INDEX(Walmart_dataset[],MATCH(Per_Order[[#This Row],[Unique Order ID]],Walmart_dataset[Order ID],0),7)</f>
        <v>Washington</v>
      </c>
      <c r="F1139" t="str">
        <f>MID(Per_Order[[#This Row],[Unique Order ID]],4,4)</f>
        <v>2014</v>
      </c>
    </row>
    <row r="1140" spans="1:6" x14ac:dyDescent="0.25">
      <c r="A1140" t="s">
        <v>3259</v>
      </c>
      <c r="B1140">
        <f>COUNTIF(Walmart_dataset[Order ID],Calc!A1140)</f>
        <v>2</v>
      </c>
      <c r="C1140">
        <f>SUMIF(Walmart_dataset[Order ID],Calc!A1140,Walmart_dataset[Sales])</f>
        <v>183.82</v>
      </c>
      <c r="D1140">
        <f>SUMIF(Walmart_dataset[Order ID],Calc!A1140,Walmart_dataset[Profit])</f>
        <v>60.010000000000005</v>
      </c>
      <c r="E1140" t="str">
        <f>INDEX(Walmart_dataset[],MATCH(Per_Order[[#This Row],[Unique Order ID]],Walmart_dataset[Order ID],0),7)</f>
        <v>Washington</v>
      </c>
      <c r="F1140" t="str">
        <f>MID(Per_Order[[#This Row],[Unique Order ID]],4,4)</f>
        <v>2014</v>
      </c>
    </row>
    <row r="1141" spans="1:6" x14ac:dyDescent="0.25">
      <c r="A1141" t="s">
        <v>3260</v>
      </c>
      <c r="B1141">
        <f>COUNTIF(Walmart_dataset[Order ID],Calc!A1141)</f>
        <v>1</v>
      </c>
      <c r="C1141">
        <f>SUMIF(Walmart_dataset[Order ID],Calc!A1141,Walmart_dataset[Sales])</f>
        <v>182.55</v>
      </c>
      <c r="D1141">
        <f>SUMIF(Walmart_dataset[Order ID],Calc!A1141,Walmart_dataset[Profit])</f>
        <v>-135.09</v>
      </c>
      <c r="E1141" t="str">
        <f>INDEX(Walmart_dataset[],MATCH(Per_Order[[#This Row],[Unique Order ID]],Walmart_dataset[Order ID],0),7)</f>
        <v>Arizona</v>
      </c>
      <c r="F1141" t="str">
        <f>MID(Per_Order[[#This Row],[Unique Order ID]],4,4)</f>
        <v>2014</v>
      </c>
    </row>
    <row r="1142" spans="1:6" x14ac:dyDescent="0.25">
      <c r="A1142" t="s">
        <v>3261</v>
      </c>
      <c r="B1142">
        <f>COUNTIF(Walmart_dataset[Order ID],Calc!A1142)</f>
        <v>2</v>
      </c>
      <c r="C1142">
        <f>SUMIF(Walmart_dataset[Order ID],Calc!A1142,Walmart_dataset[Sales])</f>
        <v>93.9</v>
      </c>
      <c r="D1142">
        <f>SUMIF(Walmart_dataset[Order ID],Calc!A1142,Walmart_dataset[Profit])</f>
        <v>3.81</v>
      </c>
      <c r="E1142" t="str">
        <f>INDEX(Walmart_dataset[],MATCH(Per_Order[[#This Row],[Unique Order ID]],Walmart_dataset[Order ID],0),7)</f>
        <v>California</v>
      </c>
      <c r="F1142" t="str">
        <f>MID(Per_Order[[#This Row],[Unique Order ID]],4,4)</f>
        <v>2013</v>
      </c>
    </row>
    <row r="1143" spans="1:6" x14ac:dyDescent="0.25">
      <c r="A1143" t="s">
        <v>3263</v>
      </c>
      <c r="B1143">
        <f>COUNTIF(Walmart_dataset[Order ID],Calc!A1143)</f>
        <v>4</v>
      </c>
      <c r="C1143">
        <f>SUMIF(Walmart_dataset[Order ID],Calc!A1143,Walmart_dataset[Sales])</f>
        <v>1136.0899999999999</v>
      </c>
      <c r="D1143">
        <f>SUMIF(Walmart_dataset[Order ID],Calc!A1143,Walmart_dataset[Profit])</f>
        <v>162.75</v>
      </c>
      <c r="E1143" t="str">
        <f>INDEX(Walmart_dataset[],MATCH(Per_Order[[#This Row],[Unique Order ID]],Walmart_dataset[Order ID],0),7)</f>
        <v>California</v>
      </c>
      <c r="F1143" t="str">
        <f>MID(Per_Order[[#This Row],[Unique Order ID]],4,4)</f>
        <v>2011</v>
      </c>
    </row>
    <row r="1144" spans="1:6" x14ac:dyDescent="0.25">
      <c r="A1144" t="s">
        <v>3265</v>
      </c>
      <c r="B1144">
        <f>COUNTIF(Walmart_dataset[Order ID],Calc!A1144)</f>
        <v>1</v>
      </c>
      <c r="C1144">
        <f>SUMIF(Walmart_dataset[Order ID],Calc!A1144,Walmart_dataset[Sales])</f>
        <v>107.97</v>
      </c>
      <c r="D1144">
        <f>SUMIF(Walmart_dataset[Order ID],Calc!A1144,Walmart_dataset[Profit])</f>
        <v>22.67</v>
      </c>
      <c r="E1144" t="str">
        <f>INDEX(Walmart_dataset[],MATCH(Per_Order[[#This Row],[Unique Order ID]],Walmart_dataset[Order ID],0),7)</f>
        <v>California</v>
      </c>
      <c r="F1144" t="str">
        <f>MID(Per_Order[[#This Row],[Unique Order ID]],4,4)</f>
        <v>2014</v>
      </c>
    </row>
    <row r="1145" spans="1:6" x14ac:dyDescent="0.25">
      <c r="A1145" t="s">
        <v>3267</v>
      </c>
      <c r="B1145">
        <f>COUNTIF(Walmart_dataset[Order ID],Calc!A1145)</f>
        <v>1</v>
      </c>
      <c r="C1145">
        <f>SUMIF(Walmart_dataset[Order ID],Calc!A1145,Walmart_dataset[Sales])</f>
        <v>23.24</v>
      </c>
      <c r="D1145">
        <f>SUMIF(Walmart_dataset[Order ID],Calc!A1145,Walmart_dataset[Profit])</f>
        <v>7.55</v>
      </c>
      <c r="E1145" t="str">
        <f>INDEX(Walmart_dataset[],MATCH(Per_Order[[#This Row],[Unique Order ID]],Walmart_dataset[Order ID],0),7)</f>
        <v>California</v>
      </c>
      <c r="F1145" t="str">
        <f>MID(Per_Order[[#This Row],[Unique Order ID]],4,4)</f>
        <v>2014</v>
      </c>
    </row>
    <row r="1146" spans="1:6" x14ac:dyDescent="0.25">
      <c r="A1146" t="s">
        <v>3268</v>
      </c>
      <c r="B1146">
        <f>COUNTIF(Walmart_dataset[Order ID],Calc!A1146)</f>
        <v>2</v>
      </c>
      <c r="C1146">
        <f>SUMIF(Walmart_dataset[Order ID],Calc!A1146,Walmart_dataset[Sales])</f>
        <v>878.33</v>
      </c>
      <c r="D1146">
        <f>SUMIF(Walmart_dataset[Order ID],Calc!A1146,Walmart_dataset[Profit])</f>
        <v>17.07</v>
      </c>
      <c r="E1146" t="str">
        <f>INDEX(Walmart_dataset[],MATCH(Per_Order[[#This Row],[Unique Order ID]],Walmart_dataset[Order ID],0),7)</f>
        <v>California</v>
      </c>
      <c r="F1146" t="str">
        <f>MID(Per_Order[[#This Row],[Unique Order ID]],4,4)</f>
        <v>2013</v>
      </c>
    </row>
    <row r="1147" spans="1:6" x14ac:dyDescent="0.25">
      <c r="A1147" t="s">
        <v>3269</v>
      </c>
      <c r="B1147">
        <f>COUNTIF(Walmart_dataset[Order ID],Calc!A1147)</f>
        <v>1</v>
      </c>
      <c r="C1147">
        <f>SUMIF(Walmart_dataset[Order ID],Calc!A1147,Walmart_dataset[Sales])</f>
        <v>19.54</v>
      </c>
      <c r="D1147">
        <f>SUMIF(Walmart_dataset[Order ID],Calc!A1147,Walmart_dataset[Profit])</f>
        <v>7.23</v>
      </c>
      <c r="E1147" t="str">
        <f>INDEX(Walmart_dataset[],MATCH(Per_Order[[#This Row],[Unique Order ID]],Walmart_dataset[Order ID],0),7)</f>
        <v>Washington</v>
      </c>
      <c r="F1147" t="str">
        <f>MID(Per_Order[[#This Row],[Unique Order ID]],4,4)</f>
        <v>2013</v>
      </c>
    </row>
    <row r="1148" spans="1:6" x14ac:dyDescent="0.25">
      <c r="A1148" t="s">
        <v>3271</v>
      </c>
      <c r="B1148">
        <f>COUNTIF(Walmart_dataset[Order ID],Calc!A1148)</f>
        <v>2</v>
      </c>
      <c r="C1148">
        <f>SUMIF(Walmart_dataset[Order ID],Calc!A1148,Walmart_dataset[Sales])</f>
        <v>34</v>
      </c>
      <c r="D1148">
        <f>SUMIF(Walmart_dataset[Order ID],Calc!A1148,Walmart_dataset[Profit])</f>
        <v>12.01</v>
      </c>
      <c r="E1148" t="str">
        <f>INDEX(Walmart_dataset[],MATCH(Per_Order[[#This Row],[Unique Order ID]],Walmart_dataset[Order ID],0),7)</f>
        <v>California</v>
      </c>
      <c r="F1148" t="str">
        <f>MID(Per_Order[[#This Row],[Unique Order ID]],4,4)</f>
        <v>2011</v>
      </c>
    </row>
    <row r="1149" spans="1:6" x14ac:dyDescent="0.25">
      <c r="A1149" t="s">
        <v>3272</v>
      </c>
      <c r="B1149">
        <f>COUNTIF(Walmart_dataset[Order ID],Calc!A1149)</f>
        <v>2</v>
      </c>
      <c r="C1149">
        <f>SUMIF(Walmart_dataset[Order ID],Calc!A1149,Walmart_dataset[Sales])</f>
        <v>386.62</v>
      </c>
      <c r="D1149">
        <f>SUMIF(Walmart_dataset[Order ID],Calc!A1149,Walmart_dataset[Profit])</f>
        <v>38.239999999999995</v>
      </c>
      <c r="E1149" t="str">
        <f>INDEX(Walmart_dataset[],MATCH(Per_Order[[#This Row],[Unique Order ID]],Walmart_dataset[Order ID],0),7)</f>
        <v>California</v>
      </c>
      <c r="F1149" t="str">
        <f>MID(Per_Order[[#This Row],[Unique Order ID]],4,4)</f>
        <v>2014</v>
      </c>
    </row>
    <row r="1150" spans="1:6" x14ac:dyDescent="0.25">
      <c r="A1150" t="s">
        <v>3275</v>
      </c>
      <c r="B1150">
        <f>COUNTIF(Walmart_dataset[Order ID],Calc!A1150)</f>
        <v>3</v>
      </c>
      <c r="C1150">
        <f>SUMIF(Walmart_dataset[Order ID],Calc!A1150,Walmart_dataset[Sales])</f>
        <v>33.22</v>
      </c>
      <c r="D1150">
        <f>SUMIF(Walmart_dataset[Order ID],Calc!A1150,Walmart_dataset[Profit])</f>
        <v>11.16</v>
      </c>
      <c r="E1150" t="str">
        <f>INDEX(Walmart_dataset[],MATCH(Per_Order[[#This Row],[Unique Order ID]],Walmart_dataset[Order ID],0),7)</f>
        <v>Arizona</v>
      </c>
      <c r="F1150" t="str">
        <f>MID(Per_Order[[#This Row],[Unique Order ID]],4,4)</f>
        <v>2013</v>
      </c>
    </row>
    <row r="1151" spans="1:6" x14ac:dyDescent="0.25">
      <c r="A1151" t="s">
        <v>3276</v>
      </c>
      <c r="B1151">
        <f>COUNTIF(Walmart_dataset[Order ID],Calc!A1151)</f>
        <v>3</v>
      </c>
      <c r="C1151">
        <f>SUMIF(Walmart_dataset[Order ID],Calc!A1151,Walmart_dataset[Sales])</f>
        <v>93.06</v>
      </c>
      <c r="D1151">
        <f>SUMIF(Walmart_dataset[Order ID],Calc!A1151,Walmart_dataset[Profit])</f>
        <v>36.53</v>
      </c>
      <c r="E1151" t="str">
        <f>INDEX(Walmart_dataset[],MATCH(Per_Order[[#This Row],[Unique Order ID]],Walmart_dataset[Order ID],0),7)</f>
        <v>Washington</v>
      </c>
      <c r="F1151" t="str">
        <f>MID(Per_Order[[#This Row],[Unique Order ID]],4,4)</f>
        <v>2013</v>
      </c>
    </row>
    <row r="1152" spans="1:6" x14ac:dyDescent="0.25">
      <c r="A1152" t="s">
        <v>3277</v>
      </c>
      <c r="B1152">
        <f>COUNTIF(Walmart_dataset[Order ID],Calc!A1152)</f>
        <v>1</v>
      </c>
      <c r="C1152">
        <f>SUMIF(Walmart_dataset[Order ID],Calc!A1152,Walmart_dataset[Sales])</f>
        <v>14.73</v>
      </c>
      <c r="D1152">
        <f>SUMIF(Walmart_dataset[Order ID],Calc!A1152,Walmart_dataset[Profit])</f>
        <v>7.22</v>
      </c>
      <c r="E1152" t="str">
        <f>INDEX(Walmart_dataset[],MATCH(Per_Order[[#This Row],[Unique Order ID]],Walmart_dataset[Order ID],0),7)</f>
        <v>California</v>
      </c>
      <c r="F1152" t="str">
        <f>MID(Per_Order[[#This Row],[Unique Order ID]],4,4)</f>
        <v>2014</v>
      </c>
    </row>
    <row r="1153" spans="1:6" x14ac:dyDescent="0.25">
      <c r="A1153" t="s">
        <v>3279</v>
      </c>
      <c r="B1153">
        <f>COUNTIF(Walmart_dataset[Order ID],Calc!A1153)</f>
        <v>4</v>
      </c>
      <c r="C1153">
        <f>SUMIF(Walmart_dataset[Order ID],Calc!A1153,Walmart_dataset[Sales])</f>
        <v>460.84999999999997</v>
      </c>
      <c r="D1153">
        <f>SUMIF(Walmart_dataset[Order ID],Calc!A1153,Walmart_dataset[Profit])</f>
        <v>164.17</v>
      </c>
      <c r="E1153" t="str">
        <f>INDEX(Walmart_dataset[],MATCH(Per_Order[[#This Row],[Unique Order ID]],Walmart_dataset[Order ID],0),7)</f>
        <v>California</v>
      </c>
      <c r="F1153" t="str">
        <f>MID(Per_Order[[#This Row],[Unique Order ID]],4,4)</f>
        <v>2012</v>
      </c>
    </row>
    <row r="1154" spans="1:6" x14ac:dyDescent="0.25">
      <c r="A1154" t="s">
        <v>3281</v>
      </c>
      <c r="B1154">
        <f>COUNTIF(Walmart_dataset[Order ID],Calc!A1154)</f>
        <v>3</v>
      </c>
      <c r="C1154">
        <f>SUMIF(Walmart_dataset[Order ID],Calc!A1154,Walmart_dataset[Sales])</f>
        <v>292.8</v>
      </c>
      <c r="D1154">
        <f>SUMIF(Walmart_dataset[Order ID],Calc!A1154,Walmart_dataset[Profit])</f>
        <v>72.61</v>
      </c>
      <c r="E1154" t="str">
        <f>INDEX(Walmart_dataset[],MATCH(Per_Order[[#This Row],[Unique Order ID]],Walmart_dataset[Order ID],0),7)</f>
        <v>California</v>
      </c>
      <c r="F1154" t="str">
        <f>MID(Per_Order[[#This Row],[Unique Order ID]],4,4)</f>
        <v>2013</v>
      </c>
    </row>
    <row r="1155" spans="1:6" x14ac:dyDescent="0.25">
      <c r="A1155" t="s">
        <v>3283</v>
      </c>
      <c r="B1155">
        <f>COUNTIF(Walmart_dataset[Order ID],Calc!A1155)</f>
        <v>2</v>
      </c>
      <c r="C1155">
        <f>SUMIF(Walmart_dataset[Order ID],Calc!A1155,Walmart_dataset[Sales])</f>
        <v>112.53999999999999</v>
      </c>
      <c r="D1155">
        <f>SUMIF(Walmart_dataset[Order ID],Calc!A1155,Walmart_dataset[Profit])</f>
        <v>41.010000000000005</v>
      </c>
      <c r="E1155" t="str">
        <f>INDEX(Walmart_dataset[],MATCH(Per_Order[[#This Row],[Unique Order ID]],Walmart_dataset[Order ID],0),7)</f>
        <v>California</v>
      </c>
      <c r="F1155" t="str">
        <f>MID(Per_Order[[#This Row],[Unique Order ID]],4,4)</f>
        <v>2011</v>
      </c>
    </row>
    <row r="1156" spans="1:6" x14ac:dyDescent="0.25">
      <c r="A1156" t="s">
        <v>3284</v>
      </c>
      <c r="B1156">
        <f>COUNTIF(Walmart_dataset[Order ID],Calc!A1156)</f>
        <v>1</v>
      </c>
      <c r="C1156">
        <f>SUMIF(Walmart_dataset[Order ID],Calc!A1156,Walmart_dataset[Sales])</f>
        <v>8.64</v>
      </c>
      <c r="D1156">
        <f>SUMIF(Walmart_dataset[Order ID],Calc!A1156,Walmart_dataset[Profit])</f>
        <v>2.42</v>
      </c>
      <c r="E1156" t="str">
        <f>INDEX(Walmart_dataset[],MATCH(Per_Order[[#This Row],[Unique Order ID]],Walmart_dataset[Order ID],0),7)</f>
        <v>California</v>
      </c>
      <c r="F1156" t="str">
        <f>MID(Per_Order[[#This Row],[Unique Order ID]],4,4)</f>
        <v>2011</v>
      </c>
    </row>
    <row r="1157" spans="1:6" x14ac:dyDescent="0.25">
      <c r="A1157" t="s">
        <v>3285</v>
      </c>
      <c r="B1157">
        <f>COUNTIF(Walmart_dataset[Order ID],Calc!A1157)</f>
        <v>2</v>
      </c>
      <c r="C1157">
        <f>SUMIF(Walmart_dataset[Order ID],Calc!A1157,Walmart_dataset[Sales])</f>
        <v>83.72</v>
      </c>
      <c r="D1157">
        <f>SUMIF(Walmart_dataset[Order ID],Calc!A1157,Walmart_dataset[Profit])</f>
        <v>37.150000000000006</v>
      </c>
      <c r="E1157" t="str">
        <f>INDEX(Walmart_dataset[],MATCH(Per_Order[[#This Row],[Unique Order ID]],Walmart_dataset[Order ID],0),7)</f>
        <v>California</v>
      </c>
      <c r="F1157" t="str">
        <f>MID(Per_Order[[#This Row],[Unique Order ID]],4,4)</f>
        <v>2013</v>
      </c>
    </row>
    <row r="1158" spans="1:6" x14ac:dyDescent="0.25">
      <c r="A1158" t="s">
        <v>3287</v>
      </c>
      <c r="B1158">
        <f>COUNTIF(Walmart_dataset[Order ID],Calc!A1158)</f>
        <v>3</v>
      </c>
      <c r="C1158">
        <f>SUMIF(Walmart_dataset[Order ID],Calc!A1158,Walmart_dataset[Sales])</f>
        <v>183.38</v>
      </c>
      <c r="D1158">
        <f>SUMIF(Walmart_dataset[Order ID],Calc!A1158,Walmart_dataset[Profit])</f>
        <v>64.7</v>
      </c>
      <c r="E1158" t="str">
        <f>INDEX(Walmart_dataset[],MATCH(Per_Order[[#This Row],[Unique Order ID]],Walmart_dataset[Order ID],0),7)</f>
        <v>California</v>
      </c>
      <c r="F1158" t="str">
        <f>MID(Per_Order[[#This Row],[Unique Order ID]],4,4)</f>
        <v>2014</v>
      </c>
    </row>
    <row r="1159" spans="1:6" x14ac:dyDescent="0.25">
      <c r="A1159" t="s">
        <v>3289</v>
      </c>
      <c r="B1159">
        <f>COUNTIF(Walmart_dataset[Order ID],Calc!A1159)</f>
        <v>1</v>
      </c>
      <c r="C1159">
        <f>SUMIF(Walmart_dataset[Order ID],Calc!A1159,Walmart_dataset[Sales])</f>
        <v>49.56</v>
      </c>
      <c r="D1159">
        <f>SUMIF(Walmart_dataset[Order ID],Calc!A1159,Walmart_dataset[Profit])</f>
        <v>18.829999999999998</v>
      </c>
      <c r="E1159" t="str">
        <f>INDEX(Walmart_dataset[],MATCH(Per_Order[[#This Row],[Unique Order ID]],Walmart_dataset[Order ID],0),7)</f>
        <v>California</v>
      </c>
      <c r="F1159" t="str">
        <f>MID(Per_Order[[#This Row],[Unique Order ID]],4,4)</f>
        <v>2014</v>
      </c>
    </row>
    <row r="1160" spans="1:6" x14ac:dyDescent="0.25">
      <c r="A1160" t="s">
        <v>3291</v>
      </c>
      <c r="B1160">
        <f>COUNTIF(Walmart_dataset[Order ID],Calc!A1160)</f>
        <v>1</v>
      </c>
      <c r="C1160">
        <f>SUMIF(Walmart_dataset[Order ID],Calc!A1160,Walmart_dataset[Sales])</f>
        <v>354.9</v>
      </c>
      <c r="D1160">
        <f>SUMIF(Walmart_dataset[Order ID],Calc!A1160,Walmart_dataset[Profit])</f>
        <v>17.75</v>
      </c>
      <c r="E1160" t="str">
        <f>INDEX(Walmart_dataset[],MATCH(Per_Order[[#This Row],[Unique Order ID]],Walmart_dataset[Order ID],0),7)</f>
        <v>California</v>
      </c>
      <c r="F1160" t="str">
        <f>MID(Per_Order[[#This Row],[Unique Order ID]],4,4)</f>
        <v>2014</v>
      </c>
    </row>
    <row r="1161" spans="1:6" x14ac:dyDescent="0.25">
      <c r="A1161" t="s">
        <v>3293</v>
      </c>
      <c r="B1161">
        <f>COUNTIF(Walmart_dataset[Order ID],Calc!A1161)</f>
        <v>2</v>
      </c>
      <c r="C1161">
        <f>SUMIF(Walmart_dataset[Order ID],Calc!A1161,Walmart_dataset[Sales])</f>
        <v>1109.95</v>
      </c>
      <c r="D1161">
        <f>SUMIF(Walmart_dataset[Order ID],Calc!A1161,Walmart_dataset[Profit])</f>
        <v>431.98</v>
      </c>
      <c r="E1161" t="str">
        <f>INDEX(Walmart_dataset[],MATCH(Per_Order[[#This Row],[Unique Order ID]],Walmart_dataset[Order ID],0),7)</f>
        <v>California</v>
      </c>
      <c r="F1161" t="str">
        <f>MID(Per_Order[[#This Row],[Unique Order ID]],4,4)</f>
        <v>2012</v>
      </c>
    </row>
    <row r="1162" spans="1:6" x14ac:dyDescent="0.25">
      <c r="A1162" t="s">
        <v>3295</v>
      </c>
      <c r="B1162">
        <f>COUNTIF(Walmart_dataset[Order ID],Calc!A1162)</f>
        <v>1</v>
      </c>
      <c r="C1162">
        <f>SUMIF(Walmart_dataset[Order ID],Calc!A1162,Walmart_dataset[Sales])</f>
        <v>14.7</v>
      </c>
      <c r="D1162">
        <f>SUMIF(Walmart_dataset[Order ID],Calc!A1162,Walmart_dataset[Profit])</f>
        <v>4.12</v>
      </c>
      <c r="E1162" t="str">
        <f>INDEX(Walmart_dataset[],MATCH(Per_Order[[#This Row],[Unique Order ID]],Walmart_dataset[Order ID],0),7)</f>
        <v>California</v>
      </c>
      <c r="F1162" t="str">
        <f>MID(Per_Order[[#This Row],[Unique Order ID]],4,4)</f>
        <v>2014</v>
      </c>
    </row>
    <row r="1163" spans="1:6" x14ac:dyDescent="0.25">
      <c r="A1163" t="s">
        <v>3297</v>
      </c>
      <c r="B1163">
        <f>COUNTIF(Walmart_dataset[Order ID],Calc!A1163)</f>
        <v>2</v>
      </c>
      <c r="C1163">
        <f>SUMIF(Walmart_dataset[Order ID],Calc!A1163,Walmart_dataset[Sales])</f>
        <v>291.15000000000003</v>
      </c>
      <c r="D1163">
        <f>SUMIF(Walmart_dataset[Order ID],Calc!A1163,Walmart_dataset[Profit])</f>
        <v>-8.34</v>
      </c>
      <c r="E1163" t="str">
        <f>INDEX(Walmart_dataset[],MATCH(Per_Order[[#This Row],[Unique Order ID]],Walmart_dataset[Order ID],0),7)</f>
        <v>California</v>
      </c>
      <c r="F1163" t="str">
        <f>MID(Per_Order[[#This Row],[Unique Order ID]],4,4)</f>
        <v>2013</v>
      </c>
    </row>
    <row r="1164" spans="1:6" x14ac:dyDescent="0.25">
      <c r="A1164" t="s">
        <v>3300</v>
      </c>
      <c r="B1164">
        <f>COUNTIF(Walmart_dataset[Order ID],Calc!A1164)</f>
        <v>2</v>
      </c>
      <c r="C1164">
        <f>SUMIF(Walmart_dataset[Order ID],Calc!A1164,Walmart_dataset[Sales])</f>
        <v>403.94</v>
      </c>
      <c r="D1164">
        <f>SUMIF(Walmart_dataset[Order ID],Calc!A1164,Walmart_dataset[Profit])</f>
        <v>64.25</v>
      </c>
      <c r="E1164" t="str">
        <f>INDEX(Walmart_dataset[],MATCH(Per_Order[[#This Row],[Unique Order ID]],Walmart_dataset[Order ID],0),7)</f>
        <v>Montana</v>
      </c>
      <c r="F1164" t="str">
        <f>MID(Per_Order[[#This Row],[Unique Order ID]],4,4)</f>
        <v>2012</v>
      </c>
    </row>
    <row r="1165" spans="1:6" x14ac:dyDescent="0.25">
      <c r="A1165" t="s">
        <v>3301</v>
      </c>
      <c r="B1165">
        <f>COUNTIF(Walmart_dataset[Order ID],Calc!A1165)</f>
        <v>2</v>
      </c>
      <c r="C1165">
        <f>SUMIF(Walmart_dataset[Order ID],Calc!A1165,Walmart_dataset[Sales])</f>
        <v>425.95000000000005</v>
      </c>
      <c r="D1165">
        <f>SUMIF(Walmart_dataset[Order ID],Calc!A1165,Walmart_dataset[Profit])</f>
        <v>137.09</v>
      </c>
      <c r="E1165" t="str">
        <f>INDEX(Walmart_dataset[],MATCH(Per_Order[[#This Row],[Unique Order ID]],Walmart_dataset[Order ID],0),7)</f>
        <v>California</v>
      </c>
      <c r="F1165" t="str">
        <f>MID(Per_Order[[#This Row],[Unique Order ID]],4,4)</f>
        <v>2013</v>
      </c>
    </row>
    <row r="1166" spans="1:6" x14ac:dyDescent="0.25">
      <c r="A1166" t="s">
        <v>3303</v>
      </c>
      <c r="B1166">
        <f>COUNTIF(Walmart_dataset[Order ID],Calc!A1166)</f>
        <v>1</v>
      </c>
      <c r="C1166">
        <f>SUMIF(Walmart_dataset[Order ID],Calc!A1166,Walmart_dataset[Sales])</f>
        <v>185.53</v>
      </c>
      <c r="D1166">
        <f>SUMIF(Walmart_dataset[Order ID],Calc!A1166,Walmart_dataset[Profit])</f>
        <v>48.7</v>
      </c>
      <c r="E1166" t="str">
        <f>INDEX(Walmart_dataset[],MATCH(Per_Order[[#This Row],[Unique Order ID]],Walmart_dataset[Order ID],0),7)</f>
        <v>Arizona</v>
      </c>
      <c r="F1166" t="str">
        <f>MID(Per_Order[[#This Row],[Unique Order ID]],4,4)</f>
        <v>2013</v>
      </c>
    </row>
    <row r="1167" spans="1:6" x14ac:dyDescent="0.25">
      <c r="A1167" t="s">
        <v>3304</v>
      </c>
      <c r="B1167">
        <f>COUNTIF(Walmart_dataset[Order ID],Calc!A1167)</f>
        <v>1</v>
      </c>
      <c r="C1167">
        <f>SUMIF(Walmart_dataset[Order ID],Calc!A1167,Walmart_dataset[Sales])</f>
        <v>599.99</v>
      </c>
      <c r="D1167">
        <f>SUMIF(Walmart_dataset[Order ID],Calc!A1167,Walmart_dataset[Profit])</f>
        <v>-479.99</v>
      </c>
      <c r="E1167" t="str">
        <f>INDEX(Walmart_dataset[],MATCH(Per_Order[[#This Row],[Unique Order ID]],Walmart_dataset[Order ID],0),7)</f>
        <v>Arizona</v>
      </c>
      <c r="F1167" t="str">
        <f>MID(Per_Order[[#This Row],[Unique Order ID]],4,4)</f>
        <v>2014</v>
      </c>
    </row>
    <row r="1168" spans="1:6" x14ac:dyDescent="0.25">
      <c r="A1168" t="s">
        <v>3306</v>
      </c>
      <c r="B1168">
        <f>COUNTIF(Walmart_dataset[Order ID],Calc!A1168)</f>
        <v>1</v>
      </c>
      <c r="C1168">
        <f>SUMIF(Walmart_dataset[Order ID],Calc!A1168,Walmart_dataset[Sales])</f>
        <v>46.36</v>
      </c>
      <c r="D1168">
        <f>SUMIF(Walmart_dataset[Order ID],Calc!A1168,Walmart_dataset[Profit])</f>
        <v>15.3</v>
      </c>
      <c r="E1168" t="str">
        <f>INDEX(Walmart_dataset[],MATCH(Per_Order[[#This Row],[Unique Order ID]],Walmart_dataset[Order ID],0),7)</f>
        <v>California</v>
      </c>
      <c r="F1168" t="str">
        <f>MID(Per_Order[[#This Row],[Unique Order ID]],4,4)</f>
        <v>2014</v>
      </c>
    </row>
    <row r="1169" spans="1:6" x14ac:dyDescent="0.25">
      <c r="A1169" t="s">
        <v>3308</v>
      </c>
      <c r="B1169">
        <f>COUNTIF(Walmart_dataset[Order ID],Calc!A1169)</f>
        <v>3</v>
      </c>
      <c r="C1169">
        <f>SUMIF(Walmart_dataset[Order ID],Calc!A1169,Walmart_dataset[Sales])</f>
        <v>381.79999999999995</v>
      </c>
      <c r="D1169">
        <f>SUMIF(Walmart_dataset[Order ID],Calc!A1169,Walmart_dataset[Profit])</f>
        <v>106.24</v>
      </c>
      <c r="E1169" t="str">
        <f>INDEX(Walmart_dataset[],MATCH(Per_Order[[#This Row],[Unique Order ID]],Walmart_dataset[Order ID],0),7)</f>
        <v>California</v>
      </c>
      <c r="F1169" t="str">
        <f>MID(Per_Order[[#This Row],[Unique Order ID]],4,4)</f>
        <v>2013</v>
      </c>
    </row>
    <row r="1170" spans="1:6" x14ac:dyDescent="0.25">
      <c r="A1170" t="s">
        <v>3309</v>
      </c>
      <c r="B1170">
        <f>COUNTIF(Walmart_dataset[Order ID],Calc!A1170)</f>
        <v>1</v>
      </c>
      <c r="C1170">
        <f>SUMIF(Walmart_dataset[Order ID],Calc!A1170,Walmart_dataset[Sales])</f>
        <v>59.99</v>
      </c>
      <c r="D1170">
        <f>SUMIF(Walmart_dataset[Order ID],Calc!A1170,Walmart_dataset[Profit])</f>
        <v>21.6</v>
      </c>
      <c r="E1170" t="str">
        <f>INDEX(Walmart_dataset[],MATCH(Per_Order[[#This Row],[Unique Order ID]],Walmart_dataset[Order ID],0),7)</f>
        <v>California</v>
      </c>
      <c r="F1170" t="str">
        <f>MID(Per_Order[[#This Row],[Unique Order ID]],4,4)</f>
        <v>2013</v>
      </c>
    </row>
    <row r="1171" spans="1:6" x14ac:dyDescent="0.25">
      <c r="A1171" t="s">
        <v>3312</v>
      </c>
      <c r="B1171">
        <f>COUNTIF(Walmart_dataset[Order ID],Calc!A1171)</f>
        <v>1</v>
      </c>
      <c r="C1171">
        <f>SUMIF(Walmart_dataset[Order ID],Calc!A1171,Walmart_dataset[Sales])</f>
        <v>20.239999999999998</v>
      </c>
      <c r="D1171">
        <f>SUMIF(Walmart_dataset[Order ID],Calc!A1171,Walmart_dataset[Profit])</f>
        <v>7.89</v>
      </c>
      <c r="E1171" t="str">
        <f>INDEX(Walmart_dataset[],MATCH(Per_Order[[#This Row],[Unique Order ID]],Walmart_dataset[Order ID],0),7)</f>
        <v>Washington</v>
      </c>
      <c r="F1171" t="str">
        <f>MID(Per_Order[[#This Row],[Unique Order ID]],4,4)</f>
        <v>2012</v>
      </c>
    </row>
    <row r="1172" spans="1:6" x14ac:dyDescent="0.25">
      <c r="A1172" t="s">
        <v>3314</v>
      </c>
      <c r="B1172">
        <f>COUNTIF(Walmart_dataset[Order ID],Calc!A1172)</f>
        <v>3</v>
      </c>
      <c r="C1172">
        <f>SUMIF(Walmart_dataset[Order ID],Calc!A1172,Walmart_dataset[Sales])</f>
        <v>344.02</v>
      </c>
      <c r="D1172">
        <f>SUMIF(Walmart_dataset[Order ID],Calc!A1172,Walmart_dataset[Profit])</f>
        <v>100.41</v>
      </c>
      <c r="E1172" t="str">
        <f>INDEX(Walmart_dataset[],MATCH(Per_Order[[#This Row],[Unique Order ID]],Walmart_dataset[Order ID],0),7)</f>
        <v>California</v>
      </c>
      <c r="F1172" t="str">
        <f>MID(Per_Order[[#This Row],[Unique Order ID]],4,4)</f>
        <v>2013</v>
      </c>
    </row>
    <row r="1173" spans="1:6" x14ac:dyDescent="0.25">
      <c r="A1173" t="s">
        <v>3315</v>
      </c>
      <c r="B1173">
        <f>COUNTIF(Walmart_dataset[Order ID],Calc!A1173)</f>
        <v>2</v>
      </c>
      <c r="C1173">
        <f>SUMIF(Walmart_dataset[Order ID],Calc!A1173,Walmart_dataset[Sales])</f>
        <v>23.77</v>
      </c>
      <c r="D1173">
        <f>SUMIF(Walmart_dataset[Order ID],Calc!A1173,Walmart_dataset[Profit])</f>
        <v>3.15</v>
      </c>
      <c r="E1173" t="str">
        <f>INDEX(Walmart_dataset[],MATCH(Per_Order[[#This Row],[Unique Order ID]],Walmart_dataset[Order ID],0),7)</f>
        <v>Oregon</v>
      </c>
      <c r="F1173" t="str">
        <f>MID(Per_Order[[#This Row],[Unique Order ID]],4,4)</f>
        <v>2014</v>
      </c>
    </row>
    <row r="1174" spans="1:6" x14ac:dyDescent="0.25">
      <c r="A1174" t="s">
        <v>3318</v>
      </c>
      <c r="B1174">
        <f>COUNTIF(Walmart_dataset[Order ID],Calc!A1174)</f>
        <v>2</v>
      </c>
      <c r="C1174">
        <f>SUMIF(Walmart_dataset[Order ID],Calc!A1174,Walmart_dataset[Sales])</f>
        <v>429.59000000000003</v>
      </c>
      <c r="D1174">
        <f>SUMIF(Walmart_dataset[Order ID],Calc!A1174,Walmart_dataset[Profit])</f>
        <v>122.3</v>
      </c>
      <c r="E1174" t="str">
        <f>INDEX(Walmart_dataset[],MATCH(Per_Order[[#This Row],[Unique Order ID]],Walmart_dataset[Order ID],0),7)</f>
        <v>Washington</v>
      </c>
      <c r="F1174" t="str">
        <f>MID(Per_Order[[#This Row],[Unique Order ID]],4,4)</f>
        <v>2014</v>
      </c>
    </row>
    <row r="1175" spans="1:6" x14ac:dyDescent="0.25">
      <c r="A1175" t="s">
        <v>3320</v>
      </c>
      <c r="B1175">
        <f>COUNTIF(Walmart_dataset[Order ID],Calc!A1175)</f>
        <v>3</v>
      </c>
      <c r="C1175">
        <f>SUMIF(Walmart_dataset[Order ID],Calc!A1175,Walmart_dataset[Sales])</f>
        <v>3247.16</v>
      </c>
      <c r="D1175">
        <f>SUMIF(Walmart_dataset[Order ID],Calc!A1175,Walmart_dataset[Profit])</f>
        <v>764.53</v>
      </c>
      <c r="E1175" t="str">
        <f>INDEX(Walmart_dataset[],MATCH(Per_Order[[#This Row],[Unique Order ID]],Walmart_dataset[Order ID],0),7)</f>
        <v>California</v>
      </c>
      <c r="F1175" t="str">
        <f>MID(Per_Order[[#This Row],[Unique Order ID]],4,4)</f>
        <v>2011</v>
      </c>
    </row>
    <row r="1176" spans="1:6" x14ac:dyDescent="0.25">
      <c r="A1176" t="s">
        <v>3322</v>
      </c>
      <c r="B1176">
        <f>COUNTIF(Walmart_dataset[Order ID],Calc!A1176)</f>
        <v>1</v>
      </c>
      <c r="C1176">
        <f>SUMIF(Walmart_dataset[Order ID],Calc!A1176,Walmart_dataset[Sales])</f>
        <v>15.51</v>
      </c>
      <c r="D1176">
        <f>SUMIF(Walmart_dataset[Order ID],Calc!A1176,Walmart_dataset[Profit])</f>
        <v>3.88</v>
      </c>
      <c r="E1176" t="str">
        <f>INDEX(Walmart_dataset[],MATCH(Per_Order[[#This Row],[Unique Order ID]],Walmart_dataset[Order ID],0),7)</f>
        <v>California</v>
      </c>
      <c r="F1176" t="str">
        <f>MID(Per_Order[[#This Row],[Unique Order ID]],4,4)</f>
        <v>2014</v>
      </c>
    </row>
    <row r="1177" spans="1:6" x14ac:dyDescent="0.25">
      <c r="A1177" t="s">
        <v>3324</v>
      </c>
      <c r="B1177">
        <f>COUNTIF(Walmart_dataset[Order ID],Calc!A1177)</f>
        <v>1</v>
      </c>
      <c r="C1177">
        <f>SUMIF(Walmart_dataset[Order ID],Calc!A1177,Walmart_dataset[Sales])</f>
        <v>111.79</v>
      </c>
      <c r="D1177">
        <f>SUMIF(Walmart_dataset[Order ID],Calc!A1177,Walmart_dataset[Profit])</f>
        <v>43.6</v>
      </c>
      <c r="E1177" t="str">
        <f>INDEX(Walmart_dataset[],MATCH(Per_Order[[#This Row],[Unique Order ID]],Walmart_dataset[Order ID],0),7)</f>
        <v>California</v>
      </c>
      <c r="F1177" t="str">
        <f>MID(Per_Order[[#This Row],[Unique Order ID]],4,4)</f>
        <v>2014</v>
      </c>
    </row>
    <row r="1178" spans="1:6" x14ac:dyDescent="0.25">
      <c r="A1178" t="s">
        <v>3327</v>
      </c>
      <c r="B1178">
        <f>COUNTIF(Walmart_dataset[Order ID],Calc!A1178)</f>
        <v>1</v>
      </c>
      <c r="C1178">
        <f>SUMIF(Walmart_dataset[Order ID],Calc!A1178,Walmart_dataset[Sales])</f>
        <v>29.9</v>
      </c>
      <c r="D1178">
        <f>SUMIF(Walmart_dataset[Order ID],Calc!A1178,Walmart_dataset[Profit])</f>
        <v>13.46</v>
      </c>
      <c r="E1178" t="str">
        <f>INDEX(Walmart_dataset[],MATCH(Per_Order[[#This Row],[Unique Order ID]],Walmart_dataset[Order ID],0),7)</f>
        <v>California</v>
      </c>
      <c r="F1178" t="str">
        <f>MID(Per_Order[[#This Row],[Unique Order ID]],4,4)</f>
        <v>2014</v>
      </c>
    </row>
    <row r="1179" spans="1:6" x14ac:dyDescent="0.25">
      <c r="A1179" t="s">
        <v>3328</v>
      </c>
      <c r="B1179">
        <f>COUNTIF(Walmart_dataset[Order ID],Calc!A1179)</f>
        <v>2</v>
      </c>
      <c r="C1179">
        <f>SUMIF(Walmart_dataset[Order ID],Calc!A1179,Walmart_dataset[Sales])</f>
        <v>170.98</v>
      </c>
      <c r="D1179">
        <f>SUMIF(Walmart_dataset[Order ID],Calc!A1179,Walmart_dataset[Profit])</f>
        <v>0.16</v>
      </c>
      <c r="E1179" t="str">
        <f>INDEX(Walmart_dataset[],MATCH(Per_Order[[#This Row],[Unique Order ID]],Walmart_dataset[Order ID],0),7)</f>
        <v>Arizona</v>
      </c>
      <c r="F1179" t="str">
        <f>MID(Per_Order[[#This Row],[Unique Order ID]],4,4)</f>
        <v>2013</v>
      </c>
    </row>
    <row r="1180" spans="1:6" x14ac:dyDescent="0.25">
      <c r="A1180" t="s">
        <v>3329</v>
      </c>
      <c r="B1180">
        <f>COUNTIF(Walmart_dataset[Order ID],Calc!A1180)</f>
        <v>3</v>
      </c>
      <c r="C1180">
        <f>SUMIF(Walmart_dataset[Order ID],Calc!A1180,Walmart_dataset[Sales])</f>
        <v>250.41</v>
      </c>
      <c r="D1180">
        <f>SUMIF(Walmart_dataset[Order ID],Calc!A1180,Walmart_dataset[Profit])</f>
        <v>-13.379999999999999</v>
      </c>
      <c r="E1180" t="str">
        <f>INDEX(Walmart_dataset[],MATCH(Per_Order[[#This Row],[Unique Order ID]],Walmart_dataset[Order ID],0),7)</f>
        <v>California</v>
      </c>
      <c r="F1180" t="str">
        <f>MID(Per_Order[[#This Row],[Unique Order ID]],4,4)</f>
        <v>2013</v>
      </c>
    </row>
    <row r="1181" spans="1:6" x14ac:dyDescent="0.25">
      <c r="A1181" t="s">
        <v>3331</v>
      </c>
      <c r="B1181">
        <f>COUNTIF(Walmart_dataset[Order ID],Calc!A1181)</f>
        <v>4</v>
      </c>
      <c r="C1181">
        <f>SUMIF(Walmart_dataset[Order ID],Calc!A1181,Walmart_dataset[Sales])</f>
        <v>332.8</v>
      </c>
      <c r="D1181">
        <f>SUMIF(Walmart_dataset[Order ID],Calc!A1181,Walmart_dataset[Profit])</f>
        <v>80.69</v>
      </c>
      <c r="E1181" t="str">
        <f>INDEX(Walmart_dataset[],MATCH(Per_Order[[#This Row],[Unique Order ID]],Walmart_dataset[Order ID],0),7)</f>
        <v>California</v>
      </c>
      <c r="F1181" t="str">
        <f>MID(Per_Order[[#This Row],[Unique Order ID]],4,4)</f>
        <v>2014</v>
      </c>
    </row>
    <row r="1182" spans="1:6" x14ac:dyDescent="0.25">
      <c r="A1182" t="s">
        <v>3333</v>
      </c>
      <c r="B1182">
        <f>COUNTIF(Walmart_dataset[Order ID],Calc!A1182)</f>
        <v>1</v>
      </c>
      <c r="C1182">
        <f>SUMIF(Walmart_dataset[Order ID],Calc!A1182,Walmart_dataset[Sales])</f>
        <v>36.020000000000003</v>
      </c>
      <c r="D1182">
        <f>SUMIF(Walmart_dataset[Order ID],Calc!A1182,Walmart_dataset[Profit])</f>
        <v>11.71</v>
      </c>
      <c r="E1182" t="str">
        <f>INDEX(Walmart_dataset[],MATCH(Per_Order[[#This Row],[Unique Order ID]],Walmart_dataset[Order ID],0),7)</f>
        <v>California</v>
      </c>
      <c r="F1182" t="str">
        <f>MID(Per_Order[[#This Row],[Unique Order ID]],4,4)</f>
        <v>2014</v>
      </c>
    </row>
    <row r="1183" spans="1:6" x14ac:dyDescent="0.25">
      <c r="A1183" t="s">
        <v>3334</v>
      </c>
      <c r="B1183">
        <f>COUNTIF(Walmart_dataset[Order ID],Calc!A1183)</f>
        <v>1</v>
      </c>
      <c r="C1183">
        <f>SUMIF(Walmart_dataset[Order ID],Calc!A1183,Walmart_dataset[Sales])</f>
        <v>92.52</v>
      </c>
      <c r="D1183">
        <f>SUMIF(Walmart_dataset[Order ID],Calc!A1183,Walmart_dataset[Profit])</f>
        <v>24.98</v>
      </c>
      <c r="E1183" t="str">
        <f>INDEX(Walmart_dataset[],MATCH(Per_Order[[#This Row],[Unique Order ID]],Walmart_dataset[Order ID],0),7)</f>
        <v>Washington</v>
      </c>
      <c r="F1183" t="str">
        <f>MID(Per_Order[[#This Row],[Unique Order ID]],4,4)</f>
        <v>2011</v>
      </c>
    </row>
    <row r="1184" spans="1:6" x14ac:dyDescent="0.25">
      <c r="A1184" t="s">
        <v>3335</v>
      </c>
      <c r="B1184">
        <f>COUNTIF(Walmart_dataset[Order ID],Calc!A1184)</f>
        <v>3</v>
      </c>
      <c r="C1184">
        <f>SUMIF(Walmart_dataset[Order ID],Calc!A1184,Walmart_dataset[Sales])</f>
        <v>109.62</v>
      </c>
      <c r="D1184">
        <f>SUMIF(Walmart_dataset[Order ID],Calc!A1184,Walmart_dataset[Profit])</f>
        <v>38.370000000000005</v>
      </c>
      <c r="E1184" t="str">
        <f>INDEX(Walmart_dataset[],MATCH(Per_Order[[#This Row],[Unique Order ID]],Walmart_dataset[Order ID],0),7)</f>
        <v>California</v>
      </c>
      <c r="F1184" t="str">
        <f>MID(Per_Order[[#This Row],[Unique Order ID]],4,4)</f>
        <v>2014</v>
      </c>
    </row>
    <row r="1185" spans="1:6" x14ac:dyDescent="0.25">
      <c r="A1185" t="s">
        <v>3338</v>
      </c>
      <c r="B1185">
        <f>COUNTIF(Walmart_dataset[Order ID],Calc!A1185)</f>
        <v>2</v>
      </c>
      <c r="C1185">
        <f>SUMIF(Walmart_dataset[Order ID],Calc!A1185,Walmart_dataset[Sales])</f>
        <v>74</v>
      </c>
      <c r="D1185">
        <f>SUMIF(Walmart_dataset[Order ID],Calc!A1185,Walmart_dataset[Profit])</f>
        <v>28.86</v>
      </c>
      <c r="E1185" t="str">
        <f>INDEX(Walmart_dataset[],MATCH(Per_Order[[#This Row],[Unique Order ID]],Walmart_dataset[Order ID],0),7)</f>
        <v>Washington</v>
      </c>
      <c r="F1185" t="str">
        <f>MID(Per_Order[[#This Row],[Unique Order ID]],4,4)</f>
        <v>2013</v>
      </c>
    </row>
    <row r="1186" spans="1:6" x14ac:dyDescent="0.25">
      <c r="A1186" t="s">
        <v>3339</v>
      </c>
      <c r="B1186">
        <f>COUNTIF(Walmart_dataset[Order ID],Calc!A1186)</f>
        <v>4</v>
      </c>
      <c r="C1186">
        <f>SUMIF(Walmart_dataset[Order ID],Calc!A1186,Walmart_dataset[Sales])</f>
        <v>1452.79</v>
      </c>
      <c r="D1186">
        <f>SUMIF(Walmart_dataset[Order ID],Calc!A1186,Walmart_dataset[Profit])</f>
        <v>151.57</v>
      </c>
      <c r="E1186" t="str">
        <f>INDEX(Walmart_dataset[],MATCH(Per_Order[[#This Row],[Unique Order ID]],Walmart_dataset[Order ID],0),7)</f>
        <v>California</v>
      </c>
      <c r="F1186" t="str">
        <f>MID(Per_Order[[#This Row],[Unique Order ID]],4,4)</f>
        <v>2012</v>
      </c>
    </row>
    <row r="1187" spans="1:6" x14ac:dyDescent="0.25">
      <c r="A1187" t="s">
        <v>3340</v>
      </c>
      <c r="B1187">
        <f>COUNTIF(Walmart_dataset[Order ID],Calc!A1187)</f>
        <v>1</v>
      </c>
      <c r="C1187">
        <f>SUMIF(Walmart_dataset[Order ID],Calc!A1187,Walmart_dataset[Sales])</f>
        <v>167.84</v>
      </c>
      <c r="D1187">
        <f>SUMIF(Walmart_dataset[Order ID],Calc!A1187,Walmart_dataset[Profit])</f>
        <v>11.75</v>
      </c>
      <c r="E1187" t="str">
        <f>INDEX(Walmart_dataset[],MATCH(Per_Order[[#This Row],[Unique Order ID]],Walmart_dataset[Order ID],0),7)</f>
        <v>California</v>
      </c>
      <c r="F1187" t="str">
        <f>MID(Per_Order[[#This Row],[Unique Order ID]],4,4)</f>
        <v>2013</v>
      </c>
    </row>
    <row r="1188" spans="1:6" x14ac:dyDescent="0.25">
      <c r="A1188" t="s">
        <v>3341</v>
      </c>
      <c r="B1188">
        <f>COUNTIF(Walmart_dataset[Order ID],Calc!A1188)</f>
        <v>3</v>
      </c>
      <c r="C1188">
        <f>SUMIF(Walmart_dataset[Order ID],Calc!A1188,Walmart_dataset[Sales])</f>
        <v>205.73999999999998</v>
      </c>
      <c r="D1188">
        <f>SUMIF(Walmart_dataset[Order ID],Calc!A1188,Walmart_dataset[Profit])</f>
        <v>14.21</v>
      </c>
      <c r="E1188" t="str">
        <f>INDEX(Walmart_dataset[],MATCH(Per_Order[[#This Row],[Unique Order ID]],Walmart_dataset[Order ID],0),7)</f>
        <v>Oregon</v>
      </c>
      <c r="F1188" t="str">
        <f>MID(Per_Order[[#This Row],[Unique Order ID]],4,4)</f>
        <v>2014</v>
      </c>
    </row>
    <row r="1189" spans="1:6" x14ac:dyDescent="0.25">
      <c r="A1189" t="s">
        <v>3344</v>
      </c>
      <c r="B1189">
        <f>COUNTIF(Walmart_dataset[Order ID],Calc!A1189)</f>
        <v>2</v>
      </c>
      <c r="C1189">
        <f>SUMIF(Walmart_dataset[Order ID],Calc!A1189,Walmart_dataset[Sales])</f>
        <v>13.809999999999999</v>
      </c>
      <c r="D1189">
        <f>SUMIF(Walmart_dataset[Order ID],Calc!A1189,Walmart_dataset[Profit])</f>
        <v>-7.49</v>
      </c>
      <c r="E1189" t="str">
        <f>INDEX(Walmart_dataset[],MATCH(Per_Order[[#This Row],[Unique Order ID]],Walmart_dataset[Order ID],0),7)</f>
        <v>Arizona</v>
      </c>
      <c r="F1189" t="str">
        <f>MID(Per_Order[[#This Row],[Unique Order ID]],4,4)</f>
        <v>2011</v>
      </c>
    </row>
    <row r="1190" spans="1:6" x14ac:dyDescent="0.25">
      <c r="A1190" t="s">
        <v>3345</v>
      </c>
      <c r="B1190">
        <f>COUNTIF(Walmart_dataset[Order ID],Calc!A1190)</f>
        <v>3</v>
      </c>
      <c r="C1190">
        <f>SUMIF(Walmart_dataset[Order ID],Calc!A1190,Walmart_dataset[Sales])</f>
        <v>131.48000000000002</v>
      </c>
      <c r="D1190">
        <f>SUMIF(Walmart_dataset[Order ID],Calc!A1190,Walmart_dataset[Profit])</f>
        <v>37.269999999999996</v>
      </c>
      <c r="E1190" t="str">
        <f>INDEX(Walmart_dataset[],MATCH(Per_Order[[#This Row],[Unique Order ID]],Walmart_dataset[Order ID],0),7)</f>
        <v>California</v>
      </c>
      <c r="F1190" t="str">
        <f>MID(Per_Order[[#This Row],[Unique Order ID]],4,4)</f>
        <v>2012</v>
      </c>
    </row>
    <row r="1191" spans="1:6" x14ac:dyDescent="0.25">
      <c r="A1191" t="s">
        <v>3346</v>
      </c>
      <c r="B1191">
        <f>COUNTIF(Walmart_dataset[Order ID],Calc!A1191)</f>
        <v>1</v>
      </c>
      <c r="C1191">
        <f>SUMIF(Walmart_dataset[Order ID],Calc!A1191,Walmart_dataset[Sales])</f>
        <v>21.36</v>
      </c>
      <c r="D1191">
        <f>SUMIF(Walmart_dataset[Order ID],Calc!A1191,Walmart_dataset[Profit])</f>
        <v>7.21</v>
      </c>
      <c r="E1191" t="str">
        <f>INDEX(Walmart_dataset[],MATCH(Per_Order[[#This Row],[Unique Order ID]],Walmart_dataset[Order ID],0),7)</f>
        <v>Washington</v>
      </c>
      <c r="F1191" t="str">
        <f>MID(Per_Order[[#This Row],[Unique Order ID]],4,4)</f>
        <v>2011</v>
      </c>
    </row>
    <row r="1192" spans="1:6" x14ac:dyDescent="0.25">
      <c r="A1192" t="s">
        <v>3347</v>
      </c>
      <c r="B1192">
        <f>COUNTIF(Walmart_dataset[Order ID],Calc!A1192)</f>
        <v>1</v>
      </c>
      <c r="C1192">
        <f>SUMIF(Walmart_dataset[Order ID],Calc!A1192,Walmart_dataset[Sales])</f>
        <v>46.9</v>
      </c>
      <c r="D1192">
        <f>SUMIF(Walmart_dataset[Order ID],Calc!A1192,Walmart_dataset[Profit])</f>
        <v>13.13</v>
      </c>
      <c r="E1192" t="str">
        <f>INDEX(Walmart_dataset[],MATCH(Per_Order[[#This Row],[Unique Order ID]],Walmart_dataset[Order ID],0),7)</f>
        <v>Washington</v>
      </c>
      <c r="F1192" t="str">
        <f>MID(Per_Order[[#This Row],[Unique Order ID]],4,4)</f>
        <v>2012</v>
      </c>
    </row>
    <row r="1193" spans="1:6" x14ac:dyDescent="0.25">
      <c r="A1193" t="s">
        <v>3349</v>
      </c>
      <c r="B1193">
        <f>COUNTIF(Walmart_dataset[Order ID],Calc!A1193)</f>
        <v>2</v>
      </c>
      <c r="C1193">
        <f>SUMIF(Walmart_dataset[Order ID],Calc!A1193,Walmart_dataset[Sales])</f>
        <v>255.25</v>
      </c>
      <c r="D1193">
        <f>SUMIF(Walmart_dataset[Order ID],Calc!A1193,Walmart_dataset[Profit])</f>
        <v>3.59</v>
      </c>
      <c r="E1193" t="str">
        <f>INDEX(Walmart_dataset[],MATCH(Per_Order[[#This Row],[Unique Order ID]],Walmart_dataset[Order ID],0),7)</f>
        <v>California</v>
      </c>
      <c r="F1193" t="str">
        <f>MID(Per_Order[[#This Row],[Unique Order ID]],4,4)</f>
        <v>2014</v>
      </c>
    </row>
    <row r="1194" spans="1:6" x14ac:dyDescent="0.25">
      <c r="A1194" t="s">
        <v>3352</v>
      </c>
      <c r="B1194">
        <f>COUNTIF(Walmart_dataset[Order ID],Calc!A1194)</f>
        <v>1</v>
      </c>
      <c r="C1194">
        <f>SUMIF(Walmart_dataset[Order ID],Calc!A1194,Walmart_dataset[Sales])</f>
        <v>18.899999999999999</v>
      </c>
      <c r="D1194">
        <f>SUMIF(Walmart_dataset[Order ID],Calc!A1194,Walmart_dataset[Profit])</f>
        <v>8.69</v>
      </c>
      <c r="E1194" t="str">
        <f>INDEX(Walmart_dataset[],MATCH(Per_Order[[#This Row],[Unique Order ID]],Walmart_dataset[Order ID],0),7)</f>
        <v>California</v>
      </c>
      <c r="F1194" t="str">
        <f>MID(Per_Order[[#This Row],[Unique Order ID]],4,4)</f>
        <v>2012</v>
      </c>
    </row>
    <row r="1195" spans="1:6" x14ac:dyDescent="0.25">
      <c r="A1195" t="s">
        <v>3353</v>
      </c>
      <c r="B1195">
        <f>COUNTIF(Walmart_dataset[Order ID],Calc!A1195)</f>
        <v>2</v>
      </c>
      <c r="C1195">
        <f>SUMIF(Walmart_dataset[Order ID],Calc!A1195,Walmart_dataset[Sales])</f>
        <v>692.73</v>
      </c>
      <c r="D1195">
        <f>SUMIF(Walmart_dataset[Order ID],Calc!A1195,Walmart_dataset[Profit])</f>
        <v>240.26000000000002</v>
      </c>
      <c r="E1195" t="str">
        <f>INDEX(Walmart_dataset[],MATCH(Per_Order[[#This Row],[Unique Order ID]],Walmart_dataset[Order ID],0),7)</f>
        <v>California</v>
      </c>
      <c r="F1195" t="str">
        <f>MID(Per_Order[[#This Row],[Unique Order ID]],4,4)</f>
        <v>2012</v>
      </c>
    </row>
    <row r="1196" spans="1:6" x14ac:dyDescent="0.25">
      <c r="A1196" t="s">
        <v>3355</v>
      </c>
      <c r="B1196">
        <f>COUNTIF(Walmart_dataset[Order ID],Calc!A1196)</f>
        <v>1</v>
      </c>
      <c r="C1196">
        <f>SUMIF(Walmart_dataset[Order ID],Calc!A1196,Walmart_dataset[Sales])</f>
        <v>538.91999999999996</v>
      </c>
      <c r="D1196">
        <f>SUMIF(Walmart_dataset[Order ID],Calc!A1196,Walmart_dataset[Profit])</f>
        <v>80.84</v>
      </c>
      <c r="E1196" t="str">
        <f>INDEX(Walmart_dataset[],MATCH(Per_Order[[#This Row],[Unique Order ID]],Walmart_dataset[Order ID],0),7)</f>
        <v>Washington</v>
      </c>
      <c r="F1196" t="str">
        <f>MID(Per_Order[[#This Row],[Unique Order ID]],4,4)</f>
        <v>2012</v>
      </c>
    </row>
    <row r="1197" spans="1:6" x14ac:dyDescent="0.25">
      <c r="A1197" t="s">
        <v>3356</v>
      </c>
      <c r="B1197">
        <f>COUNTIF(Walmart_dataset[Order ID],Calc!A1197)</f>
        <v>3</v>
      </c>
      <c r="C1197">
        <f>SUMIF(Walmart_dataset[Order ID],Calc!A1197,Walmart_dataset[Sales])</f>
        <v>310.86</v>
      </c>
      <c r="D1197">
        <f>SUMIF(Walmart_dataset[Order ID],Calc!A1197,Walmart_dataset[Profit])</f>
        <v>84.57</v>
      </c>
      <c r="E1197" t="str">
        <f>INDEX(Walmart_dataset[],MATCH(Per_Order[[#This Row],[Unique Order ID]],Walmart_dataset[Order ID],0),7)</f>
        <v>California</v>
      </c>
      <c r="F1197" t="str">
        <f>MID(Per_Order[[#This Row],[Unique Order ID]],4,4)</f>
        <v>2013</v>
      </c>
    </row>
    <row r="1198" spans="1:6" x14ac:dyDescent="0.25">
      <c r="A1198" t="s">
        <v>3359</v>
      </c>
      <c r="B1198">
        <f>COUNTIF(Walmart_dataset[Order ID],Calc!A1198)</f>
        <v>1</v>
      </c>
      <c r="C1198">
        <f>SUMIF(Walmart_dataset[Order ID],Calc!A1198,Walmart_dataset[Sales])</f>
        <v>87.84</v>
      </c>
      <c r="D1198">
        <f>SUMIF(Walmart_dataset[Order ID],Calc!A1198,Walmart_dataset[Profit])</f>
        <v>23.72</v>
      </c>
      <c r="E1198" t="str">
        <f>INDEX(Walmart_dataset[],MATCH(Per_Order[[#This Row],[Unique Order ID]],Walmart_dataset[Order ID],0),7)</f>
        <v>California</v>
      </c>
      <c r="F1198" t="str">
        <f>MID(Per_Order[[#This Row],[Unique Order ID]],4,4)</f>
        <v>2013</v>
      </c>
    </row>
    <row r="1199" spans="1:6" x14ac:dyDescent="0.25">
      <c r="A1199" t="s">
        <v>3360</v>
      </c>
      <c r="B1199">
        <f>COUNTIF(Walmart_dataset[Order ID],Calc!A1199)</f>
        <v>1</v>
      </c>
      <c r="C1199">
        <f>SUMIF(Walmart_dataset[Order ID],Calc!A1199,Walmart_dataset[Sales])</f>
        <v>34.92</v>
      </c>
      <c r="D1199">
        <f>SUMIF(Walmart_dataset[Order ID],Calc!A1199,Walmart_dataset[Profit])</f>
        <v>11.87</v>
      </c>
      <c r="E1199" t="str">
        <f>INDEX(Walmart_dataset[],MATCH(Per_Order[[#This Row],[Unique Order ID]],Walmart_dataset[Order ID],0),7)</f>
        <v>California</v>
      </c>
      <c r="F1199" t="str">
        <f>MID(Per_Order[[#This Row],[Unique Order ID]],4,4)</f>
        <v>2014</v>
      </c>
    </row>
    <row r="1200" spans="1:6" x14ac:dyDescent="0.25">
      <c r="A1200" t="s">
        <v>3361</v>
      </c>
      <c r="B1200">
        <f>COUNTIF(Walmart_dataset[Order ID],Calc!A1200)</f>
        <v>1</v>
      </c>
      <c r="C1200">
        <f>SUMIF(Walmart_dataset[Order ID],Calc!A1200,Walmart_dataset[Sales])</f>
        <v>1499.95</v>
      </c>
      <c r="D1200">
        <f>SUMIF(Walmart_dataset[Order ID],Calc!A1200,Walmart_dataset[Profit])</f>
        <v>449.99</v>
      </c>
      <c r="E1200" t="str">
        <f>INDEX(Walmart_dataset[],MATCH(Per_Order[[#This Row],[Unique Order ID]],Walmart_dataset[Order ID],0),7)</f>
        <v>Utah</v>
      </c>
      <c r="F1200" t="str">
        <f>MID(Per_Order[[#This Row],[Unique Order ID]],4,4)</f>
        <v>2013</v>
      </c>
    </row>
    <row r="1201" spans="1:6" x14ac:dyDescent="0.25">
      <c r="A1201" t="s">
        <v>3362</v>
      </c>
      <c r="B1201">
        <f>COUNTIF(Walmart_dataset[Order ID],Calc!A1201)</f>
        <v>1</v>
      </c>
      <c r="C1201">
        <f>SUMIF(Walmart_dataset[Order ID],Calc!A1201,Walmart_dataset[Sales])</f>
        <v>12.78</v>
      </c>
      <c r="D1201">
        <f>SUMIF(Walmart_dataset[Order ID],Calc!A1201,Walmart_dataset[Profit])</f>
        <v>5.75</v>
      </c>
      <c r="E1201" t="str">
        <f>INDEX(Walmart_dataset[],MATCH(Per_Order[[#This Row],[Unique Order ID]],Walmart_dataset[Order ID],0),7)</f>
        <v>California</v>
      </c>
      <c r="F1201" t="str">
        <f>MID(Per_Order[[#This Row],[Unique Order ID]],4,4)</f>
        <v>2013</v>
      </c>
    </row>
    <row r="1202" spans="1:6" x14ac:dyDescent="0.25">
      <c r="A1202" t="s">
        <v>3365</v>
      </c>
      <c r="B1202">
        <f>COUNTIF(Walmart_dataset[Order ID],Calc!A1202)</f>
        <v>1</v>
      </c>
      <c r="C1202">
        <f>SUMIF(Walmart_dataset[Order ID],Calc!A1202,Walmart_dataset[Sales])</f>
        <v>12.96</v>
      </c>
      <c r="D1202">
        <f>SUMIF(Walmart_dataset[Order ID],Calc!A1202,Walmart_dataset[Profit])</f>
        <v>6.22</v>
      </c>
      <c r="E1202" t="str">
        <f>INDEX(Walmart_dataset[],MATCH(Per_Order[[#This Row],[Unique Order ID]],Walmart_dataset[Order ID],0),7)</f>
        <v>California</v>
      </c>
      <c r="F1202" t="str">
        <f>MID(Per_Order[[#This Row],[Unique Order ID]],4,4)</f>
        <v>2014</v>
      </c>
    </row>
    <row r="1203" spans="1:6" x14ac:dyDescent="0.25">
      <c r="A1203" t="s">
        <v>3366</v>
      </c>
      <c r="B1203">
        <f>COUNTIF(Walmart_dataset[Order ID],Calc!A1203)</f>
        <v>1</v>
      </c>
      <c r="C1203">
        <f>SUMIF(Walmart_dataset[Order ID],Calc!A1203,Walmart_dataset[Sales])</f>
        <v>106.68</v>
      </c>
      <c r="D1203">
        <f>SUMIF(Walmart_dataset[Order ID],Calc!A1203,Walmart_dataset[Profit])</f>
        <v>33.07</v>
      </c>
      <c r="E1203" t="str">
        <f>INDEX(Walmart_dataset[],MATCH(Per_Order[[#This Row],[Unique Order ID]],Walmart_dataset[Order ID],0),7)</f>
        <v>California</v>
      </c>
      <c r="F1203" t="str">
        <f>MID(Per_Order[[#This Row],[Unique Order ID]],4,4)</f>
        <v>2012</v>
      </c>
    </row>
    <row r="1204" spans="1:6" x14ac:dyDescent="0.25">
      <c r="A1204" t="s">
        <v>3368</v>
      </c>
      <c r="B1204">
        <f>COUNTIF(Walmart_dataset[Order ID],Calc!A1204)</f>
        <v>7</v>
      </c>
      <c r="C1204">
        <f>SUMIF(Walmart_dataset[Order ID],Calc!A1204,Walmart_dataset[Sales])</f>
        <v>988.20999999999992</v>
      </c>
      <c r="D1204">
        <f>SUMIF(Walmart_dataset[Order ID],Calc!A1204,Walmart_dataset[Profit])</f>
        <v>155.01</v>
      </c>
      <c r="E1204" t="str">
        <f>INDEX(Walmart_dataset[],MATCH(Per_Order[[#This Row],[Unique Order ID]],Walmart_dataset[Order ID],0),7)</f>
        <v>California</v>
      </c>
      <c r="F1204" t="str">
        <f>MID(Per_Order[[#This Row],[Unique Order ID]],4,4)</f>
        <v>2014</v>
      </c>
    </row>
    <row r="1205" spans="1:6" x14ac:dyDescent="0.25">
      <c r="A1205" t="s">
        <v>3371</v>
      </c>
      <c r="B1205">
        <f>COUNTIF(Walmart_dataset[Order ID],Calc!A1205)</f>
        <v>2</v>
      </c>
      <c r="C1205">
        <f>SUMIF(Walmart_dataset[Order ID],Calc!A1205,Walmart_dataset[Sales])</f>
        <v>170.87</v>
      </c>
      <c r="D1205">
        <f>SUMIF(Walmart_dataset[Order ID],Calc!A1205,Walmart_dataset[Profit])</f>
        <v>20.61</v>
      </c>
      <c r="E1205" t="str">
        <f>INDEX(Walmart_dataset[],MATCH(Per_Order[[#This Row],[Unique Order ID]],Walmart_dataset[Order ID],0),7)</f>
        <v>California</v>
      </c>
      <c r="F1205" t="str">
        <f>MID(Per_Order[[#This Row],[Unique Order ID]],4,4)</f>
        <v>2014</v>
      </c>
    </row>
    <row r="1206" spans="1:6" x14ac:dyDescent="0.25">
      <c r="A1206" t="s">
        <v>3374</v>
      </c>
      <c r="B1206">
        <f>COUNTIF(Walmart_dataset[Order ID],Calc!A1206)</f>
        <v>2</v>
      </c>
      <c r="C1206">
        <f>SUMIF(Walmart_dataset[Order ID],Calc!A1206,Walmart_dataset[Sales])</f>
        <v>409.3</v>
      </c>
      <c r="D1206">
        <f>SUMIF(Walmart_dataset[Order ID],Calc!A1206,Walmart_dataset[Profit])</f>
        <v>110.47</v>
      </c>
      <c r="E1206" t="str">
        <f>INDEX(Walmart_dataset[],MATCH(Per_Order[[#This Row],[Unique Order ID]],Walmart_dataset[Order ID],0),7)</f>
        <v>California</v>
      </c>
      <c r="F1206" t="str">
        <f>MID(Per_Order[[#This Row],[Unique Order ID]],4,4)</f>
        <v>2011</v>
      </c>
    </row>
    <row r="1207" spans="1:6" x14ac:dyDescent="0.25">
      <c r="A1207" t="s">
        <v>3377</v>
      </c>
      <c r="B1207">
        <f>COUNTIF(Walmart_dataset[Order ID],Calc!A1207)</f>
        <v>2</v>
      </c>
      <c r="C1207">
        <f>SUMIF(Walmart_dataset[Order ID],Calc!A1207,Walmart_dataset[Sales])</f>
        <v>1508.77</v>
      </c>
      <c r="D1207">
        <f>SUMIF(Walmart_dataset[Order ID],Calc!A1207,Walmart_dataset[Profit])</f>
        <v>156.29999999999998</v>
      </c>
      <c r="E1207" t="str">
        <f>INDEX(Walmart_dataset[],MATCH(Per_Order[[#This Row],[Unique Order ID]],Walmart_dataset[Order ID],0),7)</f>
        <v>Oregon</v>
      </c>
      <c r="F1207" t="str">
        <f>MID(Per_Order[[#This Row],[Unique Order ID]],4,4)</f>
        <v>2011</v>
      </c>
    </row>
    <row r="1208" spans="1:6" x14ac:dyDescent="0.25">
      <c r="A1208" t="s">
        <v>3378</v>
      </c>
      <c r="B1208">
        <f>COUNTIF(Walmart_dataset[Order ID],Calc!A1208)</f>
        <v>5</v>
      </c>
      <c r="C1208">
        <f>SUMIF(Walmart_dataset[Order ID],Calc!A1208,Walmart_dataset[Sales])</f>
        <v>1065.22</v>
      </c>
      <c r="D1208">
        <f>SUMIF(Walmart_dataset[Order ID],Calc!A1208,Walmart_dataset[Profit])</f>
        <v>371.97999999999996</v>
      </c>
      <c r="E1208" t="str">
        <f>INDEX(Walmart_dataset[],MATCH(Per_Order[[#This Row],[Unique Order ID]],Walmart_dataset[Order ID],0),7)</f>
        <v>California</v>
      </c>
      <c r="F1208" t="str">
        <f>MID(Per_Order[[#This Row],[Unique Order ID]],4,4)</f>
        <v>2014</v>
      </c>
    </row>
    <row r="1209" spans="1:6" x14ac:dyDescent="0.25">
      <c r="A1209" t="s">
        <v>3379</v>
      </c>
      <c r="B1209">
        <f>COUNTIF(Walmart_dataset[Order ID],Calc!A1209)</f>
        <v>2</v>
      </c>
      <c r="C1209">
        <f>SUMIF(Walmart_dataset[Order ID],Calc!A1209,Walmart_dataset[Sales])</f>
        <v>749.49</v>
      </c>
      <c r="D1209">
        <f>SUMIF(Walmart_dataset[Order ID],Calc!A1209,Walmart_dataset[Profit])</f>
        <v>41.03</v>
      </c>
      <c r="E1209" t="str">
        <f>INDEX(Walmart_dataset[],MATCH(Per_Order[[#This Row],[Unique Order ID]],Walmart_dataset[Order ID],0),7)</f>
        <v>Colorado</v>
      </c>
      <c r="F1209" t="str">
        <f>MID(Per_Order[[#This Row],[Unique Order ID]],4,4)</f>
        <v>2013</v>
      </c>
    </row>
    <row r="1210" spans="1:6" x14ac:dyDescent="0.25">
      <c r="A1210" t="s">
        <v>3382</v>
      </c>
      <c r="B1210">
        <f>COUNTIF(Walmart_dataset[Order ID],Calc!A1210)</f>
        <v>1</v>
      </c>
      <c r="C1210">
        <f>SUMIF(Walmart_dataset[Order ID],Calc!A1210,Walmart_dataset[Sales])</f>
        <v>29.7</v>
      </c>
      <c r="D1210">
        <f>SUMIF(Walmart_dataset[Order ID],Calc!A1210,Walmart_dataset[Profit])</f>
        <v>8.02</v>
      </c>
      <c r="E1210" t="str">
        <f>INDEX(Walmart_dataset[],MATCH(Per_Order[[#This Row],[Unique Order ID]],Walmart_dataset[Order ID],0),7)</f>
        <v>California</v>
      </c>
      <c r="F1210" t="str">
        <f>MID(Per_Order[[#This Row],[Unique Order ID]],4,4)</f>
        <v>2014</v>
      </c>
    </row>
    <row r="1211" spans="1:6" x14ac:dyDescent="0.25">
      <c r="A1211" t="s">
        <v>3383</v>
      </c>
      <c r="B1211">
        <f>COUNTIF(Walmart_dataset[Order ID],Calc!A1211)</f>
        <v>1</v>
      </c>
      <c r="C1211">
        <f>SUMIF(Walmart_dataset[Order ID],Calc!A1211,Walmart_dataset[Sales])</f>
        <v>70.88</v>
      </c>
      <c r="D1211">
        <f>SUMIF(Walmart_dataset[Order ID],Calc!A1211,Walmart_dataset[Profit])</f>
        <v>33.31</v>
      </c>
      <c r="E1211" t="str">
        <f>INDEX(Walmart_dataset[],MATCH(Per_Order[[#This Row],[Unique Order ID]],Walmart_dataset[Order ID],0),7)</f>
        <v>California</v>
      </c>
      <c r="F1211" t="str">
        <f>MID(Per_Order[[#This Row],[Unique Order ID]],4,4)</f>
        <v>2013</v>
      </c>
    </row>
    <row r="1212" spans="1:6" x14ac:dyDescent="0.25">
      <c r="A1212" t="s">
        <v>3384</v>
      </c>
      <c r="B1212">
        <f>COUNTIF(Walmart_dataset[Order ID],Calc!A1212)</f>
        <v>7</v>
      </c>
      <c r="C1212">
        <f>SUMIF(Walmart_dataset[Order ID],Calc!A1212,Walmart_dataset[Sales])</f>
        <v>1915.62</v>
      </c>
      <c r="D1212">
        <f>SUMIF(Walmart_dataset[Order ID],Calc!A1212,Walmart_dataset[Profit])</f>
        <v>-316.46999999999997</v>
      </c>
      <c r="E1212" t="str">
        <f>INDEX(Walmart_dataset[],MATCH(Per_Order[[#This Row],[Unique Order ID]],Walmart_dataset[Order ID],0),7)</f>
        <v>Colorado</v>
      </c>
      <c r="F1212" t="str">
        <f>MID(Per_Order[[#This Row],[Unique Order ID]],4,4)</f>
        <v>2014</v>
      </c>
    </row>
    <row r="1213" spans="1:6" x14ac:dyDescent="0.25">
      <c r="A1213" t="s">
        <v>3386</v>
      </c>
      <c r="B1213">
        <f>COUNTIF(Walmart_dataset[Order ID],Calc!A1213)</f>
        <v>1</v>
      </c>
      <c r="C1213">
        <f>SUMIF(Walmart_dataset[Order ID],Calc!A1213,Walmart_dataset[Sales])</f>
        <v>63.82</v>
      </c>
      <c r="D1213">
        <f>SUMIF(Walmart_dataset[Order ID],Calc!A1213,Walmart_dataset[Profit])</f>
        <v>13.56</v>
      </c>
      <c r="E1213" t="str">
        <f>INDEX(Walmart_dataset[],MATCH(Per_Order[[#This Row],[Unique Order ID]],Walmart_dataset[Order ID],0),7)</f>
        <v>Colorado</v>
      </c>
      <c r="F1213" t="str">
        <f>MID(Per_Order[[#This Row],[Unique Order ID]],4,4)</f>
        <v>2014</v>
      </c>
    </row>
    <row r="1214" spans="1:6" x14ac:dyDescent="0.25">
      <c r="A1214" t="s">
        <v>3387</v>
      </c>
      <c r="B1214">
        <f>COUNTIF(Walmart_dataset[Order ID],Calc!A1214)</f>
        <v>2</v>
      </c>
      <c r="C1214">
        <f>SUMIF(Walmart_dataset[Order ID],Calc!A1214,Walmart_dataset[Sales])</f>
        <v>483.75</v>
      </c>
      <c r="D1214">
        <f>SUMIF(Walmart_dataset[Order ID],Calc!A1214,Walmart_dataset[Profit])</f>
        <v>-52.070000000000007</v>
      </c>
      <c r="E1214" t="str">
        <f>INDEX(Walmart_dataset[],MATCH(Per_Order[[#This Row],[Unique Order ID]],Walmart_dataset[Order ID],0),7)</f>
        <v>Washington</v>
      </c>
      <c r="F1214" t="str">
        <f>MID(Per_Order[[#This Row],[Unique Order ID]],4,4)</f>
        <v>2013</v>
      </c>
    </row>
    <row r="1215" spans="1:6" x14ac:dyDescent="0.25">
      <c r="A1215" t="s">
        <v>3388</v>
      </c>
      <c r="B1215">
        <f>COUNTIF(Walmart_dataset[Order ID],Calc!A1215)</f>
        <v>3</v>
      </c>
      <c r="C1215">
        <f>SUMIF(Walmart_dataset[Order ID],Calc!A1215,Walmart_dataset[Sales])</f>
        <v>90.58</v>
      </c>
      <c r="D1215">
        <f>SUMIF(Walmart_dataset[Order ID],Calc!A1215,Walmart_dataset[Profit])</f>
        <v>42.2</v>
      </c>
      <c r="E1215" t="str">
        <f>INDEX(Walmart_dataset[],MATCH(Per_Order[[#This Row],[Unique Order ID]],Walmart_dataset[Order ID],0),7)</f>
        <v>California</v>
      </c>
      <c r="F1215" t="str">
        <f>MID(Per_Order[[#This Row],[Unique Order ID]],4,4)</f>
        <v>2011</v>
      </c>
    </row>
    <row r="1216" spans="1:6" x14ac:dyDescent="0.25">
      <c r="A1216" t="s">
        <v>3389</v>
      </c>
      <c r="B1216">
        <f>COUNTIF(Walmart_dataset[Order ID],Calc!A1216)</f>
        <v>2</v>
      </c>
      <c r="C1216">
        <f>SUMIF(Walmart_dataset[Order ID],Calc!A1216,Walmart_dataset[Sales])</f>
        <v>457.96000000000004</v>
      </c>
      <c r="D1216">
        <f>SUMIF(Walmart_dataset[Order ID],Calc!A1216,Walmart_dataset[Profit])</f>
        <v>44.559999999999995</v>
      </c>
      <c r="E1216" t="str">
        <f>INDEX(Walmart_dataset[],MATCH(Per_Order[[#This Row],[Unique Order ID]],Walmart_dataset[Order ID],0),7)</f>
        <v>California</v>
      </c>
      <c r="F1216" t="str">
        <f>MID(Per_Order[[#This Row],[Unique Order ID]],4,4)</f>
        <v>2012</v>
      </c>
    </row>
    <row r="1217" spans="1:6" x14ac:dyDescent="0.25">
      <c r="A1217" t="s">
        <v>3390</v>
      </c>
      <c r="B1217">
        <f>COUNTIF(Walmart_dataset[Order ID],Calc!A1217)</f>
        <v>2</v>
      </c>
      <c r="C1217">
        <f>SUMIF(Walmart_dataset[Order ID],Calc!A1217,Walmart_dataset[Sales])</f>
        <v>94.72999999999999</v>
      </c>
      <c r="D1217">
        <f>SUMIF(Walmart_dataset[Order ID],Calc!A1217,Walmart_dataset[Profit])</f>
        <v>19.72</v>
      </c>
      <c r="E1217" t="str">
        <f>INDEX(Walmart_dataset[],MATCH(Per_Order[[#This Row],[Unique Order ID]],Walmart_dataset[Order ID],0),7)</f>
        <v>Washington</v>
      </c>
      <c r="F1217" t="str">
        <f>MID(Per_Order[[#This Row],[Unique Order ID]],4,4)</f>
        <v>2011</v>
      </c>
    </row>
    <row r="1218" spans="1:6" x14ac:dyDescent="0.25">
      <c r="A1218" t="s">
        <v>3393</v>
      </c>
      <c r="B1218">
        <f>COUNTIF(Walmart_dataset[Order ID],Calc!A1218)</f>
        <v>1</v>
      </c>
      <c r="C1218">
        <f>SUMIF(Walmart_dataset[Order ID],Calc!A1218,Walmart_dataset[Sales])</f>
        <v>17.309999999999999</v>
      </c>
      <c r="D1218">
        <f>SUMIF(Walmart_dataset[Order ID],Calc!A1218,Walmart_dataset[Profit])</f>
        <v>5.19</v>
      </c>
      <c r="E1218" t="str">
        <f>INDEX(Walmart_dataset[],MATCH(Per_Order[[#This Row],[Unique Order ID]],Walmart_dataset[Order ID],0),7)</f>
        <v>California</v>
      </c>
      <c r="F1218" t="str">
        <f>MID(Per_Order[[#This Row],[Unique Order ID]],4,4)</f>
        <v>2014</v>
      </c>
    </row>
    <row r="1219" spans="1:6" x14ac:dyDescent="0.25">
      <c r="A1219" t="s">
        <v>3394</v>
      </c>
      <c r="B1219">
        <f>COUNTIF(Walmart_dataset[Order ID],Calc!A1219)</f>
        <v>1</v>
      </c>
      <c r="C1219">
        <f>SUMIF(Walmart_dataset[Order ID],Calc!A1219,Walmart_dataset[Sales])</f>
        <v>225.58</v>
      </c>
      <c r="D1219">
        <f>SUMIF(Walmart_dataset[Order ID],Calc!A1219,Walmart_dataset[Profit])</f>
        <v>22.56</v>
      </c>
      <c r="E1219" t="str">
        <f>INDEX(Walmart_dataset[],MATCH(Per_Order[[#This Row],[Unique Order ID]],Walmart_dataset[Order ID],0),7)</f>
        <v>California</v>
      </c>
      <c r="F1219" t="str">
        <f>MID(Per_Order[[#This Row],[Unique Order ID]],4,4)</f>
        <v>2012</v>
      </c>
    </row>
    <row r="1220" spans="1:6" x14ac:dyDescent="0.25">
      <c r="A1220" t="s">
        <v>3395</v>
      </c>
      <c r="B1220">
        <f>COUNTIF(Walmart_dataset[Order ID],Calc!A1220)</f>
        <v>6</v>
      </c>
      <c r="C1220">
        <f>SUMIF(Walmart_dataset[Order ID],Calc!A1220,Walmart_dataset[Sales])</f>
        <v>318.3</v>
      </c>
      <c r="D1220">
        <f>SUMIF(Walmart_dataset[Order ID],Calc!A1220,Walmart_dataset[Profit])</f>
        <v>59.620000000000005</v>
      </c>
      <c r="E1220" t="str">
        <f>INDEX(Walmart_dataset[],MATCH(Per_Order[[#This Row],[Unique Order ID]],Walmart_dataset[Order ID],0),7)</f>
        <v>Oregon</v>
      </c>
      <c r="F1220" t="str">
        <f>MID(Per_Order[[#This Row],[Unique Order ID]],4,4)</f>
        <v>2011</v>
      </c>
    </row>
    <row r="1221" spans="1:6" x14ac:dyDescent="0.25">
      <c r="A1221" t="s">
        <v>3398</v>
      </c>
      <c r="B1221">
        <f>COUNTIF(Walmart_dataset[Order ID],Calc!A1221)</f>
        <v>2</v>
      </c>
      <c r="C1221">
        <f>SUMIF(Walmart_dataset[Order ID],Calc!A1221,Walmart_dataset[Sales])</f>
        <v>48.88</v>
      </c>
      <c r="D1221">
        <f>SUMIF(Walmart_dataset[Order ID],Calc!A1221,Walmart_dataset[Profit])</f>
        <v>19.100000000000001</v>
      </c>
      <c r="E1221" t="str">
        <f>INDEX(Walmart_dataset[],MATCH(Per_Order[[#This Row],[Unique Order ID]],Walmart_dataset[Order ID],0),7)</f>
        <v>California</v>
      </c>
      <c r="F1221" t="str">
        <f>MID(Per_Order[[#This Row],[Unique Order ID]],4,4)</f>
        <v>2014</v>
      </c>
    </row>
    <row r="1222" spans="1:6" x14ac:dyDescent="0.25">
      <c r="A1222" t="s">
        <v>3400</v>
      </c>
      <c r="B1222">
        <f>COUNTIF(Walmart_dataset[Order ID],Calc!A1222)</f>
        <v>1</v>
      </c>
      <c r="C1222">
        <f>SUMIF(Walmart_dataset[Order ID],Calc!A1222,Walmart_dataset[Sales])</f>
        <v>19.440000000000001</v>
      </c>
      <c r="D1222">
        <f>SUMIF(Walmart_dataset[Order ID],Calc!A1222,Walmart_dataset[Profit])</f>
        <v>9.33</v>
      </c>
      <c r="E1222" t="str">
        <f>INDEX(Walmart_dataset[],MATCH(Per_Order[[#This Row],[Unique Order ID]],Walmart_dataset[Order ID],0),7)</f>
        <v>California</v>
      </c>
      <c r="F1222" t="str">
        <f>MID(Per_Order[[#This Row],[Unique Order ID]],4,4)</f>
        <v>2011</v>
      </c>
    </row>
    <row r="1223" spans="1:6" x14ac:dyDescent="0.25">
      <c r="A1223" t="s">
        <v>3401</v>
      </c>
      <c r="B1223">
        <f>COUNTIF(Walmart_dataset[Order ID],Calc!A1223)</f>
        <v>2</v>
      </c>
      <c r="C1223">
        <f>SUMIF(Walmart_dataset[Order ID],Calc!A1223,Walmart_dataset[Sales])</f>
        <v>261.54000000000002</v>
      </c>
      <c r="D1223">
        <f>SUMIF(Walmart_dataset[Order ID],Calc!A1223,Walmart_dataset[Profit])</f>
        <v>16.68</v>
      </c>
      <c r="E1223" t="str">
        <f>INDEX(Walmart_dataset[],MATCH(Per_Order[[#This Row],[Unique Order ID]],Walmart_dataset[Order ID],0),7)</f>
        <v>California</v>
      </c>
      <c r="F1223" t="str">
        <f>MID(Per_Order[[#This Row],[Unique Order ID]],4,4)</f>
        <v>2014</v>
      </c>
    </row>
    <row r="1224" spans="1:6" x14ac:dyDescent="0.25">
      <c r="A1224" t="s">
        <v>3402</v>
      </c>
      <c r="B1224">
        <f>COUNTIF(Walmart_dataset[Order ID],Calc!A1224)</f>
        <v>3</v>
      </c>
      <c r="C1224">
        <f>SUMIF(Walmart_dataset[Order ID],Calc!A1224,Walmart_dataset[Sales])</f>
        <v>1272.7</v>
      </c>
      <c r="D1224">
        <f>SUMIF(Walmart_dataset[Order ID],Calc!A1224,Walmart_dataset[Profit])</f>
        <v>104.24</v>
      </c>
      <c r="E1224" t="str">
        <f>INDEX(Walmart_dataset[],MATCH(Per_Order[[#This Row],[Unique Order ID]],Walmart_dataset[Order ID],0),7)</f>
        <v>California</v>
      </c>
      <c r="F1224" t="str">
        <f>MID(Per_Order[[#This Row],[Unique Order ID]],4,4)</f>
        <v>2011</v>
      </c>
    </row>
    <row r="1225" spans="1:6" x14ac:dyDescent="0.25">
      <c r="A1225" t="s">
        <v>3403</v>
      </c>
      <c r="B1225">
        <f>COUNTIF(Walmart_dataset[Order ID],Calc!A1225)</f>
        <v>3</v>
      </c>
      <c r="C1225">
        <f>SUMIF(Walmart_dataset[Order ID],Calc!A1225,Walmart_dataset[Sales])</f>
        <v>365.48999999999995</v>
      </c>
      <c r="D1225">
        <f>SUMIF(Walmart_dataset[Order ID],Calc!A1225,Walmart_dataset[Profit])</f>
        <v>32.4</v>
      </c>
      <c r="E1225" t="str">
        <f>INDEX(Walmart_dataset[],MATCH(Per_Order[[#This Row],[Unique Order ID]],Walmart_dataset[Order ID],0),7)</f>
        <v>Arizona</v>
      </c>
      <c r="F1225" t="str">
        <f>MID(Per_Order[[#This Row],[Unique Order ID]],4,4)</f>
        <v>2012</v>
      </c>
    </row>
    <row r="1226" spans="1:6" x14ac:dyDescent="0.25">
      <c r="A1226" t="s">
        <v>3406</v>
      </c>
      <c r="B1226">
        <f>COUNTIF(Walmart_dataset[Order ID],Calc!A1226)</f>
        <v>4</v>
      </c>
      <c r="C1226">
        <f>SUMIF(Walmart_dataset[Order ID],Calc!A1226,Walmart_dataset[Sales])</f>
        <v>801.55000000000007</v>
      </c>
      <c r="D1226">
        <f>SUMIF(Walmart_dataset[Order ID],Calc!A1226,Walmart_dataset[Profit])</f>
        <v>-961.52999999999986</v>
      </c>
      <c r="E1226" t="str">
        <f>INDEX(Walmart_dataset[],MATCH(Per_Order[[#This Row],[Unique Order ID]],Walmart_dataset[Order ID],0),7)</f>
        <v>Colorado</v>
      </c>
      <c r="F1226" t="str">
        <f>MID(Per_Order[[#This Row],[Unique Order ID]],4,4)</f>
        <v>2013</v>
      </c>
    </row>
    <row r="1227" spans="1:6" x14ac:dyDescent="0.25">
      <c r="A1227" t="s">
        <v>3409</v>
      </c>
      <c r="B1227">
        <f>COUNTIF(Walmart_dataset[Order ID],Calc!A1227)</f>
        <v>1</v>
      </c>
      <c r="C1227">
        <f>SUMIF(Walmart_dataset[Order ID],Calc!A1227,Walmart_dataset[Sales])</f>
        <v>892.22</v>
      </c>
      <c r="D1227">
        <f>SUMIF(Walmart_dataset[Order ID],Calc!A1227,Walmart_dataset[Profit])</f>
        <v>89.22</v>
      </c>
      <c r="E1227" t="str">
        <f>INDEX(Walmart_dataset[],MATCH(Per_Order[[#This Row],[Unique Order ID]],Walmart_dataset[Order ID],0),7)</f>
        <v>California</v>
      </c>
      <c r="F1227" t="str">
        <f>MID(Per_Order[[#This Row],[Unique Order ID]],4,4)</f>
        <v>2012</v>
      </c>
    </row>
    <row r="1228" spans="1:6" x14ac:dyDescent="0.25">
      <c r="A1228" t="s">
        <v>3411</v>
      </c>
      <c r="B1228">
        <f>COUNTIF(Walmart_dataset[Order ID],Calc!A1228)</f>
        <v>2</v>
      </c>
      <c r="C1228">
        <f>SUMIF(Walmart_dataset[Order ID],Calc!A1228,Walmart_dataset[Sales])</f>
        <v>1356.57</v>
      </c>
      <c r="D1228">
        <f>SUMIF(Walmart_dataset[Order ID],Calc!A1228,Walmart_dataset[Profit])</f>
        <v>86.15</v>
      </c>
      <c r="E1228" t="str">
        <f>INDEX(Walmart_dataset[],MATCH(Per_Order[[#This Row],[Unique Order ID]],Walmart_dataset[Order ID],0),7)</f>
        <v>California</v>
      </c>
      <c r="F1228" t="str">
        <f>MID(Per_Order[[#This Row],[Unique Order ID]],4,4)</f>
        <v>2013</v>
      </c>
    </row>
    <row r="1229" spans="1:6" x14ac:dyDescent="0.25">
      <c r="A1229" t="s">
        <v>3414</v>
      </c>
      <c r="B1229">
        <f>COUNTIF(Walmart_dataset[Order ID],Calc!A1229)</f>
        <v>2</v>
      </c>
      <c r="C1229">
        <f>SUMIF(Walmart_dataset[Order ID],Calc!A1229,Walmart_dataset[Sales])</f>
        <v>106.88</v>
      </c>
      <c r="D1229">
        <f>SUMIF(Walmart_dataset[Order ID],Calc!A1229,Walmart_dataset[Profit])</f>
        <v>41.589999999999996</v>
      </c>
      <c r="E1229" t="str">
        <f>INDEX(Walmart_dataset[],MATCH(Per_Order[[#This Row],[Unique Order ID]],Walmart_dataset[Order ID],0),7)</f>
        <v>Nevada</v>
      </c>
      <c r="F1229" t="str">
        <f>MID(Per_Order[[#This Row],[Unique Order ID]],4,4)</f>
        <v>2012</v>
      </c>
    </row>
    <row r="1230" spans="1:6" x14ac:dyDescent="0.25">
      <c r="A1230" t="s">
        <v>3415</v>
      </c>
      <c r="B1230">
        <f>COUNTIF(Walmart_dataset[Order ID],Calc!A1230)</f>
        <v>2</v>
      </c>
      <c r="C1230">
        <f>SUMIF(Walmart_dataset[Order ID],Calc!A1230,Walmart_dataset[Sales])</f>
        <v>294.71999999999997</v>
      </c>
      <c r="D1230">
        <f>SUMIF(Walmart_dataset[Order ID],Calc!A1230,Walmart_dataset[Profit])</f>
        <v>108</v>
      </c>
      <c r="E1230" t="str">
        <f>INDEX(Walmart_dataset[],MATCH(Per_Order[[#This Row],[Unique Order ID]],Walmart_dataset[Order ID],0),7)</f>
        <v>California</v>
      </c>
      <c r="F1230" t="str">
        <f>MID(Per_Order[[#This Row],[Unique Order ID]],4,4)</f>
        <v>2011</v>
      </c>
    </row>
    <row r="1231" spans="1:6" x14ac:dyDescent="0.25">
      <c r="A1231" t="s">
        <v>3417</v>
      </c>
      <c r="B1231">
        <f>COUNTIF(Walmart_dataset[Order ID],Calc!A1231)</f>
        <v>1</v>
      </c>
      <c r="C1231">
        <f>SUMIF(Walmart_dataset[Order ID],Calc!A1231,Walmart_dataset[Sales])</f>
        <v>99.2</v>
      </c>
      <c r="D1231">
        <f>SUMIF(Walmart_dataset[Order ID],Calc!A1231,Walmart_dataset[Profit])</f>
        <v>25.79</v>
      </c>
      <c r="E1231" t="str">
        <f>INDEX(Walmart_dataset[],MATCH(Per_Order[[#This Row],[Unique Order ID]],Walmart_dataset[Order ID],0),7)</f>
        <v>California</v>
      </c>
      <c r="F1231" t="str">
        <f>MID(Per_Order[[#This Row],[Unique Order ID]],4,4)</f>
        <v>2014</v>
      </c>
    </row>
    <row r="1232" spans="1:6" x14ac:dyDescent="0.25">
      <c r="A1232" t="s">
        <v>3419</v>
      </c>
      <c r="B1232">
        <f>COUNTIF(Walmart_dataset[Order ID],Calc!A1232)</f>
        <v>1</v>
      </c>
      <c r="C1232">
        <f>SUMIF(Walmart_dataset[Order ID],Calc!A1232,Walmart_dataset[Sales])</f>
        <v>152.94</v>
      </c>
      <c r="D1232">
        <f>SUMIF(Walmart_dataset[Order ID],Calc!A1232,Walmart_dataset[Profit])</f>
        <v>41.29</v>
      </c>
      <c r="E1232" t="str">
        <f>INDEX(Walmart_dataset[],MATCH(Per_Order[[#This Row],[Unique Order ID]],Walmart_dataset[Order ID],0),7)</f>
        <v>California</v>
      </c>
      <c r="F1232" t="str">
        <f>MID(Per_Order[[#This Row],[Unique Order ID]],4,4)</f>
        <v>2014</v>
      </c>
    </row>
    <row r="1233" spans="1:6" x14ac:dyDescent="0.25">
      <c r="A1233" t="s">
        <v>3422</v>
      </c>
      <c r="B1233">
        <f>COUNTIF(Walmart_dataset[Order ID],Calc!A1233)</f>
        <v>2</v>
      </c>
      <c r="C1233">
        <f>SUMIF(Walmart_dataset[Order ID],Calc!A1233,Walmart_dataset[Sales])</f>
        <v>408.77000000000004</v>
      </c>
      <c r="D1233">
        <f>SUMIF(Walmart_dataset[Order ID],Calc!A1233,Walmart_dataset[Profit])</f>
        <v>80.400000000000006</v>
      </c>
      <c r="E1233" t="str">
        <f>INDEX(Walmart_dataset[],MATCH(Per_Order[[#This Row],[Unique Order ID]],Walmart_dataset[Order ID],0),7)</f>
        <v>California</v>
      </c>
      <c r="F1233" t="str">
        <f>MID(Per_Order[[#This Row],[Unique Order ID]],4,4)</f>
        <v>2011</v>
      </c>
    </row>
    <row r="1234" spans="1:6" x14ac:dyDescent="0.25">
      <c r="A1234" t="s">
        <v>3423</v>
      </c>
      <c r="B1234">
        <f>COUNTIF(Walmart_dataset[Order ID],Calc!A1234)</f>
        <v>1</v>
      </c>
      <c r="C1234">
        <f>SUMIF(Walmart_dataset[Order ID],Calc!A1234,Walmart_dataset[Sales])</f>
        <v>167.89</v>
      </c>
      <c r="D1234">
        <f>SUMIF(Walmart_dataset[Order ID],Calc!A1234,Walmart_dataset[Profit])</f>
        <v>14.69</v>
      </c>
      <c r="E1234" t="str">
        <f>INDEX(Walmart_dataset[],MATCH(Per_Order[[#This Row],[Unique Order ID]],Walmart_dataset[Order ID],0),7)</f>
        <v>Washington</v>
      </c>
      <c r="F1234" t="str">
        <f>MID(Per_Order[[#This Row],[Unique Order ID]],4,4)</f>
        <v>2013</v>
      </c>
    </row>
    <row r="1235" spans="1:6" x14ac:dyDescent="0.25">
      <c r="A1235" t="s">
        <v>3424</v>
      </c>
      <c r="B1235">
        <f>COUNTIF(Walmart_dataset[Order ID],Calc!A1235)</f>
        <v>1</v>
      </c>
      <c r="C1235">
        <f>SUMIF(Walmart_dataset[Order ID],Calc!A1235,Walmart_dataset[Sales])</f>
        <v>11.68</v>
      </c>
      <c r="D1235">
        <f>SUMIF(Walmart_dataset[Order ID],Calc!A1235,Walmart_dataset[Profit])</f>
        <v>4.2</v>
      </c>
      <c r="E1235" t="str">
        <f>INDEX(Walmart_dataset[],MATCH(Per_Order[[#This Row],[Unique Order ID]],Walmart_dataset[Order ID],0),7)</f>
        <v>Utah</v>
      </c>
      <c r="F1235" t="str">
        <f>MID(Per_Order[[#This Row],[Unique Order ID]],4,4)</f>
        <v>2014</v>
      </c>
    </row>
    <row r="1236" spans="1:6" x14ac:dyDescent="0.25">
      <c r="A1236" t="s">
        <v>3427</v>
      </c>
      <c r="B1236">
        <f>COUNTIF(Walmart_dataset[Order ID],Calc!A1236)</f>
        <v>1</v>
      </c>
      <c r="C1236">
        <f>SUMIF(Walmart_dataset[Order ID],Calc!A1236,Walmart_dataset[Sales])</f>
        <v>87.8</v>
      </c>
      <c r="D1236">
        <f>SUMIF(Walmart_dataset[Order ID],Calc!A1236,Walmart_dataset[Profit])</f>
        <v>32.93</v>
      </c>
      <c r="E1236" t="str">
        <f>INDEX(Walmart_dataset[],MATCH(Per_Order[[#This Row],[Unique Order ID]],Walmart_dataset[Order ID],0),7)</f>
        <v>Arizona</v>
      </c>
      <c r="F1236" t="str">
        <f>MID(Per_Order[[#This Row],[Unique Order ID]],4,4)</f>
        <v>2012</v>
      </c>
    </row>
    <row r="1237" spans="1:6" x14ac:dyDescent="0.25">
      <c r="A1237" t="s">
        <v>3428</v>
      </c>
      <c r="B1237">
        <f>COUNTIF(Walmart_dataset[Order ID],Calc!A1237)</f>
        <v>1</v>
      </c>
      <c r="C1237">
        <f>SUMIF(Walmart_dataset[Order ID],Calc!A1237,Walmart_dataset[Sales])</f>
        <v>250.26</v>
      </c>
      <c r="D1237">
        <f>SUMIF(Walmart_dataset[Order ID],Calc!A1237,Walmart_dataset[Profit])</f>
        <v>72.58</v>
      </c>
      <c r="E1237" t="str">
        <f>INDEX(Walmart_dataset[],MATCH(Per_Order[[#This Row],[Unique Order ID]],Walmart_dataset[Order ID],0),7)</f>
        <v>California</v>
      </c>
      <c r="F1237" t="str">
        <f>MID(Per_Order[[#This Row],[Unique Order ID]],4,4)</f>
        <v>2011</v>
      </c>
    </row>
    <row r="1238" spans="1:6" x14ac:dyDescent="0.25">
      <c r="A1238" t="s">
        <v>3430</v>
      </c>
      <c r="B1238">
        <f>COUNTIF(Walmart_dataset[Order ID],Calc!A1238)</f>
        <v>2</v>
      </c>
      <c r="C1238">
        <f>SUMIF(Walmart_dataset[Order ID],Calc!A1238,Walmart_dataset[Sales])</f>
        <v>31.540000000000003</v>
      </c>
      <c r="D1238">
        <f>SUMIF(Walmart_dataset[Order ID],Calc!A1238,Walmart_dataset[Profit])</f>
        <v>7.89</v>
      </c>
      <c r="E1238" t="str">
        <f>INDEX(Walmart_dataset[],MATCH(Per_Order[[#This Row],[Unique Order ID]],Walmart_dataset[Order ID],0),7)</f>
        <v>Colorado</v>
      </c>
      <c r="F1238" t="str">
        <f>MID(Per_Order[[#This Row],[Unique Order ID]],4,4)</f>
        <v>2012</v>
      </c>
    </row>
    <row r="1239" spans="1:6" x14ac:dyDescent="0.25">
      <c r="A1239" t="s">
        <v>3432</v>
      </c>
      <c r="B1239">
        <f>COUNTIF(Walmart_dataset[Order ID],Calc!A1239)</f>
        <v>1</v>
      </c>
      <c r="C1239">
        <f>SUMIF(Walmart_dataset[Order ID],Calc!A1239,Walmart_dataset[Sales])</f>
        <v>159.96</v>
      </c>
      <c r="D1239">
        <f>SUMIF(Walmart_dataset[Order ID],Calc!A1239,Walmart_dataset[Profit])</f>
        <v>51.19</v>
      </c>
      <c r="E1239" t="str">
        <f>INDEX(Walmart_dataset[],MATCH(Per_Order[[#This Row],[Unique Order ID]],Walmart_dataset[Order ID],0),7)</f>
        <v>California</v>
      </c>
      <c r="F1239" t="str">
        <f>MID(Per_Order[[#This Row],[Unique Order ID]],4,4)</f>
        <v>2014</v>
      </c>
    </row>
    <row r="1240" spans="1:6" x14ac:dyDescent="0.25">
      <c r="A1240" t="s">
        <v>3433</v>
      </c>
      <c r="B1240">
        <f>COUNTIF(Walmart_dataset[Order ID],Calc!A1240)</f>
        <v>1</v>
      </c>
      <c r="C1240">
        <f>SUMIF(Walmart_dataset[Order ID],Calc!A1240,Walmart_dataset[Sales])</f>
        <v>40.74</v>
      </c>
      <c r="D1240">
        <f>SUMIF(Walmart_dataset[Order ID],Calc!A1240,Walmart_dataset[Profit])</f>
        <v>12.22</v>
      </c>
      <c r="E1240" t="str">
        <f>INDEX(Walmart_dataset[],MATCH(Per_Order[[#This Row],[Unique Order ID]],Walmart_dataset[Order ID],0),7)</f>
        <v>California</v>
      </c>
      <c r="F1240" t="str">
        <f>MID(Per_Order[[#This Row],[Unique Order ID]],4,4)</f>
        <v>2014</v>
      </c>
    </row>
    <row r="1241" spans="1:6" x14ac:dyDescent="0.25">
      <c r="A1241" t="s">
        <v>3435</v>
      </c>
      <c r="B1241">
        <f>COUNTIF(Walmart_dataset[Order ID],Calc!A1241)</f>
        <v>1</v>
      </c>
      <c r="C1241">
        <f>SUMIF(Walmart_dataset[Order ID],Calc!A1241,Walmart_dataset[Sales])</f>
        <v>291.14</v>
      </c>
      <c r="D1241">
        <f>SUMIF(Walmart_dataset[Order ID],Calc!A1241,Walmart_dataset[Profit])</f>
        <v>-25.47</v>
      </c>
      <c r="E1241" t="str">
        <f>INDEX(Walmart_dataset[],MATCH(Per_Order[[#This Row],[Unique Order ID]],Walmart_dataset[Order ID],0),7)</f>
        <v>Washington</v>
      </c>
      <c r="F1241" t="str">
        <f>MID(Per_Order[[#This Row],[Unique Order ID]],4,4)</f>
        <v>2014</v>
      </c>
    </row>
    <row r="1242" spans="1:6" x14ac:dyDescent="0.25">
      <c r="A1242" t="s">
        <v>3436</v>
      </c>
      <c r="B1242">
        <f>COUNTIF(Walmart_dataset[Order ID],Calc!A1242)</f>
        <v>1</v>
      </c>
      <c r="C1242">
        <f>SUMIF(Walmart_dataset[Order ID],Calc!A1242,Walmart_dataset[Sales])</f>
        <v>12.42</v>
      </c>
      <c r="D1242">
        <f>SUMIF(Walmart_dataset[Order ID],Calc!A1242,Walmart_dataset[Profit])</f>
        <v>5.22</v>
      </c>
      <c r="E1242" t="str">
        <f>INDEX(Walmart_dataset[],MATCH(Per_Order[[#This Row],[Unique Order ID]],Walmart_dataset[Order ID],0),7)</f>
        <v>Washington</v>
      </c>
      <c r="F1242" t="str">
        <f>MID(Per_Order[[#This Row],[Unique Order ID]],4,4)</f>
        <v>2014</v>
      </c>
    </row>
    <row r="1243" spans="1:6" x14ac:dyDescent="0.25">
      <c r="A1243" t="s">
        <v>3437</v>
      </c>
      <c r="B1243">
        <f>COUNTIF(Walmart_dataset[Order ID],Calc!A1243)</f>
        <v>1</v>
      </c>
      <c r="C1243">
        <f>SUMIF(Walmart_dataset[Order ID],Calc!A1243,Walmart_dataset[Sales])</f>
        <v>19.440000000000001</v>
      </c>
      <c r="D1243">
        <f>SUMIF(Walmart_dataset[Order ID],Calc!A1243,Walmart_dataset[Profit])</f>
        <v>9.33</v>
      </c>
      <c r="E1243" t="str">
        <f>INDEX(Walmart_dataset[],MATCH(Per_Order[[#This Row],[Unique Order ID]],Walmart_dataset[Order ID],0),7)</f>
        <v>Washington</v>
      </c>
      <c r="F1243" t="str">
        <f>MID(Per_Order[[#This Row],[Unique Order ID]],4,4)</f>
        <v>2013</v>
      </c>
    </row>
    <row r="1244" spans="1:6" x14ac:dyDescent="0.25">
      <c r="A1244" t="s">
        <v>3439</v>
      </c>
      <c r="B1244">
        <f>COUNTIF(Walmart_dataset[Order ID],Calc!A1244)</f>
        <v>2</v>
      </c>
      <c r="C1244">
        <f>SUMIF(Walmart_dataset[Order ID],Calc!A1244,Walmart_dataset[Sales])</f>
        <v>101.57</v>
      </c>
      <c r="D1244">
        <f>SUMIF(Walmart_dataset[Order ID],Calc!A1244,Walmart_dataset[Profit])</f>
        <v>31.53</v>
      </c>
      <c r="E1244" t="str">
        <f>INDEX(Walmart_dataset[],MATCH(Per_Order[[#This Row],[Unique Order ID]],Walmart_dataset[Order ID],0),7)</f>
        <v>California</v>
      </c>
      <c r="F1244" t="str">
        <f>MID(Per_Order[[#This Row],[Unique Order ID]],4,4)</f>
        <v>2011</v>
      </c>
    </row>
    <row r="1245" spans="1:6" x14ac:dyDescent="0.25">
      <c r="A1245" t="s">
        <v>3440</v>
      </c>
      <c r="B1245">
        <f>COUNTIF(Walmart_dataset[Order ID],Calc!A1245)</f>
        <v>1</v>
      </c>
      <c r="C1245">
        <f>SUMIF(Walmart_dataset[Order ID],Calc!A1245,Walmart_dataset[Sales])</f>
        <v>35.119999999999997</v>
      </c>
      <c r="D1245">
        <f>SUMIF(Walmart_dataset[Order ID],Calc!A1245,Walmart_dataset[Profit])</f>
        <v>13.17</v>
      </c>
      <c r="E1245" t="str">
        <f>INDEX(Walmart_dataset[],MATCH(Per_Order[[#This Row],[Unique Order ID]],Walmart_dataset[Order ID],0),7)</f>
        <v>Arizona</v>
      </c>
      <c r="F1245" t="str">
        <f>MID(Per_Order[[#This Row],[Unique Order ID]],4,4)</f>
        <v>2012</v>
      </c>
    </row>
    <row r="1246" spans="1:6" x14ac:dyDescent="0.25">
      <c r="A1246" t="s">
        <v>3442</v>
      </c>
      <c r="B1246">
        <f>COUNTIF(Walmart_dataset[Order ID],Calc!A1246)</f>
        <v>1</v>
      </c>
      <c r="C1246">
        <f>SUMIF(Walmart_dataset[Order ID],Calc!A1246,Walmart_dataset[Sales])</f>
        <v>25.92</v>
      </c>
      <c r="D1246">
        <f>SUMIF(Walmart_dataset[Order ID],Calc!A1246,Walmart_dataset[Profit])</f>
        <v>12.44</v>
      </c>
      <c r="E1246" t="str">
        <f>INDEX(Walmart_dataset[],MATCH(Per_Order[[#This Row],[Unique Order ID]],Walmart_dataset[Order ID],0),7)</f>
        <v>California</v>
      </c>
      <c r="F1246" t="str">
        <f>MID(Per_Order[[#This Row],[Unique Order ID]],4,4)</f>
        <v>2014</v>
      </c>
    </row>
    <row r="1247" spans="1:6" x14ac:dyDescent="0.25">
      <c r="A1247" t="s">
        <v>3443</v>
      </c>
      <c r="B1247">
        <f>COUNTIF(Walmart_dataset[Order ID],Calc!A1247)</f>
        <v>1</v>
      </c>
      <c r="C1247">
        <f>SUMIF(Walmart_dataset[Order ID],Calc!A1247,Walmart_dataset[Sales])</f>
        <v>2.2200000000000002</v>
      </c>
      <c r="D1247">
        <f>SUMIF(Walmart_dataset[Order ID],Calc!A1247,Walmart_dataset[Profit])</f>
        <v>0.56000000000000005</v>
      </c>
      <c r="E1247" t="str">
        <f>INDEX(Walmart_dataset[],MATCH(Per_Order[[#This Row],[Unique Order ID]],Walmart_dataset[Order ID],0),7)</f>
        <v>Oregon</v>
      </c>
      <c r="F1247" t="str">
        <f>MID(Per_Order[[#This Row],[Unique Order ID]],4,4)</f>
        <v>2014</v>
      </c>
    </row>
    <row r="1248" spans="1:6" x14ac:dyDescent="0.25">
      <c r="A1248" t="s">
        <v>3445</v>
      </c>
      <c r="B1248">
        <f>COUNTIF(Walmart_dataset[Order ID],Calc!A1248)</f>
        <v>1</v>
      </c>
      <c r="C1248">
        <f>SUMIF(Walmart_dataset[Order ID],Calc!A1248,Walmart_dataset[Sales])</f>
        <v>7.15</v>
      </c>
      <c r="D1248">
        <f>SUMIF(Walmart_dataset[Order ID],Calc!A1248,Walmart_dataset[Profit])</f>
        <v>0.72</v>
      </c>
      <c r="E1248" t="str">
        <f>INDEX(Walmart_dataset[],MATCH(Per_Order[[#This Row],[Unique Order ID]],Walmart_dataset[Order ID],0),7)</f>
        <v>Oregon</v>
      </c>
      <c r="F1248" t="str">
        <f>MID(Per_Order[[#This Row],[Unique Order ID]],4,4)</f>
        <v>2012</v>
      </c>
    </row>
    <row r="1249" spans="1:6" x14ac:dyDescent="0.25">
      <c r="A1249" t="s">
        <v>3446</v>
      </c>
      <c r="B1249">
        <f>COUNTIF(Walmart_dataset[Order ID],Calc!A1249)</f>
        <v>2</v>
      </c>
      <c r="C1249">
        <f>SUMIF(Walmart_dataset[Order ID],Calc!A1249,Walmart_dataset[Sales])</f>
        <v>1085.69</v>
      </c>
      <c r="D1249">
        <f>SUMIF(Walmart_dataset[Order ID],Calc!A1249,Walmart_dataset[Profit])</f>
        <v>104.77000000000001</v>
      </c>
      <c r="E1249" t="str">
        <f>INDEX(Walmart_dataset[],MATCH(Per_Order[[#This Row],[Unique Order ID]],Walmart_dataset[Order ID],0),7)</f>
        <v>California</v>
      </c>
      <c r="F1249" t="str">
        <f>MID(Per_Order[[#This Row],[Unique Order ID]],4,4)</f>
        <v>2013</v>
      </c>
    </row>
    <row r="1250" spans="1:6" x14ac:dyDescent="0.25">
      <c r="A1250" t="s">
        <v>3447</v>
      </c>
      <c r="B1250">
        <f>COUNTIF(Walmart_dataset[Order ID],Calc!A1250)</f>
        <v>1</v>
      </c>
      <c r="C1250">
        <f>SUMIF(Walmart_dataset[Order ID],Calc!A1250,Walmart_dataset[Sales])</f>
        <v>6.12</v>
      </c>
      <c r="D1250">
        <f>SUMIF(Walmart_dataset[Order ID],Calc!A1250,Walmart_dataset[Profit])</f>
        <v>2.88</v>
      </c>
      <c r="E1250" t="str">
        <f>INDEX(Walmart_dataset[],MATCH(Per_Order[[#This Row],[Unique Order ID]],Walmart_dataset[Order ID],0),7)</f>
        <v>California</v>
      </c>
      <c r="F1250" t="str">
        <f>MID(Per_Order[[#This Row],[Unique Order ID]],4,4)</f>
        <v>2013</v>
      </c>
    </row>
    <row r="1251" spans="1:6" x14ac:dyDescent="0.25">
      <c r="A1251" t="s">
        <v>3448</v>
      </c>
      <c r="B1251">
        <f>COUNTIF(Walmart_dataset[Order ID],Calc!A1251)</f>
        <v>4</v>
      </c>
      <c r="C1251">
        <f>SUMIF(Walmart_dataset[Order ID],Calc!A1251,Walmart_dataset[Sales])</f>
        <v>107.35000000000001</v>
      </c>
      <c r="D1251">
        <f>SUMIF(Walmart_dataset[Order ID],Calc!A1251,Walmart_dataset[Profit])</f>
        <v>34.369999999999997</v>
      </c>
      <c r="E1251" t="str">
        <f>INDEX(Walmart_dataset[],MATCH(Per_Order[[#This Row],[Unique Order ID]],Walmart_dataset[Order ID],0),7)</f>
        <v>California</v>
      </c>
      <c r="F1251" t="str">
        <f>MID(Per_Order[[#This Row],[Unique Order ID]],4,4)</f>
        <v>2011</v>
      </c>
    </row>
    <row r="1252" spans="1:6" x14ac:dyDescent="0.25">
      <c r="A1252" t="s">
        <v>3449</v>
      </c>
      <c r="B1252">
        <f>COUNTIF(Walmart_dataset[Order ID],Calc!A1252)</f>
        <v>2</v>
      </c>
      <c r="C1252">
        <f>SUMIF(Walmart_dataset[Order ID],Calc!A1252,Walmart_dataset[Sales])</f>
        <v>130.28</v>
      </c>
      <c r="D1252">
        <f>SUMIF(Walmart_dataset[Order ID],Calc!A1252,Walmart_dataset[Profit])</f>
        <v>64.819999999999993</v>
      </c>
      <c r="E1252" t="str">
        <f>INDEX(Walmart_dataset[],MATCH(Per_Order[[#This Row],[Unique Order ID]],Walmart_dataset[Order ID],0),7)</f>
        <v>Nevada</v>
      </c>
      <c r="F1252" t="str">
        <f>MID(Per_Order[[#This Row],[Unique Order ID]],4,4)</f>
        <v>2012</v>
      </c>
    </row>
    <row r="1253" spans="1:6" x14ac:dyDescent="0.25">
      <c r="A1253" t="s">
        <v>3450</v>
      </c>
      <c r="B1253">
        <f>COUNTIF(Walmart_dataset[Order ID],Calc!A1253)</f>
        <v>1</v>
      </c>
      <c r="C1253">
        <f>SUMIF(Walmart_dataset[Order ID],Calc!A1253,Walmart_dataset[Sales])</f>
        <v>40.479999999999997</v>
      </c>
      <c r="D1253">
        <f>SUMIF(Walmart_dataset[Order ID],Calc!A1253,Walmart_dataset[Profit])</f>
        <v>14.57</v>
      </c>
      <c r="E1253" t="str">
        <f>INDEX(Walmart_dataset[],MATCH(Per_Order[[#This Row],[Unique Order ID]],Walmart_dataset[Order ID],0),7)</f>
        <v>California</v>
      </c>
      <c r="F1253" t="str">
        <f>MID(Per_Order[[#This Row],[Unique Order ID]],4,4)</f>
        <v>2011</v>
      </c>
    </row>
    <row r="1254" spans="1:6" x14ac:dyDescent="0.25">
      <c r="A1254" t="s">
        <v>3451</v>
      </c>
      <c r="B1254">
        <f>COUNTIF(Walmart_dataset[Order ID],Calc!A1254)</f>
        <v>2</v>
      </c>
      <c r="C1254">
        <f>SUMIF(Walmart_dataset[Order ID],Calc!A1254,Walmart_dataset[Sales])</f>
        <v>1515.19</v>
      </c>
      <c r="D1254">
        <f>SUMIF(Walmart_dataset[Order ID],Calc!A1254,Walmart_dataset[Profit])</f>
        <v>137.46</v>
      </c>
      <c r="E1254" t="str">
        <f>INDEX(Walmart_dataset[],MATCH(Per_Order[[#This Row],[Unique Order ID]],Walmart_dataset[Order ID],0),7)</f>
        <v>California</v>
      </c>
      <c r="F1254" t="str">
        <f>MID(Per_Order[[#This Row],[Unique Order ID]],4,4)</f>
        <v>2014</v>
      </c>
    </row>
    <row r="1255" spans="1:6" x14ac:dyDescent="0.25">
      <c r="A1255" t="s">
        <v>3455</v>
      </c>
      <c r="B1255">
        <f>COUNTIF(Walmart_dataset[Order ID],Calc!A1255)</f>
        <v>3</v>
      </c>
      <c r="C1255">
        <f>SUMIF(Walmart_dataset[Order ID],Calc!A1255,Walmart_dataset[Sales])</f>
        <v>4685.08</v>
      </c>
      <c r="D1255">
        <f>SUMIF(Walmart_dataset[Order ID],Calc!A1255,Walmart_dataset[Profit])</f>
        <v>1691.31</v>
      </c>
      <c r="E1255" t="str">
        <f>INDEX(Walmart_dataset[],MATCH(Per_Order[[#This Row],[Unique Order ID]],Walmart_dataset[Order ID],0),7)</f>
        <v>Nevada</v>
      </c>
      <c r="F1255" t="str">
        <f>MID(Per_Order[[#This Row],[Unique Order ID]],4,4)</f>
        <v>2013</v>
      </c>
    </row>
    <row r="1256" spans="1:6" x14ac:dyDescent="0.25">
      <c r="A1256" t="s">
        <v>3459</v>
      </c>
      <c r="B1256">
        <f>COUNTIF(Walmart_dataset[Order ID],Calc!A1256)</f>
        <v>1</v>
      </c>
      <c r="C1256">
        <f>SUMIF(Walmart_dataset[Order ID],Calc!A1256,Walmart_dataset[Sales])</f>
        <v>11.84</v>
      </c>
      <c r="D1256">
        <f>SUMIF(Walmart_dataset[Order ID],Calc!A1256,Walmart_dataset[Profit])</f>
        <v>5.68</v>
      </c>
      <c r="E1256" t="str">
        <f>INDEX(Walmart_dataset[],MATCH(Per_Order[[#This Row],[Unique Order ID]],Walmart_dataset[Order ID],0),7)</f>
        <v>California</v>
      </c>
      <c r="F1256" t="str">
        <f>MID(Per_Order[[#This Row],[Unique Order ID]],4,4)</f>
        <v>2014</v>
      </c>
    </row>
    <row r="1257" spans="1:6" x14ac:dyDescent="0.25">
      <c r="A1257" t="s">
        <v>3460</v>
      </c>
      <c r="B1257">
        <f>COUNTIF(Walmart_dataset[Order ID],Calc!A1257)</f>
        <v>1</v>
      </c>
      <c r="C1257">
        <f>SUMIF(Walmart_dataset[Order ID],Calc!A1257,Walmart_dataset[Sales])</f>
        <v>232.88</v>
      </c>
      <c r="D1257">
        <f>SUMIF(Walmart_dataset[Order ID],Calc!A1257,Walmart_dataset[Profit])</f>
        <v>17.47</v>
      </c>
      <c r="E1257" t="str">
        <f>INDEX(Walmart_dataset[],MATCH(Per_Order[[#This Row],[Unique Order ID]],Walmart_dataset[Order ID],0),7)</f>
        <v>California</v>
      </c>
      <c r="F1257" t="str">
        <f>MID(Per_Order[[#This Row],[Unique Order ID]],4,4)</f>
        <v>2011</v>
      </c>
    </row>
    <row r="1258" spans="1:6" x14ac:dyDescent="0.25">
      <c r="A1258" t="s">
        <v>3462</v>
      </c>
      <c r="B1258">
        <f>COUNTIF(Walmart_dataset[Order ID],Calc!A1258)</f>
        <v>4</v>
      </c>
      <c r="C1258">
        <f>SUMIF(Walmart_dataset[Order ID],Calc!A1258,Walmart_dataset[Sales])</f>
        <v>485.79000000000008</v>
      </c>
      <c r="D1258">
        <f>SUMIF(Walmart_dataset[Order ID],Calc!A1258,Walmart_dataset[Profit])</f>
        <v>78.490000000000009</v>
      </c>
      <c r="E1258" t="str">
        <f>INDEX(Walmart_dataset[],MATCH(Per_Order[[#This Row],[Unique Order ID]],Walmart_dataset[Order ID],0),7)</f>
        <v>California</v>
      </c>
      <c r="F1258" t="str">
        <f>MID(Per_Order[[#This Row],[Unique Order ID]],4,4)</f>
        <v>2012</v>
      </c>
    </row>
    <row r="1259" spans="1:6" x14ac:dyDescent="0.25">
      <c r="A1259" t="s">
        <v>3463</v>
      </c>
      <c r="B1259">
        <f>COUNTIF(Walmart_dataset[Order ID],Calc!A1259)</f>
        <v>2</v>
      </c>
      <c r="C1259">
        <f>SUMIF(Walmart_dataset[Order ID],Calc!A1259,Walmart_dataset[Sales])</f>
        <v>721.49</v>
      </c>
      <c r="D1259">
        <f>SUMIF(Walmart_dataset[Order ID],Calc!A1259,Walmart_dataset[Profit])</f>
        <v>26.89</v>
      </c>
      <c r="E1259" t="str">
        <f>INDEX(Walmart_dataset[],MATCH(Per_Order[[#This Row],[Unique Order ID]],Walmart_dataset[Order ID],0),7)</f>
        <v>California</v>
      </c>
      <c r="F1259" t="str">
        <f>MID(Per_Order[[#This Row],[Unique Order ID]],4,4)</f>
        <v>2012</v>
      </c>
    </row>
    <row r="1260" spans="1:6" x14ac:dyDescent="0.25">
      <c r="A1260" t="s">
        <v>3465</v>
      </c>
      <c r="B1260">
        <f>COUNTIF(Walmart_dataset[Order ID],Calc!A1260)</f>
        <v>3</v>
      </c>
      <c r="C1260">
        <f>SUMIF(Walmart_dataset[Order ID],Calc!A1260,Walmart_dataset[Sales])</f>
        <v>479.72</v>
      </c>
      <c r="D1260">
        <f>SUMIF(Walmart_dataset[Order ID],Calc!A1260,Walmart_dataset[Profit])</f>
        <v>51.870000000000005</v>
      </c>
      <c r="E1260" t="str">
        <f>INDEX(Walmart_dataset[],MATCH(Per_Order[[#This Row],[Unique Order ID]],Walmart_dataset[Order ID],0),7)</f>
        <v>Washington</v>
      </c>
      <c r="F1260" t="str">
        <f>MID(Per_Order[[#This Row],[Unique Order ID]],4,4)</f>
        <v>2012</v>
      </c>
    </row>
    <row r="1261" spans="1:6" x14ac:dyDescent="0.25">
      <c r="A1261" t="s">
        <v>3468</v>
      </c>
      <c r="B1261">
        <f>COUNTIF(Walmart_dataset[Order ID],Calc!A1261)</f>
        <v>1</v>
      </c>
      <c r="C1261">
        <f>SUMIF(Walmart_dataset[Order ID],Calc!A1261,Walmart_dataset[Sales])</f>
        <v>9.9600000000000009</v>
      </c>
      <c r="D1261">
        <f>SUMIF(Walmart_dataset[Order ID],Calc!A1261,Walmart_dataset[Profit])</f>
        <v>4.88</v>
      </c>
      <c r="E1261" t="str">
        <f>INDEX(Walmart_dataset[],MATCH(Per_Order[[#This Row],[Unique Order ID]],Walmart_dataset[Order ID],0),7)</f>
        <v>California</v>
      </c>
      <c r="F1261" t="str">
        <f>MID(Per_Order[[#This Row],[Unique Order ID]],4,4)</f>
        <v>2012</v>
      </c>
    </row>
    <row r="1262" spans="1:6" x14ac:dyDescent="0.25">
      <c r="A1262" t="s">
        <v>3471</v>
      </c>
      <c r="B1262">
        <f>COUNTIF(Walmart_dataset[Order ID],Calc!A1262)</f>
        <v>2</v>
      </c>
      <c r="C1262">
        <f>SUMIF(Walmart_dataset[Order ID],Calc!A1262,Walmart_dataset[Sales])</f>
        <v>99.859999999999985</v>
      </c>
      <c r="D1262">
        <f>SUMIF(Walmart_dataset[Order ID],Calc!A1262,Walmart_dataset[Profit])</f>
        <v>3.4</v>
      </c>
      <c r="E1262" t="str">
        <f>INDEX(Walmart_dataset[],MATCH(Per_Order[[#This Row],[Unique Order ID]],Walmart_dataset[Order ID],0),7)</f>
        <v>Washington</v>
      </c>
      <c r="F1262" t="str">
        <f>MID(Per_Order[[#This Row],[Unique Order ID]],4,4)</f>
        <v>2012</v>
      </c>
    </row>
    <row r="1263" spans="1:6" x14ac:dyDescent="0.25">
      <c r="A1263" t="s">
        <v>3473</v>
      </c>
      <c r="B1263">
        <f>COUNTIF(Walmart_dataset[Order ID],Calc!A1263)</f>
        <v>4</v>
      </c>
      <c r="C1263">
        <f>SUMIF(Walmart_dataset[Order ID],Calc!A1263,Walmart_dataset[Sales])</f>
        <v>860.92000000000007</v>
      </c>
      <c r="D1263">
        <f>SUMIF(Walmart_dataset[Order ID],Calc!A1263,Walmart_dataset[Profit])</f>
        <v>-200</v>
      </c>
      <c r="E1263" t="str">
        <f>INDEX(Walmart_dataset[],MATCH(Per_Order[[#This Row],[Unique Order ID]],Walmart_dataset[Order ID],0),7)</f>
        <v>Arizona</v>
      </c>
      <c r="F1263" t="str">
        <f>MID(Per_Order[[#This Row],[Unique Order ID]],4,4)</f>
        <v>2012</v>
      </c>
    </row>
    <row r="1264" spans="1:6" x14ac:dyDescent="0.25">
      <c r="A1264" t="s">
        <v>3476</v>
      </c>
      <c r="B1264">
        <f>COUNTIF(Walmart_dataset[Order ID],Calc!A1264)</f>
        <v>1</v>
      </c>
      <c r="C1264">
        <f>SUMIF(Walmart_dataset[Order ID],Calc!A1264,Walmart_dataset[Sales])</f>
        <v>166.44</v>
      </c>
      <c r="D1264">
        <f>SUMIF(Walmart_dataset[Order ID],Calc!A1264,Walmart_dataset[Profit])</f>
        <v>79.89</v>
      </c>
      <c r="E1264" t="str">
        <f>INDEX(Walmart_dataset[],MATCH(Per_Order[[#This Row],[Unique Order ID]],Walmart_dataset[Order ID],0),7)</f>
        <v>Utah</v>
      </c>
      <c r="F1264" t="str">
        <f>MID(Per_Order[[#This Row],[Unique Order ID]],4,4)</f>
        <v>2011</v>
      </c>
    </row>
    <row r="1265" spans="1:6" x14ac:dyDescent="0.25">
      <c r="A1265" t="s">
        <v>3478</v>
      </c>
      <c r="B1265">
        <f>COUNTIF(Walmart_dataset[Order ID],Calc!A1265)</f>
        <v>1</v>
      </c>
      <c r="C1265">
        <f>SUMIF(Walmart_dataset[Order ID],Calc!A1265,Walmart_dataset[Sales])</f>
        <v>13.38</v>
      </c>
      <c r="D1265">
        <f>SUMIF(Walmart_dataset[Order ID],Calc!A1265,Walmart_dataset[Profit])</f>
        <v>6.15</v>
      </c>
      <c r="E1265" t="str">
        <f>INDEX(Walmart_dataset[],MATCH(Per_Order[[#This Row],[Unique Order ID]],Walmart_dataset[Order ID],0),7)</f>
        <v>California</v>
      </c>
      <c r="F1265" t="str">
        <f>MID(Per_Order[[#This Row],[Unique Order ID]],4,4)</f>
        <v>2013</v>
      </c>
    </row>
    <row r="1266" spans="1:6" x14ac:dyDescent="0.25">
      <c r="A1266" t="s">
        <v>3479</v>
      </c>
      <c r="B1266">
        <f>COUNTIF(Walmart_dataset[Order ID],Calc!A1266)</f>
        <v>4</v>
      </c>
      <c r="C1266">
        <f>SUMIF(Walmart_dataset[Order ID],Calc!A1266,Walmart_dataset[Sales])</f>
        <v>1027.6799999999998</v>
      </c>
      <c r="D1266">
        <f>SUMIF(Walmart_dataset[Order ID],Calc!A1266,Walmart_dataset[Profit])</f>
        <v>155.73999999999998</v>
      </c>
      <c r="E1266" t="str">
        <f>INDEX(Walmart_dataset[],MATCH(Per_Order[[#This Row],[Unique Order ID]],Walmart_dataset[Order ID],0),7)</f>
        <v>California</v>
      </c>
      <c r="F1266" t="str">
        <f>MID(Per_Order[[#This Row],[Unique Order ID]],4,4)</f>
        <v>2013</v>
      </c>
    </row>
    <row r="1267" spans="1:6" x14ac:dyDescent="0.25">
      <c r="A1267" t="s">
        <v>3480</v>
      </c>
      <c r="B1267">
        <f>COUNTIF(Walmart_dataset[Order ID],Calc!A1267)</f>
        <v>2</v>
      </c>
      <c r="C1267">
        <f>SUMIF(Walmart_dataset[Order ID],Calc!A1267,Walmart_dataset[Sales])</f>
        <v>42.28</v>
      </c>
      <c r="D1267">
        <f>SUMIF(Walmart_dataset[Order ID],Calc!A1267,Walmart_dataset[Profit])</f>
        <v>12.12</v>
      </c>
      <c r="E1267" t="str">
        <f>INDEX(Walmart_dataset[],MATCH(Per_Order[[#This Row],[Unique Order ID]],Walmart_dataset[Order ID],0),7)</f>
        <v>Oregon</v>
      </c>
      <c r="F1267" t="str">
        <f>MID(Per_Order[[#This Row],[Unique Order ID]],4,4)</f>
        <v>2014</v>
      </c>
    </row>
    <row r="1268" spans="1:6" x14ac:dyDescent="0.25">
      <c r="A1268" t="s">
        <v>3482</v>
      </c>
      <c r="B1268">
        <f>COUNTIF(Walmart_dataset[Order ID],Calc!A1268)</f>
        <v>8</v>
      </c>
      <c r="C1268">
        <f>SUMIF(Walmart_dataset[Order ID],Calc!A1268,Walmart_dataset[Sales])</f>
        <v>306.35999999999996</v>
      </c>
      <c r="D1268">
        <f>SUMIF(Walmart_dataset[Order ID],Calc!A1268,Walmart_dataset[Profit])</f>
        <v>50.289999999999992</v>
      </c>
      <c r="E1268" t="str">
        <f>INDEX(Walmart_dataset[],MATCH(Per_Order[[#This Row],[Unique Order ID]],Walmart_dataset[Order ID],0),7)</f>
        <v>Colorado</v>
      </c>
      <c r="F1268" t="str">
        <f>MID(Per_Order[[#This Row],[Unique Order ID]],4,4)</f>
        <v>2014</v>
      </c>
    </row>
    <row r="1269" spans="1:6" x14ac:dyDescent="0.25">
      <c r="A1269" t="s">
        <v>3484</v>
      </c>
      <c r="B1269">
        <f>COUNTIF(Walmart_dataset[Order ID],Calc!A1269)</f>
        <v>1</v>
      </c>
      <c r="C1269">
        <f>SUMIF(Walmart_dataset[Order ID],Calc!A1269,Walmart_dataset[Sales])</f>
        <v>32.4</v>
      </c>
      <c r="D1269">
        <f>SUMIF(Walmart_dataset[Order ID],Calc!A1269,Walmart_dataset[Profit])</f>
        <v>15.55</v>
      </c>
      <c r="E1269" t="str">
        <f>INDEX(Walmart_dataset[],MATCH(Per_Order[[#This Row],[Unique Order ID]],Walmart_dataset[Order ID],0),7)</f>
        <v>California</v>
      </c>
      <c r="F1269" t="str">
        <f>MID(Per_Order[[#This Row],[Unique Order ID]],4,4)</f>
        <v>2013</v>
      </c>
    </row>
    <row r="1270" spans="1:6" x14ac:dyDescent="0.25">
      <c r="A1270" t="s">
        <v>3486</v>
      </c>
      <c r="B1270">
        <f>COUNTIF(Walmart_dataset[Order ID],Calc!A1270)</f>
        <v>1</v>
      </c>
      <c r="C1270">
        <f>SUMIF(Walmart_dataset[Order ID],Calc!A1270,Walmart_dataset[Sales])</f>
        <v>715.64</v>
      </c>
      <c r="D1270">
        <f>SUMIF(Walmart_dataset[Order ID],Calc!A1270,Walmart_dataset[Profit])</f>
        <v>178.91</v>
      </c>
      <c r="E1270" t="str">
        <f>INDEX(Walmart_dataset[],MATCH(Per_Order[[#This Row],[Unique Order ID]],Walmart_dataset[Order ID],0),7)</f>
        <v>California</v>
      </c>
      <c r="F1270" t="str">
        <f>MID(Per_Order[[#This Row],[Unique Order ID]],4,4)</f>
        <v>2013</v>
      </c>
    </row>
    <row r="1271" spans="1:6" x14ac:dyDescent="0.25">
      <c r="A1271" t="s">
        <v>3488</v>
      </c>
      <c r="B1271">
        <f>COUNTIF(Walmart_dataset[Order ID],Calc!A1271)</f>
        <v>4</v>
      </c>
      <c r="C1271">
        <f>SUMIF(Walmart_dataset[Order ID],Calc!A1271,Walmart_dataset[Sales])</f>
        <v>545.01</v>
      </c>
      <c r="D1271">
        <f>SUMIF(Walmart_dataset[Order ID],Calc!A1271,Walmart_dataset[Profit])</f>
        <v>7.85</v>
      </c>
      <c r="E1271" t="str">
        <f>INDEX(Walmart_dataset[],MATCH(Per_Order[[#This Row],[Unique Order ID]],Walmart_dataset[Order ID],0),7)</f>
        <v>California</v>
      </c>
      <c r="F1271" t="str">
        <f>MID(Per_Order[[#This Row],[Unique Order ID]],4,4)</f>
        <v>2013</v>
      </c>
    </row>
    <row r="1272" spans="1:6" x14ac:dyDescent="0.25">
      <c r="A1272" t="s">
        <v>3492</v>
      </c>
      <c r="B1272">
        <f>COUNTIF(Walmart_dataset[Order ID],Calc!A1272)</f>
        <v>1</v>
      </c>
      <c r="C1272">
        <f>SUMIF(Walmart_dataset[Order ID],Calc!A1272,Walmart_dataset[Sales])</f>
        <v>22.85</v>
      </c>
      <c r="D1272">
        <f>SUMIF(Walmart_dataset[Order ID],Calc!A1272,Walmart_dataset[Profit])</f>
        <v>7.43</v>
      </c>
      <c r="E1272" t="str">
        <f>INDEX(Walmart_dataset[],MATCH(Per_Order[[#This Row],[Unique Order ID]],Walmart_dataset[Order ID],0),7)</f>
        <v>California</v>
      </c>
      <c r="F1272" t="str">
        <f>MID(Per_Order[[#This Row],[Unique Order ID]],4,4)</f>
        <v>2012</v>
      </c>
    </row>
    <row r="1273" spans="1:6" x14ac:dyDescent="0.25">
      <c r="A1273" t="s">
        <v>3493</v>
      </c>
      <c r="B1273">
        <f>COUNTIF(Walmart_dataset[Order ID],Calc!A1273)</f>
        <v>2</v>
      </c>
      <c r="C1273">
        <f>SUMIF(Walmart_dataset[Order ID],Calc!A1273,Walmart_dataset[Sales])</f>
        <v>335.8</v>
      </c>
      <c r="D1273">
        <f>SUMIF(Walmart_dataset[Order ID],Calc!A1273,Walmart_dataset[Profit])</f>
        <v>57.32</v>
      </c>
      <c r="E1273" t="str">
        <f>INDEX(Walmart_dataset[],MATCH(Per_Order[[#This Row],[Unique Order ID]],Walmart_dataset[Order ID],0),7)</f>
        <v>Oregon</v>
      </c>
      <c r="F1273" t="str">
        <f>MID(Per_Order[[#This Row],[Unique Order ID]],4,4)</f>
        <v>2013</v>
      </c>
    </row>
    <row r="1274" spans="1:6" x14ac:dyDescent="0.25">
      <c r="A1274" t="s">
        <v>3495</v>
      </c>
      <c r="B1274">
        <f>COUNTIF(Walmart_dataset[Order ID],Calc!A1274)</f>
        <v>7</v>
      </c>
      <c r="C1274">
        <f>SUMIF(Walmart_dataset[Order ID],Calc!A1274,Walmart_dataset[Sales])</f>
        <v>3397.7400000000002</v>
      </c>
      <c r="D1274">
        <f>SUMIF(Walmart_dataset[Order ID],Calc!A1274,Walmart_dataset[Profit])</f>
        <v>902.08</v>
      </c>
      <c r="E1274" t="str">
        <f>INDEX(Walmart_dataset[],MATCH(Per_Order[[#This Row],[Unique Order ID]],Walmart_dataset[Order ID],0),7)</f>
        <v>California</v>
      </c>
      <c r="F1274" t="str">
        <f>MID(Per_Order[[#This Row],[Unique Order ID]],4,4)</f>
        <v>2014</v>
      </c>
    </row>
    <row r="1275" spans="1:6" x14ac:dyDescent="0.25">
      <c r="A1275" t="s">
        <v>3497</v>
      </c>
      <c r="B1275">
        <f>COUNTIF(Walmart_dataset[Order ID],Calc!A1275)</f>
        <v>2</v>
      </c>
      <c r="C1275">
        <f>SUMIF(Walmart_dataset[Order ID],Calc!A1275,Walmart_dataset[Sales])</f>
        <v>216.22000000000003</v>
      </c>
      <c r="D1275">
        <f>SUMIF(Walmart_dataset[Order ID],Calc!A1275,Walmart_dataset[Profit])</f>
        <v>25.889999999999997</v>
      </c>
      <c r="E1275" t="str">
        <f>INDEX(Walmart_dataset[],MATCH(Per_Order[[#This Row],[Unique Order ID]],Walmart_dataset[Order ID],0),7)</f>
        <v>California</v>
      </c>
      <c r="F1275" t="str">
        <f>MID(Per_Order[[#This Row],[Unique Order ID]],4,4)</f>
        <v>2013</v>
      </c>
    </row>
    <row r="1276" spans="1:6" x14ac:dyDescent="0.25">
      <c r="A1276" t="s">
        <v>3498</v>
      </c>
      <c r="B1276">
        <f>COUNTIF(Walmart_dataset[Order ID],Calc!A1276)</f>
        <v>6</v>
      </c>
      <c r="C1276">
        <f>SUMIF(Walmart_dataset[Order ID],Calc!A1276,Walmart_dataset[Sales])</f>
        <v>753.11</v>
      </c>
      <c r="D1276">
        <f>SUMIF(Walmart_dataset[Order ID],Calc!A1276,Walmart_dataset[Profit])</f>
        <v>-14.050000000000004</v>
      </c>
      <c r="E1276" t="str">
        <f>INDEX(Walmart_dataset[],MATCH(Per_Order[[#This Row],[Unique Order ID]],Walmart_dataset[Order ID],0),7)</f>
        <v>California</v>
      </c>
      <c r="F1276" t="str">
        <f>MID(Per_Order[[#This Row],[Unique Order ID]],4,4)</f>
        <v>2014</v>
      </c>
    </row>
    <row r="1277" spans="1:6" x14ac:dyDescent="0.25">
      <c r="A1277" t="s">
        <v>3500</v>
      </c>
      <c r="B1277">
        <f>COUNTIF(Walmart_dataset[Order ID],Calc!A1277)</f>
        <v>1</v>
      </c>
      <c r="C1277">
        <f>SUMIF(Walmart_dataset[Order ID],Calc!A1277,Walmart_dataset[Sales])</f>
        <v>33.36</v>
      </c>
      <c r="D1277">
        <f>SUMIF(Walmart_dataset[Order ID],Calc!A1277,Walmart_dataset[Profit])</f>
        <v>16.68</v>
      </c>
      <c r="E1277" t="str">
        <f>INDEX(Walmart_dataset[],MATCH(Per_Order[[#This Row],[Unique Order ID]],Walmart_dataset[Order ID],0),7)</f>
        <v>California</v>
      </c>
      <c r="F1277" t="str">
        <f>MID(Per_Order[[#This Row],[Unique Order ID]],4,4)</f>
        <v>2012</v>
      </c>
    </row>
    <row r="1278" spans="1:6" x14ac:dyDescent="0.25">
      <c r="A1278" t="s">
        <v>3501</v>
      </c>
      <c r="B1278">
        <f>COUNTIF(Walmart_dataset[Order ID],Calc!A1278)</f>
        <v>3</v>
      </c>
      <c r="C1278">
        <f>SUMIF(Walmart_dataset[Order ID],Calc!A1278,Walmart_dataset[Sales])</f>
        <v>227.64999999999998</v>
      </c>
      <c r="D1278">
        <f>SUMIF(Walmart_dataset[Order ID],Calc!A1278,Walmart_dataset[Profit])</f>
        <v>-180.26</v>
      </c>
      <c r="E1278" t="str">
        <f>INDEX(Walmart_dataset[],MATCH(Per_Order[[#This Row],[Unique Order ID]],Walmart_dataset[Order ID],0),7)</f>
        <v>Colorado</v>
      </c>
      <c r="F1278" t="str">
        <f>MID(Per_Order[[#This Row],[Unique Order ID]],4,4)</f>
        <v>2013</v>
      </c>
    </row>
    <row r="1279" spans="1:6" x14ac:dyDescent="0.25">
      <c r="A1279" t="s">
        <v>3505</v>
      </c>
      <c r="B1279">
        <f>COUNTIF(Walmart_dataset[Order ID],Calc!A1279)</f>
        <v>1</v>
      </c>
      <c r="C1279">
        <f>SUMIF(Walmart_dataset[Order ID],Calc!A1279,Walmart_dataset[Sales])</f>
        <v>5.0999999999999996</v>
      </c>
      <c r="D1279">
        <f>SUMIF(Walmart_dataset[Order ID],Calc!A1279,Walmart_dataset[Profit])</f>
        <v>1.66</v>
      </c>
      <c r="E1279" t="str">
        <f>INDEX(Walmart_dataset[],MATCH(Per_Order[[#This Row],[Unique Order ID]],Walmart_dataset[Order ID],0),7)</f>
        <v>California</v>
      </c>
      <c r="F1279" t="str">
        <f>MID(Per_Order[[#This Row],[Unique Order ID]],4,4)</f>
        <v>2012</v>
      </c>
    </row>
    <row r="1280" spans="1:6" x14ac:dyDescent="0.25">
      <c r="A1280" t="s">
        <v>3507</v>
      </c>
      <c r="B1280">
        <f>COUNTIF(Walmart_dataset[Order ID],Calc!A1280)</f>
        <v>1</v>
      </c>
      <c r="C1280">
        <f>SUMIF(Walmart_dataset[Order ID],Calc!A1280,Walmart_dataset[Sales])</f>
        <v>8.32</v>
      </c>
      <c r="D1280">
        <f>SUMIF(Walmart_dataset[Order ID],Calc!A1280,Walmart_dataset[Profit])</f>
        <v>2.81</v>
      </c>
      <c r="E1280" t="str">
        <f>INDEX(Walmart_dataset[],MATCH(Per_Order[[#This Row],[Unique Order ID]],Walmart_dataset[Order ID],0),7)</f>
        <v>Washington</v>
      </c>
      <c r="F1280" t="str">
        <f>MID(Per_Order[[#This Row],[Unique Order ID]],4,4)</f>
        <v>2013</v>
      </c>
    </row>
    <row r="1281" spans="1:6" x14ac:dyDescent="0.25">
      <c r="A1281" t="s">
        <v>3508</v>
      </c>
      <c r="B1281">
        <f>COUNTIF(Walmart_dataset[Order ID],Calc!A1281)</f>
        <v>3</v>
      </c>
      <c r="C1281">
        <f>SUMIF(Walmart_dataset[Order ID],Calc!A1281,Walmart_dataset[Sales])</f>
        <v>160.26999999999998</v>
      </c>
      <c r="D1281">
        <f>SUMIF(Walmart_dataset[Order ID],Calc!A1281,Walmart_dataset[Profit])</f>
        <v>-258.60000000000002</v>
      </c>
      <c r="E1281" t="str">
        <f>INDEX(Walmart_dataset[],MATCH(Per_Order[[#This Row],[Unique Order ID]],Walmart_dataset[Order ID],0),7)</f>
        <v>Colorado</v>
      </c>
      <c r="F1281" t="str">
        <f>MID(Per_Order[[#This Row],[Unique Order ID]],4,4)</f>
        <v>2012</v>
      </c>
    </row>
    <row r="1282" spans="1:6" x14ac:dyDescent="0.25">
      <c r="A1282" t="s">
        <v>3511</v>
      </c>
      <c r="B1282">
        <f>COUNTIF(Walmart_dataset[Order ID],Calc!A1282)</f>
        <v>2</v>
      </c>
      <c r="C1282">
        <f>SUMIF(Walmart_dataset[Order ID],Calc!A1282,Walmart_dataset[Sales])</f>
        <v>1872.93</v>
      </c>
      <c r="D1282">
        <f>SUMIF(Walmart_dataset[Order ID],Calc!A1282,Walmart_dataset[Profit])</f>
        <v>108.8</v>
      </c>
      <c r="E1282" t="str">
        <f>INDEX(Walmart_dataset[],MATCH(Per_Order[[#This Row],[Unique Order ID]],Walmart_dataset[Order ID],0),7)</f>
        <v>California</v>
      </c>
      <c r="F1282" t="str">
        <f>MID(Per_Order[[#This Row],[Unique Order ID]],4,4)</f>
        <v>2014</v>
      </c>
    </row>
    <row r="1283" spans="1:6" x14ac:dyDescent="0.25">
      <c r="A1283" t="s">
        <v>3512</v>
      </c>
      <c r="B1283">
        <f>COUNTIF(Walmart_dataset[Order ID],Calc!A1283)</f>
        <v>2</v>
      </c>
      <c r="C1283">
        <f>SUMIF(Walmart_dataset[Order ID],Calc!A1283,Walmart_dataset[Sales])</f>
        <v>69.86</v>
      </c>
      <c r="D1283">
        <f>SUMIF(Walmart_dataset[Order ID],Calc!A1283,Walmart_dataset[Profit])</f>
        <v>22.93</v>
      </c>
      <c r="E1283" t="str">
        <f>INDEX(Walmart_dataset[],MATCH(Per_Order[[#This Row],[Unique Order ID]],Walmart_dataset[Order ID],0),7)</f>
        <v>Washington</v>
      </c>
      <c r="F1283" t="str">
        <f>MID(Per_Order[[#This Row],[Unique Order ID]],4,4)</f>
        <v>2011</v>
      </c>
    </row>
    <row r="1284" spans="1:6" x14ac:dyDescent="0.25">
      <c r="A1284" t="s">
        <v>3514</v>
      </c>
      <c r="B1284">
        <f>COUNTIF(Walmart_dataset[Order ID],Calc!A1284)</f>
        <v>2</v>
      </c>
      <c r="C1284">
        <f>SUMIF(Walmart_dataset[Order ID],Calc!A1284,Walmart_dataset[Sales])</f>
        <v>325.7</v>
      </c>
      <c r="D1284">
        <f>SUMIF(Walmart_dataset[Order ID],Calc!A1284,Walmart_dataset[Profit])</f>
        <v>129.49</v>
      </c>
      <c r="E1284" t="str">
        <f>INDEX(Walmart_dataset[],MATCH(Per_Order[[#This Row],[Unique Order ID]],Walmart_dataset[Order ID],0),7)</f>
        <v>California</v>
      </c>
      <c r="F1284" t="str">
        <f>MID(Per_Order[[#This Row],[Unique Order ID]],4,4)</f>
        <v>2012</v>
      </c>
    </row>
    <row r="1285" spans="1:6" x14ac:dyDescent="0.25">
      <c r="A1285" t="s">
        <v>3516</v>
      </c>
      <c r="B1285">
        <f>COUNTIF(Walmart_dataset[Order ID],Calc!A1285)</f>
        <v>1</v>
      </c>
      <c r="C1285">
        <f>SUMIF(Walmart_dataset[Order ID],Calc!A1285,Walmart_dataset[Sales])</f>
        <v>93.36</v>
      </c>
      <c r="D1285">
        <f>SUMIF(Walmart_dataset[Order ID],Calc!A1285,Walmart_dataset[Profit])</f>
        <v>0.93</v>
      </c>
      <c r="E1285" t="str">
        <f>INDEX(Walmart_dataset[],MATCH(Per_Order[[#This Row],[Unique Order ID]],Walmart_dataset[Order ID],0),7)</f>
        <v>Washington</v>
      </c>
      <c r="F1285" t="str">
        <f>MID(Per_Order[[#This Row],[Unique Order ID]],4,4)</f>
        <v>2013</v>
      </c>
    </row>
    <row r="1286" spans="1:6" x14ac:dyDescent="0.25">
      <c r="A1286" t="s">
        <v>3517</v>
      </c>
      <c r="B1286">
        <f>COUNTIF(Walmart_dataset[Order ID],Calc!A1286)</f>
        <v>1</v>
      </c>
      <c r="C1286">
        <f>SUMIF(Walmart_dataset[Order ID],Calc!A1286,Walmart_dataset[Sales])</f>
        <v>125.94</v>
      </c>
      <c r="D1286">
        <f>SUMIF(Walmart_dataset[Order ID],Calc!A1286,Walmart_dataset[Profit])</f>
        <v>15.74</v>
      </c>
      <c r="E1286" t="str">
        <f>INDEX(Walmart_dataset[],MATCH(Per_Order[[#This Row],[Unique Order ID]],Walmart_dataset[Order ID],0),7)</f>
        <v>Colorado</v>
      </c>
      <c r="F1286" t="str">
        <f>MID(Per_Order[[#This Row],[Unique Order ID]],4,4)</f>
        <v>2012</v>
      </c>
    </row>
    <row r="1287" spans="1:6" x14ac:dyDescent="0.25">
      <c r="A1287" t="s">
        <v>3518</v>
      </c>
      <c r="B1287">
        <f>COUNTIF(Walmart_dataset[Order ID],Calc!A1287)</f>
        <v>1</v>
      </c>
      <c r="C1287">
        <f>SUMIF(Walmart_dataset[Order ID],Calc!A1287,Walmart_dataset[Sales])</f>
        <v>52.79</v>
      </c>
      <c r="D1287">
        <f>SUMIF(Walmart_dataset[Order ID],Calc!A1287,Walmart_dataset[Profit])</f>
        <v>4.62</v>
      </c>
      <c r="E1287" t="str">
        <f>INDEX(Walmart_dataset[],MATCH(Per_Order[[#This Row],[Unique Order ID]],Walmart_dataset[Order ID],0),7)</f>
        <v>California</v>
      </c>
      <c r="F1287" t="str">
        <f>MID(Per_Order[[#This Row],[Unique Order ID]],4,4)</f>
        <v>2014</v>
      </c>
    </row>
    <row r="1288" spans="1:6" x14ac:dyDescent="0.25">
      <c r="A1288" t="s">
        <v>3519</v>
      </c>
      <c r="B1288">
        <f>COUNTIF(Walmart_dataset[Order ID],Calc!A1288)</f>
        <v>1</v>
      </c>
      <c r="C1288">
        <f>SUMIF(Walmart_dataset[Order ID],Calc!A1288,Walmart_dataset[Sales])</f>
        <v>436</v>
      </c>
      <c r="D1288">
        <f>SUMIF(Walmart_dataset[Order ID],Calc!A1288,Walmart_dataset[Profit])</f>
        <v>5.13</v>
      </c>
      <c r="E1288" t="str">
        <f>INDEX(Walmart_dataset[],MATCH(Per_Order[[#This Row],[Unique Order ID]],Walmart_dataset[Order ID],0),7)</f>
        <v>California</v>
      </c>
      <c r="F1288" t="str">
        <f>MID(Per_Order[[#This Row],[Unique Order ID]],4,4)</f>
        <v>2014</v>
      </c>
    </row>
    <row r="1289" spans="1:6" x14ac:dyDescent="0.25">
      <c r="A1289" t="s">
        <v>3521</v>
      </c>
      <c r="B1289">
        <f>COUNTIF(Walmart_dataset[Order ID],Calc!A1289)</f>
        <v>3</v>
      </c>
      <c r="C1289">
        <f>SUMIF(Walmart_dataset[Order ID],Calc!A1289,Walmart_dataset[Sales])</f>
        <v>994.45999999999992</v>
      </c>
      <c r="D1289">
        <f>SUMIF(Walmart_dataset[Order ID],Calc!A1289,Walmart_dataset[Profit])</f>
        <v>84.83</v>
      </c>
      <c r="E1289" t="str">
        <f>INDEX(Walmart_dataset[],MATCH(Per_Order[[#This Row],[Unique Order ID]],Walmart_dataset[Order ID],0),7)</f>
        <v>Washington</v>
      </c>
      <c r="F1289" t="str">
        <f>MID(Per_Order[[#This Row],[Unique Order ID]],4,4)</f>
        <v>2014</v>
      </c>
    </row>
    <row r="1290" spans="1:6" x14ac:dyDescent="0.25">
      <c r="A1290" t="s">
        <v>3523</v>
      </c>
      <c r="B1290">
        <f>COUNTIF(Walmart_dataset[Order ID],Calc!A1290)</f>
        <v>1</v>
      </c>
      <c r="C1290">
        <f>SUMIF(Walmart_dataset[Order ID],Calc!A1290,Walmart_dataset[Sales])</f>
        <v>295.06</v>
      </c>
      <c r="D1290">
        <f>SUMIF(Walmart_dataset[Order ID],Calc!A1290,Walmart_dataset[Profit])</f>
        <v>106.96</v>
      </c>
      <c r="E1290" t="str">
        <f>INDEX(Walmart_dataset[],MATCH(Per_Order[[#This Row],[Unique Order ID]],Walmart_dataset[Order ID],0),7)</f>
        <v>Utah</v>
      </c>
      <c r="F1290" t="str">
        <f>MID(Per_Order[[#This Row],[Unique Order ID]],4,4)</f>
        <v>2014</v>
      </c>
    </row>
    <row r="1291" spans="1:6" x14ac:dyDescent="0.25">
      <c r="A1291" t="s">
        <v>3524</v>
      </c>
      <c r="B1291">
        <f>COUNTIF(Walmart_dataset[Order ID],Calc!A1291)</f>
        <v>6</v>
      </c>
      <c r="C1291">
        <f>SUMIF(Walmart_dataset[Order ID],Calc!A1291,Walmart_dataset[Sales])</f>
        <v>2017.5400000000002</v>
      </c>
      <c r="D1291">
        <f>SUMIF(Walmart_dataset[Order ID],Calc!A1291,Walmart_dataset[Profit])</f>
        <v>356.63999999999993</v>
      </c>
      <c r="E1291" t="str">
        <f>INDEX(Walmart_dataset[],MATCH(Per_Order[[#This Row],[Unique Order ID]],Walmart_dataset[Order ID],0),7)</f>
        <v>California</v>
      </c>
      <c r="F1291" t="str">
        <f>MID(Per_Order[[#This Row],[Unique Order ID]],4,4)</f>
        <v>2012</v>
      </c>
    </row>
    <row r="1292" spans="1:6" x14ac:dyDescent="0.25">
      <c r="A1292" t="s">
        <v>3527</v>
      </c>
      <c r="B1292">
        <f>COUNTIF(Walmart_dataset[Order ID],Calc!A1292)</f>
        <v>2</v>
      </c>
      <c r="C1292">
        <f>SUMIF(Walmart_dataset[Order ID],Calc!A1292,Walmart_dataset[Sales])</f>
        <v>255.99</v>
      </c>
      <c r="D1292">
        <f>SUMIF(Walmart_dataset[Order ID],Calc!A1292,Walmart_dataset[Profit])</f>
        <v>92.48</v>
      </c>
      <c r="E1292" t="str">
        <f>INDEX(Walmart_dataset[],MATCH(Per_Order[[#This Row],[Unique Order ID]],Walmart_dataset[Order ID],0),7)</f>
        <v>California</v>
      </c>
      <c r="F1292" t="str">
        <f>MID(Per_Order[[#This Row],[Unique Order ID]],4,4)</f>
        <v>2012</v>
      </c>
    </row>
    <row r="1293" spans="1:6" x14ac:dyDescent="0.25">
      <c r="A1293" t="s">
        <v>3528</v>
      </c>
      <c r="B1293">
        <f>COUNTIF(Walmart_dataset[Order ID],Calc!A1293)</f>
        <v>5</v>
      </c>
      <c r="C1293">
        <f>SUMIF(Walmart_dataset[Order ID],Calc!A1293,Walmart_dataset[Sales])</f>
        <v>1215.26</v>
      </c>
      <c r="D1293">
        <f>SUMIF(Walmart_dataset[Order ID],Calc!A1293,Walmart_dataset[Profit])</f>
        <v>-56.339999999999989</v>
      </c>
      <c r="E1293" t="str">
        <f>INDEX(Walmart_dataset[],MATCH(Per_Order[[#This Row],[Unique Order ID]],Walmart_dataset[Order ID],0),7)</f>
        <v>Oregon</v>
      </c>
      <c r="F1293" t="str">
        <f>MID(Per_Order[[#This Row],[Unique Order ID]],4,4)</f>
        <v>2012</v>
      </c>
    </row>
    <row r="1294" spans="1:6" x14ac:dyDescent="0.25">
      <c r="A1294" t="s">
        <v>3529</v>
      </c>
      <c r="B1294">
        <f>COUNTIF(Walmart_dataset[Order ID],Calc!A1294)</f>
        <v>1</v>
      </c>
      <c r="C1294">
        <f>SUMIF(Walmart_dataset[Order ID],Calc!A1294,Walmart_dataset[Sales])</f>
        <v>10.5</v>
      </c>
      <c r="D1294">
        <f>SUMIF(Walmart_dataset[Order ID],Calc!A1294,Walmart_dataset[Profit])</f>
        <v>1.18</v>
      </c>
      <c r="E1294" t="str">
        <f>INDEX(Walmart_dataset[],MATCH(Per_Order[[#This Row],[Unique Order ID]],Walmart_dataset[Order ID],0),7)</f>
        <v>Arizona</v>
      </c>
      <c r="F1294" t="str">
        <f>MID(Per_Order[[#This Row],[Unique Order ID]],4,4)</f>
        <v>2013</v>
      </c>
    </row>
    <row r="1295" spans="1:6" x14ac:dyDescent="0.25">
      <c r="A1295" t="s">
        <v>3530</v>
      </c>
      <c r="B1295">
        <f>COUNTIF(Walmart_dataset[Order ID],Calc!A1295)</f>
        <v>1</v>
      </c>
      <c r="C1295">
        <f>SUMIF(Walmart_dataset[Order ID],Calc!A1295,Walmart_dataset[Sales])</f>
        <v>39.92</v>
      </c>
      <c r="D1295">
        <f>SUMIF(Walmart_dataset[Order ID],Calc!A1295,Walmart_dataset[Profit])</f>
        <v>12.97</v>
      </c>
      <c r="E1295" t="str">
        <f>INDEX(Walmart_dataset[],MATCH(Per_Order[[#This Row],[Unique Order ID]],Walmart_dataset[Order ID],0),7)</f>
        <v>California</v>
      </c>
      <c r="F1295" t="str">
        <f>MID(Per_Order[[#This Row],[Unique Order ID]],4,4)</f>
        <v>2012</v>
      </c>
    </row>
    <row r="1296" spans="1:6" x14ac:dyDescent="0.25">
      <c r="A1296" t="s">
        <v>3532</v>
      </c>
      <c r="B1296">
        <f>COUNTIF(Walmart_dataset[Order ID],Calc!A1296)</f>
        <v>1</v>
      </c>
      <c r="C1296">
        <f>SUMIF(Walmart_dataset[Order ID],Calc!A1296,Walmart_dataset[Sales])</f>
        <v>269.36</v>
      </c>
      <c r="D1296">
        <f>SUMIF(Walmart_dataset[Order ID],Calc!A1296,Walmart_dataset[Profit])</f>
        <v>70.03</v>
      </c>
      <c r="E1296" t="str">
        <f>INDEX(Walmart_dataset[],MATCH(Per_Order[[#This Row],[Unique Order ID]],Walmart_dataset[Order ID],0),7)</f>
        <v>Washington</v>
      </c>
      <c r="F1296" t="str">
        <f>MID(Per_Order[[#This Row],[Unique Order ID]],4,4)</f>
        <v>2011</v>
      </c>
    </row>
    <row r="1297" spans="1:6" x14ac:dyDescent="0.25">
      <c r="A1297" t="s">
        <v>3533</v>
      </c>
      <c r="B1297">
        <f>COUNTIF(Walmart_dataset[Order ID],Calc!A1297)</f>
        <v>1</v>
      </c>
      <c r="C1297">
        <f>SUMIF(Walmart_dataset[Order ID],Calc!A1297,Walmart_dataset[Sales])</f>
        <v>5.76</v>
      </c>
      <c r="D1297">
        <f>SUMIF(Walmart_dataset[Order ID],Calc!A1297,Walmart_dataset[Profit])</f>
        <v>2.82</v>
      </c>
      <c r="E1297" t="str">
        <f>INDEX(Walmart_dataset[],MATCH(Per_Order[[#This Row],[Unique Order ID]],Walmart_dataset[Order ID],0),7)</f>
        <v>California</v>
      </c>
      <c r="F1297" t="str">
        <f>MID(Per_Order[[#This Row],[Unique Order ID]],4,4)</f>
        <v>2012</v>
      </c>
    </row>
    <row r="1298" spans="1:6" x14ac:dyDescent="0.25">
      <c r="A1298" t="s">
        <v>3534</v>
      </c>
      <c r="B1298">
        <f>COUNTIF(Walmart_dataset[Order ID],Calc!A1298)</f>
        <v>4</v>
      </c>
      <c r="C1298">
        <f>SUMIF(Walmart_dataset[Order ID],Calc!A1298,Walmart_dataset[Sales])</f>
        <v>297.99</v>
      </c>
      <c r="D1298">
        <f>SUMIF(Walmart_dataset[Order ID],Calc!A1298,Walmart_dataset[Profit])</f>
        <v>61.67</v>
      </c>
      <c r="E1298" t="str">
        <f>INDEX(Walmart_dataset[],MATCH(Per_Order[[#This Row],[Unique Order ID]],Walmart_dataset[Order ID],0),7)</f>
        <v>Washington</v>
      </c>
      <c r="F1298" t="str">
        <f>MID(Per_Order[[#This Row],[Unique Order ID]],4,4)</f>
        <v>2014</v>
      </c>
    </row>
    <row r="1299" spans="1:6" x14ac:dyDescent="0.25">
      <c r="A1299" t="s">
        <v>3535</v>
      </c>
      <c r="B1299">
        <f>COUNTIF(Walmart_dataset[Order ID],Calc!A1299)</f>
        <v>2</v>
      </c>
      <c r="C1299">
        <f>SUMIF(Walmart_dataset[Order ID],Calc!A1299,Walmart_dataset[Sales])</f>
        <v>122.53</v>
      </c>
      <c r="D1299">
        <f>SUMIF(Walmart_dataset[Order ID],Calc!A1299,Walmart_dataset[Profit])</f>
        <v>36.22</v>
      </c>
      <c r="E1299" t="str">
        <f>INDEX(Walmart_dataset[],MATCH(Per_Order[[#This Row],[Unique Order ID]],Walmart_dataset[Order ID],0),7)</f>
        <v>New Mexico</v>
      </c>
      <c r="F1299" t="str">
        <f>MID(Per_Order[[#This Row],[Unique Order ID]],4,4)</f>
        <v>2014</v>
      </c>
    </row>
    <row r="1300" spans="1:6" x14ac:dyDescent="0.25">
      <c r="A1300" t="s">
        <v>3536</v>
      </c>
      <c r="B1300">
        <f>COUNTIF(Walmart_dataset[Order ID],Calc!A1300)</f>
        <v>2</v>
      </c>
      <c r="C1300">
        <f>SUMIF(Walmart_dataset[Order ID],Calc!A1300,Walmart_dataset[Sales])</f>
        <v>3384.45</v>
      </c>
      <c r="D1300">
        <f>SUMIF(Walmart_dataset[Order ID],Calc!A1300,Walmart_dataset[Profit])</f>
        <v>382.83000000000004</v>
      </c>
      <c r="E1300" t="str">
        <f>INDEX(Walmart_dataset[],MATCH(Per_Order[[#This Row],[Unique Order ID]],Walmart_dataset[Order ID],0),7)</f>
        <v>California</v>
      </c>
      <c r="F1300" t="str">
        <f>MID(Per_Order[[#This Row],[Unique Order ID]],4,4)</f>
        <v>2013</v>
      </c>
    </row>
    <row r="1301" spans="1:6" x14ac:dyDescent="0.25">
      <c r="A1301" t="s">
        <v>3538</v>
      </c>
      <c r="B1301">
        <f>COUNTIF(Walmart_dataset[Order ID],Calc!A1301)</f>
        <v>4</v>
      </c>
      <c r="C1301">
        <f>SUMIF(Walmart_dataset[Order ID],Calc!A1301,Walmart_dataset[Sales])</f>
        <v>3862.1000000000004</v>
      </c>
      <c r="D1301">
        <f>SUMIF(Walmart_dataset[Order ID],Calc!A1301,Walmart_dataset[Profit])</f>
        <v>425.82</v>
      </c>
      <c r="E1301" t="str">
        <f>INDEX(Walmart_dataset[],MATCH(Per_Order[[#This Row],[Unique Order ID]],Walmart_dataset[Order ID],0),7)</f>
        <v>California</v>
      </c>
      <c r="F1301" t="str">
        <f>MID(Per_Order[[#This Row],[Unique Order ID]],4,4)</f>
        <v>2012</v>
      </c>
    </row>
    <row r="1302" spans="1:6" x14ac:dyDescent="0.25">
      <c r="A1302" t="s">
        <v>3540</v>
      </c>
      <c r="B1302">
        <f>COUNTIF(Walmart_dataset[Order ID],Calc!A1302)</f>
        <v>1</v>
      </c>
      <c r="C1302">
        <f>SUMIF(Walmart_dataset[Order ID],Calc!A1302,Walmart_dataset[Sales])</f>
        <v>148.02000000000001</v>
      </c>
      <c r="D1302">
        <f>SUMIF(Walmart_dataset[Order ID],Calc!A1302,Walmart_dataset[Profit])</f>
        <v>41.45</v>
      </c>
      <c r="E1302" t="str">
        <f>INDEX(Walmart_dataset[],MATCH(Per_Order[[#This Row],[Unique Order ID]],Walmart_dataset[Order ID],0),7)</f>
        <v>California</v>
      </c>
      <c r="F1302" t="str">
        <f>MID(Per_Order[[#This Row],[Unique Order ID]],4,4)</f>
        <v>2014</v>
      </c>
    </row>
    <row r="1303" spans="1:6" x14ac:dyDescent="0.25">
      <c r="A1303" t="s">
        <v>3542</v>
      </c>
      <c r="B1303">
        <f>COUNTIF(Walmart_dataset[Order ID],Calc!A1303)</f>
        <v>1</v>
      </c>
      <c r="C1303">
        <f>SUMIF(Walmart_dataset[Order ID],Calc!A1303,Walmart_dataset[Sales])</f>
        <v>204.95</v>
      </c>
      <c r="D1303">
        <f>SUMIF(Walmart_dataset[Order ID],Calc!A1303,Walmart_dataset[Profit])</f>
        <v>100.43</v>
      </c>
      <c r="E1303" t="str">
        <f>INDEX(Walmart_dataset[],MATCH(Per_Order[[#This Row],[Unique Order ID]],Walmart_dataset[Order ID],0),7)</f>
        <v>California</v>
      </c>
      <c r="F1303" t="str">
        <f>MID(Per_Order[[#This Row],[Unique Order ID]],4,4)</f>
        <v>2014</v>
      </c>
    </row>
    <row r="1304" spans="1:6" x14ac:dyDescent="0.25">
      <c r="A1304" t="s">
        <v>3543</v>
      </c>
      <c r="B1304">
        <f>COUNTIF(Walmart_dataset[Order ID],Calc!A1304)</f>
        <v>3</v>
      </c>
      <c r="C1304">
        <f>SUMIF(Walmart_dataset[Order ID],Calc!A1304,Walmart_dataset[Sales])</f>
        <v>524.6099999999999</v>
      </c>
      <c r="D1304">
        <f>SUMIF(Walmart_dataset[Order ID],Calc!A1304,Walmart_dataset[Profit])</f>
        <v>21.939999999999998</v>
      </c>
      <c r="E1304" t="str">
        <f>INDEX(Walmart_dataset[],MATCH(Per_Order[[#This Row],[Unique Order ID]],Walmart_dataset[Order ID],0),7)</f>
        <v>California</v>
      </c>
      <c r="F1304" t="str">
        <f>MID(Per_Order[[#This Row],[Unique Order ID]],4,4)</f>
        <v>2013</v>
      </c>
    </row>
    <row r="1305" spans="1:6" x14ac:dyDescent="0.25">
      <c r="A1305" t="s">
        <v>3545</v>
      </c>
      <c r="B1305">
        <f>COUNTIF(Walmart_dataset[Order ID],Calc!A1305)</f>
        <v>1</v>
      </c>
      <c r="C1305">
        <f>SUMIF(Walmart_dataset[Order ID],Calc!A1305,Walmart_dataset[Sales])</f>
        <v>161.57</v>
      </c>
      <c r="D1305">
        <f>SUMIF(Walmart_dataset[Order ID],Calc!A1305,Walmart_dataset[Profit])</f>
        <v>-28.27</v>
      </c>
      <c r="E1305" t="str">
        <f>INDEX(Walmart_dataset[],MATCH(Per_Order[[#This Row],[Unique Order ID]],Walmart_dataset[Order ID],0),7)</f>
        <v>California</v>
      </c>
      <c r="F1305" t="str">
        <f>MID(Per_Order[[#This Row],[Unique Order ID]],4,4)</f>
        <v>2014</v>
      </c>
    </row>
    <row r="1306" spans="1:6" x14ac:dyDescent="0.25">
      <c r="A1306" t="s">
        <v>3546</v>
      </c>
      <c r="B1306">
        <f>COUNTIF(Walmart_dataset[Order ID],Calc!A1306)</f>
        <v>4</v>
      </c>
      <c r="C1306">
        <f>SUMIF(Walmart_dataset[Order ID],Calc!A1306,Walmart_dataset[Sales])</f>
        <v>602.42999999999995</v>
      </c>
      <c r="D1306">
        <f>SUMIF(Walmart_dataset[Order ID],Calc!A1306,Walmart_dataset[Profit])</f>
        <v>185.38</v>
      </c>
      <c r="E1306" t="str">
        <f>INDEX(Walmart_dataset[],MATCH(Per_Order[[#This Row],[Unique Order ID]],Walmart_dataset[Order ID],0),7)</f>
        <v>California</v>
      </c>
      <c r="F1306" t="str">
        <f>MID(Per_Order[[#This Row],[Unique Order ID]],4,4)</f>
        <v>2011</v>
      </c>
    </row>
    <row r="1307" spans="1:6" x14ac:dyDescent="0.25">
      <c r="A1307" t="s">
        <v>3548</v>
      </c>
      <c r="B1307">
        <f>COUNTIF(Walmart_dataset[Order ID],Calc!A1307)</f>
        <v>2</v>
      </c>
      <c r="C1307">
        <f>SUMIF(Walmart_dataset[Order ID],Calc!A1307,Walmart_dataset[Sales])</f>
        <v>124.55</v>
      </c>
      <c r="D1307">
        <f>SUMIF(Walmart_dataset[Order ID],Calc!A1307,Walmart_dataset[Profit])</f>
        <v>58.53</v>
      </c>
      <c r="E1307" t="str">
        <f>INDEX(Walmart_dataset[],MATCH(Per_Order[[#This Row],[Unique Order ID]],Walmart_dataset[Order ID],0),7)</f>
        <v>California</v>
      </c>
      <c r="F1307" t="str">
        <f>MID(Per_Order[[#This Row],[Unique Order ID]],4,4)</f>
        <v>2012</v>
      </c>
    </row>
    <row r="1308" spans="1:6" x14ac:dyDescent="0.25">
      <c r="A1308" t="s">
        <v>3549</v>
      </c>
      <c r="B1308">
        <f>COUNTIF(Walmart_dataset[Order ID],Calc!A1308)</f>
        <v>4</v>
      </c>
      <c r="C1308">
        <f>SUMIF(Walmart_dataset[Order ID],Calc!A1308,Walmart_dataset[Sales])</f>
        <v>918.97</v>
      </c>
      <c r="D1308">
        <f>SUMIF(Walmart_dataset[Order ID],Calc!A1308,Walmart_dataset[Profit])</f>
        <v>32.570000000000007</v>
      </c>
      <c r="E1308" t="str">
        <f>INDEX(Walmart_dataset[],MATCH(Per_Order[[#This Row],[Unique Order ID]],Walmart_dataset[Order ID],0),7)</f>
        <v>California</v>
      </c>
      <c r="F1308" t="str">
        <f>MID(Per_Order[[#This Row],[Unique Order ID]],4,4)</f>
        <v>2013</v>
      </c>
    </row>
    <row r="1309" spans="1:6" x14ac:dyDescent="0.25">
      <c r="A1309" t="s">
        <v>3551</v>
      </c>
      <c r="B1309">
        <f>COUNTIF(Walmart_dataset[Order ID],Calc!A1309)</f>
        <v>1</v>
      </c>
      <c r="C1309">
        <f>SUMIF(Walmart_dataset[Order ID],Calc!A1309,Walmart_dataset[Sales])</f>
        <v>20.16</v>
      </c>
      <c r="D1309">
        <f>SUMIF(Walmart_dataset[Order ID],Calc!A1309,Walmart_dataset[Profit])</f>
        <v>9.8800000000000008</v>
      </c>
      <c r="E1309" t="str">
        <f>INDEX(Walmart_dataset[],MATCH(Per_Order[[#This Row],[Unique Order ID]],Walmart_dataset[Order ID],0),7)</f>
        <v>California</v>
      </c>
      <c r="F1309" t="str">
        <f>MID(Per_Order[[#This Row],[Unique Order ID]],4,4)</f>
        <v>2013</v>
      </c>
    </row>
    <row r="1310" spans="1:6" x14ac:dyDescent="0.25">
      <c r="A1310" t="s">
        <v>3552</v>
      </c>
      <c r="B1310">
        <f>COUNTIF(Walmart_dataset[Order ID],Calc!A1310)</f>
        <v>3</v>
      </c>
      <c r="C1310">
        <f>SUMIF(Walmart_dataset[Order ID],Calc!A1310,Walmart_dataset[Sales])</f>
        <v>14052.48</v>
      </c>
      <c r="D1310">
        <f>SUMIF(Walmart_dataset[Order ID],Calc!A1310,Walmart_dataset[Profit])</f>
        <v>6734.4699999999993</v>
      </c>
      <c r="E1310" t="str">
        <f>INDEX(Walmart_dataset[],MATCH(Per_Order[[#This Row],[Unique Order ID]],Walmart_dataset[Order ID],0),7)</f>
        <v>Washington</v>
      </c>
      <c r="F1310" t="str">
        <f>MID(Per_Order[[#This Row],[Unique Order ID]],4,4)</f>
        <v>2014</v>
      </c>
    </row>
    <row r="1311" spans="1:6" x14ac:dyDescent="0.25">
      <c r="A1311" t="s">
        <v>3554</v>
      </c>
      <c r="B1311">
        <f>COUNTIF(Walmart_dataset[Order ID],Calc!A1311)</f>
        <v>1</v>
      </c>
      <c r="C1311">
        <f>SUMIF(Walmart_dataset[Order ID],Calc!A1311,Walmart_dataset[Sales])</f>
        <v>595</v>
      </c>
      <c r="D1311">
        <f>SUMIF(Walmart_dataset[Order ID],Calc!A1311,Walmart_dataset[Profit])</f>
        <v>95.2</v>
      </c>
      <c r="E1311" t="str">
        <f>INDEX(Walmart_dataset[],MATCH(Per_Order[[#This Row],[Unique Order ID]],Walmart_dataset[Order ID],0),7)</f>
        <v>California</v>
      </c>
      <c r="F1311" t="str">
        <f>MID(Per_Order[[#This Row],[Unique Order ID]],4,4)</f>
        <v>2013</v>
      </c>
    </row>
    <row r="1312" spans="1:6" x14ac:dyDescent="0.25">
      <c r="A1312" t="s">
        <v>3555</v>
      </c>
      <c r="B1312">
        <f>COUNTIF(Walmart_dataset[Order ID],Calc!A1312)</f>
        <v>4</v>
      </c>
      <c r="C1312">
        <f>SUMIF(Walmart_dataset[Order ID],Calc!A1312,Walmart_dataset[Sales])</f>
        <v>738.9</v>
      </c>
      <c r="D1312">
        <f>SUMIF(Walmart_dataset[Order ID],Calc!A1312,Walmart_dataset[Profit])</f>
        <v>49.090000000000011</v>
      </c>
      <c r="E1312" t="str">
        <f>INDEX(Walmart_dataset[],MATCH(Per_Order[[#This Row],[Unique Order ID]],Walmart_dataset[Order ID],0),7)</f>
        <v>California</v>
      </c>
      <c r="F1312" t="str">
        <f>MID(Per_Order[[#This Row],[Unique Order ID]],4,4)</f>
        <v>2012</v>
      </c>
    </row>
    <row r="1313" spans="1:6" x14ac:dyDescent="0.25">
      <c r="A1313" t="s">
        <v>3557</v>
      </c>
      <c r="B1313">
        <f>COUNTIF(Walmart_dataset[Order ID],Calc!A1313)</f>
        <v>1</v>
      </c>
      <c r="C1313">
        <f>SUMIF(Walmart_dataset[Order ID],Calc!A1313,Walmart_dataset[Sales])</f>
        <v>863.13</v>
      </c>
      <c r="D1313">
        <f>SUMIF(Walmart_dataset[Order ID],Calc!A1313,Walmart_dataset[Profit])</f>
        <v>-32.369999999999997</v>
      </c>
      <c r="E1313" t="str">
        <f>INDEX(Walmart_dataset[],MATCH(Per_Order[[#This Row],[Unique Order ID]],Walmart_dataset[Order ID],0),7)</f>
        <v>California</v>
      </c>
      <c r="F1313" t="str">
        <f>MID(Per_Order[[#This Row],[Unique Order ID]],4,4)</f>
        <v>2013</v>
      </c>
    </row>
    <row r="1314" spans="1:6" x14ac:dyDescent="0.25">
      <c r="A1314" t="s">
        <v>3558</v>
      </c>
      <c r="B1314">
        <f>COUNTIF(Walmart_dataset[Order ID],Calc!A1314)</f>
        <v>3</v>
      </c>
      <c r="C1314">
        <f>SUMIF(Walmart_dataset[Order ID],Calc!A1314,Walmart_dataset[Sales])</f>
        <v>2595.39</v>
      </c>
      <c r="D1314">
        <f>SUMIF(Walmart_dataset[Order ID],Calc!A1314,Walmart_dataset[Profit])</f>
        <v>326.27</v>
      </c>
      <c r="E1314" t="str">
        <f>INDEX(Walmart_dataset[],MATCH(Per_Order[[#This Row],[Unique Order ID]],Walmart_dataset[Order ID],0),7)</f>
        <v>Washington</v>
      </c>
      <c r="F1314" t="str">
        <f>MID(Per_Order[[#This Row],[Unique Order ID]],4,4)</f>
        <v>2014</v>
      </c>
    </row>
    <row r="1315" spans="1:6" x14ac:dyDescent="0.25">
      <c r="A1315" t="s">
        <v>3559</v>
      </c>
      <c r="B1315">
        <f>COUNTIF(Walmart_dataset[Order ID],Calc!A1315)</f>
        <v>3</v>
      </c>
      <c r="C1315">
        <f>SUMIF(Walmart_dataset[Order ID],Calc!A1315,Walmart_dataset[Sales])</f>
        <v>68.7</v>
      </c>
      <c r="D1315">
        <f>SUMIF(Walmart_dataset[Order ID],Calc!A1315,Walmart_dataset[Profit])</f>
        <v>19.62</v>
      </c>
      <c r="E1315" t="str">
        <f>INDEX(Walmart_dataset[],MATCH(Per_Order[[#This Row],[Unique Order ID]],Walmart_dataset[Order ID],0),7)</f>
        <v>California</v>
      </c>
      <c r="F1315" t="str">
        <f>MID(Per_Order[[#This Row],[Unique Order ID]],4,4)</f>
        <v>2011</v>
      </c>
    </row>
    <row r="1316" spans="1:6" x14ac:dyDescent="0.25">
      <c r="A1316" t="s">
        <v>3560</v>
      </c>
      <c r="B1316">
        <f>COUNTIF(Walmart_dataset[Order ID],Calc!A1316)</f>
        <v>1</v>
      </c>
      <c r="C1316">
        <f>SUMIF(Walmart_dataset[Order ID],Calc!A1316,Walmart_dataset[Sales])</f>
        <v>474.95</v>
      </c>
      <c r="D1316">
        <f>SUMIF(Walmart_dataset[Order ID],Calc!A1316,Walmart_dataset[Profit])</f>
        <v>142.49</v>
      </c>
      <c r="E1316" t="str">
        <f>INDEX(Walmart_dataset[],MATCH(Per_Order[[#This Row],[Unique Order ID]],Walmart_dataset[Order ID],0),7)</f>
        <v>California</v>
      </c>
      <c r="F1316" t="str">
        <f>MID(Per_Order[[#This Row],[Unique Order ID]],4,4)</f>
        <v>2014</v>
      </c>
    </row>
    <row r="1317" spans="1:6" x14ac:dyDescent="0.25">
      <c r="A1317" t="s">
        <v>3561</v>
      </c>
      <c r="B1317">
        <f>COUNTIF(Walmart_dataset[Order ID],Calc!A1317)</f>
        <v>1</v>
      </c>
      <c r="C1317">
        <f>SUMIF(Walmart_dataset[Order ID],Calc!A1317,Walmart_dataset[Sales])</f>
        <v>999.98</v>
      </c>
      <c r="D1317">
        <f>SUMIF(Walmart_dataset[Order ID],Calc!A1317,Walmart_dataset[Profit])</f>
        <v>449.99</v>
      </c>
      <c r="E1317" t="str">
        <f>INDEX(Walmart_dataset[],MATCH(Per_Order[[#This Row],[Unique Order ID]],Walmart_dataset[Order ID],0),7)</f>
        <v>Washington</v>
      </c>
      <c r="F1317" t="str">
        <f>MID(Per_Order[[#This Row],[Unique Order ID]],4,4)</f>
        <v>2013</v>
      </c>
    </row>
    <row r="1318" spans="1:6" x14ac:dyDescent="0.25">
      <c r="A1318" t="s">
        <v>3562</v>
      </c>
      <c r="B1318">
        <f>COUNTIF(Walmart_dataset[Order ID],Calc!A1318)</f>
        <v>1</v>
      </c>
      <c r="C1318">
        <f>SUMIF(Walmart_dataset[Order ID],Calc!A1318,Walmart_dataset[Sales])</f>
        <v>277.5</v>
      </c>
      <c r="D1318">
        <f>SUMIF(Walmart_dataset[Order ID],Calc!A1318,Walmart_dataset[Profit])</f>
        <v>-188.7</v>
      </c>
      <c r="E1318" t="str">
        <f>INDEX(Walmart_dataset[],MATCH(Per_Order[[#This Row],[Unique Order ID]],Walmart_dataset[Order ID],0),7)</f>
        <v>Oregon</v>
      </c>
      <c r="F1318" t="str">
        <f>MID(Per_Order[[#This Row],[Unique Order ID]],4,4)</f>
        <v>2012</v>
      </c>
    </row>
    <row r="1319" spans="1:6" x14ac:dyDescent="0.25">
      <c r="A1319" t="s">
        <v>3563</v>
      </c>
      <c r="B1319">
        <f>COUNTIF(Walmart_dataset[Order ID],Calc!A1319)</f>
        <v>1</v>
      </c>
      <c r="C1319">
        <f>SUMIF(Walmart_dataset[Order ID],Calc!A1319,Walmart_dataset[Sales])</f>
        <v>8.9600000000000009</v>
      </c>
      <c r="D1319">
        <f>SUMIF(Walmart_dataset[Order ID],Calc!A1319,Walmart_dataset[Profit])</f>
        <v>4.3899999999999997</v>
      </c>
      <c r="E1319" t="str">
        <f>INDEX(Walmart_dataset[],MATCH(Per_Order[[#This Row],[Unique Order ID]],Walmart_dataset[Order ID],0),7)</f>
        <v>California</v>
      </c>
      <c r="F1319" t="str">
        <f>MID(Per_Order[[#This Row],[Unique Order ID]],4,4)</f>
        <v>2012</v>
      </c>
    </row>
    <row r="1320" spans="1:6" x14ac:dyDescent="0.25">
      <c r="A1320" t="s">
        <v>3564</v>
      </c>
      <c r="B1320">
        <f>COUNTIF(Walmart_dataset[Order ID],Calc!A1320)</f>
        <v>2</v>
      </c>
      <c r="C1320">
        <f>SUMIF(Walmart_dataset[Order ID],Calc!A1320,Walmart_dataset[Sales])</f>
        <v>198.84</v>
      </c>
      <c r="D1320">
        <f>SUMIF(Walmart_dataset[Order ID],Calc!A1320,Walmart_dataset[Profit])</f>
        <v>89.87</v>
      </c>
      <c r="E1320" t="str">
        <f>INDEX(Walmart_dataset[],MATCH(Per_Order[[#This Row],[Unique Order ID]],Walmart_dataset[Order ID],0),7)</f>
        <v>California</v>
      </c>
      <c r="F1320" t="str">
        <f>MID(Per_Order[[#This Row],[Unique Order ID]],4,4)</f>
        <v>2013</v>
      </c>
    </row>
    <row r="1321" spans="1:6" x14ac:dyDescent="0.25">
      <c r="A1321" t="s">
        <v>3565</v>
      </c>
      <c r="B1321">
        <f>COUNTIF(Walmart_dataset[Order ID],Calc!A1321)</f>
        <v>2</v>
      </c>
      <c r="C1321">
        <f>SUMIF(Walmart_dataset[Order ID],Calc!A1321,Walmart_dataset[Sales])</f>
        <v>210.13</v>
      </c>
      <c r="D1321">
        <f>SUMIF(Walmart_dataset[Order ID],Calc!A1321,Walmart_dataset[Profit])</f>
        <v>42.769999999999996</v>
      </c>
      <c r="E1321" t="str">
        <f>INDEX(Walmart_dataset[],MATCH(Per_Order[[#This Row],[Unique Order ID]],Walmart_dataset[Order ID],0),7)</f>
        <v>California</v>
      </c>
      <c r="F1321" t="str">
        <f>MID(Per_Order[[#This Row],[Unique Order ID]],4,4)</f>
        <v>2011</v>
      </c>
    </row>
    <row r="1322" spans="1:6" x14ac:dyDescent="0.25">
      <c r="A1322" t="s">
        <v>3566</v>
      </c>
      <c r="B1322">
        <f>COUNTIF(Walmart_dataset[Order ID],Calc!A1322)</f>
        <v>2</v>
      </c>
      <c r="C1322">
        <f>SUMIF(Walmart_dataset[Order ID],Calc!A1322,Walmart_dataset[Sales])</f>
        <v>891.78</v>
      </c>
      <c r="D1322">
        <f>SUMIF(Walmart_dataset[Order ID],Calc!A1322,Walmart_dataset[Profit])</f>
        <v>82.009999999999991</v>
      </c>
      <c r="E1322" t="str">
        <f>INDEX(Walmart_dataset[],MATCH(Per_Order[[#This Row],[Unique Order ID]],Walmart_dataset[Order ID],0),7)</f>
        <v>California</v>
      </c>
      <c r="F1322" t="str">
        <f>MID(Per_Order[[#This Row],[Unique Order ID]],4,4)</f>
        <v>2011</v>
      </c>
    </row>
    <row r="1323" spans="1:6" x14ac:dyDescent="0.25">
      <c r="A1323" t="s">
        <v>3567</v>
      </c>
      <c r="B1323">
        <f>COUNTIF(Walmart_dataset[Order ID],Calc!A1323)</f>
        <v>6</v>
      </c>
      <c r="C1323">
        <f>SUMIF(Walmart_dataset[Order ID],Calc!A1323,Walmart_dataset[Sales])</f>
        <v>1057.1600000000001</v>
      </c>
      <c r="D1323">
        <f>SUMIF(Walmart_dataset[Order ID],Calc!A1323,Walmart_dataset[Profit])</f>
        <v>271.24</v>
      </c>
      <c r="E1323" t="str">
        <f>INDEX(Walmart_dataset[],MATCH(Per_Order[[#This Row],[Unique Order ID]],Walmart_dataset[Order ID],0),7)</f>
        <v>Washington</v>
      </c>
      <c r="F1323" t="str">
        <f>MID(Per_Order[[#This Row],[Unique Order ID]],4,4)</f>
        <v>2014</v>
      </c>
    </row>
    <row r="1324" spans="1:6" x14ac:dyDescent="0.25">
      <c r="A1324" t="s">
        <v>3573</v>
      </c>
      <c r="B1324">
        <f>COUNTIF(Walmart_dataset[Order ID],Calc!A1324)</f>
        <v>1</v>
      </c>
      <c r="C1324">
        <f>SUMIF(Walmart_dataset[Order ID],Calc!A1324,Walmart_dataset[Sales])</f>
        <v>387.14</v>
      </c>
      <c r="D1324">
        <f>SUMIF(Walmart_dataset[Order ID],Calc!A1324,Walmart_dataset[Profit])</f>
        <v>4.84</v>
      </c>
      <c r="E1324" t="str">
        <f>INDEX(Walmart_dataset[],MATCH(Per_Order[[#This Row],[Unique Order ID]],Walmart_dataset[Order ID],0),7)</f>
        <v>California</v>
      </c>
      <c r="F1324" t="str">
        <f>MID(Per_Order[[#This Row],[Unique Order ID]],4,4)</f>
        <v>2013</v>
      </c>
    </row>
    <row r="1325" spans="1:6" x14ac:dyDescent="0.25">
      <c r="A1325" t="s">
        <v>3576</v>
      </c>
      <c r="B1325">
        <f>COUNTIF(Walmart_dataset[Order ID],Calc!A1325)</f>
        <v>1</v>
      </c>
      <c r="C1325">
        <f>SUMIF(Walmart_dataset[Order ID],Calc!A1325,Walmart_dataset[Sales])</f>
        <v>18.37</v>
      </c>
      <c r="D1325">
        <f>SUMIF(Walmart_dataset[Order ID],Calc!A1325,Walmart_dataset[Profit])</f>
        <v>5.97</v>
      </c>
      <c r="E1325" t="str">
        <f>INDEX(Walmart_dataset[],MATCH(Per_Order[[#This Row],[Unique Order ID]],Walmart_dataset[Order ID],0),7)</f>
        <v>Washington</v>
      </c>
      <c r="F1325" t="str">
        <f>MID(Per_Order[[#This Row],[Unique Order ID]],4,4)</f>
        <v>2014</v>
      </c>
    </row>
    <row r="1326" spans="1:6" x14ac:dyDescent="0.25">
      <c r="A1326" t="s">
        <v>3578</v>
      </c>
      <c r="B1326">
        <f>COUNTIF(Walmart_dataset[Order ID],Calc!A1326)</f>
        <v>1</v>
      </c>
      <c r="C1326">
        <f>SUMIF(Walmart_dataset[Order ID],Calc!A1326,Walmart_dataset[Sales])</f>
        <v>7.98</v>
      </c>
      <c r="D1326">
        <f>SUMIF(Walmart_dataset[Order ID],Calc!A1326,Walmart_dataset[Profit])</f>
        <v>2.0699999999999998</v>
      </c>
      <c r="E1326" t="str">
        <f>INDEX(Walmart_dataset[],MATCH(Per_Order[[#This Row],[Unique Order ID]],Walmart_dataset[Order ID],0),7)</f>
        <v>California</v>
      </c>
      <c r="F1326" t="str">
        <f>MID(Per_Order[[#This Row],[Unique Order ID]],4,4)</f>
        <v>2011</v>
      </c>
    </row>
    <row r="1327" spans="1:6" x14ac:dyDescent="0.25">
      <c r="A1327" t="s">
        <v>3579</v>
      </c>
      <c r="B1327">
        <f>COUNTIF(Walmart_dataset[Order ID],Calc!A1327)</f>
        <v>2</v>
      </c>
      <c r="C1327">
        <f>SUMIF(Walmart_dataset[Order ID],Calc!A1327,Walmart_dataset[Sales])</f>
        <v>2012.3000000000002</v>
      </c>
      <c r="D1327">
        <f>SUMIF(Walmart_dataset[Order ID],Calc!A1327,Walmart_dataset[Profit])</f>
        <v>705.27</v>
      </c>
      <c r="E1327" t="str">
        <f>INDEX(Walmart_dataset[],MATCH(Per_Order[[#This Row],[Unique Order ID]],Walmart_dataset[Order ID],0),7)</f>
        <v>California</v>
      </c>
      <c r="F1327" t="str">
        <f>MID(Per_Order[[#This Row],[Unique Order ID]],4,4)</f>
        <v>2014</v>
      </c>
    </row>
    <row r="1328" spans="1:6" x14ac:dyDescent="0.25">
      <c r="A1328" t="s">
        <v>3580</v>
      </c>
      <c r="B1328">
        <f>COUNTIF(Walmart_dataset[Order ID],Calc!A1328)</f>
        <v>1</v>
      </c>
      <c r="C1328">
        <f>SUMIF(Walmart_dataset[Order ID],Calc!A1328,Walmart_dataset[Sales])</f>
        <v>73.58</v>
      </c>
      <c r="D1328">
        <f>SUMIF(Walmart_dataset[Order ID],Calc!A1328,Walmart_dataset[Profit])</f>
        <v>8.2799999999999994</v>
      </c>
      <c r="E1328" t="str">
        <f>INDEX(Walmart_dataset[],MATCH(Per_Order[[#This Row],[Unique Order ID]],Walmart_dataset[Order ID],0),7)</f>
        <v>California</v>
      </c>
      <c r="F1328" t="str">
        <f>MID(Per_Order[[#This Row],[Unique Order ID]],4,4)</f>
        <v>2011</v>
      </c>
    </row>
    <row r="1329" spans="1:6" x14ac:dyDescent="0.25">
      <c r="A1329" t="s">
        <v>3581</v>
      </c>
      <c r="B1329">
        <f>COUNTIF(Walmart_dataset[Order ID],Calc!A1329)</f>
        <v>1</v>
      </c>
      <c r="C1329">
        <f>SUMIF(Walmart_dataset[Order ID],Calc!A1329,Walmart_dataset[Sales])</f>
        <v>486.37</v>
      </c>
      <c r="D1329">
        <f>SUMIF(Walmart_dataset[Order ID],Calc!A1329,Walmart_dataset[Profit])</f>
        <v>36.479999999999997</v>
      </c>
      <c r="E1329" t="str">
        <f>INDEX(Walmart_dataset[],MATCH(Per_Order[[#This Row],[Unique Order ID]],Walmart_dataset[Order ID],0),7)</f>
        <v>California</v>
      </c>
      <c r="F1329" t="str">
        <f>MID(Per_Order[[#This Row],[Unique Order ID]],4,4)</f>
        <v>2014</v>
      </c>
    </row>
    <row r="1330" spans="1:6" x14ac:dyDescent="0.25">
      <c r="A1330" t="s">
        <v>3582</v>
      </c>
      <c r="B1330">
        <f>COUNTIF(Walmart_dataset[Order ID],Calc!A1330)</f>
        <v>1</v>
      </c>
      <c r="C1330">
        <f>SUMIF(Walmart_dataset[Order ID],Calc!A1330,Walmart_dataset[Sales])</f>
        <v>37.17</v>
      </c>
      <c r="D1330">
        <f>SUMIF(Walmart_dataset[Order ID],Calc!A1330,Walmart_dataset[Profit])</f>
        <v>11.15</v>
      </c>
      <c r="E1330" t="str">
        <f>INDEX(Walmart_dataset[],MATCH(Per_Order[[#This Row],[Unique Order ID]],Walmart_dataset[Order ID],0),7)</f>
        <v>California</v>
      </c>
      <c r="F1330" t="str">
        <f>MID(Per_Order[[#This Row],[Unique Order ID]],4,4)</f>
        <v>2013</v>
      </c>
    </row>
    <row r="1331" spans="1:6" x14ac:dyDescent="0.25">
      <c r="A1331" t="s">
        <v>3583</v>
      </c>
      <c r="B1331">
        <f>COUNTIF(Walmart_dataset[Order ID],Calc!A1331)</f>
        <v>1</v>
      </c>
      <c r="C1331">
        <f>SUMIF(Walmart_dataset[Order ID],Calc!A1331,Walmart_dataset[Sales])</f>
        <v>436.7</v>
      </c>
      <c r="D1331">
        <f>SUMIF(Walmart_dataset[Order ID],Calc!A1331,Walmart_dataset[Profit])</f>
        <v>-38.21</v>
      </c>
      <c r="E1331" t="str">
        <f>INDEX(Walmart_dataset[],MATCH(Per_Order[[#This Row],[Unique Order ID]],Walmart_dataset[Order ID],0),7)</f>
        <v>California</v>
      </c>
      <c r="F1331" t="str">
        <f>MID(Per_Order[[#This Row],[Unique Order ID]],4,4)</f>
        <v>2014</v>
      </c>
    </row>
    <row r="1332" spans="1:6" x14ac:dyDescent="0.25">
      <c r="A1332" t="s">
        <v>3584</v>
      </c>
      <c r="B1332">
        <f>COUNTIF(Walmart_dataset[Order ID],Calc!A1332)</f>
        <v>1</v>
      </c>
      <c r="C1332">
        <f>SUMIF(Walmart_dataset[Order ID],Calc!A1332,Walmart_dataset[Sales])</f>
        <v>61.44</v>
      </c>
      <c r="D1332">
        <f>SUMIF(Walmart_dataset[Order ID],Calc!A1332,Walmart_dataset[Profit])</f>
        <v>16.59</v>
      </c>
      <c r="E1332" t="str">
        <f>INDEX(Walmart_dataset[],MATCH(Per_Order[[#This Row],[Unique Order ID]],Walmart_dataset[Order ID],0),7)</f>
        <v>California</v>
      </c>
      <c r="F1332" t="str">
        <f>MID(Per_Order[[#This Row],[Unique Order ID]],4,4)</f>
        <v>2014</v>
      </c>
    </row>
    <row r="1333" spans="1:6" x14ac:dyDescent="0.25">
      <c r="A1333" t="s">
        <v>3585</v>
      </c>
      <c r="B1333">
        <f>COUNTIF(Walmart_dataset[Order ID],Calc!A1333)</f>
        <v>3</v>
      </c>
      <c r="C1333">
        <f>SUMIF(Walmart_dataset[Order ID],Calc!A1333,Walmart_dataset[Sales])</f>
        <v>410.1</v>
      </c>
      <c r="D1333">
        <f>SUMIF(Walmart_dataset[Order ID],Calc!A1333,Walmart_dataset[Profit])</f>
        <v>124.94</v>
      </c>
      <c r="E1333" t="str">
        <f>INDEX(Walmart_dataset[],MATCH(Per_Order[[#This Row],[Unique Order ID]],Walmart_dataset[Order ID],0),7)</f>
        <v>Montana</v>
      </c>
      <c r="F1333" t="str">
        <f>MID(Per_Order[[#This Row],[Unique Order ID]],4,4)</f>
        <v>2011</v>
      </c>
    </row>
    <row r="1334" spans="1:6" x14ac:dyDescent="0.25">
      <c r="A1334" t="s">
        <v>3586</v>
      </c>
      <c r="B1334">
        <f>COUNTIF(Walmart_dataset[Order ID],Calc!A1334)</f>
        <v>1</v>
      </c>
      <c r="C1334">
        <f>SUMIF(Walmart_dataset[Order ID],Calc!A1334,Walmart_dataset[Sales])</f>
        <v>604.77</v>
      </c>
      <c r="D1334">
        <f>SUMIF(Walmart_dataset[Order ID],Calc!A1334,Walmart_dataset[Profit])</f>
        <v>60.48</v>
      </c>
      <c r="E1334" t="str">
        <f>INDEX(Walmart_dataset[],MATCH(Per_Order[[#This Row],[Unique Order ID]],Walmart_dataset[Order ID],0),7)</f>
        <v>Washington</v>
      </c>
      <c r="F1334" t="str">
        <f>MID(Per_Order[[#This Row],[Unique Order ID]],4,4)</f>
        <v>2014</v>
      </c>
    </row>
    <row r="1335" spans="1:6" x14ac:dyDescent="0.25">
      <c r="A1335" t="s">
        <v>3587</v>
      </c>
      <c r="B1335">
        <f>COUNTIF(Walmart_dataset[Order ID],Calc!A1335)</f>
        <v>3</v>
      </c>
      <c r="C1335">
        <f>SUMIF(Walmart_dataset[Order ID],Calc!A1335,Walmart_dataset[Sales])</f>
        <v>131.84</v>
      </c>
      <c r="D1335">
        <f>SUMIF(Walmart_dataset[Order ID],Calc!A1335,Walmart_dataset[Profit])</f>
        <v>48.519999999999996</v>
      </c>
      <c r="E1335" t="str">
        <f>INDEX(Walmart_dataset[],MATCH(Per_Order[[#This Row],[Unique Order ID]],Walmart_dataset[Order ID],0),7)</f>
        <v>California</v>
      </c>
      <c r="F1335" t="str">
        <f>MID(Per_Order[[#This Row],[Unique Order ID]],4,4)</f>
        <v>2011</v>
      </c>
    </row>
    <row r="1336" spans="1:6" x14ac:dyDescent="0.25">
      <c r="A1336" t="s">
        <v>3589</v>
      </c>
      <c r="B1336">
        <f>COUNTIF(Walmart_dataset[Order ID],Calc!A1336)</f>
        <v>1</v>
      </c>
      <c r="C1336">
        <f>SUMIF(Walmart_dataset[Order ID],Calc!A1336,Walmart_dataset[Sales])</f>
        <v>902.71</v>
      </c>
      <c r="D1336">
        <f>SUMIF(Walmart_dataset[Order ID],Calc!A1336,Walmart_dataset[Profit])</f>
        <v>33.85</v>
      </c>
      <c r="E1336" t="str">
        <f>INDEX(Walmart_dataset[],MATCH(Per_Order[[#This Row],[Unique Order ID]],Walmart_dataset[Order ID],0),7)</f>
        <v>California</v>
      </c>
      <c r="F1336" t="str">
        <f>MID(Per_Order[[#This Row],[Unique Order ID]],4,4)</f>
        <v>2013</v>
      </c>
    </row>
    <row r="1337" spans="1:6" x14ac:dyDescent="0.25">
      <c r="A1337" t="s">
        <v>3591</v>
      </c>
      <c r="B1337">
        <f>COUNTIF(Walmart_dataset[Order ID],Calc!A1337)</f>
        <v>1</v>
      </c>
      <c r="C1337">
        <f>SUMIF(Walmart_dataset[Order ID],Calc!A1337,Walmart_dataset[Sales])</f>
        <v>120.67</v>
      </c>
      <c r="D1337">
        <f>SUMIF(Walmart_dataset[Order ID],Calc!A1337,Walmart_dataset[Profit])</f>
        <v>21.29</v>
      </c>
      <c r="E1337" t="str">
        <f>INDEX(Walmart_dataset[],MATCH(Per_Order[[#This Row],[Unique Order ID]],Walmart_dataset[Order ID],0),7)</f>
        <v>California</v>
      </c>
      <c r="F1337" t="str">
        <f>MID(Per_Order[[#This Row],[Unique Order ID]],4,4)</f>
        <v>2013</v>
      </c>
    </row>
    <row r="1338" spans="1:6" x14ac:dyDescent="0.25">
      <c r="A1338" t="s">
        <v>3592</v>
      </c>
      <c r="B1338">
        <f>COUNTIF(Walmart_dataset[Order ID],Calc!A1338)</f>
        <v>1</v>
      </c>
      <c r="C1338">
        <f>SUMIF(Walmart_dataset[Order ID],Calc!A1338,Walmart_dataset[Sales])</f>
        <v>82.26</v>
      </c>
      <c r="D1338">
        <f>SUMIF(Walmart_dataset[Order ID],Calc!A1338,Walmart_dataset[Profit])</f>
        <v>33.729999999999997</v>
      </c>
      <c r="E1338" t="str">
        <f>INDEX(Walmart_dataset[],MATCH(Per_Order[[#This Row],[Unique Order ID]],Walmart_dataset[Order ID],0),7)</f>
        <v>Washington</v>
      </c>
      <c r="F1338" t="str">
        <f>MID(Per_Order[[#This Row],[Unique Order ID]],4,4)</f>
        <v>2013</v>
      </c>
    </row>
    <row r="1339" spans="1:6" x14ac:dyDescent="0.25">
      <c r="A1339" t="s">
        <v>3594</v>
      </c>
      <c r="B1339">
        <f>COUNTIF(Walmart_dataset[Order ID],Calc!A1339)</f>
        <v>1</v>
      </c>
      <c r="C1339">
        <f>SUMIF(Walmart_dataset[Order ID],Calc!A1339,Walmart_dataset[Sales])</f>
        <v>29.74</v>
      </c>
      <c r="D1339">
        <f>SUMIF(Walmart_dataset[Order ID],Calc!A1339,Walmart_dataset[Profit])</f>
        <v>4.46</v>
      </c>
      <c r="E1339" t="str">
        <f>INDEX(Walmart_dataset[],MATCH(Per_Order[[#This Row],[Unique Order ID]],Walmart_dataset[Order ID],0),7)</f>
        <v>California</v>
      </c>
      <c r="F1339" t="str">
        <f>MID(Per_Order[[#This Row],[Unique Order ID]],4,4)</f>
        <v>2013</v>
      </c>
    </row>
    <row r="1340" spans="1:6" x14ac:dyDescent="0.25">
      <c r="A1340" t="s">
        <v>3596</v>
      </c>
      <c r="B1340">
        <f>COUNTIF(Walmart_dataset[Order ID],Calc!A1340)</f>
        <v>2</v>
      </c>
      <c r="C1340">
        <f>SUMIF(Walmart_dataset[Order ID],Calc!A1340,Walmart_dataset[Sales])</f>
        <v>143.51999999999998</v>
      </c>
      <c r="D1340">
        <f>SUMIF(Walmart_dataset[Order ID],Calc!A1340,Walmart_dataset[Profit])</f>
        <v>41.14</v>
      </c>
      <c r="E1340" t="str">
        <f>INDEX(Walmart_dataset[],MATCH(Per_Order[[#This Row],[Unique Order ID]],Walmart_dataset[Order ID],0),7)</f>
        <v>California</v>
      </c>
      <c r="F1340" t="str">
        <f>MID(Per_Order[[#This Row],[Unique Order ID]],4,4)</f>
        <v>2012</v>
      </c>
    </row>
    <row r="1341" spans="1:6" x14ac:dyDescent="0.25">
      <c r="A1341" t="s">
        <v>3597</v>
      </c>
      <c r="B1341">
        <f>COUNTIF(Walmart_dataset[Order ID],Calc!A1341)</f>
        <v>1</v>
      </c>
      <c r="C1341">
        <f>SUMIF(Walmart_dataset[Order ID],Calc!A1341,Walmart_dataset[Sales])</f>
        <v>84.78</v>
      </c>
      <c r="D1341">
        <f>SUMIF(Walmart_dataset[Order ID],Calc!A1341,Walmart_dataset[Profit])</f>
        <v>-20.14</v>
      </c>
      <c r="E1341" t="str">
        <f>INDEX(Walmart_dataset[],MATCH(Per_Order[[#This Row],[Unique Order ID]],Walmart_dataset[Order ID],0),7)</f>
        <v>California</v>
      </c>
      <c r="F1341" t="str">
        <f>MID(Per_Order[[#This Row],[Unique Order ID]],4,4)</f>
        <v>2013</v>
      </c>
    </row>
    <row r="1342" spans="1:6" x14ac:dyDescent="0.25">
      <c r="A1342" t="s">
        <v>3598</v>
      </c>
      <c r="B1342">
        <f>COUNTIF(Walmart_dataset[Order ID],Calc!A1342)</f>
        <v>1</v>
      </c>
      <c r="C1342">
        <f>SUMIF(Walmart_dataset[Order ID],Calc!A1342,Walmart_dataset[Sales])</f>
        <v>11.81</v>
      </c>
      <c r="D1342">
        <f>SUMIF(Walmart_dataset[Order ID],Calc!A1342,Walmart_dataset[Profit])</f>
        <v>4.13</v>
      </c>
      <c r="E1342" t="str">
        <f>INDEX(Walmart_dataset[],MATCH(Per_Order[[#This Row],[Unique Order ID]],Walmart_dataset[Order ID],0),7)</f>
        <v>California</v>
      </c>
      <c r="F1342" t="str">
        <f>MID(Per_Order[[#This Row],[Unique Order ID]],4,4)</f>
        <v>2014</v>
      </c>
    </row>
    <row r="1343" spans="1:6" x14ac:dyDescent="0.25">
      <c r="A1343" t="s">
        <v>3599</v>
      </c>
      <c r="B1343">
        <f>COUNTIF(Walmart_dataset[Order ID],Calc!A1343)</f>
        <v>1</v>
      </c>
      <c r="C1343">
        <f>SUMIF(Walmart_dataset[Order ID],Calc!A1343,Walmart_dataset[Sales])</f>
        <v>11.76</v>
      </c>
      <c r="D1343">
        <f>SUMIF(Walmart_dataset[Order ID],Calc!A1343,Walmart_dataset[Profit])</f>
        <v>5.76</v>
      </c>
      <c r="E1343" t="str">
        <f>INDEX(Walmart_dataset[],MATCH(Per_Order[[#This Row],[Unique Order ID]],Walmart_dataset[Order ID],0),7)</f>
        <v>California</v>
      </c>
      <c r="F1343" t="str">
        <f>MID(Per_Order[[#This Row],[Unique Order ID]],4,4)</f>
        <v>2014</v>
      </c>
    </row>
    <row r="1344" spans="1:6" x14ac:dyDescent="0.25">
      <c r="A1344" t="s">
        <v>3600</v>
      </c>
      <c r="B1344">
        <f>COUNTIF(Walmart_dataset[Order ID],Calc!A1344)</f>
        <v>1</v>
      </c>
      <c r="C1344">
        <f>SUMIF(Walmart_dataset[Order ID],Calc!A1344,Walmart_dataset[Sales])</f>
        <v>10.74</v>
      </c>
      <c r="D1344">
        <f>SUMIF(Walmart_dataset[Order ID],Calc!A1344,Walmart_dataset[Profit])</f>
        <v>0.81</v>
      </c>
      <c r="E1344" t="str">
        <f>INDEX(Walmart_dataset[],MATCH(Per_Order[[#This Row],[Unique Order ID]],Walmart_dataset[Order ID],0),7)</f>
        <v>Arizona</v>
      </c>
      <c r="F1344" t="str">
        <f>MID(Per_Order[[#This Row],[Unique Order ID]],4,4)</f>
        <v>2012</v>
      </c>
    </row>
    <row r="1345" spans="1:6" x14ac:dyDescent="0.25">
      <c r="A1345" t="s">
        <v>3601</v>
      </c>
      <c r="B1345">
        <f>COUNTIF(Walmart_dataset[Order ID],Calc!A1345)</f>
        <v>1</v>
      </c>
      <c r="C1345">
        <f>SUMIF(Walmart_dataset[Order ID],Calc!A1345,Walmart_dataset[Sales])</f>
        <v>105.52</v>
      </c>
      <c r="D1345">
        <f>SUMIF(Walmart_dataset[Order ID],Calc!A1345,Walmart_dataset[Profit])</f>
        <v>48.54</v>
      </c>
      <c r="E1345" t="str">
        <f>INDEX(Walmart_dataset[],MATCH(Per_Order[[#This Row],[Unique Order ID]],Walmart_dataset[Order ID],0),7)</f>
        <v>California</v>
      </c>
      <c r="F1345" t="str">
        <f>MID(Per_Order[[#This Row],[Unique Order ID]],4,4)</f>
        <v>2013</v>
      </c>
    </row>
    <row r="1346" spans="1:6" x14ac:dyDescent="0.25">
      <c r="A1346" t="s">
        <v>3603</v>
      </c>
      <c r="B1346">
        <f>COUNTIF(Walmart_dataset[Order ID],Calc!A1346)</f>
        <v>1</v>
      </c>
      <c r="C1346">
        <f>SUMIF(Walmart_dataset[Order ID],Calc!A1346,Walmart_dataset[Sales])</f>
        <v>110.53</v>
      </c>
      <c r="D1346">
        <f>SUMIF(Walmart_dataset[Order ID],Calc!A1346,Walmart_dataset[Profit])</f>
        <v>38.68</v>
      </c>
      <c r="E1346" t="str">
        <f>INDEX(Walmart_dataset[],MATCH(Per_Order[[#This Row],[Unique Order ID]],Walmart_dataset[Order ID],0),7)</f>
        <v>California</v>
      </c>
      <c r="F1346" t="str">
        <f>MID(Per_Order[[#This Row],[Unique Order ID]],4,4)</f>
        <v>2012</v>
      </c>
    </row>
    <row r="1347" spans="1:6" x14ac:dyDescent="0.25">
      <c r="A1347" t="s">
        <v>3604</v>
      </c>
      <c r="B1347">
        <f>COUNTIF(Walmart_dataset[Order ID],Calc!A1347)</f>
        <v>5</v>
      </c>
      <c r="C1347">
        <f>SUMIF(Walmart_dataset[Order ID],Calc!A1347,Walmart_dataset[Sales])</f>
        <v>805.99</v>
      </c>
      <c r="D1347">
        <f>SUMIF(Walmart_dataset[Order ID],Calc!A1347,Walmart_dataset[Profit])</f>
        <v>226.07999999999998</v>
      </c>
      <c r="E1347" t="str">
        <f>INDEX(Walmart_dataset[],MATCH(Per_Order[[#This Row],[Unique Order ID]],Walmart_dataset[Order ID],0),7)</f>
        <v>Washington</v>
      </c>
      <c r="F1347" t="str">
        <f>MID(Per_Order[[#This Row],[Unique Order ID]],4,4)</f>
        <v>2014</v>
      </c>
    </row>
    <row r="1348" spans="1:6" x14ac:dyDescent="0.25">
      <c r="A1348" t="s">
        <v>3606</v>
      </c>
      <c r="B1348">
        <f>COUNTIF(Walmart_dataset[Order ID],Calc!A1348)</f>
        <v>1</v>
      </c>
      <c r="C1348">
        <f>SUMIF(Walmart_dataset[Order ID],Calc!A1348,Walmart_dataset[Sales])</f>
        <v>10.94</v>
      </c>
      <c r="D1348">
        <f>SUMIF(Walmart_dataset[Order ID],Calc!A1348,Walmart_dataset[Profit])</f>
        <v>0.96</v>
      </c>
      <c r="E1348" t="str">
        <f>INDEX(Walmart_dataset[],MATCH(Per_Order[[#This Row],[Unique Order ID]],Walmart_dataset[Order ID],0),7)</f>
        <v>Colorado</v>
      </c>
      <c r="F1348" t="str">
        <f>MID(Per_Order[[#This Row],[Unique Order ID]],4,4)</f>
        <v>2012</v>
      </c>
    </row>
    <row r="1349" spans="1:6" x14ac:dyDescent="0.25">
      <c r="A1349" t="s">
        <v>3608</v>
      </c>
      <c r="B1349">
        <f>COUNTIF(Walmart_dataset[Order ID],Calc!A1349)</f>
        <v>1</v>
      </c>
      <c r="C1349">
        <f>SUMIF(Walmart_dataset[Order ID],Calc!A1349,Walmart_dataset[Sales])</f>
        <v>62.35</v>
      </c>
      <c r="D1349">
        <f>SUMIF(Walmart_dataset[Order ID],Calc!A1349,Walmart_dataset[Profit])</f>
        <v>-10.91</v>
      </c>
      <c r="E1349" t="str">
        <f>INDEX(Walmart_dataset[],MATCH(Per_Order[[#This Row],[Unique Order ID]],Walmart_dataset[Order ID],0),7)</f>
        <v>Arizona</v>
      </c>
      <c r="F1349" t="str">
        <f>MID(Per_Order[[#This Row],[Unique Order ID]],4,4)</f>
        <v>2014</v>
      </c>
    </row>
    <row r="1350" spans="1:6" x14ac:dyDescent="0.25">
      <c r="A1350" t="s">
        <v>3609</v>
      </c>
      <c r="B1350">
        <f>COUNTIF(Walmart_dataset[Order ID],Calc!A1350)</f>
        <v>1</v>
      </c>
      <c r="C1350">
        <f>SUMIF(Walmart_dataset[Order ID],Calc!A1350,Walmart_dataset[Sales])</f>
        <v>45.58</v>
      </c>
      <c r="D1350">
        <f>SUMIF(Walmart_dataset[Order ID],Calc!A1350,Walmart_dataset[Profit])</f>
        <v>16.52</v>
      </c>
      <c r="E1350" t="str">
        <f>INDEX(Walmart_dataset[],MATCH(Per_Order[[#This Row],[Unique Order ID]],Walmart_dataset[Order ID],0),7)</f>
        <v>Nevada</v>
      </c>
      <c r="F1350" t="str">
        <f>MID(Per_Order[[#This Row],[Unique Order ID]],4,4)</f>
        <v>2012</v>
      </c>
    </row>
    <row r="1351" spans="1:6" x14ac:dyDescent="0.25">
      <c r="A1351" t="s">
        <v>3610</v>
      </c>
      <c r="B1351">
        <f>COUNTIF(Walmart_dataset[Order ID],Calc!A1351)</f>
        <v>1</v>
      </c>
      <c r="C1351">
        <f>SUMIF(Walmart_dataset[Order ID],Calc!A1351,Walmart_dataset[Sales])</f>
        <v>136.96</v>
      </c>
      <c r="D1351">
        <f>SUMIF(Walmart_dataset[Order ID],Calc!A1351,Walmart_dataset[Profit])</f>
        <v>51.36</v>
      </c>
      <c r="E1351" t="str">
        <f>INDEX(Walmart_dataset[],MATCH(Per_Order[[#This Row],[Unique Order ID]],Walmart_dataset[Order ID],0),7)</f>
        <v>Washington</v>
      </c>
      <c r="F1351" t="str">
        <f>MID(Per_Order[[#This Row],[Unique Order ID]],4,4)</f>
        <v>2011</v>
      </c>
    </row>
    <row r="1352" spans="1:6" x14ac:dyDescent="0.25">
      <c r="A1352" t="s">
        <v>3612</v>
      </c>
      <c r="B1352">
        <f>COUNTIF(Walmart_dataset[Order ID],Calc!A1352)</f>
        <v>1</v>
      </c>
      <c r="C1352">
        <f>SUMIF(Walmart_dataset[Order ID],Calc!A1352,Walmart_dataset[Sales])</f>
        <v>84.42</v>
      </c>
      <c r="D1352">
        <f>SUMIF(Walmart_dataset[Order ID],Calc!A1352,Walmart_dataset[Profit])</f>
        <v>27.44</v>
      </c>
      <c r="E1352" t="str">
        <f>INDEX(Walmart_dataset[],MATCH(Per_Order[[#This Row],[Unique Order ID]],Walmart_dataset[Order ID],0),7)</f>
        <v>Arizona</v>
      </c>
      <c r="F1352" t="str">
        <f>MID(Per_Order[[#This Row],[Unique Order ID]],4,4)</f>
        <v>2014</v>
      </c>
    </row>
    <row r="1353" spans="1:6" x14ac:dyDescent="0.25">
      <c r="A1353" t="s">
        <v>3613</v>
      </c>
      <c r="B1353">
        <f>COUNTIF(Walmart_dataset[Order ID],Calc!A1353)</f>
        <v>1</v>
      </c>
      <c r="C1353">
        <f>SUMIF(Walmart_dataset[Order ID],Calc!A1353,Walmart_dataset[Sales])</f>
        <v>1679.96</v>
      </c>
      <c r="D1353">
        <f>SUMIF(Walmart_dataset[Order ID],Calc!A1353,Walmart_dataset[Profit])</f>
        <v>126</v>
      </c>
      <c r="E1353" t="str">
        <f>INDEX(Walmart_dataset[],MATCH(Per_Order[[#This Row],[Unique Order ID]],Walmart_dataset[Order ID],0),7)</f>
        <v>California</v>
      </c>
      <c r="F1353" t="str">
        <f>MID(Per_Order[[#This Row],[Unique Order ID]],4,4)</f>
        <v>2011</v>
      </c>
    </row>
    <row r="1354" spans="1:6" x14ac:dyDescent="0.25">
      <c r="A1354" t="s">
        <v>3614</v>
      </c>
      <c r="B1354">
        <f>COUNTIF(Walmart_dataset[Order ID],Calc!A1354)</f>
        <v>1</v>
      </c>
      <c r="C1354">
        <f>SUMIF(Walmart_dataset[Order ID],Calc!A1354,Walmart_dataset[Sales])</f>
        <v>222.38</v>
      </c>
      <c r="D1354">
        <f>SUMIF(Walmart_dataset[Order ID],Calc!A1354,Walmart_dataset[Profit])</f>
        <v>22.24</v>
      </c>
      <c r="E1354" t="str">
        <f>INDEX(Walmart_dataset[],MATCH(Per_Order[[#This Row],[Unique Order ID]],Walmart_dataset[Order ID],0),7)</f>
        <v>California</v>
      </c>
      <c r="F1354" t="str">
        <f>MID(Per_Order[[#This Row],[Unique Order ID]],4,4)</f>
        <v>2013</v>
      </c>
    </row>
    <row r="1355" spans="1:6" x14ac:dyDescent="0.25">
      <c r="A1355" t="s">
        <v>3615</v>
      </c>
      <c r="B1355">
        <f>COUNTIF(Walmart_dataset[Order ID],Calc!A1355)</f>
        <v>1</v>
      </c>
      <c r="C1355">
        <f>SUMIF(Walmart_dataset[Order ID],Calc!A1355,Walmart_dataset[Sales])</f>
        <v>302.38</v>
      </c>
      <c r="D1355">
        <f>SUMIF(Walmart_dataset[Order ID],Calc!A1355,Walmart_dataset[Profit])</f>
        <v>22.68</v>
      </c>
      <c r="E1355" t="str">
        <f>INDEX(Walmart_dataset[],MATCH(Per_Order[[#This Row],[Unique Order ID]],Walmart_dataset[Order ID],0),7)</f>
        <v>New Mexico</v>
      </c>
      <c r="F1355" t="str">
        <f>MID(Per_Order[[#This Row],[Unique Order ID]],4,4)</f>
        <v>2011</v>
      </c>
    </row>
    <row r="1356" spans="1:6" x14ac:dyDescent="0.25">
      <c r="A1356" t="s">
        <v>3617</v>
      </c>
      <c r="B1356">
        <f>COUNTIF(Walmart_dataset[Order ID],Calc!A1356)</f>
        <v>1</v>
      </c>
      <c r="C1356">
        <f>SUMIF(Walmart_dataset[Order ID],Calc!A1356,Walmart_dataset[Sales])</f>
        <v>46.69</v>
      </c>
      <c r="D1356">
        <f>SUMIF(Walmart_dataset[Order ID],Calc!A1356,Walmart_dataset[Profit])</f>
        <v>-2.92</v>
      </c>
      <c r="E1356" t="str">
        <f>INDEX(Walmart_dataset[],MATCH(Per_Order[[#This Row],[Unique Order ID]],Walmart_dataset[Order ID],0),7)</f>
        <v>Colorado</v>
      </c>
      <c r="F1356" t="str">
        <f>MID(Per_Order[[#This Row],[Unique Order ID]],4,4)</f>
        <v>2012</v>
      </c>
    </row>
    <row r="1357" spans="1:6" x14ac:dyDescent="0.25">
      <c r="A1357" t="s">
        <v>3618</v>
      </c>
      <c r="B1357">
        <f>COUNTIF(Walmart_dataset[Order ID],Calc!A1357)</f>
        <v>1</v>
      </c>
      <c r="C1357">
        <f>SUMIF(Walmart_dataset[Order ID],Calc!A1357,Walmart_dataset[Sales])</f>
        <v>8.93</v>
      </c>
      <c r="D1357">
        <f>SUMIF(Walmart_dataset[Order ID],Calc!A1357,Walmart_dataset[Profit])</f>
        <v>3.12</v>
      </c>
      <c r="E1357" t="str">
        <f>INDEX(Walmart_dataset[],MATCH(Per_Order[[#This Row],[Unique Order ID]],Walmart_dataset[Order ID],0),7)</f>
        <v>California</v>
      </c>
      <c r="F1357" t="str">
        <f>MID(Per_Order[[#This Row],[Unique Order ID]],4,4)</f>
        <v>2013</v>
      </c>
    </row>
    <row r="1358" spans="1:6" x14ac:dyDescent="0.25">
      <c r="A1358" t="s">
        <v>3619</v>
      </c>
      <c r="B1358">
        <f>COUNTIF(Walmart_dataset[Order ID],Calc!A1358)</f>
        <v>1</v>
      </c>
      <c r="C1358">
        <f>SUMIF(Walmart_dataset[Order ID],Calc!A1358,Walmart_dataset[Sales])</f>
        <v>44.78</v>
      </c>
      <c r="D1358">
        <f>SUMIF(Walmart_dataset[Order ID],Calc!A1358,Walmart_dataset[Profit])</f>
        <v>16.23</v>
      </c>
      <c r="E1358" t="str">
        <f>INDEX(Walmart_dataset[],MATCH(Per_Order[[#This Row],[Unique Order ID]],Walmart_dataset[Order ID],0),7)</f>
        <v>Arizona</v>
      </c>
      <c r="F1358" t="str">
        <f>MID(Per_Order[[#This Row],[Unique Order ID]],4,4)</f>
        <v>2014</v>
      </c>
    </row>
    <row r="1359" spans="1:6" x14ac:dyDescent="0.25">
      <c r="A1359" t="s">
        <v>3620</v>
      </c>
      <c r="B1359">
        <f>COUNTIF(Walmart_dataset[Order ID],Calc!A1359)</f>
        <v>1</v>
      </c>
      <c r="C1359">
        <f>SUMIF(Walmart_dataset[Order ID],Calc!A1359,Walmart_dataset[Sales])</f>
        <v>5.76</v>
      </c>
      <c r="D1359">
        <f>SUMIF(Walmart_dataset[Order ID],Calc!A1359,Walmart_dataset[Profit])</f>
        <v>1.67</v>
      </c>
      <c r="E1359" t="str">
        <f>INDEX(Walmart_dataset[],MATCH(Per_Order[[#This Row],[Unique Order ID]],Walmart_dataset[Order ID],0),7)</f>
        <v>California</v>
      </c>
      <c r="F1359" t="str">
        <f>MID(Per_Order[[#This Row],[Unique Order ID]],4,4)</f>
        <v>2014</v>
      </c>
    </row>
    <row r="1360" spans="1:6" x14ac:dyDescent="0.25">
      <c r="A1360" t="s">
        <v>3622</v>
      </c>
      <c r="B1360">
        <f>COUNTIF(Walmart_dataset[Order ID],Calc!A1360)</f>
        <v>1</v>
      </c>
      <c r="C1360">
        <f>SUMIF(Walmart_dataset[Order ID],Calc!A1360,Walmart_dataset[Sales])</f>
        <v>19.98</v>
      </c>
      <c r="D1360">
        <f>SUMIF(Walmart_dataset[Order ID],Calc!A1360,Walmart_dataset[Profit])</f>
        <v>8.99</v>
      </c>
      <c r="E1360" t="str">
        <f>INDEX(Walmart_dataset[],MATCH(Per_Order[[#This Row],[Unique Order ID]],Walmart_dataset[Order ID],0),7)</f>
        <v>California</v>
      </c>
      <c r="F1360" t="str">
        <f>MID(Per_Order[[#This Row],[Unique Order ID]],4,4)</f>
        <v>2013</v>
      </c>
    </row>
    <row r="1361" spans="1:6" x14ac:dyDescent="0.25">
      <c r="A1361" t="s">
        <v>3624</v>
      </c>
      <c r="B1361">
        <f>COUNTIF(Walmart_dataset[Order ID],Calc!A1361)</f>
        <v>1</v>
      </c>
      <c r="C1361">
        <f>SUMIF(Walmart_dataset[Order ID],Calc!A1361,Walmart_dataset[Sales])</f>
        <v>199.8</v>
      </c>
      <c r="D1361">
        <f>SUMIF(Walmart_dataset[Order ID],Calc!A1361,Walmart_dataset[Profit])</f>
        <v>71.930000000000007</v>
      </c>
      <c r="E1361" t="str">
        <f>INDEX(Walmart_dataset[],MATCH(Per_Order[[#This Row],[Unique Order ID]],Walmart_dataset[Order ID],0),7)</f>
        <v>Washington</v>
      </c>
      <c r="F1361" t="str">
        <f>MID(Per_Order[[#This Row],[Unique Order ID]],4,4)</f>
        <v>2014</v>
      </c>
    </row>
    <row r="1362" spans="1:6" x14ac:dyDescent="0.25">
      <c r="A1362" t="s">
        <v>3625</v>
      </c>
      <c r="B1362">
        <f>COUNTIF(Walmart_dataset[Order ID],Calc!A1362)</f>
        <v>3</v>
      </c>
      <c r="C1362">
        <f>SUMIF(Walmart_dataset[Order ID],Calc!A1362,Walmart_dataset[Sales])</f>
        <v>168.57999999999998</v>
      </c>
      <c r="D1362">
        <f>SUMIF(Walmart_dataset[Order ID],Calc!A1362,Walmart_dataset[Profit])</f>
        <v>80.239999999999995</v>
      </c>
      <c r="E1362" t="str">
        <f>INDEX(Walmart_dataset[],MATCH(Per_Order[[#This Row],[Unique Order ID]],Walmart_dataset[Order ID],0),7)</f>
        <v>California</v>
      </c>
      <c r="F1362" t="str">
        <f>MID(Per_Order[[#This Row],[Unique Order ID]],4,4)</f>
        <v>2014</v>
      </c>
    </row>
    <row r="1363" spans="1:6" x14ac:dyDescent="0.25">
      <c r="A1363" t="s">
        <v>3627</v>
      </c>
      <c r="B1363">
        <f>COUNTIF(Walmart_dataset[Order ID],Calc!A1363)</f>
        <v>1</v>
      </c>
      <c r="C1363">
        <f>SUMIF(Walmart_dataset[Order ID],Calc!A1363,Walmart_dataset[Sales])</f>
        <v>5.94</v>
      </c>
      <c r="D1363">
        <f>SUMIF(Walmart_dataset[Order ID],Calc!A1363,Walmart_dataset[Profit])</f>
        <v>0.12</v>
      </c>
      <c r="E1363" t="str">
        <f>INDEX(Walmart_dataset[],MATCH(Per_Order[[#This Row],[Unique Order ID]],Walmart_dataset[Order ID],0),7)</f>
        <v>California</v>
      </c>
      <c r="F1363" t="str">
        <f>MID(Per_Order[[#This Row],[Unique Order ID]],4,4)</f>
        <v>2014</v>
      </c>
    </row>
    <row r="1364" spans="1:6" x14ac:dyDescent="0.25">
      <c r="A1364" t="s">
        <v>3628</v>
      </c>
      <c r="B1364">
        <f>COUNTIF(Walmart_dataset[Order ID],Calc!A1364)</f>
        <v>1</v>
      </c>
      <c r="C1364">
        <f>SUMIF(Walmart_dataset[Order ID],Calc!A1364,Walmart_dataset[Sales])</f>
        <v>165.6</v>
      </c>
      <c r="D1364">
        <f>SUMIF(Walmart_dataset[Order ID],Calc!A1364,Walmart_dataset[Profit])</f>
        <v>-6.21</v>
      </c>
      <c r="E1364" t="str">
        <f>INDEX(Walmart_dataset[],MATCH(Per_Order[[#This Row],[Unique Order ID]],Walmart_dataset[Order ID],0),7)</f>
        <v>Colorado</v>
      </c>
      <c r="F1364" t="str">
        <f>MID(Per_Order[[#This Row],[Unique Order ID]],4,4)</f>
        <v>2013</v>
      </c>
    </row>
    <row r="1365" spans="1:6" x14ac:dyDescent="0.25">
      <c r="A1365" t="s">
        <v>3629</v>
      </c>
      <c r="B1365">
        <f>COUNTIF(Walmart_dataset[Order ID],Calc!A1365)</f>
        <v>2</v>
      </c>
      <c r="C1365">
        <f>SUMIF(Walmart_dataset[Order ID],Calc!A1365,Walmart_dataset[Sales])</f>
        <v>200.73</v>
      </c>
      <c r="D1365">
        <f>SUMIF(Walmart_dataset[Order ID],Calc!A1365,Walmart_dataset[Profit])</f>
        <v>-19.580000000000002</v>
      </c>
      <c r="E1365" t="str">
        <f>INDEX(Walmart_dataset[],MATCH(Per_Order[[#This Row],[Unique Order ID]],Walmart_dataset[Order ID],0),7)</f>
        <v>California</v>
      </c>
      <c r="F1365" t="str">
        <f>MID(Per_Order[[#This Row],[Unique Order ID]],4,4)</f>
        <v>2012</v>
      </c>
    </row>
    <row r="1366" spans="1:6" x14ac:dyDescent="0.25">
      <c r="A1366" t="s">
        <v>3630</v>
      </c>
      <c r="B1366">
        <f>COUNTIF(Walmart_dataset[Order ID],Calc!A1366)</f>
        <v>1</v>
      </c>
      <c r="C1366">
        <f>SUMIF(Walmart_dataset[Order ID],Calc!A1366,Walmart_dataset[Sales])</f>
        <v>12.96</v>
      </c>
      <c r="D1366">
        <f>SUMIF(Walmart_dataset[Order ID],Calc!A1366,Walmart_dataset[Profit])</f>
        <v>6.22</v>
      </c>
      <c r="E1366" t="str">
        <f>INDEX(Walmart_dataset[],MATCH(Per_Order[[#This Row],[Unique Order ID]],Walmart_dataset[Order ID],0),7)</f>
        <v>California</v>
      </c>
      <c r="F1366" t="str">
        <f>MID(Per_Order[[#This Row],[Unique Order ID]],4,4)</f>
        <v>2011</v>
      </c>
    </row>
    <row r="1367" spans="1:6" x14ac:dyDescent="0.25">
      <c r="A1367" t="s">
        <v>3631</v>
      </c>
      <c r="B1367">
        <f>COUNTIF(Walmart_dataset[Order ID],Calc!A1367)</f>
        <v>1</v>
      </c>
      <c r="C1367">
        <f>SUMIF(Walmart_dataset[Order ID],Calc!A1367,Walmart_dataset[Sales])</f>
        <v>55.86</v>
      </c>
      <c r="D1367">
        <f>SUMIF(Walmart_dataset[Order ID],Calc!A1367,Walmart_dataset[Profit])</f>
        <v>27.93</v>
      </c>
      <c r="E1367" t="str">
        <f>INDEX(Walmart_dataset[],MATCH(Per_Order[[#This Row],[Unique Order ID]],Walmart_dataset[Order ID],0),7)</f>
        <v>California</v>
      </c>
      <c r="F1367" t="str">
        <f>MID(Per_Order[[#This Row],[Unique Order ID]],4,4)</f>
        <v>2014</v>
      </c>
    </row>
    <row r="1368" spans="1:6" x14ac:dyDescent="0.25">
      <c r="A1368" t="s">
        <v>3633</v>
      </c>
      <c r="B1368">
        <f>COUNTIF(Walmart_dataset[Order ID],Calc!A1368)</f>
        <v>1</v>
      </c>
      <c r="C1368">
        <f>SUMIF(Walmart_dataset[Order ID],Calc!A1368,Walmart_dataset[Sales])</f>
        <v>241.42</v>
      </c>
      <c r="D1368">
        <f>SUMIF(Walmart_dataset[Order ID],Calc!A1368,Walmart_dataset[Profit])</f>
        <v>-36.21</v>
      </c>
      <c r="E1368" t="str">
        <f>INDEX(Walmart_dataset[],MATCH(Per_Order[[#This Row],[Unique Order ID]],Walmart_dataset[Order ID],0),7)</f>
        <v>California</v>
      </c>
      <c r="F1368" t="str">
        <f>MID(Per_Order[[#This Row],[Unique Order ID]],4,4)</f>
        <v>2014</v>
      </c>
    </row>
    <row r="1369" spans="1:6" x14ac:dyDescent="0.25">
      <c r="A1369" t="s">
        <v>3635</v>
      </c>
      <c r="B1369">
        <f>COUNTIF(Walmart_dataset[Order ID],Calc!A1369)</f>
        <v>1</v>
      </c>
      <c r="C1369">
        <f>SUMIF(Walmart_dataset[Order ID],Calc!A1369,Walmart_dataset[Sales])</f>
        <v>56.4</v>
      </c>
      <c r="D1369">
        <f>SUMIF(Walmart_dataset[Order ID],Calc!A1369,Walmart_dataset[Profit])</f>
        <v>3.38</v>
      </c>
      <c r="E1369" t="str">
        <f>INDEX(Walmart_dataset[],MATCH(Per_Order[[#This Row],[Unique Order ID]],Walmart_dataset[Order ID],0),7)</f>
        <v>California</v>
      </c>
      <c r="F1369" t="str">
        <f>MID(Per_Order[[#This Row],[Unique Order ID]],4,4)</f>
        <v>2011</v>
      </c>
    </row>
    <row r="1370" spans="1:6" x14ac:dyDescent="0.25">
      <c r="A1370" t="s">
        <v>3636</v>
      </c>
      <c r="B1370">
        <f>COUNTIF(Walmart_dataset[Order ID],Calc!A1370)</f>
        <v>2</v>
      </c>
      <c r="C1370">
        <f>SUMIF(Walmart_dataset[Order ID],Calc!A1370,Walmart_dataset[Sales])</f>
        <v>510.82</v>
      </c>
      <c r="D1370">
        <f>SUMIF(Walmart_dataset[Order ID],Calc!A1370,Walmart_dataset[Profit])</f>
        <v>69.64</v>
      </c>
      <c r="E1370" t="str">
        <f>INDEX(Walmart_dataset[],MATCH(Per_Order[[#This Row],[Unique Order ID]],Walmart_dataset[Order ID],0),7)</f>
        <v>California</v>
      </c>
      <c r="F1370" t="str">
        <f>MID(Per_Order[[#This Row],[Unique Order ID]],4,4)</f>
        <v>2014</v>
      </c>
    </row>
    <row r="1371" spans="1:6" x14ac:dyDescent="0.25">
      <c r="A1371" t="s">
        <v>3638</v>
      </c>
      <c r="B1371">
        <f>COUNTIF(Walmart_dataset[Order ID],Calc!A1371)</f>
        <v>2</v>
      </c>
      <c r="C1371">
        <f>SUMIF(Walmart_dataset[Order ID],Calc!A1371,Walmart_dataset[Sales])</f>
        <v>51.6</v>
      </c>
      <c r="D1371">
        <f>SUMIF(Walmart_dataset[Order ID],Calc!A1371,Walmart_dataset[Profit])</f>
        <v>23.6</v>
      </c>
      <c r="E1371" t="str">
        <f>INDEX(Walmart_dataset[],MATCH(Per_Order[[#This Row],[Unique Order ID]],Walmart_dataset[Order ID],0),7)</f>
        <v>California</v>
      </c>
      <c r="F1371" t="str">
        <f>MID(Per_Order[[#This Row],[Unique Order ID]],4,4)</f>
        <v>2012</v>
      </c>
    </row>
    <row r="1372" spans="1:6" x14ac:dyDescent="0.25">
      <c r="A1372" t="s">
        <v>3639</v>
      </c>
      <c r="B1372">
        <f>COUNTIF(Walmart_dataset[Order ID],Calc!A1372)</f>
        <v>1</v>
      </c>
      <c r="C1372">
        <f>SUMIF(Walmart_dataset[Order ID],Calc!A1372,Walmart_dataset[Sales])</f>
        <v>24.64</v>
      </c>
      <c r="D1372">
        <f>SUMIF(Walmart_dataset[Order ID],Calc!A1372,Walmart_dataset[Profit])</f>
        <v>4</v>
      </c>
      <c r="E1372" t="str">
        <f>INDEX(Walmart_dataset[],MATCH(Per_Order[[#This Row],[Unique Order ID]],Walmart_dataset[Order ID],0),7)</f>
        <v>Colorado</v>
      </c>
      <c r="F1372" t="str">
        <f>MID(Per_Order[[#This Row],[Unique Order ID]],4,4)</f>
        <v>2012</v>
      </c>
    </row>
    <row r="1373" spans="1:6" x14ac:dyDescent="0.25">
      <c r="A1373" t="s">
        <v>3640</v>
      </c>
      <c r="B1373">
        <f>COUNTIF(Walmart_dataset[Order ID],Calc!A1373)</f>
        <v>1</v>
      </c>
      <c r="C1373">
        <f>SUMIF(Walmart_dataset[Order ID],Calc!A1373,Walmart_dataset[Sales])</f>
        <v>5.67</v>
      </c>
      <c r="D1373">
        <f>SUMIF(Walmart_dataset[Order ID],Calc!A1373,Walmart_dataset[Profit])</f>
        <v>0.11</v>
      </c>
      <c r="E1373" t="str">
        <f>INDEX(Walmart_dataset[],MATCH(Per_Order[[#This Row],[Unique Order ID]],Walmart_dataset[Order ID],0),7)</f>
        <v>California</v>
      </c>
      <c r="F1373" t="str">
        <f>MID(Per_Order[[#This Row],[Unique Order ID]],4,4)</f>
        <v>2011</v>
      </c>
    </row>
    <row r="1374" spans="1:6" x14ac:dyDescent="0.25">
      <c r="A1374" t="s">
        <v>3642</v>
      </c>
      <c r="B1374">
        <f>COUNTIF(Walmart_dataset[Order ID],Calc!A1374)</f>
        <v>1</v>
      </c>
      <c r="C1374">
        <f>SUMIF(Walmart_dataset[Order ID],Calc!A1374,Walmart_dataset[Sales])</f>
        <v>17.25</v>
      </c>
      <c r="D1374">
        <f>SUMIF(Walmart_dataset[Order ID],Calc!A1374,Walmart_dataset[Profit])</f>
        <v>6.04</v>
      </c>
      <c r="E1374" t="str">
        <f>INDEX(Walmart_dataset[],MATCH(Per_Order[[#This Row],[Unique Order ID]],Walmart_dataset[Order ID],0),7)</f>
        <v>California</v>
      </c>
      <c r="F1374" t="str">
        <f>MID(Per_Order[[#This Row],[Unique Order ID]],4,4)</f>
        <v>2011</v>
      </c>
    </row>
    <row r="1375" spans="1:6" x14ac:dyDescent="0.25">
      <c r="A1375" t="s">
        <v>3644</v>
      </c>
      <c r="B1375">
        <f>COUNTIF(Walmart_dataset[Order ID],Calc!A1375)</f>
        <v>2</v>
      </c>
      <c r="C1375">
        <f>SUMIF(Walmart_dataset[Order ID],Calc!A1375,Walmart_dataset[Sales])</f>
        <v>1455.55</v>
      </c>
      <c r="D1375">
        <f>SUMIF(Walmart_dataset[Order ID],Calc!A1375,Walmart_dataset[Profit])</f>
        <v>288.33</v>
      </c>
      <c r="E1375" t="str">
        <f>INDEX(Walmart_dataset[],MATCH(Per_Order[[#This Row],[Unique Order ID]],Walmart_dataset[Order ID],0),7)</f>
        <v>California</v>
      </c>
      <c r="F1375" t="str">
        <f>MID(Per_Order[[#This Row],[Unique Order ID]],4,4)</f>
        <v>2014</v>
      </c>
    </row>
    <row r="1376" spans="1:6" x14ac:dyDescent="0.25">
      <c r="A1376" t="s">
        <v>3645</v>
      </c>
      <c r="B1376">
        <f>COUNTIF(Walmart_dataset[Order ID],Calc!A1376)</f>
        <v>2</v>
      </c>
      <c r="C1376">
        <f>SUMIF(Walmart_dataset[Order ID],Calc!A1376,Walmart_dataset[Sales])</f>
        <v>30.35</v>
      </c>
      <c r="D1376">
        <f>SUMIF(Walmart_dataset[Order ID],Calc!A1376,Walmart_dataset[Profit])</f>
        <v>10.36</v>
      </c>
      <c r="E1376" t="str">
        <f>INDEX(Walmart_dataset[],MATCH(Per_Order[[#This Row],[Unique Order ID]],Walmart_dataset[Order ID],0),7)</f>
        <v>Colorado</v>
      </c>
      <c r="F1376" t="str">
        <f>MID(Per_Order[[#This Row],[Unique Order ID]],4,4)</f>
        <v>2014</v>
      </c>
    </row>
    <row r="1377" spans="1:6" x14ac:dyDescent="0.25">
      <c r="A1377" t="s">
        <v>3648</v>
      </c>
      <c r="B1377">
        <f>COUNTIF(Walmart_dataset[Order ID],Calc!A1377)</f>
        <v>1</v>
      </c>
      <c r="C1377">
        <f>SUMIF(Walmart_dataset[Order ID],Calc!A1377,Walmart_dataset[Sales])</f>
        <v>67.14</v>
      </c>
      <c r="D1377">
        <f>SUMIF(Walmart_dataset[Order ID],Calc!A1377,Walmart_dataset[Profit])</f>
        <v>25.18</v>
      </c>
      <c r="E1377" t="str">
        <f>INDEX(Walmart_dataset[],MATCH(Per_Order[[#This Row],[Unique Order ID]],Walmart_dataset[Order ID],0),7)</f>
        <v>California</v>
      </c>
      <c r="F1377" t="str">
        <f>MID(Per_Order[[#This Row],[Unique Order ID]],4,4)</f>
        <v>2013</v>
      </c>
    </row>
    <row r="1378" spans="1:6" x14ac:dyDescent="0.25">
      <c r="A1378" t="s">
        <v>3650</v>
      </c>
      <c r="B1378">
        <f>COUNTIF(Walmart_dataset[Order ID],Calc!A1378)</f>
        <v>4</v>
      </c>
      <c r="C1378">
        <f>SUMIF(Walmart_dataset[Order ID],Calc!A1378,Walmart_dataset[Sales])</f>
        <v>67.11</v>
      </c>
      <c r="D1378">
        <f>SUMIF(Walmart_dataset[Order ID],Calc!A1378,Walmart_dataset[Profit])</f>
        <v>22.439999999999998</v>
      </c>
      <c r="E1378" t="str">
        <f>INDEX(Walmart_dataset[],MATCH(Per_Order[[#This Row],[Unique Order ID]],Walmart_dataset[Order ID],0),7)</f>
        <v>California</v>
      </c>
      <c r="F1378" t="str">
        <f>MID(Per_Order[[#This Row],[Unique Order ID]],4,4)</f>
        <v>2011</v>
      </c>
    </row>
    <row r="1379" spans="1:6" x14ac:dyDescent="0.25">
      <c r="A1379" t="s">
        <v>3651</v>
      </c>
      <c r="B1379">
        <f>COUNTIF(Walmart_dataset[Order ID],Calc!A1379)</f>
        <v>1</v>
      </c>
      <c r="C1379">
        <f>SUMIF(Walmart_dataset[Order ID],Calc!A1379,Walmart_dataset[Sales])</f>
        <v>475.94</v>
      </c>
      <c r="D1379">
        <f>SUMIF(Walmart_dataset[Order ID],Calc!A1379,Walmart_dataset[Profit])</f>
        <v>59.49</v>
      </c>
      <c r="E1379" t="str">
        <f>INDEX(Walmart_dataset[],MATCH(Per_Order[[#This Row],[Unique Order ID]],Walmart_dataset[Order ID],0),7)</f>
        <v>Nevada</v>
      </c>
      <c r="F1379" t="str">
        <f>MID(Per_Order[[#This Row],[Unique Order ID]],4,4)</f>
        <v>2011</v>
      </c>
    </row>
    <row r="1380" spans="1:6" x14ac:dyDescent="0.25">
      <c r="A1380" t="s">
        <v>3652</v>
      </c>
      <c r="B1380">
        <f>COUNTIF(Walmart_dataset[Order ID],Calc!A1380)</f>
        <v>1</v>
      </c>
      <c r="C1380">
        <f>SUMIF(Walmart_dataset[Order ID],Calc!A1380,Walmart_dataset[Sales])</f>
        <v>82.95</v>
      </c>
      <c r="D1380">
        <f>SUMIF(Walmart_dataset[Order ID],Calc!A1380,Walmart_dataset[Profit])</f>
        <v>29.03</v>
      </c>
      <c r="E1380" t="str">
        <f>INDEX(Walmart_dataset[],MATCH(Per_Order[[#This Row],[Unique Order ID]],Walmart_dataset[Order ID],0),7)</f>
        <v>California</v>
      </c>
      <c r="F1380" t="str">
        <f>MID(Per_Order[[#This Row],[Unique Order ID]],4,4)</f>
        <v>2014</v>
      </c>
    </row>
    <row r="1381" spans="1:6" x14ac:dyDescent="0.25">
      <c r="A1381" t="s">
        <v>3653</v>
      </c>
      <c r="B1381">
        <f>COUNTIF(Walmart_dataset[Order ID],Calc!A1381)</f>
        <v>1</v>
      </c>
      <c r="C1381">
        <f>SUMIF(Walmart_dataset[Order ID],Calc!A1381,Walmart_dataset[Sales])</f>
        <v>39.68</v>
      </c>
      <c r="D1381">
        <f>SUMIF(Walmart_dataset[Order ID],Calc!A1381,Walmart_dataset[Profit])</f>
        <v>10.32</v>
      </c>
      <c r="E1381" t="str">
        <f>INDEX(Walmart_dataset[],MATCH(Per_Order[[#This Row],[Unique Order ID]],Walmart_dataset[Order ID],0),7)</f>
        <v>California</v>
      </c>
      <c r="F1381" t="str">
        <f>MID(Per_Order[[#This Row],[Unique Order ID]],4,4)</f>
        <v>2013</v>
      </c>
    </row>
    <row r="1382" spans="1:6" x14ac:dyDescent="0.25">
      <c r="A1382" t="s">
        <v>3654</v>
      </c>
      <c r="B1382">
        <f>COUNTIF(Walmart_dataset[Order ID],Calc!A1382)</f>
        <v>1</v>
      </c>
      <c r="C1382">
        <f>SUMIF(Walmart_dataset[Order ID],Calc!A1382,Walmart_dataset[Sales])</f>
        <v>479.97</v>
      </c>
      <c r="D1382">
        <f>SUMIF(Walmart_dataset[Order ID],Calc!A1382,Walmart_dataset[Profit])</f>
        <v>177.59</v>
      </c>
      <c r="E1382" t="str">
        <f>INDEX(Walmart_dataset[],MATCH(Per_Order[[#This Row],[Unique Order ID]],Walmart_dataset[Order ID],0),7)</f>
        <v>California</v>
      </c>
      <c r="F1382" t="str">
        <f>MID(Per_Order[[#This Row],[Unique Order ID]],4,4)</f>
        <v>2013</v>
      </c>
    </row>
    <row r="1383" spans="1:6" x14ac:dyDescent="0.25">
      <c r="A1383" t="s">
        <v>3656</v>
      </c>
      <c r="B1383">
        <f>COUNTIF(Walmart_dataset[Order ID],Calc!A1383)</f>
        <v>4</v>
      </c>
      <c r="C1383">
        <f>SUMIF(Walmart_dataset[Order ID],Calc!A1383,Walmart_dataset[Sales])</f>
        <v>143.24</v>
      </c>
      <c r="D1383">
        <f>SUMIF(Walmart_dataset[Order ID],Calc!A1383,Walmart_dataset[Profit])</f>
        <v>61.97</v>
      </c>
      <c r="E1383" t="str">
        <f>INDEX(Walmart_dataset[],MATCH(Per_Order[[#This Row],[Unique Order ID]],Walmart_dataset[Order ID],0),7)</f>
        <v>Washington</v>
      </c>
      <c r="F1383" t="str">
        <f>MID(Per_Order[[#This Row],[Unique Order ID]],4,4)</f>
        <v>2013</v>
      </c>
    </row>
    <row r="1384" spans="1:6" x14ac:dyDescent="0.25">
      <c r="A1384" t="s">
        <v>3658</v>
      </c>
      <c r="B1384">
        <f>COUNTIF(Walmart_dataset[Order ID],Calc!A1384)</f>
        <v>1</v>
      </c>
      <c r="C1384">
        <f>SUMIF(Walmart_dataset[Order ID],Calc!A1384,Walmart_dataset[Sales])</f>
        <v>399.67</v>
      </c>
      <c r="D1384">
        <f>SUMIF(Walmart_dataset[Order ID],Calc!A1384,Walmart_dataset[Profit])</f>
        <v>-14.99</v>
      </c>
      <c r="E1384" t="str">
        <f>INDEX(Walmart_dataset[],MATCH(Per_Order[[#This Row],[Unique Order ID]],Walmart_dataset[Order ID],0),7)</f>
        <v>California</v>
      </c>
      <c r="F1384" t="str">
        <f>MID(Per_Order[[#This Row],[Unique Order ID]],4,4)</f>
        <v>2014</v>
      </c>
    </row>
    <row r="1385" spans="1:6" x14ac:dyDescent="0.25">
      <c r="A1385" t="s">
        <v>3659</v>
      </c>
      <c r="B1385">
        <f>COUNTIF(Walmart_dataset[Order ID],Calc!A1385)</f>
        <v>1</v>
      </c>
      <c r="C1385">
        <f>SUMIF(Walmart_dataset[Order ID],Calc!A1385,Walmart_dataset[Sales])</f>
        <v>39.81</v>
      </c>
      <c r="D1385">
        <f>SUMIF(Walmart_dataset[Order ID],Calc!A1385,Walmart_dataset[Profit])</f>
        <v>3.98</v>
      </c>
      <c r="E1385" t="str">
        <f>INDEX(Walmart_dataset[],MATCH(Per_Order[[#This Row],[Unique Order ID]],Walmart_dataset[Order ID],0),7)</f>
        <v>Arizona</v>
      </c>
      <c r="F1385" t="str">
        <f>MID(Per_Order[[#This Row],[Unique Order ID]],4,4)</f>
        <v>2013</v>
      </c>
    </row>
    <row r="1386" spans="1:6" x14ac:dyDescent="0.25">
      <c r="A1386" t="s">
        <v>3661</v>
      </c>
      <c r="B1386">
        <f>COUNTIF(Walmart_dataset[Order ID],Calc!A1386)</f>
        <v>1</v>
      </c>
      <c r="C1386">
        <f>SUMIF(Walmart_dataset[Order ID],Calc!A1386,Walmart_dataset[Sales])</f>
        <v>15.7</v>
      </c>
      <c r="D1386">
        <f>SUMIF(Walmart_dataset[Order ID],Calc!A1386,Walmart_dataset[Profit])</f>
        <v>5.0999999999999996</v>
      </c>
      <c r="E1386" t="str">
        <f>INDEX(Walmart_dataset[],MATCH(Per_Order[[#This Row],[Unique Order ID]],Walmart_dataset[Order ID],0),7)</f>
        <v>Colorado</v>
      </c>
      <c r="F1386" t="str">
        <f>MID(Per_Order[[#This Row],[Unique Order ID]],4,4)</f>
        <v>2012</v>
      </c>
    </row>
    <row r="1387" spans="1:6" x14ac:dyDescent="0.25">
      <c r="A1387" t="s">
        <v>3663</v>
      </c>
      <c r="B1387">
        <f>COUNTIF(Walmart_dataset[Order ID],Calc!A1387)</f>
        <v>1</v>
      </c>
      <c r="C1387">
        <f>SUMIF(Walmart_dataset[Order ID],Calc!A1387,Walmart_dataset[Sales])</f>
        <v>139.58000000000001</v>
      </c>
      <c r="D1387">
        <f>SUMIF(Walmart_dataset[Order ID],Calc!A1387,Walmart_dataset[Profit])</f>
        <v>39.08</v>
      </c>
      <c r="E1387" t="str">
        <f>INDEX(Walmart_dataset[],MATCH(Per_Order[[#This Row],[Unique Order ID]],Walmart_dataset[Order ID],0),7)</f>
        <v>Washington</v>
      </c>
      <c r="F1387" t="str">
        <f>MID(Per_Order[[#This Row],[Unique Order ID]],4,4)</f>
        <v>2014</v>
      </c>
    </row>
    <row r="1388" spans="1:6" x14ac:dyDescent="0.25">
      <c r="A1388" t="s">
        <v>3664</v>
      </c>
      <c r="B1388">
        <f>COUNTIF(Walmart_dataset[Order ID],Calc!A1388)</f>
        <v>1</v>
      </c>
      <c r="C1388">
        <f>SUMIF(Walmart_dataset[Order ID],Calc!A1388,Walmart_dataset[Sales])</f>
        <v>67.86</v>
      </c>
      <c r="D1388">
        <f>SUMIF(Walmart_dataset[Order ID],Calc!A1388,Walmart_dataset[Profit])</f>
        <v>-45.24</v>
      </c>
      <c r="E1388" t="str">
        <f>INDEX(Walmart_dataset[],MATCH(Per_Order[[#This Row],[Unique Order ID]],Walmart_dataset[Order ID],0),7)</f>
        <v>Arizona</v>
      </c>
      <c r="F1388" t="str">
        <f>MID(Per_Order[[#This Row],[Unique Order ID]],4,4)</f>
        <v>2014</v>
      </c>
    </row>
    <row r="1389" spans="1:6" x14ac:dyDescent="0.25">
      <c r="A1389" t="s">
        <v>3665</v>
      </c>
      <c r="B1389">
        <f>COUNTIF(Walmart_dataset[Order ID],Calc!A1389)</f>
        <v>1</v>
      </c>
      <c r="C1389">
        <f>SUMIF(Walmart_dataset[Order ID],Calc!A1389,Walmart_dataset[Sales])</f>
        <v>194.35</v>
      </c>
      <c r="D1389">
        <f>SUMIF(Walmart_dataset[Order ID],Calc!A1389,Walmart_dataset[Profit])</f>
        <v>19.440000000000001</v>
      </c>
      <c r="E1389" t="str">
        <f>INDEX(Walmart_dataset[],MATCH(Per_Order[[#This Row],[Unique Order ID]],Walmart_dataset[Order ID],0),7)</f>
        <v>California</v>
      </c>
      <c r="F1389" t="str">
        <f>MID(Per_Order[[#This Row],[Unique Order ID]],4,4)</f>
        <v>2013</v>
      </c>
    </row>
    <row r="1390" spans="1:6" x14ac:dyDescent="0.25">
      <c r="A1390" t="s">
        <v>3667</v>
      </c>
      <c r="B1390">
        <f>COUNTIF(Walmart_dataset[Order ID],Calc!A1390)</f>
        <v>8</v>
      </c>
      <c r="C1390">
        <f>SUMIF(Walmart_dataset[Order ID],Calc!A1390,Walmart_dataset[Sales])</f>
        <v>561.7299999999999</v>
      </c>
      <c r="D1390">
        <f>SUMIF(Walmart_dataset[Order ID],Calc!A1390,Walmart_dataset[Profit])</f>
        <v>201.54000000000002</v>
      </c>
      <c r="E1390" t="str">
        <f>INDEX(Walmart_dataset[],MATCH(Per_Order[[#This Row],[Unique Order ID]],Walmart_dataset[Order ID],0),7)</f>
        <v>Washington</v>
      </c>
      <c r="F1390" t="str">
        <f>MID(Per_Order[[#This Row],[Unique Order ID]],4,4)</f>
        <v>2011</v>
      </c>
    </row>
    <row r="1391" spans="1:6" x14ac:dyDescent="0.25">
      <c r="A1391" t="s">
        <v>3669</v>
      </c>
      <c r="B1391">
        <f>COUNTIF(Walmart_dataset[Order ID],Calc!A1391)</f>
        <v>1</v>
      </c>
      <c r="C1391">
        <f>SUMIF(Walmart_dataset[Order ID],Calc!A1391,Walmart_dataset[Sales])</f>
        <v>94.2</v>
      </c>
      <c r="D1391">
        <f>SUMIF(Walmart_dataset[Order ID],Calc!A1391,Walmart_dataset[Profit])</f>
        <v>39.56</v>
      </c>
      <c r="E1391" t="str">
        <f>INDEX(Walmart_dataset[],MATCH(Per_Order[[#This Row],[Unique Order ID]],Walmart_dataset[Order ID],0),7)</f>
        <v>California</v>
      </c>
      <c r="F1391" t="str">
        <f>MID(Per_Order[[#This Row],[Unique Order ID]],4,4)</f>
        <v>2014</v>
      </c>
    </row>
    <row r="1392" spans="1:6" x14ac:dyDescent="0.25">
      <c r="A1392" t="s">
        <v>3670</v>
      </c>
      <c r="B1392">
        <f>COUNTIF(Walmart_dataset[Order ID],Calc!A1392)</f>
        <v>1</v>
      </c>
      <c r="C1392">
        <f>SUMIF(Walmart_dataset[Order ID],Calc!A1392,Walmart_dataset[Sales])</f>
        <v>49.5</v>
      </c>
      <c r="D1392">
        <f>SUMIF(Walmart_dataset[Order ID],Calc!A1392,Walmart_dataset[Profit])</f>
        <v>13.37</v>
      </c>
      <c r="E1392" t="str">
        <f>INDEX(Walmart_dataset[],MATCH(Per_Order[[#This Row],[Unique Order ID]],Walmart_dataset[Order ID],0),7)</f>
        <v>California</v>
      </c>
      <c r="F1392" t="str">
        <f>MID(Per_Order[[#This Row],[Unique Order ID]],4,4)</f>
        <v>2013</v>
      </c>
    </row>
    <row r="1393" spans="1:6" x14ac:dyDescent="0.25">
      <c r="A1393" t="s">
        <v>3671</v>
      </c>
      <c r="B1393">
        <f>COUNTIF(Walmart_dataset[Order ID],Calc!A1393)</f>
        <v>2</v>
      </c>
      <c r="C1393">
        <f>SUMIF(Walmart_dataset[Order ID],Calc!A1393,Walmart_dataset[Sales])</f>
        <v>66.92</v>
      </c>
      <c r="D1393">
        <f>SUMIF(Walmart_dataset[Order ID],Calc!A1393,Walmart_dataset[Profit])</f>
        <v>23.14</v>
      </c>
      <c r="E1393" t="str">
        <f>INDEX(Walmart_dataset[],MATCH(Per_Order[[#This Row],[Unique Order ID]],Walmart_dataset[Order ID],0),7)</f>
        <v>Washington</v>
      </c>
      <c r="F1393" t="str">
        <f>MID(Per_Order[[#This Row],[Unique Order ID]],4,4)</f>
        <v>2013</v>
      </c>
    </row>
    <row r="1394" spans="1:6" x14ac:dyDescent="0.25">
      <c r="A1394" t="s">
        <v>3673</v>
      </c>
      <c r="B1394">
        <f>COUNTIF(Walmart_dataset[Order ID],Calc!A1394)</f>
        <v>1</v>
      </c>
      <c r="C1394">
        <f>SUMIF(Walmart_dataset[Order ID],Calc!A1394,Walmart_dataset[Sales])</f>
        <v>17.12</v>
      </c>
      <c r="D1394">
        <f>SUMIF(Walmart_dataset[Order ID],Calc!A1394,Walmart_dataset[Profit])</f>
        <v>7.7</v>
      </c>
      <c r="E1394" t="str">
        <f>INDEX(Walmart_dataset[],MATCH(Per_Order[[#This Row],[Unique Order ID]],Walmart_dataset[Order ID],0),7)</f>
        <v>California</v>
      </c>
      <c r="F1394" t="str">
        <f>MID(Per_Order[[#This Row],[Unique Order ID]],4,4)</f>
        <v>2012</v>
      </c>
    </row>
    <row r="1395" spans="1:6" x14ac:dyDescent="0.25">
      <c r="A1395" t="s">
        <v>3674</v>
      </c>
      <c r="B1395">
        <f>COUNTIF(Walmart_dataset[Order ID],Calc!A1395)</f>
        <v>1</v>
      </c>
      <c r="C1395">
        <f>SUMIF(Walmart_dataset[Order ID],Calc!A1395,Walmart_dataset[Sales])</f>
        <v>5.16</v>
      </c>
      <c r="D1395">
        <f>SUMIF(Walmart_dataset[Order ID],Calc!A1395,Walmart_dataset[Profit])</f>
        <v>1.34</v>
      </c>
      <c r="E1395" t="str">
        <f>INDEX(Walmart_dataset[],MATCH(Per_Order[[#This Row],[Unique Order ID]],Walmart_dataset[Order ID],0),7)</f>
        <v>California</v>
      </c>
      <c r="F1395" t="str">
        <f>MID(Per_Order[[#This Row],[Unique Order ID]],4,4)</f>
        <v>2014</v>
      </c>
    </row>
    <row r="1396" spans="1:6" x14ac:dyDescent="0.25">
      <c r="A1396" t="s">
        <v>3675</v>
      </c>
      <c r="B1396">
        <f>COUNTIF(Walmart_dataset[Order ID],Calc!A1396)</f>
        <v>1</v>
      </c>
      <c r="C1396">
        <f>SUMIF(Walmart_dataset[Order ID],Calc!A1396,Walmart_dataset[Sales])</f>
        <v>21.21</v>
      </c>
      <c r="D1396">
        <f>SUMIF(Walmart_dataset[Order ID],Calc!A1396,Walmart_dataset[Profit])</f>
        <v>4.45</v>
      </c>
      <c r="E1396" t="str">
        <f>INDEX(Walmart_dataset[],MATCH(Per_Order[[#This Row],[Unique Order ID]],Walmart_dataset[Order ID],0),7)</f>
        <v>California</v>
      </c>
      <c r="F1396" t="str">
        <f>MID(Per_Order[[#This Row],[Unique Order ID]],4,4)</f>
        <v>2013</v>
      </c>
    </row>
    <row r="1397" spans="1:6" x14ac:dyDescent="0.25">
      <c r="A1397" t="s">
        <v>3676</v>
      </c>
      <c r="B1397">
        <f>COUNTIF(Walmart_dataset[Order ID],Calc!A1397)</f>
        <v>3</v>
      </c>
      <c r="C1397">
        <f>SUMIF(Walmart_dataset[Order ID],Calc!A1397,Walmart_dataset[Sales])</f>
        <v>262.10000000000002</v>
      </c>
      <c r="D1397">
        <f>SUMIF(Walmart_dataset[Order ID],Calc!A1397,Walmart_dataset[Profit])</f>
        <v>26.16</v>
      </c>
      <c r="E1397" t="str">
        <f>INDEX(Walmart_dataset[],MATCH(Per_Order[[#This Row],[Unique Order ID]],Walmart_dataset[Order ID],0),7)</f>
        <v>California</v>
      </c>
      <c r="F1397" t="str">
        <f>MID(Per_Order[[#This Row],[Unique Order ID]],4,4)</f>
        <v>2013</v>
      </c>
    </row>
    <row r="1398" spans="1:6" x14ac:dyDescent="0.25">
      <c r="A1398" t="s">
        <v>3677</v>
      </c>
      <c r="B1398">
        <f>COUNTIF(Walmart_dataset[Order ID],Calc!A1398)</f>
        <v>1</v>
      </c>
      <c r="C1398">
        <f>SUMIF(Walmart_dataset[Order ID],Calc!A1398,Walmart_dataset[Sales])</f>
        <v>450</v>
      </c>
      <c r="D1398">
        <f>SUMIF(Walmart_dataset[Order ID],Calc!A1398,Walmart_dataset[Profit])</f>
        <v>162</v>
      </c>
      <c r="E1398" t="str">
        <f>INDEX(Walmart_dataset[],MATCH(Per_Order[[#This Row],[Unique Order ID]],Walmart_dataset[Order ID],0),7)</f>
        <v>California</v>
      </c>
      <c r="F1398" t="str">
        <f>MID(Per_Order[[#This Row],[Unique Order ID]],4,4)</f>
        <v>2013</v>
      </c>
    </row>
    <row r="1399" spans="1:6" x14ac:dyDescent="0.25">
      <c r="A1399" t="s">
        <v>3678</v>
      </c>
      <c r="B1399">
        <f>COUNTIF(Walmart_dataset[Order ID],Calc!A1399)</f>
        <v>1</v>
      </c>
      <c r="C1399">
        <f>SUMIF(Walmart_dataset[Order ID],Calc!A1399,Walmart_dataset[Sales])</f>
        <v>300.89999999999998</v>
      </c>
      <c r="D1399">
        <f>SUMIF(Walmart_dataset[Order ID],Calc!A1399,Walmart_dataset[Profit])</f>
        <v>11.28</v>
      </c>
      <c r="E1399" t="str">
        <f>INDEX(Walmart_dataset[],MATCH(Per_Order[[#This Row],[Unique Order ID]],Walmart_dataset[Order ID],0),7)</f>
        <v>California</v>
      </c>
      <c r="F1399" t="str">
        <f>MID(Per_Order[[#This Row],[Unique Order ID]],4,4)</f>
        <v>2014</v>
      </c>
    </row>
    <row r="1400" spans="1:6" x14ac:dyDescent="0.25">
      <c r="A1400" t="s">
        <v>3679</v>
      </c>
      <c r="B1400">
        <f>COUNTIF(Walmart_dataset[Order ID],Calc!A1400)</f>
        <v>1</v>
      </c>
      <c r="C1400">
        <f>SUMIF(Walmart_dataset[Order ID],Calc!A1400,Walmart_dataset[Sales])</f>
        <v>4.71</v>
      </c>
      <c r="D1400">
        <f>SUMIF(Walmart_dataset[Order ID],Calc!A1400,Walmart_dataset[Profit])</f>
        <v>0</v>
      </c>
      <c r="E1400" t="str">
        <f>INDEX(Walmart_dataset[],MATCH(Per_Order[[#This Row],[Unique Order ID]],Walmart_dataset[Order ID],0),7)</f>
        <v>Nevada</v>
      </c>
      <c r="F1400" t="str">
        <f>MID(Per_Order[[#This Row],[Unique Order ID]],4,4)</f>
        <v>2011</v>
      </c>
    </row>
    <row r="1401" spans="1:6" x14ac:dyDescent="0.25">
      <c r="A1401" t="s">
        <v>3682</v>
      </c>
      <c r="B1401">
        <f>COUNTIF(Walmart_dataset[Order ID],Calc!A1401)</f>
        <v>3</v>
      </c>
      <c r="C1401">
        <f>SUMIF(Walmart_dataset[Order ID],Calc!A1401,Walmart_dataset[Sales])</f>
        <v>730.85000000000014</v>
      </c>
      <c r="D1401">
        <f>SUMIF(Walmart_dataset[Order ID],Calc!A1401,Walmart_dataset[Profit])</f>
        <v>17.560000000000002</v>
      </c>
      <c r="E1401" t="str">
        <f>INDEX(Walmart_dataset[],MATCH(Per_Order[[#This Row],[Unique Order ID]],Walmart_dataset[Order ID],0),7)</f>
        <v>California</v>
      </c>
      <c r="F1401" t="str">
        <f>MID(Per_Order[[#This Row],[Unique Order ID]],4,4)</f>
        <v>2011</v>
      </c>
    </row>
    <row r="1402" spans="1:6" x14ac:dyDescent="0.25">
      <c r="A1402" t="s">
        <v>3683</v>
      </c>
      <c r="B1402">
        <f>COUNTIF(Walmart_dataset[Order ID],Calc!A1402)</f>
        <v>1</v>
      </c>
      <c r="C1402">
        <f>SUMIF(Walmart_dataset[Order ID],Calc!A1402,Walmart_dataset[Sales])</f>
        <v>626.35</v>
      </c>
      <c r="D1402">
        <f>SUMIF(Walmart_dataset[Order ID],Calc!A1402,Walmart_dataset[Profit])</f>
        <v>-23.49</v>
      </c>
      <c r="E1402" t="str">
        <f>INDEX(Walmart_dataset[],MATCH(Per_Order[[#This Row],[Unique Order ID]],Walmart_dataset[Order ID],0),7)</f>
        <v>California</v>
      </c>
      <c r="F1402" t="str">
        <f>MID(Per_Order[[#This Row],[Unique Order ID]],4,4)</f>
        <v>2011</v>
      </c>
    </row>
    <row r="1403" spans="1:6" x14ac:dyDescent="0.25">
      <c r="A1403" t="s">
        <v>3684</v>
      </c>
      <c r="B1403">
        <f>COUNTIF(Walmart_dataset[Order ID],Calc!A1403)</f>
        <v>1</v>
      </c>
      <c r="C1403">
        <f>SUMIF(Walmart_dataset[Order ID],Calc!A1403,Walmart_dataset[Sales])</f>
        <v>359.5</v>
      </c>
      <c r="D1403">
        <f>SUMIF(Walmart_dataset[Order ID],Calc!A1403,Walmart_dataset[Profit])</f>
        <v>-29.61</v>
      </c>
      <c r="E1403" t="str">
        <f>INDEX(Walmart_dataset[],MATCH(Per_Order[[#This Row],[Unique Order ID]],Walmart_dataset[Order ID],0),7)</f>
        <v>California</v>
      </c>
      <c r="F1403" t="str">
        <f>MID(Per_Order[[#This Row],[Unique Order ID]],4,4)</f>
        <v>2012</v>
      </c>
    </row>
    <row r="1404" spans="1:6" x14ac:dyDescent="0.25">
      <c r="A1404" t="s">
        <v>3685</v>
      </c>
      <c r="B1404">
        <f>COUNTIF(Walmart_dataset[Order ID],Calc!A1404)</f>
        <v>2</v>
      </c>
      <c r="C1404">
        <f>SUMIF(Walmart_dataset[Order ID],Calc!A1404,Walmart_dataset[Sales])</f>
        <v>101.75</v>
      </c>
      <c r="D1404">
        <f>SUMIF(Walmart_dataset[Order ID],Calc!A1404,Walmart_dataset[Profit])</f>
        <v>14.71</v>
      </c>
      <c r="E1404" t="str">
        <f>INDEX(Walmart_dataset[],MATCH(Per_Order[[#This Row],[Unique Order ID]],Walmart_dataset[Order ID],0),7)</f>
        <v>California</v>
      </c>
      <c r="F1404" t="str">
        <f>MID(Per_Order[[#This Row],[Unique Order ID]],4,4)</f>
        <v>2014</v>
      </c>
    </row>
    <row r="1405" spans="1:6" x14ac:dyDescent="0.25">
      <c r="A1405" t="s">
        <v>3687</v>
      </c>
      <c r="B1405">
        <f>COUNTIF(Walmart_dataset[Order ID],Calc!A1405)</f>
        <v>1</v>
      </c>
      <c r="C1405">
        <f>SUMIF(Walmart_dataset[Order ID],Calc!A1405,Walmart_dataset[Sales])</f>
        <v>46.2</v>
      </c>
      <c r="D1405">
        <f>SUMIF(Walmart_dataset[Order ID],Calc!A1405,Walmart_dataset[Profit])</f>
        <v>21.25</v>
      </c>
      <c r="E1405" t="str">
        <f>INDEX(Walmart_dataset[],MATCH(Per_Order[[#This Row],[Unique Order ID]],Walmart_dataset[Order ID],0),7)</f>
        <v>Washington</v>
      </c>
      <c r="F1405" t="str">
        <f>MID(Per_Order[[#This Row],[Unique Order ID]],4,4)</f>
        <v>2014</v>
      </c>
    </row>
    <row r="1406" spans="1:6" x14ac:dyDescent="0.25">
      <c r="A1406" t="s">
        <v>3688</v>
      </c>
      <c r="B1406">
        <f>COUNTIF(Walmart_dataset[Order ID],Calc!A1406)</f>
        <v>3</v>
      </c>
      <c r="C1406">
        <f>SUMIF(Walmart_dataset[Order ID],Calc!A1406,Walmart_dataset[Sales])</f>
        <v>1433.19</v>
      </c>
      <c r="D1406">
        <f>SUMIF(Walmart_dataset[Order ID],Calc!A1406,Walmart_dataset[Profit])</f>
        <v>294.37</v>
      </c>
      <c r="E1406" t="str">
        <f>INDEX(Walmart_dataset[],MATCH(Per_Order[[#This Row],[Unique Order ID]],Walmart_dataset[Order ID],0),7)</f>
        <v>Washington</v>
      </c>
      <c r="F1406" t="str">
        <f>MID(Per_Order[[#This Row],[Unique Order ID]],4,4)</f>
        <v>2014</v>
      </c>
    </row>
    <row r="1407" spans="1:6" x14ac:dyDescent="0.25">
      <c r="A1407" t="s">
        <v>3690</v>
      </c>
      <c r="B1407">
        <f>COUNTIF(Walmart_dataset[Order ID],Calc!A1407)</f>
        <v>2</v>
      </c>
      <c r="C1407">
        <f>SUMIF(Walmart_dataset[Order ID],Calc!A1407,Walmart_dataset[Sales])</f>
        <v>64.069999999999993</v>
      </c>
      <c r="D1407">
        <f>SUMIF(Walmart_dataset[Order ID],Calc!A1407,Walmart_dataset[Profit])</f>
        <v>-1.6099999999999999</v>
      </c>
      <c r="E1407" t="str">
        <f>INDEX(Walmart_dataset[],MATCH(Per_Order[[#This Row],[Unique Order ID]],Walmart_dataset[Order ID],0),7)</f>
        <v>Oregon</v>
      </c>
      <c r="F1407" t="str">
        <f>MID(Per_Order[[#This Row],[Unique Order ID]],4,4)</f>
        <v>2012</v>
      </c>
    </row>
    <row r="1408" spans="1:6" x14ac:dyDescent="0.25">
      <c r="A1408" t="s">
        <v>3691</v>
      </c>
      <c r="B1408">
        <f>COUNTIF(Walmart_dataset[Order ID],Calc!A1408)</f>
        <v>3</v>
      </c>
      <c r="C1408">
        <f>SUMIF(Walmart_dataset[Order ID],Calc!A1408,Walmart_dataset[Sales])</f>
        <v>481.52</v>
      </c>
      <c r="D1408">
        <f>SUMIF(Walmart_dataset[Order ID],Calc!A1408,Walmart_dataset[Profit])</f>
        <v>61.69</v>
      </c>
      <c r="E1408" t="str">
        <f>INDEX(Walmart_dataset[],MATCH(Per_Order[[#This Row],[Unique Order ID]],Walmart_dataset[Order ID],0),7)</f>
        <v>California</v>
      </c>
      <c r="F1408" t="str">
        <f>MID(Per_Order[[#This Row],[Unique Order ID]],4,4)</f>
        <v>2014</v>
      </c>
    </row>
    <row r="1409" spans="1:6" x14ac:dyDescent="0.25">
      <c r="A1409" t="s">
        <v>3694</v>
      </c>
      <c r="B1409">
        <f>COUNTIF(Walmart_dataset[Order ID],Calc!A1409)</f>
        <v>2</v>
      </c>
      <c r="C1409">
        <f>SUMIF(Walmart_dataset[Order ID],Calc!A1409,Walmart_dataset[Sales])</f>
        <v>41.99</v>
      </c>
      <c r="D1409">
        <f>SUMIF(Walmart_dataset[Order ID],Calc!A1409,Walmart_dataset[Profit])</f>
        <v>11.34</v>
      </c>
      <c r="E1409" t="str">
        <f>INDEX(Walmart_dataset[],MATCH(Per_Order[[#This Row],[Unique Order ID]],Walmart_dataset[Order ID],0),7)</f>
        <v>California</v>
      </c>
      <c r="F1409" t="str">
        <f>MID(Per_Order[[#This Row],[Unique Order ID]],4,4)</f>
        <v>2013</v>
      </c>
    </row>
    <row r="1410" spans="1:6" x14ac:dyDescent="0.25">
      <c r="A1410" t="s">
        <v>3696</v>
      </c>
      <c r="B1410">
        <f>COUNTIF(Walmart_dataset[Order ID],Calc!A1410)</f>
        <v>2</v>
      </c>
      <c r="C1410">
        <f>SUMIF(Walmart_dataset[Order ID],Calc!A1410,Walmart_dataset[Sales])</f>
        <v>230.08999999999997</v>
      </c>
      <c r="D1410">
        <f>SUMIF(Walmart_dataset[Order ID],Calc!A1410,Walmart_dataset[Profit])</f>
        <v>14.379999999999999</v>
      </c>
      <c r="E1410" t="str">
        <f>INDEX(Walmart_dataset[],MATCH(Per_Order[[#This Row],[Unique Order ID]],Walmart_dataset[Order ID],0),7)</f>
        <v>Colorado</v>
      </c>
      <c r="F1410" t="str">
        <f>MID(Per_Order[[#This Row],[Unique Order ID]],4,4)</f>
        <v>2013</v>
      </c>
    </row>
    <row r="1411" spans="1:6" x14ac:dyDescent="0.25">
      <c r="A1411" t="s">
        <v>3698</v>
      </c>
      <c r="B1411">
        <f>COUNTIF(Walmart_dataset[Order ID],Calc!A1411)</f>
        <v>1</v>
      </c>
      <c r="C1411">
        <f>SUMIF(Walmart_dataset[Order ID],Calc!A1411,Walmart_dataset[Sales])</f>
        <v>29.3</v>
      </c>
      <c r="D1411">
        <f>SUMIF(Walmart_dataset[Order ID],Calc!A1411,Walmart_dataset[Profit])</f>
        <v>2.56</v>
      </c>
      <c r="E1411" t="str">
        <f>INDEX(Walmart_dataset[],MATCH(Per_Order[[#This Row],[Unique Order ID]],Walmart_dataset[Order ID],0),7)</f>
        <v>Oregon</v>
      </c>
      <c r="F1411" t="str">
        <f>MID(Per_Order[[#This Row],[Unique Order ID]],4,4)</f>
        <v>2012</v>
      </c>
    </row>
    <row r="1412" spans="1:6" x14ac:dyDescent="0.25">
      <c r="A1412" t="s">
        <v>3699</v>
      </c>
      <c r="B1412">
        <f>COUNTIF(Walmart_dataset[Order ID],Calc!A1412)</f>
        <v>2</v>
      </c>
      <c r="C1412">
        <f>SUMIF(Walmart_dataset[Order ID],Calc!A1412,Walmart_dataset[Sales])</f>
        <v>1148.8100000000002</v>
      </c>
      <c r="D1412">
        <f>SUMIF(Walmart_dataset[Order ID],Calc!A1412,Walmart_dataset[Profit])</f>
        <v>266.16999999999996</v>
      </c>
      <c r="E1412" t="str">
        <f>INDEX(Walmart_dataset[],MATCH(Per_Order[[#This Row],[Unique Order ID]],Walmart_dataset[Order ID],0),7)</f>
        <v>Idaho</v>
      </c>
      <c r="F1412" t="str">
        <f>MID(Per_Order[[#This Row],[Unique Order ID]],4,4)</f>
        <v>2013</v>
      </c>
    </row>
    <row r="1413" spans="1:6" x14ac:dyDescent="0.25">
      <c r="A1413" t="s">
        <v>3701</v>
      </c>
      <c r="B1413">
        <f>COUNTIF(Walmart_dataset[Order ID],Calc!A1413)</f>
        <v>3</v>
      </c>
      <c r="C1413">
        <f>SUMIF(Walmart_dataset[Order ID],Calc!A1413,Walmart_dataset[Sales])</f>
        <v>483.48</v>
      </c>
      <c r="D1413">
        <f>SUMIF(Walmart_dataset[Order ID],Calc!A1413,Walmart_dataset[Profit])</f>
        <v>79.430000000000007</v>
      </c>
      <c r="E1413" t="str">
        <f>INDEX(Walmart_dataset[],MATCH(Per_Order[[#This Row],[Unique Order ID]],Walmart_dataset[Order ID],0),7)</f>
        <v>Arizona</v>
      </c>
      <c r="F1413" t="str">
        <f>MID(Per_Order[[#This Row],[Unique Order ID]],4,4)</f>
        <v>2014</v>
      </c>
    </row>
    <row r="1414" spans="1:6" x14ac:dyDescent="0.25">
      <c r="A1414" t="s">
        <v>3703</v>
      </c>
      <c r="B1414">
        <f>COUNTIF(Walmart_dataset[Order ID],Calc!A1414)</f>
        <v>4</v>
      </c>
      <c r="C1414">
        <f>SUMIF(Walmart_dataset[Order ID],Calc!A1414,Walmart_dataset[Sales])</f>
        <v>832.13999999999987</v>
      </c>
      <c r="D1414">
        <f>SUMIF(Walmart_dataset[Order ID],Calc!A1414,Walmart_dataset[Profit])</f>
        <v>104.48</v>
      </c>
      <c r="E1414" t="str">
        <f>INDEX(Walmart_dataset[],MATCH(Per_Order[[#This Row],[Unique Order ID]],Walmart_dataset[Order ID],0),7)</f>
        <v>California</v>
      </c>
      <c r="F1414" t="str">
        <f>MID(Per_Order[[#This Row],[Unique Order ID]],4,4)</f>
        <v>2011</v>
      </c>
    </row>
    <row r="1415" spans="1:6" x14ac:dyDescent="0.25">
      <c r="A1415" t="s">
        <v>3705</v>
      </c>
      <c r="B1415">
        <f>COUNTIF(Walmart_dataset[Order ID],Calc!A1415)</f>
        <v>2</v>
      </c>
      <c r="C1415">
        <f>SUMIF(Walmart_dataset[Order ID],Calc!A1415,Walmart_dataset[Sales])</f>
        <v>58.94</v>
      </c>
      <c r="D1415">
        <f>SUMIF(Walmart_dataset[Order ID],Calc!A1415,Walmart_dataset[Profit])</f>
        <v>19.09</v>
      </c>
      <c r="E1415" t="str">
        <f>INDEX(Walmart_dataset[],MATCH(Per_Order[[#This Row],[Unique Order ID]],Walmart_dataset[Order ID],0),7)</f>
        <v>Utah</v>
      </c>
      <c r="F1415" t="str">
        <f>MID(Per_Order[[#This Row],[Unique Order ID]],4,4)</f>
        <v>2013</v>
      </c>
    </row>
    <row r="1416" spans="1:6" x14ac:dyDescent="0.25">
      <c r="A1416" t="s">
        <v>3706</v>
      </c>
      <c r="B1416">
        <f>COUNTIF(Walmart_dataset[Order ID],Calc!A1416)</f>
        <v>1</v>
      </c>
      <c r="C1416">
        <f>SUMIF(Walmart_dataset[Order ID],Calc!A1416,Walmart_dataset[Sales])</f>
        <v>102.72</v>
      </c>
      <c r="D1416">
        <f>SUMIF(Walmart_dataset[Order ID],Calc!A1416,Walmart_dataset[Profit])</f>
        <v>37.24</v>
      </c>
      <c r="E1416" t="str">
        <f>INDEX(Walmart_dataset[],MATCH(Per_Order[[#This Row],[Unique Order ID]],Walmart_dataset[Order ID],0),7)</f>
        <v>Utah</v>
      </c>
      <c r="F1416" t="str">
        <f>MID(Per_Order[[#This Row],[Unique Order ID]],4,4)</f>
        <v>2014</v>
      </c>
    </row>
    <row r="1417" spans="1:6" x14ac:dyDescent="0.25">
      <c r="A1417" t="s">
        <v>3707</v>
      </c>
      <c r="B1417">
        <f>COUNTIF(Walmart_dataset[Order ID],Calc!A1417)</f>
        <v>1</v>
      </c>
      <c r="C1417">
        <f>SUMIF(Walmart_dataset[Order ID],Calc!A1417,Walmart_dataset[Sales])</f>
        <v>37.520000000000003</v>
      </c>
      <c r="D1417">
        <f>SUMIF(Walmart_dataset[Order ID],Calc!A1417,Walmart_dataset[Profit])</f>
        <v>18.010000000000002</v>
      </c>
      <c r="E1417" t="str">
        <f>INDEX(Walmart_dataset[],MATCH(Per_Order[[#This Row],[Unique Order ID]],Walmart_dataset[Order ID],0),7)</f>
        <v>California</v>
      </c>
      <c r="F1417" t="str">
        <f>MID(Per_Order[[#This Row],[Unique Order ID]],4,4)</f>
        <v>2014</v>
      </c>
    </row>
    <row r="1418" spans="1:6" x14ac:dyDescent="0.25">
      <c r="A1418" t="s">
        <v>3708</v>
      </c>
      <c r="B1418">
        <f>COUNTIF(Walmart_dataset[Order ID],Calc!A1418)</f>
        <v>1</v>
      </c>
      <c r="C1418">
        <f>SUMIF(Walmart_dataset[Order ID],Calc!A1418,Walmart_dataset[Sales])</f>
        <v>266.35000000000002</v>
      </c>
      <c r="D1418">
        <f>SUMIF(Walmart_dataset[Order ID],Calc!A1418,Walmart_dataset[Profit])</f>
        <v>13.32</v>
      </c>
      <c r="E1418" t="str">
        <f>INDEX(Walmart_dataset[],MATCH(Per_Order[[#This Row],[Unique Order ID]],Walmart_dataset[Order ID],0),7)</f>
        <v>Arizona</v>
      </c>
      <c r="F1418" t="str">
        <f>MID(Per_Order[[#This Row],[Unique Order ID]],4,4)</f>
        <v>2012</v>
      </c>
    </row>
    <row r="1419" spans="1:6" x14ac:dyDescent="0.25">
      <c r="A1419" t="s">
        <v>3709</v>
      </c>
      <c r="B1419">
        <f>COUNTIF(Walmart_dataset[Order ID],Calc!A1419)</f>
        <v>1</v>
      </c>
      <c r="C1419">
        <f>SUMIF(Walmart_dataset[Order ID],Calc!A1419,Walmart_dataset[Sales])</f>
        <v>33.44</v>
      </c>
      <c r="D1419">
        <f>SUMIF(Walmart_dataset[Order ID],Calc!A1419,Walmart_dataset[Profit])</f>
        <v>11.7</v>
      </c>
      <c r="E1419" t="str">
        <f>INDEX(Walmart_dataset[],MATCH(Per_Order[[#This Row],[Unique Order ID]],Walmart_dataset[Order ID],0),7)</f>
        <v>Washington</v>
      </c>
      <c r="F1419" t="str">
        <f>MID(Per_Order[[#This Row],[Unique Order ID]],4,4)</f>
        <v>2013</v>
      </c>
    </row>
    <row r="1420" spans="1:6" x14ac:dyDescent="0.25">
      <c r="A1420" t="s">
        <v>3710</v>
      </c>
      <c r="B1420">
        <f>COUNTIF(Walmart_dataset[Order ID],Calc!A1420)</f>
        <v>3</v>
      </c>
      <c r="C1420">
        <f>SUMIF(Walmart_dataset[Order ID],Calc!A1420,Walmart_dataset[Sales])</f>
        <v>436.49</v>
      </c>
      <c r="D1420">
        <f>SUMIF(Walmart_dataset[Order ID],Calc!A1420,Walmart_dataset[Profit])</f>
        <v>174.21</v>
      </c>
      <c r="E1420" t="str">
        <f>INDEX(Walmart_dataset[],MATCH(Per_Order[[#This Row],[Unique Order ID]],Walmart_dataset[Order ID],0),7)</f>
        <v>California</v>
      </c>
      <c r="F1420" t="str">
        <f>MID(Per_Order[[#This Row],[Unique Order ID]],4,4)</f>
        <v>2011</v>
      </c>
    </row>
    <row r="1421" spans="1:6" x14ac:dyDescent="0.25">
      <c r="A1421" t="s">
        <v>3711</v>
      </c>
      <c r="B1421">
        <f>COUNTIF(Walmart_dataset[Order ID],Calc!A1421)</f>
        <v>2</v>
      </c>
      <c r="C1421">
        <f>SUMIF(Walmart_dataset[Order ID],Calc!A1421,Walmart_dataset[Sales])</f>
        <v>121.83</v>
      </c>
      <c r="D1421">
        <f>SUMIF(Walmart_dataset[Order ID],Calc!A1421,Walmart_dataset[Profit])</f>
        <v>50.74</v>
      </c>
      <c r="E1421" t="str">
        <f>INDEX(Walmart_dataset[],MATCH(Per_Order[[#This Row],[Unique Order ID]],Walmart_dataset[Order ID],0),7)</f>
        <v>California</v>
      </c>
      <c r="F1421" t="str">
        <f>MID(Per_Order[[#This Row],[Unique Order ID]],4,4)</f>
        <v>2013</v>
      </c>
    </row>
    <row r="1422" spans="1:6" x14ac:dyDescent="0.25">
      <c r="A1422" t="s">
        <v>3713</v>
      </c>
      <c r="B1422">
        <f>COUNTIF(Walmart_dataset[Order ID],Calc!A1422)</f>
        <v>1</v>
      </c>
      <c r="C1422">
        <f>SUMIF(Walmart_dataset[Order ID],Calc!A1422,Walmart_dataset[Sales])</f>
        <v>21.31</v>
      </c>
      <c r="D1422">
        <f>SUMIF(Walmart_dataset[Order ID],Calc!A1422,Walmart_dataset[Profit])</f>
        <v>7.99</v>
      </c>
      <c r="E1422" t="str">
        <f>INDEX(Walmart_dataset[],MATCH(Per_Order[[#This Row],[Unique Order ID]],Walmart_dataset[Order ID],0),7)</f>
        <v>Idaho</v>
      </c>
      <c r="F1422" t="str">
        <f>MID(Per_Order[[#This Row],[Unique Order ID]],4,4)</f>
        <v>2014</v>
      </c>
    </row>
    <row r="1423" spans="1:6" x14ac:dyDescent="0.25">
      <c r="A1423" t="s">
        <v>3715</v>
      </c>
      <c r="B1423">
        <f>COUNTIF(Walmart_dataset[Order ID],Calc!A1423)</f>
        <v>3</v>
      </c>
      <c r="C1423">
        <f>SUMIF(Walmart_dataset[Order ID],Calc!A1423,Walmart_dataset[Sales])</f>
        <v>5325.88</v>
      </c>
      <c r="D1423">
        <f>SUMIF(Walmart_dataset[Order ID],Calc!A1423,Walmart_dataset[Profit])</f>
        <v>1938.38</v>
      </c>
      <c r="E1423" t="str">
        <f>INDEX(Walmart_dataset[],MATCH(Per_Order[[#This Row],[Unique Order ID]],Walmart_dataset[Order ID],0),7)</f>
        <v>California</v>
      </c>
      <c r="F1423" t="str">
        <f>MID(Per_Order[[#This Row],[Unique Order ID]],4,4)</f>
        <v>2014</v>
      </c>
    </row>
    <row r="1424" spans="1:6" x14ac:dyDescent="0.25">
      <c r="A1424" t="s">
        <v>3716</v>
      </c>
      <c r="B1424">
        <f>COUNTIF(Walmart_dataset[Order ID],Calc!A1424)</f>
        <v>1</v>
      </c>
      <c r="C1424">
        <f>SUMIF(Walmart_dataset[Order ID],Calc!A1424,Walmart_dataset[Sales])</f>
        <v>686.4</v>
      </c>
      <c r="D1424">
        <f>SUMIF(Walmart_dataset[Order ID],Calc!A1424,Walmart_dataset[Profit])</f>
        <v>77.22</v>
      </c>
      <c r="E1424" t="str">
        <f>INDEX(Walmart_dataset[],MATCH(Per_Order[[#This Row],[Unique Order ID]],Walmart_dataset[Order ID],0),7)</f>
        <v>California</v>
      </c>
      <c r="F1424" t="str">
        <f>MID(Per_Order[[#This Row],[Unique Order ID]],4,4)</f>
        <v>2013</v>
      </c>
    </row>
    <row r="1425" spans="1:6" x14ac:dyDescent="0.25">
      <c r="A1425" t="s">
        <v>3717</v>
      </c>
      <c r="B1425">
        <f>COUNTIF(Walmart_dataset[Order ID],Calc!A1425)</f>
        <v>3</v>
      </c>
      <c r="C1425">
        <f>SUMIF(Walmart_dataset[Order ID],Calc!A1425,Walmart_dataset[Sales])</f>
        <v>627.84</v>
      </c>
      <c r="D1425">
        <f>SUMIF(Walmart_dataset[Order ID],Calc!A1425,Walmart_dataset[Profit])</f>
        <v>41.879999999999995</v>
      </c>
      <c r="E1425" t="str">
        <f>INDEX(Walmart_dataset[],MATCH(Per_Order[[#This Row],[Unique Order ID]],Walmart_dataset[Order ID],0),7)</f>
        <v>Washington</v>
      </c>
      <c r="F1425" t="str">
        <f>MID(Per_Order[[#This Row],[Unique Order ID]],4,4)</f>
        <v>2014</v>
      </c>
    </row>
    <row r="1426" spans="1:6" x14ac:dyDescent="0.25">
      <c r="A1426" t="s">
        <v>3718</v>
      </c>
      <c r="B1426">
        <f>COUNTIF(Walmart_dataset[Order ID],Calc!A1426)</f>
        <v>2</v>
      </c>
      <c r="C1426">
        <f>SUMIF(Walmart_dataset[Order ID],Calc!A1426,Walmart_dataset[Sales])</f>
        <v>432.69</v>
      </c>
      <c r="D1426">
        <f>SUMIF(Walmart_dataset[Order ID],Calc!A1426,Walmart_dataset[Profit])</f>
        <v>178.9</v>
      </c>
      <c r="E1426" t="str">
        <f>INDEX(Walmart_dataset[],MATCH(Per_Order[[#This Row],[Unique Order ID]],Walmart_dataset[Order ID],0),7)</f>
        <v>California</v>
      </c>
      <c r="F1426" t="str">
        <f>MID(Per_Order[[#This Row],[Unique Order ID]],4,4)</f>
        <v>2012</v>
      </c>
    </row>
    <row r="1427" spans="1:6" x14ac:dyDescent="0.25">
      <c r="A1427" t="s">
        <v>3719</v>
      </c>
      <c r="B1427">
        <f>COUNTIF(Walmart_dataset[Order ID],Calc!A1427)</f>
        <v>1</v>
      </c>
      <c r="C1427">
        <f>SUMIF(Walmart_dataset[Order ID],Calc!A1427,Walmart_dataset[Sales])</f>
        <v>276.27999999999997</v>
      </c>
      <c r="D1427">
        <f>SUMIF(Walmart_dataset[Order ID],Calc!A1427,Walmart_dataset[Profit])</f>
        <v>0</v>
      </c>
      <c r="E1427" t="str">
        <f>INDEX(Walmart_dataset[],MATCH(Per_Order[[#This Row],[Unique Order ID]],Walmart_dataset[Order ID],0),7)</f>
        <v>California</v>
      </c>
      <c r="F1427" t="str">
        <f>MID(Per_Order[[#This Row],[Unique Order ID]],4,4)</f>
        <v>2011</v>
      </c>
    </row>
    <row r="1428" spans="1:6" x14ac:dyDescent="0.25">
      <c r="A1428" t="s">
        <v>3721</v>
      </c>
      <c r="B1428">
        <f>COUNTIF(Walmart_dataset[Order ID],Calc!A1428)</f>
        <v>1</v>
      </c>
      <c r="C1428">
        <f>SUMIF(Walmart_dataset[Order ID],Calc!A1428,Walmart_dataset[Sales])</f>
        <v>629.64</v>
      </c>
      <c r="D1428">
        <f>SUMIF(Walmart_dataset[Order ID],Calc!A1428,Walmart_dataset[Profit])</f>
        <v>107.04</v>
      </c>
      <c r="E1428" t="str">
        <f>INDEX(Walmart_dataset[],MATCH(Per_Order[[#This Row],[Unique Order ID]],Walmart_dataset[Order ID],0),7)</f>
        <v>California</v>
      </c>
      <c r="F1428" t="str">
        <f>MID(Per_Order[[#This Row],[Unique Order ID]],4,4)</f>
        <v>2014</v>
      </c>
    </row>
    <row r="1429" spans="1:6" x14ac:dyDescent="0.25">
      <c r="A1429" t="s">
        <v>3722</v>
      </c>
      <c r="B1429">
        <f>COUNTIF(Walmart_dataset[Order ID],Calc!A1429)</f>
        <v>1</v>
      </c>
      <c r="C1429">
        <f>SUMIF(Walmart_dataset[Order ID],Calc!A1429,Walmart_dataset[Sales])</f>
        <v>2676.67</v>
      </c>
      <c r="D1429">
        <f>SUMIF(Walmart_dataset[Order ID],Calc!A1429,Walmart_dataset[Profit])</f>
        <v>267.67</v>
      </c>
      <c r="E1429" t="str">
        <f>INDEX(Walmart_dataset[],MATCH(Per_Order[[#This Row],[Unique Order ID]],Walmart_dataset[Order ID],0),7)</f>
        <v>California</v>
      </c>
      <c r="F1429" t="str">
        <f>MID(Per_Order[[#This Row],[Unique Order ID]],4,4)</f>
        <v>2012</v>
      </c>
    </row>
    <row r="1430" spans="1:6" x14ac:dyDescent="0.25">
      <c r="A1430" t="s">
        <v>3724</v>
      </c>
      <c r="B1430">
        <f>COUNTIF(Walmart_dataset[Order ID],Calc!A1430)</f>
        <v>4</v>
      </c>
      <c r="C1430">
        <f>SUMIF(Walmart_dataset[Order ID],Calc!A1430,Walmart_dataset[Sales])</f>
        <v>533.08999999999992</v>
      </c>
      <c r="D1430">
        <f>SUMIF(Walmart_dataset[Order ID],Calc!A1430,Walmart_dataset[Profit])</f>
        <v>75.09</v>
      </c>
      <c r="E1430" t="str">
        <f>INDEX(Walmart_dataset[],MATCH(Per_Order[[#This Row],[Unique Order ID]],Walmart_dataset[Order ID],0),7)</f>
        <v>California</v>
      </c>
      <c r="F1430" t="str">
        <f>MID(Per_Order[[#This Row],[Unique Order ID]],4,4)</f>
        <v>2013</v>
      </c>
    </row>
    <row r="1431" spans="1:6" x14ac:dyDescent="0.25">
      <c r="A1431" t="s">
        <v>3726</v>
      </c>
      <c r="B1431">
        <f>COUNTIF(Walmart_dataset[Order ID],Calc!A1431)</f>
        <v>1</v>
      </c>
      <c r="C1431">
        <f>SUMIF(Walmart_dataset[Order ID],Calc!A1431,Walmart_dataset[Sales])</f>
        <v>66.98</v>
      </c>
      <c r="D1431">
        <f>SUMIF(Walmart_dataset[Order ID],Calc!A1431,Walmart_dataset[Profit])</f>
        <v>6.7</v>
      </c>
      <c r="E1431" t="str">
        <f>INDEX(Walmart_dataset[],MATCH(Per_Order[[#This Row],[Unique Order ID]],Walmart_dataset[Order ID],0),7)</f>
        <v>California</v>
      </c>
      <c r="F1431" t="str">
        <f>MID(Per_Order[[#This Row],[Unique Order ID]],4,4)</f>
        <v>2013</v>
      </c>
    </row>
    <row r="1432" spans="1:6" x14ac:dyDescent="0.25">
      <c r="A1432" t="s">
        <v>3727</v>
      </c>
      <c r="B1432">
        <f>COUNTIF(Walmart_dataset[Order ID],Calc!A1432)</f>
        <v>1</v>
      </c>
      <c r="C1432">
        <f>SUMIF(Walmart_dataset[Order ID],Calc!A1432,Walmart_dataset[Sales])</f>
        <v>182.72</v>
      </c>
      <c r="D1432">
        <f>SUMIF(Walmart_dataset[Order ID],Calc!A1432,Walmart_dataset[Profit])</f>
        <v>84.05</v>
      </c>
      <c r="E1432" t="str">
        <f>INDEX(Walmart_dataset[],MATCH(Per_Order[[#This Row],[Unique Order ID]],Walmart_dataset[Order ID],0),7)</f>
        <v>California</v>
      </c>
      <c r="F1432" t="str">
        <f>MID(Per_Order[[#This Row],[Unique Order ID]],4,4)</f>
        <v>2012</v>
      </c>
    </row>
    <row r="1433" spans="1:6" x14ac:dyDescent="0.25">
      <c r="A1433" t="s">
        <v>3728</v>
      </c>
      <c r="B1433">
        <f>COUNTIF(Walmart_dataset[Order ID],Calc!A1433)</f>
        <v>1</v>
      </c>
      <c r="C1433">
        <f>SUMIF(Walmart_dataset[Order ID],Calc!A1433,Walmart_dataset[Sales])</f>
        <v>99.2</v>
      </c>
      <c r="D1433">
        <f>SUMIF(Walmart_dataset[Order ID],Calc!A1433,Walmart_dataset[Profit])</f>
        <v>25.79</v>
      </c>
      <c r="E1433" t="str">
        <f>INDEX(Walmart_dataset[],MATCH(Per_Order[[#This Row],[Unique Order ID]],Walmart_dataset[Order ID],0),7)</f>
        <v>Washington</v>
      </c>
      <c r="F1433" t="str">
        <f>MID(Per_Order[[#This Row],[Unique Order ID]],4,4)</f>
        <v>2012</v>
      </c>
    </row>
    <row r="1434" spans="1:6" x14ac:dyDescent="0.25">
      <c r="A1434" t="s">
        <v>3729</v>
      </c>
      <c r="B1434">
        <f>COUNTIF(Walmart_dataset[Order ID],Calc!A1434)</f>
        <v>4</v>
      </c>
      <c r="C1434">
        <f>SUMIF(Walmart_dataset[Order ID],Calc!A1434,Walmart_dataset[Sales])</f>
        <v>450.18999999999994</v>
      </c>
      <c r="D1434">
        <f>SUMIF(Walmart_dataset[Order ID],Calc!A1434,Walmart_dataset[Profit])</f>
        <v>108.67999999999999</v>
      </c>
      <c r="E1434" t="str">
        <f>INDEX(Walmart_dataset[],MATCH(Per_Order[[#This Row],[Unique Order ID]],Walmart_dataset[Order ID],0),7)</f>
        <v>California</v>
      </c>
      <c r="F1434" t="str">
        <f>MID(Per_Order[[#This Row],[Unique Order ID]],4,4)</f>
        <v>2012</v>
      </c>
    </row>
    <row r="1435" spans="1:6" x14ac:dyDescent="0.25">
      <c r="A1435" t="s">
        <v>3731</v>
      </c>
      <c r="B1435">
        <f>COUNTIF(Walmart_dataset[Order ID],Calc!A1435)</f>
        <v>2</v>
      </c>
      <c r="C1435">
        <f>SUMIF(Walmart_dataset[Order ID],Calc!A1435,Walmart_dataset[Sales])</f>
        <v>184.15</v>
      </c>
      <c r="D1435">
        <f>SUMIF(Walmart_dataset[Order ID],Calc!A1435,Walmart_dataset[Profit])</f>
        <v>-255.46</v>
      </c>
      <c r="E1435" t="str">
        <f>INDEX(Walmart_dataset[],MATCH(Per_Order[[#This Row],[Unique Order ID]],Walmart_dataset[Order ID],0),7)</f>
        <v>Oregon</v>
      </c>
      <c r="F1435" t="str">
        <f>MID(Per_Order[[#This Row],[Unique Order ID]],4,4)</f>
        <v>2013</v>
      </c>
    </row>
    <row r="1436" spans="1:6" x14ac:dyDescent="0.25">
      <c r="A1436" t="s">
        <v>3733</v>
      </c>
      <c r="B1436">
        <f>COUNTIF(Walmart_dataset[Order ID],Calc!A1436)</f>
        <v>1</v>
      </c>
      <c r="C1436">
        <f>SUMIF(Walmart_dataset[Order ID],Calc!A1436,Walmart_dataset[Sales])</f>
        <v>164.88</v>
      </c>
      <c r="D1436">
        <f>SUMIF(Walmart_dataset[Order ID],Calc!A1436,Walmart_dataset[Profit])</f>
        <v>80.790000000000006</v>
      </c>
      <c r="E1436" t="str">
        <f>INDEX(Walmart_dataset[],MATCH(Per_Order[[#This Row],[Unique Order ID]],Walmart_dataset[Order ID],0),7)</f>
        <v>California</v>
      </c>
      <c r="F1436" t="str">
        <f>MID(Per_Order[[#This Row],[Unique Order ID]],4,4)</f>
        <v>2011</v>
      </c>
    </row>
    <row r="1437" spans="1:6" x14ac:dyDescent="0.25">
      <c r="A1437" t="s">
        <v>3734</v>
      </c>
      <c r="B1437">
        <f>COUNTIF(Walmart_dataset[Order ID],Calc!A1437)</f>
        <v>1</v>
      </c>
      <c r="C1437">
        <f>SUMIF(Walmart_dataset[Order ID],Calc!A1437,Walmart_dataset[Sales])</f>
        <v>10.95</v>
      </c>
      <c r="D1437">
        <f>SUMIF(Walmart_dataset[Order ID],Calc!A1437,Walmart_dataset[Profit])</f>
        <v>3.29</v>
      </c>
      <c r="E1437" t="str">
        <f>INDEX(Walmart_dataset[],MATCH(Per_Order[[#This Row],[Unique Order ID]],Walmart_dataset[Order ID],0),7)</f>
        <v>California</v>
      </c>
      <c r="F1437" t="str">
        <f>MID(Per_Order[[#This Row],[Unique Order ID]],4,4)</f>
        <v>2011</v>
      </c>
    </row>
    <row r="1438" spans="1:6" x14ac:dyDescent="0.25">
      <c r="A1438" t="s">
        <v>3735</v>
      </c>
      <c r="B1438">
        <f>COUNTIF(Walmart_dataset[Order ID],Calc!A1438)</f>
        <v>1</v>
      </c>
      <c r="C1438">
        <f>SUMIF(Walmart_dataset[Order ID],Calc!A1438,Walmart_dataset[Sales])</f>
        <v>13.97</v>
      </c>
      <c r="D1438">
        <f>SUMIF(Walmart_dataset[Order ID],Calc!A1438,Walmart_dataset[Profit])</f>
        <v>3.63</v>
      </c>
      <c r="E1438" t="str">
        <f>INDEX(Walmart_dataset[],MATCH(Per_Order[[#This Row],[Unique Order ID]],Walmart_dataset[Order ID],0),7)</f>
        <v>California</v>
      </c>
      <c r="F1438" t="str">
        <f>MID(Per_Order[[#This Row],[Unique Order ID]],4,4)</f>
        <v>2011</v>
      </c>
    </row>
    <row r="1439" spans="1:6" x14ac:dyDescent="0.25">
      <c r="A1439" t="s">
        <v>3737</v>
      </c>
      <c r="B1439">
        <f>COUNTIF(Walmart_dataset[Order ID],Calc!A1439)</f>
        <v>1</v>
      </c>
      <c r="C1439">
        <f>SUMIF(Walmart_dataset[Order ID],Calc!A1439,Walmart_dataset[Sales])</f>
        <v>8.56</v>
      </c>
      <c r="D1439">
        <f>SUMIF(Walmart_dataset[Order ID],Calc!A1439,Walmart_dataset[Profit])</f>
        <v>3.85</v>
      </c>
      <c r="E1439" t="str">
        <f>INDEX(Walmart_dataset[],MATCH(Per_Order[[#This Row],[Unique Order ID]],Walmart_dataset[Order ID],0),7)</f>
        <v>California</v>
      </c>
      <c r="F1439" t="str">
        <f>MID(Per_Order[[#This Row],[Unique Order ID]],4,4)</f>
        <v>2011</v>
      </c>
    </row>
    <row r="1440" spans="1:6" x14ac:dyDescent="0.25">
      <c r="A1440" t="s">
        <v>3738</v>
      </c>
      <c r="B1440">
        <f>COUNTIF(Walmart_dataset[Order ID],Calc!A1440)</f>
        <v>1</v>
      </c>
      <c r="C1440">
        <f>SUMIF(Walmart_dataset[Order ID],Calc!A1440,Walmart_dataset[Sales])</f>
        <v>344.98</v>
      </c>
      <c r="D1440">
        <f>SUMIF(Walmart_dataset[Order ID],Calc!A1440,Walmart_dataset[Profit])</f>
        <v>28.41</v>
      </c>
      <c r="E1440" t="str">
        <f>INDEX(Walmart_dataset[],MATCH(Per_Order[[#This Row],[Unique Order ID]],Walmart_dataset[Order ID],0),7)</f>
        <v>California</v>
      </c>
      <c r="F1440" t="str">
        <f>MID(Per_Order[[#This Row],[Unique Order ID]],4,4)</f>
        <v>2014</v>
      </c>
    </row>
    <row r="1441" spans="1:6" x14ac:dyDescent="0.25">
      <c r="A1441" t="s">
        <v>3739</v>
      </c>
      <c r="B1441">
        <f>COUNTIF(Walmart_dataset[Order ID],Calc!A1441)</f>
        <v>1</v>
      </c>
      <c r="C1441">
        <f>SUMIF(Walmart_dataset[Order ID],Calc!A1441,Walmart_dataset[Sales])</f>
        <v>104.75</v>
      </c>
      <c r="D1441">
        <f>SUMIF(Walmart_dataset[Order ID],Calc!A1441,Walmart_dataset[Profit])</f>
        <v>22</v>
      </c>
      <c r="E1441" t="str">
        <f>INDEX(Walmart_dataset[],MATCH(Per_Order[[#This Row],[Unique Order ID]],Walmart_dataset[Order ID],0),7)</f>
        <v>California</v>
      </c>
      <c r="F1441" t="str">
        <f>MID(Per_Order[[#This Row],[Unique Order ID]],4,4)</f>
        <v>2014</v>
      </c>
    </row>
    <row r="1442" spans="1:6" x14ac:dyDescent="0.25">
      <c r="A1442" t="s">
        <v>3740</v>
      </c>
      <c r="B1442">
        <f>COUNTIF(Walmart_dataset[Order ID],Calc!A1442)</f>
        <v>1</v>
      </c>
      <c r="C1442">
        <f>SUMIF(Walmart_dataset[Order ID],Calc!A1442,Walmart_dataset[Sales])</f>
        <v>8.23</v>
      </c>
      <c r="D1442">
        <f>SUMIF(Walmart_dataset[Order ID],Calc!A1442,Walmart_dataset[Profit])</f>
        <v>-6.03</v>
      </c>
      <c r="E1442" t="str">
        <f>INDEX(Walmart_dataset[],MATCH(Per_Order[[#This Row],[Unique Order ID]],Walmart_dataset[Order ID],0),7)</f>
        <v>Arizona</v>
      </c>
      <c r="F1442" t="str">
        <f>MID(Per_Order[[#This Row],[Unique Order ID]],4,4)</f>
        <v>2011</v>
      </c>
    </row>
    <row r="1443" spans="1:6" x14ac:dyDescent="0.25">
      <c r="A1443" t="s">
        <v>3742</v>
      </c>
      <c r="B1443">
        <f>COUNTIF(Walmart_dataset[Order ID],Calc!A1443)</f>
        <v>2</v>
      </c>
      <c r="C1443">
        <f>SUMIF(Walmart_dataset[Order ID],Calc!A1443,Walmart_dataset[Sales])</f>
        <v>263.77999999999997</v>
      </c>
      <c r="D1443">
        <f>SUMIF(Walmart_dataset[Order ID],Calc!A1443,Walmart_dataset[Profit])</f>
        <v>32.83</v>
      </c>
      <c r="E1443" t="str">
        <f>INDEX(Walmart_dataset[],MATCH(Per_Order[[#This Row],[Unique Order ID]],Walmart_dataset[Order ID],0),7)</f>
        <v>Washington</v>
      </c>
      <c r="F1443" t="str">
        <f>MID(Per_Order[[#This Row],[Unique Order ID]],4,4)</f>
        <v>2012</v>
      </c>
    </row>
    <row r="1444" spans="1:6" x14ac:dyDescent="0.25">
      <c r="A1444" t="s">
        <v>3744</v>
      </c>
      <c r="B1444">
        <f>COUNTIF(Walmart_dataset[Order ID],Calc!A1444)</f>
        <v>2</v>
      </c>
      <c r="C1444">
        <f>SUMIF(Walmart_dataset[Order ID],Calc!A1444,Walmart_dataset[Sales])</f>
        <v>33.299999999999997</v>
      </c>
      <c r="D1444">
        <f>SUMIF(Walmart_dataset[Order ID],Calc!A1444,Walmart_dataset[Profit])</f>
        <v>13.06</v>
      </c>
      <c r="E1444" t="str">
        <f>INDEX(Walmart_dataset[],MATCH(Per_Order[[#This Row],[Unique Order ID]],Walmart_dataset[Order ID],0),7)</f>
        <v>California</v>
      </c>
      <c r="F1444" t="str">
        <f>MID(Per_Order[[#This Row],[Unique Order ID]],4,4)</f>
        <v>2014</v>
      </c>
    </row>
    <row r="1445" spans="1:6" x14ac:dyDescent="0.25">
      <c r="A1445" t="s">
        <v>3746</v>
      </c>
      <c r="B1445">
        <f>COUNTIF(Walmart_dataset[Order ID],Calc!A1445)</f>
        <v>2</v>
      </c>
      <c r="C1445">
        <f>SUMIF(Walmart_dataset[Order ID],Calc!A1445,Walmart_dataset[Sales])</f>
        <v>24.91</v>
      </c>
      <c r="D1445">
        <f>SUMIF(Walmart_dataset[Order ID],Calc!A1445,Walmart_dataset[Profit])</f>
        <v>8.23</v>
      </c>
      <c r="E1445" t="str">
        <f>INDEX(Walmart_dataset[],MATCH(Per_Order[[#This Row],[Unique Order ID]],Walmart_dataset[Order ID],0),7)</f>
        <v>New Mexico</v>
      </c>
      <c r="F1445" t="str">
        <f>MID(Per_Order[[#This Row],[Unique Order ID]],4,4)</f>
        <v>2013</v>
      </c>
    </row>
    <row r="1446" spans="1:6" x14ac:dyDescent="0.25">
      <c r="A1446" t="s">
        <v>3748</v>
      </c>
      <c r="B1446">
        <f>COUNTIF(Walmart_dataset[Order ID],Calc!A1446)</f>
        <v>2</v>
      </c>
      <c r="C1446">
        <f>SUMIF(Walmart_dataset[Order ID],Calc!A1446,Walmart_dataset[Sales])</f>
        <v>34.68</v>
      </c>
      <c r="D1446">
        <f>SUMIF(Walmart_dataset[Order ID],Calc!A1446,Walmart_dataset[Profit])</f>
        <v>14.18</v>
      </c>
      <c r="E1446" t="str">
        <f>INDEX(Walmart_dataset[],MATCH(Per_Order[[#This Row],[Unique Order ID]],Walmart_dataset[Order ID],0),7)</f>
        <v>Idaho</v>
      </c>
      <c r="F1446" t="str">
        <f>MID(Per_Order[[#This Row],[Unique Order ID]],4,4)</f>
        <v>2013</v>
      </c>
    </row>
    <row r="1447" spans="1:6" x14ac:dyDescent="0.25">
      <c r="A1447" t="s">
        <v>3749</v>
      </c>
      <c r="B1447">
        <f>COUNTIF(Walmart_dataset[Order ID],Calc!A1447)</f>
        <v>1</v>
      </c>
      <c r="C1447">
        <f>SUMIF(Walmart_dataset[Order ID],Calc!A1447,Walmart_dataset[Sales])</f>
        <v>98.33</v>
      </c>
      <c r="D1447">
        <f>SUMIF(Walmart_dataset[Order ID],Calc!A1447,Walmart_dataset[Profit])</f>
        <v>9.83</v>
      </c>
      <c r="E1447" t="str">
        <f>INDEX(Walmart_dataset[],MATCH(Per_Order[[#This Row],[Unique Order ID]],Walmart_dataset[Order ID],0),7)</f>
        <v>Colorado</v>
      </c>
      <c r="F1447" t="str">
        <f>MID(Per_Order[[#This Row],[Unique Order ID]],4,4)</f>
        <v>2013</v>
      </c>
    </row>
    <row r="1448" spans="1:6" x14ac:dyDescent="0.25">
      <c r="A1448" t="s">
        <v>3750</v>
      </c>
      <c r="B1448">
        <f>COUNTIF(Walmart_dataset[Order ID],Calc!A1448)</f>
        <v>2</v>
      </c>
      <c r="C1448">
        <f>SUMIF(Walmart_dataset[Order ID],Calc!A1448,Walmart_dataset[Sales])</f>
        <v>598.16000000000008</v>
      </c>
      <c r="D1448">
        <f>SUMIF(Walmart_dataset[Order ID],Calc!A1448,Walmart_dataset[Profit])</f>
        <v>149.19</v>
      </c>
      <c r="E1448" t="str">
        <f>INDEX(Walmart_dataset[],MATCH(Per_Order[[#This Row],[Unique Order ID]],Walmart_dataset[Order ID],0),7)</f>
        <v>Washington</v>
      </c>
      <c r="F1448" t="str">
        <f>MID(Per_Order[[#This Row],[Unique Order ID]],4,4)</f>
        <v>2014</v>
      </c>
    </row>
    <row r="1449" spans="1:6" x14ac:dyDescent="0.25">
      <c r="A1449" t="s">
        <v>3752</v>
      </c>
      <c r="B1449">
        <f>COUNTIF(Walmart_dataset[Order ID],Calc!A1449)</f>
        <v>1</v>
      </c>
      <c r="C1449">
        <f>SUMIF(Walmart_dataset[Order ID],Calc!A1449,Walmart_dataset[Sales])</f>
        <v>73.92</v>
      </c>
      <c r="D1449">
        <f>SUMIF(Walmart_dataset[Order ID],Calc!A1449,Walmart_dataset[Profit])</f>
        <v>-45.83</v>
      </c>
      <c r="E1449" t="str">
        <f>INDEX(Walmart_dataset[],MATCH(Per_Order[[#This Row],[Unique Order ID]],Walmart_dataset[Order ID],0),7)</f>
        <v>Arizona</v>
      </c>
      <c r="F1449" t="str">
        <f>MID(Per_Order[[#This Row],[Unique Order ID]],4,4)</f>
        <v>2011</v>
      </c>
    </row>
    <row r="1450" spans="1:6" x14ac:dyDescent="0.25">
      <c r="A1450" t="s">
        <v>3754</v>
      </c>
      <c r="B1450">
        <f>COUNTIF(Walmart_dataset[Order ID],Calc!A1450)</f>
        <v>1</v>
      </c>
      <c r="C1450">
        <f>SUMIF(Walmart_dataset[Order ID],Calc!A1450,Walmart_dataset[Sales])</f>
        <v>61.44</v>
      </c>
      <c r="D1450">
        <f>SUMIF(Walmart_dataset[Order ID],Calc!A1450,Walmart_dataset[Profit])</f>
        <v>16.59</v>
      </c>
      <c r="E1450" t="str">
        <f>INDEX(Walmart_dataset[],MATCH(Per_Order[[#This Row],[Unique Order ID]],Walmart_dataset[Order ID],0),7)</f>
        <v>California</v>
      </c>
      <c r="F1450" t="str">
        <f>MID(Per_Order[[#This Row],[Unique Order ID]],4,4)</f>
        <v>2012</v>
      </c>
    </row>
    <row r="1451" spans="1:6" x14ac:dyDescent="0.25">
      <c r="A1451" t="s">
        <v>3755</v>
      </c>
      <c r="B1451">
        <f>COUNTIF(Walmart_dataset[Order ID],Calc!A1451)</f>
        <v>1</v>
      </c>
      <c r="C1451">
        <f>SUMIF(Walmart_dataset[Order ID],Calc!A1451,Walmart_dataset[Sales])</f>
        <v>479.97</v>
      </c>
      <c r="D1451">
        <f>SUMIF(Walmart_dataset[Order ID],Calc!A1451,Walmart_dataset[Profit])</f>
        <v>163.19</v>
      </c>
      <c r="E1451" t="str">
        <f>INDEX(Walmart_dataset[],MATCH(Per_Order[[#This Row],[Unique Order ID]],Walmart_dataset[Order ID],0),7)</f>
        <v>California</v>
      </c>
      <c r="F1451" t="str">
        <f>MID(Per_Order[[#This Row],[Unique Order ID]],4,4)</f>
        <v>2013</v>
      </c>
    </row>
    <row r="1452" spans="1:6" x14ac:dyDescent="0.25">
      <c r="A1452" t="s">
        <v>3756</v>
      </c>
      <c r="B1452">
        <f>COUNTIF(Walmart_dataset[Order ID],Calc!A1452)</f>
        <v>5</v>
      </c>
      <c r="C1452">
        <f>SUMIF(Walmart_dataset[Order ID],Calc!A1452,Walmart_dataset[Sales])</f>
        <v>420.22999999999996</v>
      </c>
      <c r="D1452">
        <f>SUMIF(Walmart_dataset[Order ID],Calc!A1452,Walmart_dataset[Profit])</f>
        <v>110.21000000000001</v>
      </c>
      <c r="E1452" t="str">
        <f>INDEX(Walmart_dataset[],MATCH(Per_Order[[#This Row],[Unique Order ID]],Walmart_dataset[Order ID],0),7)</f>
        <v>California</v>
      </c>
      <c r="F1452" t="str">
        <f>MID(Per_Order[[#This Row],[Unique Order ID]],4,4)</f>
        <v>2014</v>
      </c>
    </row>
    <row r="1453" spans="1:6" x14ac:dyDescent="0.25">
      <c r="A1453" t="s">
        <v>3759</v>
      </c>
      <c r="B1453">
        <f>COUNTIF(Walmart_dataset[Order ID],Calc!A1453)</f>
        <v>1</v>
      </c>
      <c r="C1453">
        <f>SUMIF(Walmart_dataset[Order ID],Calc!A1453,Walmart_dataset[Sales])</f>
        <v>10.86</v>
      </c>
      <c r="D1453">
        <f>SUMIF(Walmart_dataset[Order ID],Calc!A1453,Walmart_dataset[Profit])</f>
        <v>5.32</v>
      </c>
      <c r="E1453" t="str">
        <f>INDEX(Walmart_dataset[],MATCH(Per_Order[[#This Row],[Unique Order ID]],Walmart_dataset[Order ID],0),7)</f>
        <v>California</v>
      </c>
      <c r="F1453" t="str">
        <f>MID(Per_Order[[#This Row],[Unique Order ID]],4,4)</f>
        <v>2012</v>
      </c>
    </row>
    <row r="1454" spans="1:6" x14ac:dyDescent="0.25">
      <c r="A1454" t="s">
        <v>3760</v>
      </c>
      <c r="B1454">
        <f>COUNTIF(Walmart_dataset[Order ID],Calc!A1454)</f>
        <v>3</v>
      </c>
      <c r="C1454">
        <f>SUMIF(Walmart_dataset[Order ID],Calc!A1454,Walmart_dataset[Sales])</f>
        <v>60.08</v>
      </c>
      <c r="D1454">
        <f>SUMIF(Walmart_dataset[Order ID],Calc!A1454,Walmart_dataset[Profit])</f>
        <v>13.149999999999999</v>
      </c>
      <c r="E1454" t="str">
        <f>INDEX(Walmart_dataset[],MATCH(Per_Order[[#This Row],[Unique Order ID]],Walmart_dataset[Order ID],0),7)</f>
        <v>California</v>
      </c>
      <c r="F1454" t="str">
        <f>MID(Per_Order[[#This Row],[Unique Order ID]],4,4)</f>
        <v>2011</v>
      </c>
    </row>
    <row r="1455" spans="1:6" x14ac:dyDescent="0.25">
      <c r="A1455" t="s">
        <v>3761</v>
      </c>
      <c r="B1455">
        <f>COUNTIF(Walmart_dataset[Order ID],Calc!A1455)</f>
        <v>1</v>
      </c>
      <c r="C1455">
        <f>SUMIF(Walmart_dataset[Order ID],Calc!A1455,Walmart_dataset[Sales])</f>
        <v>21.96</v>
      </c>
      <c r="D1455">
        <f>SUMIF(Walmart_dataset[Order ID],Calc!A1455,Walmart_dataset[Profit])</f>
        <v>6.15</v>
      </c>
      <c r="E1455" t="str">
        <f>INDEX(Walmart_dataset[],MATCH(Per_Order[[#This Row],[Unique Order ID]],Walmart_dataset[Order ID],0),7)</f>
        <v>California</v>
      </c>
      <c r="F1455" t="str">
        <f>MID(Per_Order[[#This Row],[Unique Order ID]],4,4)</f>
        <v>2014</v>
      </c>
    </row>
    <row r="1456" spans="1:6" x14ac:dyDescent="0.25">
      <c r="A1456" t="s">
        <v>3762</v>
      </c>
      <c r="B1456">
        <f>COUNTIF(Walmart_dataset[Order ID],Calc!A1456)</f>
        <v>1</v>
      </c>
      <c r="C1456">
        <f>SUMIF(Walmart_dataset[Order ID],Calc!A1456,Walmart_dataset[Sales])</f>
        <v>21.98</v>
      </c>
      <c r="D1456">
        <f>SUMIF(Walmart_dataset[Order ID],Calc!A1456,Walmart_dataset[Profit])</f>
        <v>8.57</v>
      </c>
      <c r="E1456" t="str">
        <f>INDEX(Walmart_dataset[],MATCH(Per_Order[[#This Row],[Unique Order ID]],Walmart_dataset[Order ID],0),7)</f>
        <v>Washington</v>
      </c>
      <c r="F1456" t="str">
        <f>MID(Per_Order[[#This Row],[Unique Order ID]],4,4)</f>
        <v>2012</v>
      </c>
    </row>
    <row r="1457" spans="1:6" x14ac:dyDescent="0.25">
      <c r="A1457" t="s">
        <v>3763</v>
      </c>
      <c r="B1457">
        <f>COUNTIF(Walmart_dataset[Order ID],Calc!A1457)</f>
        <v>2</v>
      </c>
      <c r="C1457">
        <f>SUMIF(Walmart_dataset[Order ID],Calc!A1457,Walmart_dataset[Sales])</f>
        <v>439.53999999999996</v>
      </c>
      <c r="D1457">
        <f>SUMIF(Walmart_dataset[Order ID],Calc!A1457,Walmart_dataset[Profit])</f>
        <v>51.28</v>
      </c>
      <c r="E1457" t="str">
        <f>INDEX(Walmart_dataset[],MATCH(Per_Order[[#This Row],[Unique Order ID]],Walmart_dataset[Order ID],0),7)</f>
        <v>California</v>
      </c>
      <c r="F1457" t="str">
        <f>MID(Per_Order[[#This Row],[Unique Order ID]],4,4)</f>
        <v>2012</v>
      </c>
    </row>
    <row r="1458" spans="1:6" x14ac:dyDescent="0.25">
      <c r="A1458" t="s">
        <v>3765</v>
      </c>
      <c r="B1458">
        <f>COUNTIF(Walmart_dataset[Order ID],Calc!A1458)</f>
        <v>1</v>
      </c>
      <c r="C1458">
        <f>SUMIF(Walmart_dataset[Order ID],Calc!A1458,Walmart_dataset[Sales])</f>
        <v>1115.17</v>
      </c>
      <c r="D1458">
        <f>SUMIF(Walmart_dataset[Order ID],Calc!A1458,Walmart_dataset[Profit])</f>
        <v>334.55</v>
      </c>
      <c r="E1458" t="str">
        <f>INDEX(Walmart_dataset[],MATCH(Per_Order[[#This Row],[Unique Order ID]],Walmart_dataset[Order ID],0),7)</f>
        <v>Washington</v>
      </c>
      <c r="F1458" t="str">
        <f>MID(Per_Order[[#This Row],[Unique Order ID]],4,4)</f>
        <v>2013</v>
      </c>
    </row>
    <row r="1459" spans="1:6" x14ac:dyDescent="0.25">
      <c r="A1459" t="s">
        <v>3766</v>
      </c>
      <c r="B1459">
        <f>COUNTIF(Walmart_dataset[Order ID],Calc!A1459)</f>
        <v>2</v>
      </c>
      <c r="C1459">
        <f>SUMIF(Walmart_dataset[Order ID],Calc!A1459,Walmart_dataset[Sales])</f>
        <v>139.82</v>
      </c>
      <c r="D1459">
        <f>SUMIF(Walmart_dataset[Order ID],Calc!A1459,Walmart_dataset[Profit])</f>
        <v>57.2</v>
      </c>
      <c r="E1459" t="str">
        <f>INDEX(Walmart_dataset[],MATCH(Per_Order[[#This Row],[Unique Order ID]],Walmart_dataset[Order ID],0),7)</f>
        <v>California</v>
      </c>
      <c r="F1459" t="str">
        <f>MID(Per_Order[[#This Row],[Unique Order ID]],4,4)</f>
        <v>2012</v>
      </c>
    </row>
    <row r="1460" spans="1:6" x14ac:dyDescent="0.25">
      <c r="A1460" t="s">
        <v>3767</v>
      </c>
      <c r="B1460">
        <f>COUNTIF(Walmart_dataset[Order ID],Calc!A1460)</f>
        <v>2</v>
      </c>
      <c r="C1460">
        <f>SUMIF(Walmart_dataset[Order ID],Calc!A1460,Walmart_dataset[Sales])</f>
        <v>281.91999999999996</v>
      </c>
      <c r="D1460">
        <f>SUMIF(Walmart_dataset[Order ID],Calc!A1460,Walmart_dataset[Profit])</f>
        <v>28.29</v>
      </c>
      <c r="E1460" t="str">
        <f>INDEX(Walmart_dataset[],MATCH(Per_Order[[#This Row],[Unique Order ID]],Walmart_dataset[Order ID],0),7)</f>
        <v>Washington</v>
      </c>
      <c r="F1460" t="str">
        <f>MID(Per_Order[[#This Row],[Unique Order ID]],4,4)</f>
        <v>2013</v>
      </c>
    </row>
    <row r="1461" spans="1:6" x14ac:dyDescent="0.25">
      <c r="A1461" t="s">
        <v>3768</v>
      </c>
      <c r="B1461">
        <f>COUNTIF(Walmart_dataset[Order ID],Calc!A1461)</f>
        <v>2</v>
      </c>
      <c r="C1461">
        <f>SUMIF(Walmart_dataset[Order ID],Calc!A1461,Walmart_dataset[Sales])</f>
        <v>163.38999999999999</v>
      </c>
      <c r="D1461">
        <f>SUMIF(Walmart_dataset[Order ID],Calc!A1461,Walmart_dataset[Profit])</f>
        <v>27.32</v>
      </c>
      <c r="E1461" t="str">
        <f>INDEX(Walmart_dataset[],MATCH(Per_Order[[#This Row],[Unique Order ID]],Walmart_dataset[Order ID],0),7)</f>
        <v>California</v>
      </c>
      <c r="F1461" t="str">
        <f>MID(Per_Order[[#This Row],[Unique Order ID]],4,4)</f>
        <v>2014</v>
      </c>
    </row>
    <row r="1462" spans="1:6" x14ac:dyDescent="0.25">
      <c r="A1462" t="s">
        <v>3769</v>
      </c>
      <c r="B1462">
        <f>COUNTIF(Walmart_dataset[Order ID],Calc!A1462)</f>
        <v>1</v>
      </c>
      <c r="C1462">
        <f>SUMIF(Walmart_dataset[Order ID],Calc!A1462,Walmart_dataset[Sales])</f>
        <v>276.77999999999997</v>
      </c>
      <c r="D1462">
        <f>SUMIF(Walmart_dataset[Order ID],Calc!A1462,Walmart_dataset[Profit])</f>
        <v>89.95</v>
      </c>
      <c r="E1462" t="str">
        <f>INDEX(Walmart_dataset[],MATCH(Per_Order[[#This Row],[Unique Order ID]],Walmart_dataset[Order ID],0),7)</f>
        <v>California</v>
      </c>
      <c r="F1462" t="str">
        <f>MID(Per_Order[[#This Row],[Unique Order ID]],4,4)</f>
        <v>2013</v>
      </c>
    </row>
    <row r="1463" spans="1:6" x14ac:dyDescent="0.25">
      <c r="A1463" t="s">
        <v>3771</v>
      </c>
      <c r="B1463">
        <f>COUNTIF(Walmart_dataset[Order ID],Calc!A1463)</f>
        <v>1</v>
      </c>
      <c r="C1463">
        <f>SUMIF(Walmart_dataset[Order ID],Calc!A1463,Walmart_dataset[Sales])</f>
        <v>623.96</v>
      </c>
      <c r="D1463">
        <f>SUMIF(Walmart_dataset[Order ID],Calc!A1463,Walmart_dataset[Profit])</f>
        <v>39</v>
      </c>
      <c r="E1463" t="str">
        <f>INDEX(Walmart_dataset[],MATCH(Per_Order[[#This Row],[Unique Order ID]],Walmart_dataset[Order ID],0),7)</f>
        <v>California</v>
      </c>
      <c r="F1463" t="str">
        <f>MID(Per_Order[[#This Row],[Unique Order ID]],4,4)</f>
        <v>2013</v>
      </c>
    </row>
    <row r="1464" spans="1:6" x14ac:dyDescent="0.25">
      <c r="A1464" t="s">
        <v>3772</v>
      </c>
      <c r="B1464">
        <f>COUNTIF(Walmart_dataset[Order ID],Calc!A1464)</f>
        <v>2</v>
      </c>
      <c r="C1464">
        <f>SUMIF(Walmart_dataset[Order ID],Calc!A1464,Walmart_dataset[Sales])</f>
        <v>121.95</v>
      </c>
      <c r="D1464">
        <f>SUMIF(Walmart_dataset[Order ID],Calc!A1464,Walmart_dataset[Profit])</f>
        <v>57.53</v>
      </c>
      <c r="E1464" t="str">
        <f>INDEX(Walmart_dataset[],MATCH(Per_Order[[#This Row],[Unique Order ID]],Walmart_dataset[Order ID],0),7)</f>
        <v>California</v>
      </c>
      <c r="F1464" t="str">
        <f>MID(Per_Order[[#This Row],[Unique Order ID]],4,4)</f>
        <v>2013</v>
      </c>
    </row>
    <row r="1465" spans="1:6" x14ac:dyDescent="0.25">
      <c r="A1465" t="s">
        <v>3774</v>
      </c>
      <c r="B1465">
        <f>COUNTIF(Walmart_dataset[Order ID],Calc!A1465)</f>
        <v>1</v>
      </c>
      <c r="C1465">
        <f>SUMIF(Walmart_dataset[Order ID],Calc!A1465,Walmart_dataset[Sales])</f>
        <v>90.86</v>
      </c>
      <c r="D1465">
        <f>SUMIF(Walmart_dataset[Order ID],Calc!A1465,Walmart_dataset[Profit])</f>
        <v>26.35</v>
      </c>
      <c r="E1465" t="str">
        <f>INDEX(Walmart_dataset[],MATCH(Per_Order[[#This Row],[Unique Order ID]],Walmart_dataset[Order ID],0),7)</f>
        <v>California</v>
      </c>
      <c r="F1465" t="str">
        <f>MID(Per_Order[[#This Row],[Unique Order ID]],4,4)</f>
        <v>2014</v>
      </c>
    </row>
    <row r="1466" spans="1:6" x14ac:dyDescent="0.25">
      <c r="A1466" t="s">
        <v>3776</v>
      </c>
      <c r="B1466">
        <f>COUNTIF(Walmart_dataset[Order ID],Calc!A1466)</f>
        <v>1</v>
      </c>
      <c r="C1466">
        <f>SUMIF(Walmart_dataset[Order ID],Calc!A1466,Walmart_dataset[Sales])</f>
        <v>7.78</v>
      </c>
      <c r="D1466">
        <f>SUMIF(Walmart_dataset[Order ID],Calc!A1466,Walmart_dataset[Profit])</f>
        <v>3.5</v>
      </c>
      <c r="E1466" t="str">
        <f>INDEX(Walmart_dataset[],MATCH(Per_Order[[#This Row],[Unique Order ID]],Walmart_dataset[Order ID],0),7)</f>
        <v>California</v>
      </c>
      <c r="F1466" t="str">
        <f>MID(Per_Order[[#This Row],[Unique Order ID]],4,4)</f>
        <v>2014</v>
      </c>
    </row>
    <row r="1467" spans="1:6" x14ac:dyDescent="0.25">
      <c r="A1467" t="s">
        <v>3777</v>
      </c>
      <c r="B1467">
        <f>COUNTIF(Walmart_dataset[Order ID],Calc!A1467)</f>
        <v>1</v>
      </c>
      <c r="C1467">
        <f>SUMIF(Walmart_dataset[Order ID],Calc!A1467,Walmart_dataset[Sales])</f>
        <v>8.2799999999999994</v>
      </c>
      <c r="D1467">
        <f>SUMIF(Walmart_dataset[Order ID],Calc!A1467,Walmart_dataset[Profit])</f>
        <v>3.48</v>
      </c>
      <c r="E1467" t="str">
        <f>INDEX(Walmart_dataset[],MATCH(Per_Order[[#This Row],[Unique Order ID]],Walmart_dataset[Order ID],0),7)</f>
        <v>New Mexico</v>
      </c>
      <c r="F1467" t="str">
        <f>MID(Per_Order[[#This Row],[Unique Order ID]],4,4)</f>
        <v>2012</v>
      </c>
    </row>
    <row r="1468" spans="1:6" x14ac:dyDescent="0.25">
      <c r="A1468" t="s">
        <v>3778</v>
      </c>
      <c r="B1468">
        <f>COUNTIF(Walmart_dataset[Order ID],Calc!A1468)</f>
        <v>1</v>
      </c>
      <c r="C1468">
        <f>SUMIF(Walmart_dataset[Order ID],Calc!A1468,Walmart_dataset[Sales])</f>
        <v>88.07</v>
      </c>
      <c r="D1468">
        <f>SUMIF(Walmart_dataset[Order ID],Calc!A1468,Walmart_dataset[Profit])</f>
        <v>-58.72</v>
      </c>
      <c r="E1468" t="str">
        <f>INDEX(Walmart_dataset[],MATCH(Per_Order[[#This Row],[Unique Order ID]],Walmart_dataset[Order ID],0),7)</f>
        <v>Oregon</v>
      </c>
      <c r="F1468" t="str">
        <f>MID(Per_Order[[#This Row],[Unique Order ID]],4,4)</f>
        <v>2014</v>
      </c>
    </row>
    <row r="1469" spans="1:6" x14ac:dyDescent="0.25">
      <c r="A1469" t="s">
        <v>3779</v>
      </c>
      <c r="B1469">
        <f>COUNTIF(Walmart_dataset[Order ID],Calc!A1469)</f>
        <v>1</v>
      </c>
      <c r="C1469">
        <f>SUMIF(Walmart_dataset[Order ID],Calc!A1469,Walmart_dataset[Sales])</f>
        <v>555.96</v>
      </c>
      <c r="D1469">
        <f>SUMIF(Walmart_dataset[Order ID],Calc!A1469,Walmart_dataset[Profit])</f>
        <v>41.7</v>
      </c>
      <c r="E1469" t="str">
        <f>INDEX(Walmart_dataset[],MATCH(Per_Order[[#This Row],[Unique Order ID]],Walmart_dataset[Order ID],0),7)</f>
        <v>California</v>
      </c>
      <c r="F1469" t="str">
        <f>MID(Per_Order[[#This Row],[Unique Order ID]],4,4)</f>
        <v>2012</v>
      </c>
    </row>
    <row r="1470" spans="1:6" x14ac:dyDescent="0.25">
      <c r="A1470" t="s">
        <v>3780</v>
      </c>
      <c r="B1470">
        <f>COUNTIF(Walmart_dataset[Order ID],Calc!A1470)</f>
        <v>1</v>
      </c>
      <c r="C1470">
        <f>SUMIF(Walmart_dataset[Order ID],Calc!A1470,Walmart_dataset[Sales])</f>
        <v>159.97999999999999</v>
      </c>
      <c r="D1470">
        <f>SUMIF(Walmart_dataset[Order ID],Calc!A1470,Walmart_dataset[Profit])</f>
        <v>47.99</v>
      </c>
      <c r="E1470" t="str">
        <f>INDEX(Walmart_dataset[],MATCH(Per_Order[[#This Row],[Unique Order ID]],Walmart_dataset[Order ID],0),7)</f>
        <v>California</v>
      </c>
      <c r="F1470" t="str">
        <f>MID(Per_Order[[#This Row],[Unique Order ID]],4,4)</f>
        <v>2014</v>
      </c>
    </row>
    <row r="1471" spans="1:6" x14ac:dyDescent="0.25">
      <c r="A1471" t="s">
        <v>3782</v>
      </c>
      <c r="B1471">
        <f>COUNTIF(Walmart_dataset[Order ID],Calc!A1471)</f>
        <v>3</v>
      </c>
      <c r="C1471">
        <f>SUMIF(Walmart_dataset[Order ID],Calc!A1471,Walmart_dataset[Sales])</f>
        <v>1196.3200000000002</v>
      </c>
      <c r="D1471">
        <f>SUMIF(Walmart_dataset[Order ID],Calc!A1471,Walmart_dataset[Profit])</f>
        <v>92.02000000000001</v>
      </c>
      <c r="E1471" t="str">
        <f>INDEX(Walmart_dataset[],MATCH(Per_Order[[#This Row],[Unique Order ID]],Walmart_dataset[Order ID],0),7)</f>
        <v>Nevada</v>
      </c>
      <c r="F1471" t="str">
        <f>MID(Per_Order[[#This Row],[Unique Order ID]],4,4)</f>
        <v>2014</v>
      </c>
    </row>
    <row r="1472" spans="1:6" x14ac:dyDescent="0.25">
      <c r="A1472" t="s">
        <v>3783</v>
      </c>
      <c r="B1472">
        <f>COUNTIF(Walmart_dataset[Order ID],Calc!A1472)</f>
        <v>3</v>
      </c>
      <c r="C1472">
        <f>SUMIF(Walmart_dataset[Order ID],Calc!A1472,Walmart_dataset[Sales])</f>
        <v>54.24</v>
      </c>
      <c r="D1472">
        <f>SUMIF(Walmart_dataset[Order ID],Calc!A1472,Walmart_dataset[Profit])</f>
        <v>5.67</v>
      </c>
      <c r="E1472" t="str">
        <f>INDEX(Walmart_dataset[],MATCH(Per_Order[[#This Row],[Unique Order ID]],Walmart_dataset[Order ID],0),7)</f>
        <v>Arizona</v>
      </c>
      <c r="F1472" t="str">
        <f>MID(Per_Order[[#This Row],[Unique Order ID]],4,4)</f>
        <v>2012</v>
      </c>
    </row>
    <row r="1473" spans="1:6" x14ac:dyDescent="0.25">
      <c r="A1473" t="s">
        <v>3784</v>
      </c>
      <c r="B1473">
        <f>COUNTIF(Walmart_dataset[Order ID],Calc!A1473)</f>
        <v>1</v>
      </c>
      <c r="C1473">
        <f>SUMIF(Walmart_dataset[Order ID],Calc!A1473,Walmart_dataset[Sales])</f>
        <v>40.08</v>
      </c>
      <c r="D1473">
        <f>SUMIF(Walmart_dataset[Order ID],Calc!A1473,Walmart_dataset[Profit])</f>
        <v>19.239999999999998</v>
      </c>
      <c r="E1473" t="str">
        <f>INDEX(Walmart_dataset[],MATCH(Per_Order[[#This Row],[Unique Order ID]],Walmart_dataset[Order ID],0),7)</f>
        <v>Nevada</v>
      </c>
      <c r="F1473" t="str">
        <f>MID(Per_Order[[#This Row],[Unique Order ID]],4,4)</f>
        <v>2011</v>
      </c>
    </row>
    <row r="1474" spans="1:6" x14ac:dyDescent="0.25">
      <c r="A1474" t="s">
        <v>3785</v>
      </c>
      <c r="B1474">
        <f>COUNTIF(Walmart_dataset[Order ID],Calc!A1474)</f>
        <v>3</v>
      </c>
      <c r="C1474">
        <f>SUMIF(Walmart_dataset[Order ID],Calc!A1474,Walmart_dataset[Sales])</f>
        <v>4823.09</v>
      </c>
      <c r="D1474">
        <f>SUMIF(Walmart_dataset[Order ID],Calc!A1474,Walmart_dataset[Profit])</f>
        <v>626.40000000000009</v>
      </c>
      <c r="E1474" t="str">
        <f>INDEX(Walmart_dataset[],MATCH(Per_Order[[#This Row],[Unique Order ID]],Walmart_dataset[Order ID],0),7)</f>
        <v>California</v>
      </c>
      <c r="F1474" t="str">
        <f>MID(Per_Order[[#This Row],[Unique Order ID]],4,4)</f>
        <v>2013</v>
      </c>
    </row>
    <row r="1475" spans="1:6" x14ac:dyDescent="0.25">
      <c r="A1475" t="s">
        <v>3786</v>
      </c>
      <c r="B1475">
        <f>COUNTIF(Walmart_dataset[Order ID],Calc!A1475)</f>
        <v>4</v>
      </c>
      <c r="C1475">
        <f>SUMIF(Walmart_dataset[Order ID],Calc!A1475,Walmart_dataset[Sales])</f>
        <v>1215.72</v>
      </c>
      <c r="D1475">
        <f>SUMIF(Walmart_dataset[Order ID],Calc!A1475,Walmart_dataset[Profit])</f>
        <v>258.41000000000003</v>
      </c>
      <c r="E1475" t="str">
        <f>INDEX(Walmart_dataset[],MATCH(Per_Order[[#This Row],[Unique Order ID]],Walmart_dataset[Order ID],0),7)</f>
        <v>California</v>
      </c>
      <c r="F1475" t="str">
        <f>MID(Per_Order[[#This Row],[Unique Order ID]],4,4)</f>
        <v>2013</v>
      </c>
    </row>
    <row r="1476" spans="1:6" x14ac:dyDescent="0.25">
      <c r="A1476" t="s">
        <v>3788</v>
      </c>
      <c r="B1476">
        <f>COUNTIF(Walmart_dataset[Order ID],Calc!A1476)</f>
        <v>2</v>
      </c>
      <c r="C1476">
        <f>SUMIF(Walmart_dataset[Order ID],Calc!A1476,Walmart_dataset[Sales])</f>
        <v>91.42</v>
      </c>
      <c r="D1476">
        <f>SUMIF(Walmart_dataset[Order ID],Calc!A1476,Walmart_dataset[Profit])</f>
        <v>18.329999999999998</v>
      </c>
      <c r="E1476" t="str">
        <f>INDEX(Walmart_dataset[],MATCH(Per_Order[[#This Row],[Unique Order ID]],Walmart_dataset[Order ID],0),7)</f>
        <v>Washington</v>
      </c>
      <c r="F1476" t="str">
        <f>MID(Per_Order[[#This Row],[Unique Order ID]],4,4)</f>
        <v>2014</v>
      </c>
    </row>
    <row r="1477" spans="1:6" x14ac:dyDescent="0.25">
      <c r="A1477" t="s">
        <v>3789</v>
      </c>
      <c r="B1477">
        <f>COUNTIF(Walmart_dataset[Order ID],Calc!A1477)</f>
        <v>8</v>
      </c>
      <c r="C1477">
        <f>SUMIF(Walmart_dataset[Order ID],Calc!A1477,Walmart_dataset[Sales])</f>
        <v>2563.31</v>
      </c>
      <c r="D1477">
        <f>SUMIF(Walmart_dataset[Order ID],Calc!A1477,Walmart_dataset[Profit])</f>
        <v>533.34</v>
      </c>
      <c r="E1477" t="str">
        <f>INDEX(Walmart_dataset[],MATCH(Per_Order[[#This Row],[Unique Order ID]],Walmart_dataset[Order ID],0),7)</f>
        <v>California</v>
      </c>
      <c r="F1477" t="str">
        <f>MID(Per_Order[[#This Row],[Unique Order ID]],4,4)</f>
        <v>2014</v>
      </c>
    </row>
    <row r="1478" spans="1:6" x14ac:dyDescent="0.25">
      <c r="A1478" t="s">
        <v>3794</v>
      </c>
      <c r="B1478">
        <f>COUNTIF(Walmart_dataset[Order ID],Calc!A1478)</f>
        <v>2</v>
      </c>
      <c r="C1478">
        <f>SUMIF(Walmart_dataset[Order ID],Calc!A1478,Walmart_dataset[Sales])</f>
        <v>150.22999999999999</v>
      </c>
      <c r="D1478">
        <f>SUMIF(Walmart_dataset[Order ID],Calc!A1478,Walmart_dataset[Profit])</f>
        <v>-13.01</v>
      </c>
      <c r="E1478" t="str">
        <f>INDEX(Walmart_dataset[],MATCH(Per_Order[[#This Row],[Unique Order ID]],Walmart_dataset[Order ID],0),7)</f>
        <v>Arizona</v>
      </c>
      <c r="F1478" t="str">
        <f>MID(Per_Order[[#This Row],[Unique Order ID]],4,4)</f>
        <v>2011</v>
      </c>
    </row>
    <row r="1479" spans="1:6" x14ac:dyDescent="0.25">
      <c r="A1479" t="s">
        <v>3796</v>
      </c>
      <c r="B1479">
        <f>COUNTIF(Walmart_dataset[Order ID],Calc!A1479)</f>
        <v>4</v>
      </c>
      <c r="C1479">
        <f>SUMIF(Walmart_dataset[Order ID],Calc!A1479,Walmart_dataset[Sales])</f>
        <v>1769.78</v>
      </c>
      <c r="D1479">
        <f>SUMIF(Walmart_dataset[Order ID],Calc!A1479,Walmart_dataset[Profit])</f>
        <v>187.66</v>
      </c>
      <c r="E1479" t="str">
        <f>INDEX(Walmart_dataset[],MATCH(Per_Order[[#This Row],[Unique Order ID]],Walmart_dataset[Order ID],0),7)</f>
        <v>California</v>
      </c>
      <c r="F1479" t="str">
        <f>MID(Per_Order[[#This Row],[Unique Order ID]],4,4)</f>
        <v>2011</v>
      </c>
    </row>
    <row r="1480" spans="1:6" x14ac:dyDescent="0.25">
      <c r="A1480" t="s">
        <v>3797</v>
      </c>
      <c r="B1480">
        <f>COUNTIF(Walmart_dataset[Order ID],Calc!A1480)</f>
        <v>1</v>
      </c>
      <c r="C1480">
        <f>SUMIF(Walmart_dataset[Order ID],Calc!A1480,Walmart_dataset[Sales])</f>
        <v>23.04</v>
      </c>
      <c r="D1480">
        <f>SUMIF(Walmart_dataset[Order ID],Calc!A1480,Walmart_dataset[Profit])</f>
        <v>6.91</v>
      </c>
      <c r="E1480" t="str">
        <f>INDEX(Walmart_dataset[],MATCH(Per_Order[[#This Row],[Unique Order ID]],Walmart_dataset[Order ID],0),7)</f>
        <v>California</v>
      </c>
      <c r="F1480" t="str">
        <f>MID(Per_Order[[#This Row],[Unique Order ID]],4,4)</f>
        <v>2013</v>
      </c>
    </row>
    <row r="1481" spans="1:6" x14ac:dyDescent="0.25">
      <c r="A1481" t="s">
        <v>3798</v>
      </c>
      <c r="B1481">
        <f>COUNTIF(Walmart_dataset[Order ID],Calc!A1481)</f>
        <v>1</v>
      </c>
      <c r="C1481">
        <f>SUMIF(Walmart_dataset[Order ID],Calc!A1481,Walmart_dataset[Sales])</f>
        <v>16.059999999999999</v>
      </c>
      <c r="D1481">
        <f>SUMIF(Walmart_dataset[Order ID],Calc!A1481,Walmart_dataset[Profit])</f>
        <v>4.18</v>
      </c>
      <c r="E1481" t="str">
        <f>INDEX(Walmart_dataset[],MATCH(Per_Order[[#This Row],[Unique Order ID]],Walmart_dataset[Order ID],0),7)</f>
        <v>Washington</v>
      </c>
      <c r="F1481" t="str">
        <f>MID(Per_Order[[#This Row],[Unique Order ID]],4,4)</f>
        <v>2014</v>
      </c>
    </row>
    <row r="1482" spans="1:6" x14ac:dyDescent="0.25">
      <c r="A1482" t="s">
        <v>3799</v>
      </c>
      <c r="B1482">
        <f>COUNTIF(Walmart_dataset[Order ID],Calc!A1482)</f>
        <v>1</v>
      </c>
      <c r="C1482">
        <f>SUMIF(Walmart_dataset[Order ID],Calc!A1482,Walmart_dataset[Sales])</f>
        <v>19.440000000000001</v>
      </c>
      <c r="D1482">
        <f>SUMIF(Walmart_dataset[Order ID],Calc!A1482,Walmart_dataset[Profit])</f>
        <v>9.33</v>
      </c>
      <c r="E1482" t="str">
        <f>INDEX(Walmart_dataset[],MATCH(Per_Order[[#This Row],[Unique Order ID]],Walmart_dataset[Order ID],0),7)</f>
        <v>California</v>
      </c>
      <c r="F1482" t="str">
        <f>MID(Per_Order[[#This Row],[Unique Order ID]],4,4)</f>
        <v>2012</v>
      </c>
    </row>
    <row r="1483" spans="1:6" x14ac:dyDescent="0.25">
      <c r="A1483" t="s">
        <v>3800</v>
      </c>
      <c r="B1483">
        <f>COUNTIF(Walmart_dataset[Order ID],Calc!A1483)</f>
        <v>2</v>
      </c>
      <c r="C1483">
        <f>SUMIF(Walmart_dataset[Order ID],Calc!A1483,Walmart_dataset[Sales])</f>
        <v>119.32</v>
      </c>
      <c r="D1483">
        <f>SUMIF(Walmart_dataset[Order ID],Calc!A1483,Walmart_dataset[Profit])</f>
        <v>39.770000000000003</v>
      </c>
      <c r="E1483" t="str">
        <f>INDEX(Walmart_dataset[],MATCH(Per_Order[[#This Row],[Unique Order ID]],Walmart_dataset[Order ID],0),7)</f>
        <v>California</v>
      </c>
      <c r="F1483" t="str">
        <f>MID(Per_Order[[#This Row],[Unique Order ID]],4,4)</f>
        <v>2011</v>
      </c>
    </row>
    <row r="1484" spans="1:6" x14ac:dyDescent="0.25">
      <c r="A1484" t="s">
        <v>3801</v>
      </c>
      <c r="B1484">
        <f>COUNTIF(Walmart_dataset[Order ID],Calc!A1484)</f>
        <v>1</v>
      </c>
      <c r="C1484">
        <f>SUMIF(Walmart_dataset[Order ID],Calc!A1484,Walmart_dataset[Sales])</f>
        <v>32.4</v>
      </c>
      <c r="D1484">
        <f>SUMIF(Walmart_dataset[Order ID],Calc!A1484,Walmart_dataset[Profit])</f>
        <v>15.55</v>
      </c>
      <c r="E1484" t="str">
        <f>INDEX(Walmart_dataset[],MATCH(Per_Order[[#This Row],[Unique Order ID]],Walmart_dataset[Order ID],0),7)</f>
        <v>California</v>
      </c>
      <c r="F1484" t="str">
        <f>MID(Per_Order[[#This Row],[Unique Order ID]],4,4)</f>
        <v>2013</v>
      </c>
    </row>
    <row r="1485" spans="1:6" x14ac:dyDescent="0.25">
      <c r="A1485" t="s">
        <v>3802</v>
      </c>
      <c r="B1485">
        <f>COUNTIF(Walmart_dataset[Order ID],Calc!A1485)</f>
        <v>1</v>
      </c>
      <c r="C1485">
        <f>SUMIF(Walmart_dataset[Order ID],Calc!A1485,Walmart_dataset[Sales])</f>
        <v>381.36</v>
      </c>
      <c r="D1485">
        <f>SUMIF(Walmart_dataset[Order ID],Calc!A1485,Walmart_dataset[Profit])</f>
        <v>106.78</v>
      </c>
      <c r="E1485" t="str">
        <f>INDEX(Walmart_dataset[],MATCH(Per_Order[[#This Row],[Unique Order ID]],Walmart_dataset[Order ID],0),7)</f>
        <v>California</v>
      </c>
      <c r="F1485" t="str">
        <f>MID(Per_Order[[#This Row],[Unique Order ID]],4,4)</f>
        <v>2014</v>
      </c>
    </row>
    <row r="1486" spans="1:6" x14ac:dyDescent="0.25">
      <c r="A1486" t="s">
        <v>3803</v>
      </c>
      <c r="B1486">
        <f>COUNTIF(Walmart_dataset[Order ID],Calc!A1486)</f>
        <v>1</v>
      </c>
      <c r="C1486">
        <f>SUMIF(Walmart_dataset[Order ID],Calc!A1486,Walmart_dataset[Sales])</f>
        <v>6.72</v>
      </c>
      <c r="D1486">
        <f>SUMIF(Walmart_dataset[Order ID],Calc!A1486,Walmart_dataset[Profit])</f>
        <v>3.36</v>
      </c>
      <c r="E1486" t="str">
        <f>INDEX(Walmart_dataset[],MATCH(Per_Order[[#This Row],[Unique Order ID]],Walmart_dataset[Order ID],0),7)</f>
        <v>California</v>
      </c>
      <c r="F1486" t="str">
        <f>MID(Per_Order[[#This Row],[Unique Order ID]],4,4)</f>
        <v>2011</v>
      </c>
    </row>
    <row r="1487" spans="1:6" x14ac:dyDescent="0.25">
      <c r="A1487" t="s">
        <v>3804</v>
      </c>
      <c r="B1487">
        <f>COUNTIF(Walmart_dataset[Order ID],Calc!A1487)</f>
        <v>2</v>
      </c>
      <c r="C1487">
        <f>SUMIF(Walmart_dataset[Order ID],Calc!A1487,Walmart_dataset[Sales])</f>
        <v>73.510000000000005</v>
      </c>
      <c r="D1487">
        <f>SUMIF(Walmart_dataset[Order ID],Calc!A1487,Walmart_dataset[Profit])</f>
        <v>33.5</v>
      </c>
      <c r="E1487" t="str">
        <f>INDEX(Walmart_dataset[],MATCH(Per_Order[[#This Row],[Unique Order ID]],Walmart_dataset[Order ID],0),7)</f>
        <v>California</v>
      </c>
      <c r="F1487" t="str">
        <f>MID(Per_Order[[#This Row],[Unique Order ID]],4,4)</f>
        <v>2014</v>
      </c>
    </row>
    <row r="1488" spans="1:6" x14ac:dyDescent="0.25">
      <c r="A1488" t="s">
        <v>3806</v>
      </c>
      <c r="B1488">
        <f>COUNTIF(Walmart_dataset[Order ID],Calc!A1488)</f>
        <v>1</v>
      </c>
      <c r="C1488">
        <f>SUMIF(Walmart_dataset[Order ID],Calc!A1488,Walmart_dataset[Sales])</f>
        <v>946.76</v>
      </c>
      <c r="D1488">
        <f>SUMIF(Walmart_dataset[Order ID],Calc!A1488,Walmart_dataset[Profit])</f>
        <v>-694.29</v>
      </c>
      <c r="E1488" t="str">
        <f>INDEX(Walmart_dataset[],MATCH(Per_Order[[#This Row],[Unique Order ID]],Walmart_dataset[Order ID],0),7)</f>
        <v>Arizona</v>
      </c>
      <c r="F1488" t="str">
        <f>MID(Per_Order[[#This Row],[Unique Order ID]],4,4)</f>
        <v>2011</v>
      </c>
    </row>
    <row r="1489" spans="1:6" x14ac:dyDescent="0.25">
      <c r="A1489" t="s">
        <v>3807</v>
      </c>
      <c r="B1489">
        <f>COUNTIF(Walmart_dataset[Order ID],Calc!A1489)</f>
        <v>6</v>
      </c>
      <c r="C1489">
        <f>SUMIF(Walmart_dataset[Order ID],Calc!A1489,Walmart_dataset[Sales])</f>
        <v>1804.25</v>
      </c>
      <c r="D1489">
        <f>SUMIF(Walmart_dataset[Order ID],Calc!A1489,Walmart_dataset[Profit])</f>
        <v>136.62</v>
      </c>
      <c r="E1489" t="str">
        <f>INDEX(Walmart_dataset[],MATCH(Per_Order[[#This Row],[Unique Order ID]],Walmart_dataset[Order ID],0),7)</f>
        <v>California</v>
      </c>
      <c r="F1489" t="str">
        <f>MID(Per_Order[[#This Row],[Unique Order ID]],4,4)</f>
        <v>2013</v>
      </c>
    </row>
    <row r="1490" spans="1:6" x14ac:dyDescent="0.25">
      <c r="A1490" t="s">
        <v>3809</v>
      </c>
      <c r="B1490">
        <f>COUNTIF(Walmart_dataset[Order ID],Calc!A1490)</f>
        <v>4</v>
      </c>
      <c r="C1490">
        <f>SUMIF(Walmart_dataset[Order ID],Calc!A1490,Walmart_dataset[Sales])</f>
        <v>172.09</v>
      </c>
      <c r="D1490">
        <f>SUMIF(Walmart_dataset[Order ID],Calc!A1490,Walmart_dataset[Profit])</f>
        <v>29.47</v>
      </c>
      <c r="E1490" t="str">
        <f>INDEX(Walmart_dataset[],MATCH(Per_Order[[#This Row],[Unique Order ID]],Walmart_dataset[Order ID],0),7)</f>
        <v>California</v>
      </c>
      <c r="F1490" t="str">
        <f>MID(Per_Order[[#This Row],[Unique Order ID]],4,4)</f>
        <v>2011</v>
      </c>
    </row>
    <row r="1491" spans="1:6" x14ac:dyDescent="0.25">
      <c r="A1491" t="s">
        <v>3812</v>
      </c>
      <c r="B1491">
        <f>COUNTIF(Walmart_dataset[Order ID],Calc!A1491)</f>
        <v>2</v>
      </c>
      <c r="C1491">
        <f>SUMIF(Walmart_dataset[Order ID],Calc!A1491,Walmart_dataset[Sales])</f>
        <v>12.62</v>
      </c>
      <c r="D1491">
        <f>SUMIF(Walmart_dataset[Order ID],Calc!A1491,Walmart_dataset[Profit])</f>
        <v>3.5700000000000003</v>
      </c>
      <c r="E1491" t="str">
        <f>INDEX(Walmart_dataset[],MATCH(Per_Order[[#This Row],[Unique Order ID]],Walmart_dataset[Order ID],0),7)</f>
        <v>California</v>
      </c>
      <c r="F1491" t="str">
        <f>MID(Per_Order[[#This Row],[Unique Order ID]],4,4)</f>
        <v>2014</v>
      </c>
    </row>
    <row r="1492" spans="1:6" x14ac:dyDescent="0.25">
      <c r="A1492" t="s">
        <v>3813</v>
      </c>
      <c r="B1492">
        <f>COUNTIF(Walmart_dataset[Order ID],Calc!A1492)</f>
        <v>1</v>
      </c>
      <c r="C1492">
        <f>SUMIF(Walmart_dataset[Order ID],Calc!A1492,Walmart_dataset[Sales])</f>
        <v>107.65</v>
      </c>
      <c r="D1492">
        <f>SUMIF(Walmart_dataset[Order ID],Calc!A1492,Walmart_dataset[Profit])</f>
        <v>33.64</v>
      </c>
      <c r="E1492" t="str">
        <f>INDEX(Walmart_dataset[],MATCH(Per_Order[[#This Row],[Unique Order ID]],Walmart_dataset[Order ID],0),7)</f>
        <v>California</v>
      </c>
      <c r="F1492" t="str">
        <f>MID(Per_Order[[#This Row],[Unique Order ID]],4,4)</f>
        <v>2014</v>
      </c>
    </row>
    <row r="1493" spans="1:6" x14ac:dyDescent="0.25">
      <c r="A1493" t="s">
        <v>3814</v>
      </c>
      <c r="B1493">
        <f>COUNTIF(Walmart_dataset[Order ID],Calc!A1493)</f>
        <v>1</v>
      </c>
      <c r="C1493">
        <f>SUMIF(Walmart_dataset[Order ID],Calc!A1493,Walmart_dataset[Sales])</f>
        <v>215.98</v>
      </c>
      <c r="D1493">
        <f>SUMIF(Walmart_dataset[Order ID],Calc!A1493,Walmart_dataset[Profit])</f>
        <v>-2.7</v>
      </c>
      <c r="E1493" t="str">
        <f>INDEX(Walmart_dataset[],MATCH(Per_Order[[#This Row],[Unique Order ID]],Walmart_dataset[Order ID],0),7)</f>
        <v>Washington</v>
      </c>
      <c r="F1493" t="str">
        <f>MID(Per_Order[[#This Row],[Unique Order ID]],4,4)</f>
        <v>2014</v>
      </c>
    </row>
    <row r="1494" spans="1:6" x14ac:dyDescent="0.25">
      <c r="A1494" t="s">
        <v>3816</v>
      </c>
      <c r="B1494">
        <f>COUNTIF(Walmart_dataset[Order ID],Calc!A1494)</f>
        <v>1</v>
      </c>
      <c r="C1494">
        <f>SUMIF(Walmart_dataset[Order ID],Calc!A1494,Walmart_dataset[Sales])</f>
        <v>14.56</v>
      </c>
      <c r="D1494">
        <f>SUMIF(Walmart_dataset[Order ID],Calc!A1494,Walmart_dataset[Profit])</f>
        <v>5.53</v>
      </c>
      <c r="E1494" t="str">
        <f>INDEX(Walmart_dataset[],MATCH(Per_Order[[#This Row],[Unique Order ID]],Walmart_dataset[Order ID],0),7)</f>
        <v>Nevada</v>
      </c>
      <c r="F1494" t="str">
        <f>MID(Per_Order[[#This Row],[Unique Order ID]],4,4)</f>
        <v>2011</v>
      </c>
    </row>
    <row r="1495" spans="1:6" x14ac:dyDescent="0.25">
      <c r="A1495" t="s">
        <v>3817</v>
      </c>
      <c r="B1495">
        <f>COUNTIF(Walmart_dataset[Order ID],Calc!A1495)</f>
        <v>1</v>
      </c>
      <c r="C1495">
        <f>SUMIF(Walmart_dataset[Order ID],Calc!A1495,Walmart_dataset[Sales])</f>
        <v>255.85</v>
      </c>
      <c r="D1495">
        <f>SUMIF(Walmart_dataset[Order ID],Calc!A1495,Walmart_dataset[Profit])</f>
        <v>112.57</v>
      </c>
      <c r="E1495" t="str">
        <f>INDEX(Walmart_dataset[],MATCH(Per_Order[[#This Row],[Unique Order ID]],Walmart_dataset[Order ID],0),7)</f>
        <v>New Mexico</v>
      </c>
      <c r="F1495" t="str">
        <f>MID(Per_Order[[#This Row],[Unique Order ID]],4,4)</f>
        <v>2011</v>
      </c>
    </row>
    <row r="1496" spans="1:6" x14ac:dyDescent="0.25">
      <c r="A1496" t="s">
        <v>3819</v>
      </c>
      <c r="B1496">
        <f>COUNTIF(Walmart_dataset[Order ID],Calc!A1496)</f>
        <v>1</v>
      </c>
      <c r="C1496">
        <f>SUMIF(Walmart_dataset[Order ID],Calc!A1496,Walmart_dataset[Sales])</f>
        <v>163.88</v>
      </c>
      <c r="D1496">
        <f>SUMIF(Walmart_dataset[Order ID],Calc!A1496,Walmart_dataset[Profit])</f>
        <v>40.97</v>
      </c>
      <c r="E1496" t="str">
        <f>INDEX(Walmart_dataset[],MATCH(Per_Order[[#This Row],[Unique Order ID]],Walmart_dataset[Order ID],0),7)</f>
        <v>Washington</v>
      </c>
      <c r="F1496" t="str">
        <f>MID(Per_Order[[#This Row],[Unique Order ID]],4,4)</f>
        <v>2013</v>
      </c>
    </row>
    <row r="1497" spans="1:6" x14ac:dyDescent="0.25">
      <c r="A1497" t="s">
        <v>3821</v>
      </c>
      <c r="B1497">
        <f>COUNTIF(Walmart_dataset[Order ID],Calc!A1497)</f>
        <v>1</v>
      </c>
      <c r="C1497">
        <f>SUMIF(Walmart_dataset[Order ID],Calc!A1497,Walmart_dataset[Sales])</f>
        <v>11.7</v>
      </c>
      <c r="D1497">
        <f>SUMIF(Walmart_dataset[Order ID],Calc!A1497,Walmart_dataset[Profit])</f>
        <v>3.95</v>
      </c>
      <c r="E1497" t="str">
        <f>INDEX(Walmart_dataset[],MATCH(Per_Order[[#This Row],[Unique Order ID]],Walmart_dataset[Order ID],0),7)</f>
        <v>Colorado</v>
      </c>
      <c r="F1497" t="str">
        <f>MID(Per_Order[[#This Row],[Unique Order ID]],4,4)</f>
        <v>2014</v>
      </c>
    </row>
    <row r="1498" spans="1:6" x14ac:dyDescent="0.25">
      <c r="A1498" t="s">
        <v>3822</v>
      </c>
      <c r="B1498">
        <f>COUNTIF(Walmart_dataset[Order ID],Calc!A1498)</f>
        <v>1</v>
      </c>
      <c r="C1498">
        <f>SUMIF(Walmart_dataset[Order ID],Calc!A1498,Walmart_dataset[Sales])</f>
        <v>48.91</v>
      </c>
      <c r="D1498">
        <f>SUMIF(Walmart_dataset[Order ID],Calc!A1498,Walmart_dataset[Profit])</f>
        <v>22.99</v>
      </c>
      <c r="E1498" t="str">
        <f>INDEX(Walmart_dataset[],MATCH(Per_Order[[#This Row],[Unique Order ID]],Walmart_dataset[Order ID],0),7)</f>
        <v>California</v>
      </c>
      <c r="F1498" t="str">
        <f>MID(Per_Order[[#This Row],[Unique Order ID]],4,4)</f>
        <v>2011</v>
      </c>
    </row>
    <row r="1499" spans="1:6" x14ac:dyDescent="0.25">
      <c r="A1499" t="s">
        <v>3823</v>
      </c>
      <c r="B1499">
        <f>COUNTIF(Walmart_dataset[Order ID],Calc!A1499)</f>
        <v>1</v>
      </c>
      <c r="C1499">
        <f>SUMIF(Walmart_dataset[Order ID],Calc!A1499,Walmart_dataset[Sales])</f>
        <v>8.4</v>
      </c>
      <c r="D1499">
        <f>SUMIF(Walmart_dataset[Order ID],Calc!A1499,Walmart_dataset[Profit])</f>
        <v>2.1800000000000002</v>
      </c>
      <c r="E1499" t="str">
        <f>INDEX(Walmart_dataset[],MATCH(Per_Order[[#This Row],[Unique Order ID]],Walmart_dataset[Order ID],0),7)</f>
        <v>New Mexico</v>
      </c>
      <c r="F1499" t="str">
        <f>MID(Per_Order[[#This Row],[Unique Order ID]],4,4)</f>
        <v>2012</v>
      </c>
    </row>
    <row r="1500" spans="1:6" x14ac:dyDescent="0.25">
      <c r="A1500" t="s">
        <v>3824</v>
      </c>
      <c r="B1500">
        <f>COUNTIF(Walmart_dataset[Order ID],Calc!A1500)</f>
        <v>4</v>
      </c>
      <c r="C1500">
        <f>SUMIF(Walmart_dataset[Order ID],Calc!A1500,Walmart_dataset[Sales])</f>
        <v>92.36</v>
      </c>
      <c r="D1500">
        <f>SUMIF(Walmart_dataset[Order ID],Calc!A1500,Walmart_dataset[Profit])</f>
        <v>31.46</v>
      </c>
      <c r="E1500" t="str">
        <f>INDEX(Walmart_dataset[],MATCH(Per_Order[[#This Row],[Unique Order ID]],Walmart_dataset[Order ID],0),7)</f>
        <v>California</v>
      </c>
      <c r="F1500" t="str">
        <f>MID(Per_Order[[#This Row],[Unique Order ID]],4,4)</f>
        <v>2011</v>
      </c>
    </row>
    <row r="1501" spans="1:6" x14ac:dyDescent="0.25">
      <c r="A1501" t="s">
        <v>3826</v>
      </c>
      <c r="B1501">
        <f>COUNTIF(Walmart_dataset[Order ID],Calc!A1501)</f>
        <v>3</v>
      </c>
      <c r="C1501">
        <f>SUMIF(Walmart_dataset[Order ID],Calc!A1501,Walmart_dataset[Sales])</f>
        <v>878.82</v>
      </c>
      <c r="D1501">
        <f>SUMIF(Walmart_dataset[Order ID],Calc!A1501,Walmart_dataset[Profit])</f>
        <v>180.27</v>
      </c>
      <c r="E1501" t="str">
        <f>INDEX(Walmart_dataset[],MATCH(Per_Order[[#This Row],[Unique Order ID]],Walmart_dataset[Order ID],0),7)</f>
        <v>California</v>
      </c>
      <c r="F1501" t="str">
        <f>MID(Per_Order[[#This Row],[Unique Order ID]],4,4)</f>
        <v>2014</v>
      </c>
    </row>
    <row r="1502" spans="1:6" x14ac:dyDescent="0.25">
      <c r="A1502" t="s">
        <v>3828</v>
      </c>
      <c r="B1502">
        <f>COUNTIF(Walmart_dataset[Order ID],Calc!A1502)</f>
        <v>3</v>
      </c>
      <c r="C1502">
        <f>SUMIF(Walmart_dataset[Order ID],Calc!A1502,Walmart_dataset[Sales])</f>
        <v>562.65</v>
      </c>
      <c r="D1502">
        <f>SUMIF(Walmart_dataset[Order ID],Calc!A1502,Walmart_dataset[Profit])</f>
        <v>76.260000000000005</v>
      </c>
      <c r="E1502" t="str">
        <f>INDEX(Walmart_dataset[],MATCH(Per_Order[[#This Row],[Unique Order ID]],Walmart_dataset[Order ID],0),7)</f>
        <v>Washington</v>
      </c>
      <c r="F1502" t="str">
        <f>MID(Per_Order[[#This Row],[Unique Order ID]],4,4)</f>
        <v>2014</v>
      </c>
    </row>
    <row r="1503" spans="1:6" x14ac:dyDescent="0.25">
      <c r="A1503" t="s">
        <v>3830</v>
      </c>
      <c r="B1503">
        <f>COUNTIF(Walmart_dataset[Order ID],Calc!A1503)</f>
        <v>1</v>
      </c>
      <c r="C1503">
        <f>SUMIF(Walmart_dataset[Order ID],Calc!A1503,Walmart_dataset[Sales])</f>
        <v>45.28</v>
      </c>
      <c r="D1503">
        <f>SUMIF(Walmart_dataset[Order ID],Calc!A1503,Walmart_dataset[Profit])</f>
        <v>15.4</v>
      </c>
      <c r="E1503" t="str">
        <f>INDEX(Walmart_dataset[],MATCH(Per_Order[[#This Row],[Unique Order ID]],Walmart_dataset[Order ID],0),7)</f>
        <v>California</v>
      </c>
      <c r="F1503" t="str">
        <f>MID(Per_Order[[#This Row],[Unique Order ID]],4,4)</f>
        <v>2012</v>
      </c>
    </row>
    <row r="1504" spans="1:6" x14ac:dyDescent="0.25">
      <c r="A1504" t="s">
        <v>3833</v>
      </c>
      <c r="B1504">
        <f>COUNTIF(Walmart_dataset[Order ID],Calc!A1504)</f>
        <v>1</v>
      </c>
      <c r="C1504">
        <f>SUMIF(Walmart_dataset[Order ID],Calc!A1504,Walmart_dataset[Sales])</f>
        <v>859.2</v>
      </c>
      <c r="D1504">
        <f>SUMIF(Walmart_dataset[Order ID],Calc!A1504,Walmart_dataset[Profit])</f>
        <v>75.180000000000007</v>
      </c>
      <c r="E1504" t="str">
        <f>INDEX(Walmart_dataset[],MATCH(Per_Order[[#This Row],[Unique Order ID]],Walmart_dataset[Order ID],0),7)</f>
        <v>Oregon</v>
      </c>
      <c r="F1504" t="str">
        <f>MID(Per_Order[[#This Row],[Unique Order ID]],4,4)</f>
        <v>2013</v>
      </c>
    </row>
    <row r="1505" spans="1:6" x14ac:dyDescent="0.25">
      <c r="A1505" t="s">
        <v>3834</v>
      </c>
      <c r="B1505">
        <f>COUNTIF(Walmart_dataset[Order ID],Calc!A1505)</f>
        <v>1</v>
      </c>
      <c r="C1505">
        <f>SUMIF(Walmart_dataset[Order ID],Calc!A1505,Walmart_dataset[Sales])</f>
        <v>17.899999999999999</v>
      </c>
      <c r="D1505">
        <f>SUMIF(Walmart_dataset[Order ID],Calc!A1505,Walmart_dataset[Profit])</f>
        <v>8.77</v>
      </c>
      <c r="E1505" t="str">
        <f>INDEX(Walmart_dataset[],MATCH(Per_Order[[#This Row],[Unique Order ID]],Walmart_dataset[Order ID],0),7)</f>
        <v>California</v>
      </c>
      <c r="F1505" t="str">
        <f>MID(Per_Order[[#This Row],[Unique Order ID]],4,4)</f>
        <v>2014</v>
      </c>
    </row>
    <row r="1506" spans="1:6" x14ac:dyDescent="0.25">
      <c r="A1506" t="s">
        <v>3836</v>
      </c>
      <c r="B1506">
        <f>COUNTIF(Walmart_dataset[Order ID],Calc!A1506)</f>
        <v>5</v>
      </c>
      <c r="C1506">
        <f>SUMIF(Walmart_dataset[Order ID],Calc!A1506,Walmart_dataset[Sales])</f>
        <v>306.10999999999996</v>
      </c>
      <c r="D1506">
        <f>SUMIF(Walmart_dataset[Order ID],Calc!A1506,Walmart_dataset[Profit])</f>
        <v>97.86</v>
      </c>
      <c r="E1506" t="str">
        <f>INDEX(Walmart_dataset[],MATCH(Per_Order[[#This Row],[Unique Order ID]],Walmart_dataset[Order ID],0),7)</f>
        <v>California</v>
      </c>
      <c r="F1506" t="str">
        <f>MID(Per_Order[[#This Row],[Unique Order ID]],4,4)</f>
        <v>2011</v>
      </c>
    </row>
    <row r="1507" spans="1:6" x14ac:dyDescent="0.25">
      <c r="A1507" t="s">
        <v>3837</v>
      </c>
      <c r="B1507">
        <f>COUNTIF(Walmart_dataset[Order ID],Calc!A1507)</f>
        <v>1</v>
      </c>
      <c r="C1507">
        <f>SUMIF(Walmart_dataset[Order ID],Calc!A1507,Walmart_dataset[Sales])</f>
        <v>51.18</v>
      </c>
      <c r="D1507">
        <f>SUMIF(Walmart_dataset[Order ID],Calc!A1507,Walmart_dataset[Profit])</f>
        <v>19.190000000000001</v>
      </c>
      <c r="E1507" t="str">
        <f>INDEX(Walmart_dataset[],MATCH(Per_Order[[#This Row],[Unique Order ID]],Walmart_dataset[Order ID],0),7)</f>
        <v>California</v>
      </c>
      <c r="F1507" t="str">
        <f>MID(Per_Order[[#This Row],[Unique Order ID]],4,4)</f>
        <v>2013</v>
      </c>
    </row>
    <row r="1508" spans="1:6" x14ac:dyDescent="0.25">
      <c r="A1508" t="s">
        <v>3838</v>
      </c>
      <c r="B1508">
        <f>COUNTIF(Walmart_dataset[Order ID],Calc!A1508)</f>
        <v>2</v>
      </c>
      <c r="C1508">
        <f>SUMIF(Walmart_dataset[Order ID],Calc!A1508,Walmart_dataset[Sales])</f>
        <v>884.68000000000006</v>
      </c>
      <c r="D1508">
        <f>SUMIF(Walmart_dataset[Order ID],Calc!A1508,Walmart_dataset[Profit])</f>
        <v>213.16</v>
      </c>
      <c r="E1508" t="str">
        <f>INDEX(Walmart_dataset[],MATCH(Per_Order[[#This Row],[Unique Order ID]],Walmart_dataset[Order ID],0),7)</f>
        <v>California</v>
      </c>
      <c r="F1508" t="str">
        <f>MID(Per_Order[[#This Row],[Unique Order ID]],4,4)</f>
        <v>2013</v>
      </c>
    </row>
    <row r="1509" spans="1:6" x14ac:dyDescent="0.25">
      <c r="A1509" t="s">
        <v>3840</v>
      </c>
      <c r="B1509">
        <f>COUNTIF(Walmart_dataset[Order ID],Calc!A1509)</f>
        <v>2</v>
      </c>
      <c r="C1509">
        <f>SUMIF(Walmart_dataset[Order ID],Calc!A1509,Walmart_dataset[Sales])</f>
        <v>197.97</v>
      </c>
      <c r="D1509">
        <f>SUMIF(Walmart_dataset[Order ID],Calc!A1509,Walmart_dataset[Profit])</f>
        <v>-16.32</v>
      </c>
      <c r="E1509" t="str">
        <f>INDEX(Walmart_dataset[],MATCH(Per_Order[[#This Row],[Unique Order ID]],Walmart_dataset[Order ID],0),7)</f>
        <v>Washington</v>
      </c>
      <c r="F1509" t="str">
        <f>MID(Per_Order[[#This Row],[Unique Order ID]],4,4)</f>
        <v>2013</v>
      </c>
    </row>
    <row r="1510" spans="1:6" x14ac:dyDescent="0.25">
      <c r="A1510" t="s">
        <v>3841</v>
      </c>
      <c r="B1510">
        <f>COUNTIF(Walmart_dataset[Order ID],Calc!A1510)</f>
        <v>4</v>
      </c>
      <c r="C1510">
        <f>SUMIF(Walmart_dataset[Order ID],Calc!A1510,Walmart_dataset[Sales])</f>
        <v>425.06</v>
      </c>
      <c r="D1510">
        <f>SUMIF(Walmart_dataset[Order ID],Calc!A1510,Walmart_dataset[Profit])</f>
        <v>24.320000000000004</v>
      </c>
      <c r="E1510" t="str">
        <f>INDEX(Walmart_dataset[],MATCH(Per_Order[[#This Row],[Unique Order ID]],Walmart_dataset[Order ID],0),7)</f>
        <v>Washington</v>
      </c>
      <c r="F1510" t="str">
        <f>MID(Per_Order[[#This Row],[Unique Order ID]],4,4)</f>
        <v>2014</v>
      </c>
    </row>
    <row r="1511" spans="1:6" x14ac:dyDescent="0.25">
      <c r="A1511" t="s">
        <v>3843</v>
      </c>
      <c r="B1511">
        <f>COUNTIF(Walmart_dataset[Order ID],Calc!A1511)</f>
        <v>1</v>
      </c>
      <c r="C1511">
        <f>SUMIF(Walmart_dataset[Order ID],Calc!A1511,Walmart_dataset[Sales])</f>
        <v>419.94</v>
      </c>
      <c r="D1511">
        <f>SUMIF(Walmart_dataset[Order ID],Calc!A1511,Walmart_dataset[Profit])</f>
        <v>52.49</v>
      </c>
      <c r="E1511" t="str">
        <f>INDEX(Walmart_dataset[],MATCH(Per_Order[[#This Row],[Unique Order ID]],Walmart_dataset[Order ID],0),7)</f>
        <v>California</v>
      </c>
      <c r="F1511" t="str">
        <f>MID(Per_Order[[#This Row],[Unique Order ID]],4,4)</f>
        <v>2014</v>
      </c>
    </row>
    <row r="1512" spans="1:6" x14ac:dyDescent="0.25">
      <c r="A1512" t="s">
        <v>3845</v>
      </c>
      <c r="B1512">
        <f>COUNTIF(Walmart_dataset[Order ID],Calc!A1512)</f>
        <v>1</v>
      </c>
      <c r="C1512">
        <f>SUMIF(Walmart_dataset[Order ID],Calc!A1512,Walmart_dataset[Sales])</f>
        <v>61.38</v>
      </c>
      <c r="D1512">
        <f>SUMIF(Walmart_dataset[Order ID],Calc!A1512,Walmart_dataset[Profit])</f>
        <v>15.96</v>
      </c>
      <c r="E1512" t="str">
        <f>INDEX(Walmart_dataset[],MATCH(Per_Order[[#This Row],[Unique Order ID]],Walmart_dataset[Order ID],0),7)</f>
        <v>Washington</v>
      </c>
      <c r="F1512" t="str">
        <f>MID(Per_Order[[#This Row],[Unique Order ID]],4,4)</f>
        <v>2013</v>
      </c>
    </row>
    <row r="1513" spans="1:6" x14ac:dyDescent="0.25">
      <c r="A1513" t="s">
        <v>3847</v>
      </c>
      <c r="B1513">
        <f>COUNTIF(Walmart_dataset[Order ID],Calc!A1513)</f>
        <v>1</v>
      </c>
      <c r="C1513">
        <f>SUMIF(Walmart_dataset[Order ID],Calc!A1513,Walmart_dataset[Sales])</f>
        <v>50</v>
      </c>
      <c r="D1513">
        <f>SUMIF(Walmart_dataset[Order ID],Calc!A1513,Walmart_dataset[Profit])</f>
        <v>10.5</v>
      </c>
      <c r="E1513" t="str">
        <f>INDEX(Walmart_dataset[],MATCH(Per_Order[[#This Row],[Unique Order ID]],Walmart_dataset[Order ID],0),7)</f>
        <v>California</v>
      </c>
      <c r="F1513" t="str">
        <f>MID(Per_Order[[#This Row],[Unique Order ID]],4,4)</f>
        <v>2012</v>
      </c>
    </row>
    <row r="1514" spans="1:6" x14ac:dyDescent="0.25">
      <c r="A1514" t="s">
        <v>3848</v>
      </c>
      <c r="B1514">
        <f>COUNTIF(Walmart_dataset[Order ID],Calc!A1514)</f>
        <v>1</v>
      </c>
      <c r="C1514">
        <f>SUMIF(Walmart_dataset[Order ID],Calc!A1514,Walmart_dataset[Sales])</f>
        <v>120.58</v>
      </c>
      <c r="D1514">
        <f>SUMIF(Walmart_dataset[Order ID],Calc!A1514,Walmart_dataset[Profit])</f>
        <v>33.159999999999997</v>
      </c>
      <c r="E1514" t="str">
        <f>INDEX(Walmart_dataset[],MATCH(Per_Order[[#This Row],[Unique Order ID]],Walmart_dataset[Order ID],0),7)</f>
        <v>Arizona</v>
      </c>
      <c r="F1514" t="str">
        <f>MID(Per_Order[[#This Row],[Unique Order ID]],4,4)</f>
        <v>2014</v>
      </c>
    </row>
    <row r="1515" spans="1:6" x14ac:dyDescent="0.25">
      <c r="A1515" t="s">
        <v>3849</v>
      </c>
      <c r="B1515">
        <f>COUNTIF(Walmart_dataset[Order ID],Calc!A1515)</f>
        <v>1</v>
      </c>
      <c r="C1515">
        <f>SUMIF(Walmart_dataset[Order ID],Calc!A1515,Walmart_dataset[Sales])</f>
        <v>582.34</v>
      </c>
      <c r="D1515">
        <f>SUMIF(Walmart_dataset[Order ID],Calc!A1515,Walmart_dataset[Profit])</f>
        <v>-29.12</v>
      </c>
      <c r="E1515" t="str">
        <f>INDEX(Walmart_dataset[],MATCH(Per_Order[[#This Row],[Unique Order ID]],Walmart_dataset[Order ID],0),7)</f>
        <v>Colorado</v>
      </c>
      <c r="F1515" t="str">
        <f>MID(Per_Order[[#This Row],[Unique Order ID]],4,4)</f>
        <v>2012</v>
      </c>
    </row>
    <row r="1516" spans="1:6" x14ac:dyDescent="0.25">
      <c r="A1516" t="s">
        <v>3850</v>
      </c>
      <c r="B1516">
        <f>COUNTIF(Walmart_dataset[Order ID],Calc!A1516)</f>
        <v>1</v>
      </c>
      <c r="C1516">
        <f>SUMIF(Walmart_dataset[Order ID],Calc!A1516,Walmart_dataset[Sales])</f>
        <v>4.2699999999999996</v>
      </c>
      <c r="D1516">
        <f>SUMIF(Walmart_dataset[Order ID],Calc!A1516,Walmart_dataset[Profit])</f>
        <v>0.96</v>
      </c>
      <c r="E1516" t="str">
        <f>INDEX(Walmart_dataset[],MATCH(Per_Order[[#This Row],[Unique Order ID]],Walmart_dataset[Order ID],0),7)</f>
        <v>Arizona</v>
      </c>
      <c r="F1516" t="str">
        <f>MID(Per_Order[[#This Row],[Unique Order ID]],4,4)</f>
        <v>2011</v>
      </c>
    </row>
    <row r="1517" spans="1:6" x14ac:dyDescent="0.25">
      <c r="A1517" t="s">
        <v>3851</v>
      </c>
      <c r="B1517">
        <f>COUNTIF(Walmart_dataset[Order ID],Calc!A1517)</f>
        <v>1</v>
      </c>
      <c r="C1517">
        <f>SUMIF(Walmart_dataset[Order ID],Calc!A1517,Walmart_dataset[Sales])</f>
        <v>104.7</v>
      </c>
      <c r="D1517">
        <f>SUMIF(Walmart_dataset[Order ID],Calc!A1517,Walmart_dataset[Profit])</f>
        <v>6.54</v>
      </c>
      <c r="E1517" t="str">
        <f>INDEX(Walmart_dataset[],MATCH(Per_Order[[#This Row],[Unique Order ID]],Walmart_dataset[Order ID],0),7)</f>
        <v>Arizona</v>
      </c>
      <c r="F1517" t="str">
        <f>MID(Per_Order[[#This Row],[Unique Order ID]],4,4)</f>
        <v>2013</v>
      </c>
    </row>
    <row r="1518" spans="1:6" x14ac:dyDescent="0.25">
      <c r="A1518" t="s">
        <v>3852</v>
      </c>
      <c r="B1518">
        <f>COUNTIF(Walmart_dataset[Order ID],Calc!A1518)</f>
        <v>1</v>
      </c>
      <c r="C1518">
        <f>SUMIF(Walmart_dataset[Order ID],Calc!A1518,Walmart_dataset[Sales])</f>
        <v>2803.92</v>
      </c>
      <c r="D1518">
        <f>SUMIF(Walmart_dataset[Order ID],Calc!A1518,Walmart_dataset[Profit])</f>
        <v>0</v>
      </c>
      <c r="E1518" t="str">
        <f>INDEX(Walmart_dataset[],MATCH(Per_Order[[#This Row],[Unique Order ID]],Walmart_dataset[Order ID],0),7)</f>
        <v>California</v>
      </c>
      <c r="F1518" t="str">
        <f>MID(Per_Order[[#This Row],[Unique Order ID]],4,4)</f>
        <v>2012</v>
      </c>
    </row>
    <row r="1519" spans="1:6" x14ac:dyDescent="0.25">
      <c r="A1519" t="s">
        <v>3853</v>
      </c>
      <c r="B1519">
        <f>COUNTIF(Walmart_dataset[Order ID],Calc!A1519)</f>
        <v>3</v>
      </c>
      <c r="C1519">
        <f>SUMIF(Walmart_dataset[Order ID],Calc!A1519,Walmart_dataset[Sales])</f>
        <v>277.63000000000005</v>
      </c>
      <c r="D1519">
        <f>SUMIF(Walmart_dataset[Order ID],Calc!A1519,Walmart_dataset[Profit])</f>
        <v>27.630000000000003</v>
      </c>
      <c r="E1519" t="str">
        <f>INDEX(Walmart_dataset[],MATCH(Per_Order[[#This Row],[Unique Order ID]],Walmart_dataset[Order ID],0),7)</f>
        <v>Washington</v>
      </c>
      <c r="F1519" t="str">
        <f>MID(Per_Order[[#This Row],[Unique Order ID]],4,4)</f>
        <v>2012</v>
      </c>
    </row>
    <row r="1520" spans="1:6" x14ac:dyDescent="0.25">
      <c r="A1520" t="s">
        <v>3854</v>
      </c>
      <c r="B1520">
        <f>COUNTIF(Walmart_dataset[Order ID],Calc!A1520)</f>
        <v>4</v>
      </c>
      <c r="C1520">
        <f>SUMIF(Walmart_dataset[Order ID],Calc!A1520,Walmart_dataset[Sales])</f>
        <v>992.83</v>
      </c>
      <c r="D1520">
        <f>SUMIF(Walmart_dataset[Order ID],Calc!A1520,Walmart_dataset[Profit])</f>
        <v>115.03</v>
      </c>
      <c r="E1520" t="str">
        <f>INDEX(Walmart_dataset[],MATCH(Per_Order[[#This Row],[Unique Order ID]],Walmart_dataset[Order ID],0),7)</f>
        <v>California</v>
      </c>
      <c r="F1520" t="str">
        <f>MID(Per_Order[[#This Row],[Unique Order ID]],4,4)</f>
        <v>2011</v>
      </c>
    </row>
    <row r="1521" spans="1:6" x14ac:dyDescent="0.25">
      <c r="A1521" t="s">
        <v>3857</v>
      </c>
      <c r="B1521">
        <f>COUNTIF(Walmart_dataset[Order ID],Calc!A1521)</f>
        <v>1</v>
      </c>
      <c r="C1521">
        <f>SUMIF(Walmart_dataset[Order ID],Calc!A1521,Walmart_dataset[Sales])</f>
        <v>35.4</v>
      </c>
      <c r="D1521">
        <f>SUMIF(Walmart_dataset[Order ID],Calc!A1521,Walmart_dataset[Profit])</f>
        <v>13.45</v>
      </c>
      <c r="E1521" t="str">
        <f>INDEX(Walmart_dataset[],MATCH(Per_Order[[#This Row],[Unique Order ID]],Walmart_dataset[Order ID],0),7)</f>
        <v>Washington</v>
      </c>
      <c r="F1521" t="str">
        <f>MID(Per_Order[[#This Row],[Unique Order ID]],4,4)</f>
        <v>2013</v>
      </c>
    </row>
    <row r="1522" spans="1:6" x14ac:dyDescent="0.25">
      <c r="A1522" t="s">
        <v>3858</v>
      </c>
      <c r="B1522">
        <f>COUNTIF(Walmart_dataset[Order ID],Calc!A1522)</f>
        <v>4</v>
      </c>
      <c r="C1522">
        <f>SUMIF(Walmart_dataset[Order ID],Calc!A1522,Walmart_dataset[Sales])</f>
        <v>329.44</v>
      </c>
      <c r="D1522">
        <f>SUMIF(Walmart_dataset[Order ID],Calc!A1522,Walmart_dataset[Profit])</f>
        <v>-23</v>
      </c>
      <c r="E1522" t="str">
        <f>INDEX(Walmart_dataset[],MATCH(Per_Order[[#This Row],[Unique Order ID]],Walmart_dataset[Order ID],0),7)</f>
        <v>Arizona</v>
      </c>
      <c r="F1522" t="str">
        <f>MID(Per_Order[[#This Row],[Unique Order ID]],4,4)</f>
        <v>2012</v>
      </c>
    </row>
    <row r="1523" spans="1:6" x14ac:dyDescent="0.25">
      <c r="A1523" t="s">
        <v>3860</v>
      </c>
      <c r="B1523">
        <f>COUNTIF(Walmart_dataset[Order ID],Calc!A1523)</f>
        <v>1</v>
      </c>
      <c r="C1523">
        <f>SUMIF(Walmart_dataset[Order ID],Calc!A1523,Walmart_dataset[Sales])</f>
        <v>12.96</v>
      </c>
      <c r="D1523">
        <f>SUMIF(Walmart_dataset[Order ID],Calc!A1523,Walmart_dataset[Profit])</f>
        <v>6.22</v>
      </c>
      <c r="E1523" t="str">
        <f>INDEX(Walmart_dataset[],MATCH(Per_Order[[#This Row],[Unique Order ID]],Walmart_dataset[Order ID],0),7)</f>
        <v>California</v>
      </c>
      <c r="F1523" t="str">
        <f>MID(Per_Order[[#This Row],[Unique Order ID]],4,4)</f>
        <v>2014</v>
      </c>
    </row>
    <row r="1524" spans="1:6" x14ac:dyDescent="0.25">
      <c r="A1524" t="s">
        <v>3861</v>
      </c>
      <c r="B1524">
        <f>COUNTIF(Walmart_dataset[Order ID],Calc!A1524)</f>
        <v>1</v>
      </c>
      <c r="C1524">
        <f>SUMIF(Walmart_dataset[Order ID],Calc!A1524,Walmart_dataset[Sales])</f>
        <v>12.32</v>
      </c>
      <c r="D1524">
        <f>SUMIF(Walmart_dataset[Order ID],Calc!A1524,Walmart_dataset[Profit])</f>
        <v>5.91</v>
      </c>
      <c r="E1524" t="str">
        <f>INDEX(Walmart_dataset[],MATCH(Per_Order[[#This Row],[Unique Order ID]],Walmart_dataset[Order ID],0),7)</f>
        <v>Washington</v>
      </c>
      <c r="F1524" t="str">
        <f>MID(Per_Order[[#This Row],[Unique Order ID]],4,4)</f>
        <v>2013</v>
      </c>
    </row>
    <row r="1525" spans="1:6" x14ac:dyDescent="0.25">
      <c r="A1525" t="s">
        <v>3863</v>
      </c>
      <c r="B1525">
        <f>COUNTIF(Walmart_dataset[Order ID],Calc!A1525)</f>
        <v>1</v>
      </c>
      <c r="C1525">
        <f>SUMIF(Walmart_dataset[Order ID],Calc!A1525,Walmart_dataset[Sales])</f>
        <v>8.61</v>
      </c>
      <c r="D1525">
        <f>SUMIF(Walmart_dataset[Order ID],Calc!A1525,Walmart_dataset[Profit])</f>
        <v>3.01</v>
      </c>
      <c r="E1525" t="str">
        <f>INDEX(Walmart_dataset[],MATCH(Per_Order[[#This Row],[Unique Order ID]],Walmart_dataset[Order ID],0),7)</f>
        <v>California</v>
      </c>
      <c r="F1525" t="str">
        <f>MID(Per_Order[[#This Row],[Unique Order ID]],4,4)</f>
        <v>2011</v>
      </c>
    </row>
    <row r="1526" spans="1:6" x14ac:dyDescent="0.25">
      <c r="A1526" t="s">
        <v>3864</v>
      </c>
      <c r="B1526">
        <f>COUNTIF(Walmart_dataset[Order ID],Calc!A1526)</f>
        <v>1</v>
      </c>
      <c r="C1526">
        <f>SUMIF(Walmart_dataset[Order ID],Calc!A1526,Walmart_dataset[Sales])</f>
        <v>136.26</v>
      </c>
      <c r="D1526">
        <f>SUMIF(Walmart_dataset[Order ID],Calc!A1526,Walmart_dataset[Profit])</f>
        <v>5.45</v>
      </c>
      <c r="E1526" t="str">
        <f>INDEX(Walmart_dataset[],MATCH(Per_Order[[#This Row],[Unique Order ID]],Walmart_dataset[Order ID],0),7)</f>
        <v>Washington</v>
      </c>
      <c r="F1526" t="str">
        <f>MID(Per_Order[[#This Row],[Unique Order ID]],4,4)</f>
        <v>2014</v>
      </c>
    </row>
    <row r="1527" spans="1:6" x14ac:dyDescent="0.25">
      <c r="A1527" t="s">
        <v>3865</v>
      </c>
      <c r="B1527">
        <f>COUNTIF(Walmart_dataset[Order ID],Calc!A1527)</f>
        <v>4</v>
      </c>
      <c r="C1527">
        <f>SUMIF(Walmart_dataset[Order ID],Calc!A1527,Walmart_dataset[Sales])</f>
        <v>351.90999999999997</v>
      </c>
      <c r="D1527">
        <f>SUMIF(Walmart_dataset[Order ID],Calc!A1527,Walmart_dataset[Profit])</f>
        <v>87.84</v>
      </c>
      <c r="E1527" t="str">
        <f>INDEX(Walmart_dataset[],MATCH(Per_Order[[#This Row],[Unique Order ID]],Walmart_dataset[Order ID],0),7)</f>
        <v>California</v>
      </c>
      <c r="F1527" t="str">
        <f>MID(Per_Order[[#This Row],[Unique Order ID]],4,4)</f>
        <v>2012</v>
      </c>
    </row>
    <row r="1528" spans="1:6" x14ac:dyDescent="0.25">
      <c r="A1528" t="s">
        <v>3867</v>
      </c>
      <c r="B1528">
        <f>COUNTIF(Walmart_dataset[Order ID],Calc!A1528)</f>
        <v>2</v>
      </c>
      <c r="C1528">
        <f>SUMIF(Walmart_dataset[Order ID],Calc!A1528,Walmart_dataset[Sales])</f>
        <v>160.59</v>
      </c>
      <c r="D1528">
        <f>SUMIF(Walmart_dataset[Order ID],Calc!A1528,Walmart_dataset[Profit])</f>
        <v>38.93</v>
      </c>
      <c r="E1528" t="str">
        <f>INDEX(Walmart_dataset[],MATCH(Per_Order[[#This Row],[Unique Order ID]],Walmart_dataset[Order ID],0),7)</f>
        <v>California</v>
      </c>
      <c r="F1528" t="str">
        <f>MID(Per_Order[[#This Row],[Unique Order ID]],4,4)</f>
        <v>2011</v>
      </c>
    </row>
    <row r="1529" spans="1:6" x14ac:dyDescent="0.25">
      <c r="A1529" t="s">
        <v>3868</v>
      </c>
      <c r="B1529">
        <f>COUNTIF(Walmart_dataset[Order ID],Calc!A1529)</f>
        <v>1</v>
      </c>
      <c r="C1529">
        <f>SUMIF(Walmart_dataset[Order ID],Calc!A1529,Walmart_dataset[Sales])</f>
        <v>321.55</v>
      </c>
      <c r="D1529">
        <f>SUMIF(Walmart_dataset[Order ID],Calc!A1529,Walmart_dataset[Profit])</f>
        <v>20.100000000000001</v>
      </c>
      <c r="E1529" t="str">
        <f>INDEX(Walmart_dataset[],MATCH(Per_Order[[#This Row],[Unique Order ID]],Walmart_dataset[Order ID],0),7)</f>
        <v>California</v>
      </c>
      <c r="F1529" t="str">
        <f>MID(Per_Order[[#This Row],[Unique Order ID]],4,4)</f>
        <v>2011</v>
      </c>
    </row>
    <row r="1530" spans="1:6" x14ac:dyDescent="0.25">
      <c r="A1530" t="s">
        <v>3869</v>
      </c>
      <c r="B1530">
        <f>COUNTIF(Walmart_dataset[Order ID],Calc!A1530)</f>
        <v>1</v>
      </c>
      <c r="C1530">
        <f>SUMIF(Walmart_dataset[Order ID],Calc!A1530,Walmart_dataset[Sales])</f>
        <v>31.96</v>
      </c>
      <c r="D1530">
        <f>SUMIF(Walmart_dataset[Order ID],Calc!A1530,Walmart_dataset[Profit])</f>
        <v>1.6</v>
      </c>
      <c r="E1530" t="str">
        <f>INDEX(Walmart_dataset[],MATCH(Per_Order[[#This Row],[Unique Order ID]],Walmart_dataset[Order ID],0),7)</f>
        <v>Washington</v>
      </c>
      <c r="F1530" t="str">
        <f>MID(Per_Order[[#This Row],[Unique Order ID]],4,4)</f>
        <v>2013</v>
      </c>
    </row>
    <row r="1531" spans="1:6" x14ac:dyDescent="0.25">
      <c r="A1531" t="s">
        <v>3870</v>
      </c>
      <c r="B1531">
        <f>COUNTIF(Walmart_dataset[Order ID],Calc!A1531)</f>
        <v>1</v>
      </c>
      <c r="C1531">
        <f>SUMIF(Walmart_dataset[Order ID],Calc!A1531,Walmart_dataset[Sales])</f>
        <v>19.68</v>
      </c>
      <c r="D1531">
        <f>SUMIF(Walmart_dataset[Order ID],Calc!A1531,Walmart_dataset[Profit])</f>
        <v>6.49</v>
      </c>
      <c r="E1531" t="str">
        <f>INDEX(Walmart_dataset[],MATCH(Per_Order[[#This Row],[Unique Order ID]],Walmart_dataset[Order ID],0),7)</f>
        <v>California</v>
      </c>
      <c r="F1531" t="str">
        <f>MID(Per_Order[[#This Row],[Unique Order ID]],4,4)</f>
        <v>2011</v>
      </c>
    </row>
    <row r="1532" spans="1:6" x14ac:dyDescent="0.25">
      <c r="A1532" t="s">
        <v>3871</v>
      </c>
      <c r="B1532">
        <f>COUNTIF(Walmart_dataset[Order ID],Calc!A1532)</f>
        <v>1</v>
      </c>
      <c r="C1532">
        <f>SUMIF(Walmart_dataset[Order ID],Calc!A1532,Walmart_dataset[Sales])</f>
        <v>572.79999999999995</v>
      </c>
      <c r="D1532">
        <f>SUMIF(Walmart_dataset[Order ID],Calc!A1532,Walmart_dataset[Profit])</f>
        <v>50.12</v>
      </c>
      <c r="E1532" t="str">
        <f>INDEX(Walmart_dataset[],MATCH(Per_Order[[#This Row],[Unique Order ID]],Walmart_dataset[Order ID],0),7)</f>
        <v>Oregon</v>
      </c>
      <c r="F1532" t="str">
        <f>MID(Per_Order[[#This Row],[Unique Order ID]],4,4)</f>
        <v>2012</v>
      </c>
    </row>
    <row r="1533" spans="1:6" x14ac:dyDescent="0.25">
      <c r="A1533" t="s">
        <v>3872</v>
      </c>
      <c r="B1533">
        <f>COUNTIF(Walmart_dataset[Order ID],Calc!A1533)</f>
        <v>2</v>
      </c>
      <c r="C1533">
        <f>SUMIF(Walmart_dataset[Order ID],Calc!A1533,Walmart_dataset[Sales])</f>
        <v>2031.3899999999999</v>
      </c>
      <c r="D1533">
        <f>SUMIF(Walmart_dataset[Order ID],Calc!A1533,Walmart_dataset[Profit])</f>
        <v>685.62</v>
      </c>
      <c r="E1533" t="str">
        <f>INDEX(Walmart_dataset[],MATCH(Per_Order[[#This Row],[Unique Order ID]],Walmart_dataset[Order ID],0),7)</f>
        <v>California</v>
      </c>
      <c r="F1533" t="str">
        <f>MID(Per_Order[[#This Row],[Unique Order ID]],4,4)</f>
        <v>2014</v>
      </c>
    </row>
    <row r="1534" spans="1:6" x14ac:dyDescent="0.25">
      <c r="A1534" t="s">
        <v>3875</v>
      </c>
      <c r="B1534">
        <f>COUNTIF(Walmart_dataset[Order ID],Calc!A1534)</f>
        <v>2</v>
      </c>
      <c r="C1534">
        <f>SUMIF(Walmart_dataset[Order ID],Calc!A1534,Walmart_dataset[Sales])</f>
        <v>128.66999999999999</v>
      </c>
      <c r="D1534">
        <f>SUMIF(Walmart_dataset[Order ID],Calc!A1534,Walmart_dataset[Profit])</f>
        <v>49.14</v>
      </c>
      <c r="E1534" t="str">
        <f>INDEX(Walmart_dataset[],MATCH(Per_Order[[#This Row],[Unique Order ID]],Walmart_dataset[Order ID],0),7)</f>
        <v>California</v>
      </c>
      <c r="F1534" t="str">
        <f>MID(Per_Order[[#This Row],[Unique Order ID]],4,4)</f>
        <v>2013</v>
      </c>
    </row>
    <row r="1535" spans="1:6" x14ac:dyDescent="0.25">
      <c r="A1535" t="s">
        <v>3878</v>
      </c>
      <c r="B1535">
        <f>COUNTIF(Walmart_dataset[Order ID],Calc!A1535)</f>
        <v>1</v>
      </c>
      <c r="C1535">
        <f>SUMIF(Walmart_dataset[Order ID],Calc!A1535,Walmart_dataset[Sales])</f>
        <v>32.04</v>
      </c>
      <c r="D1535">
        <f>SUMIF(Walmart_dataset[Order ID],Calc!A1535,Walmart_dataset[Profit])</f>
        <v>8.01</v>
      </c>
      <c r="E1535" t="str">
        <f>INDEX(Walmart_dataset[],MATCH(Per_Order[[#This Row],[Unique Order ID]],Walmart_dataset[Order ID],0),7)</f>
        <v>California</v>
      </c>
      <c r="F1535" t="str">
        <f>MID(Per_Order[[#This Row],[Unique Order ID]],4,4)</f>
        <v>2012</v>
      </c>
    </row>
    <row r="1536" spans="1:6" x14ac:dyDescent="0.25">
      <c r="A1536" t="s">
        <v>3881</v>
      </c>
      <c r="B1536">
        <f>COUNTIF(Walmart_dataset[Order ID],Calc!A1536)</f>
        <v>1</v>
      </c>
      <c r="C1536">
        <f>SUMIF(Walmart_dataset[Order ID],Calc!A1536,Walmart_dataset[Sales])</f>
        <v>81.08</v>
      </c>
      <c r="D1536">
        <f>SUMIF(Walmart_dataset[Order ID],Calc!A1536,Walmart_dataset[Profit])</f>
        <v>22.7</v>
      </c>
      <c r="E1536" t="str">
        <f>INDEX(Walmart_dataset[],MATCH(Per_Order[[#This Row],[Unique Order ID]],Walmart_dataset[Order ID],0),7)</f>
        <v>California</v>
      </c>
      <c r="F1536" t="str">
        <f>MID(Per_Order[[#This Row],[Unique Order ID]],4,4)</f>
        <v>2014</v>
      </c>
    </row>
    <row r="1537" spans="1:6" x14ac:dyDescent="0.25">
      <c r="A1537" t="s">
        <v>3882</v>
      </c>
      <c r="B1537">
        <f>COUNTIF(Walmart_dataset[Order ID],Calc!A1537)</f>
        <v>1</v>
      </c>
      <c r="C1537">
        <f>SUMIF(Walmart_dataset[Order ID],Calc!A1537,Walmart_dataset[Sales])</f>
        <v>93.02</v>
      </c>
      <c r="D1537">
        <f>SUMIF(Walmart_dataset[Order ID],Calc!A1537,Walmart_dataset[Profit])</f>
        <v>3.72</v>
      </c>
      <c r="E1537" t="str">
        <f>INDEX(Walmart_dataset[],MATCH(Per_Order[[#This Row],[Unique Order ID]],Walmart_dataset[Order ID],0),7)</f>
        <v>California</v>
      </c>
      <c r="F1537" t="str">
        <f>MID(Per_Order[[#This Row],[Unique Order ID]],4,4)</f>
        <v>2013</v>
      </c>
    </row>
    <row r="1538" spans="1:6" x14ac:dyDescent="0.25">
      <c r="A1538" t="s">
        <v>3883</v>
      </c>
      <c r="B1538">
        <f>COUNTIF(Walmart_dataset[Order ID],Calc!A1538)</f>
        <v>5</v>
      </c>
      <c r="C1538">
        <f>SUMIF(Walmart_dataset[Order ID],Calc!A1538,Walmart_dataset[Sales])</f>
        <v>497.05</v>
      </c>
      <c r="D1538">
        <f>SUMIF(Walmart_dataset[Order ID],Calc!A1538,Walmart_dataset[Profit])</f>
        <v>125.82</v>
      </c>
      <c r="E1538" t="str">
        <f>INDEX(Walmart_dataset[],MATCH(Per_Order[[#This Row],[Unique Order ID]],Walmart_dataset[Order ID],0),7)</f>
        <v>Washington</v>
      </c>
      <c r="F1538" t="str">
        <f>MID(Per_Order[[#This Row],[Unique Order ID]],4,4)</f>
        <v>2014</v>
      </c>
    </row>
    <row r="1539" spans="1:6" x14ac:dyDescent="0.25">
      <c r="A1539" t="s">
        <v>3885</v>
      </c>
      <c r="B1539">
        <f>COUNTIF(Walmart_dataset[Order ID],Calc!A1539)</f>
        <v>1</v>
      </c>
      <c r="C1539">
        <f>SUMIF(Walmart_dataset[Order ID],Calc!A1539,Walmart_dataset[Sales])</f>
        <v>52.76</v>
      </c>
      <c r="D1539">
        <f>SUMIF(Walmart_dataset[Order ID],Calc!A1539,Walmart_dataset[Profit])</f>
        <v>24.27</v>
      </c>
      <c r="E1539" t="str">
        <f>INDEX(Walmart_dataset[],MATCH(Per_Order[[#This Row],[Unique Order ID]],Walmart_dataset[Order ID],0),7)</f>
        <v>Washington</v>
      </c>
      <c r="F1539" t="str">
        <f>MID(Per_Order[[#This Row],[Unique Order ID]],4,4)</f>
        <v>2014</v>
      </c>
    </row>
    <row r="1540" spans="1:6" x14ac:dyDescent="0.25">
      <c r="A1540" t="s">
        <v>3887</v>
      </c>
      <c r="B1540">
        <f>COUNTIF(Walmart_dataset[Order ID],Calc!A1540)</f>
        <v>1</v>
      </c>
      <c r="C1540">
        <f>SUMIF(Walmart_dataset[Order ID],Calc!A1540,Walmart_dataset[Sales])</f>
        <v>477.67</v>
      </c>
      <c r="D1540">
        <f>SUMIF(Walmart_dataset[Order ID],Calc!A1540,Walmart_dataset[Profit])</f>
        <v>84.29</v>
      </c>
      <c r="E1540" t="str">
        <f>INDEX(Walmart_dataset[],MATCH(Per_Order[[#This Row],[Unique Order ID]],Walmart_dataset[Order ID],0),7)</f>
        <v>California</v>
      </c>
      <c r="F1540" t="str">
        <f>MID(Per_Order[[#This Row],[Unique Order ID]],4,4)</f>
        <v>2013</v>
      </c>
    </row>
    <row r="1541" spans="1:6" x14ac:dyDescent="0.25">
      <c r="A1541" t="s">
        <v>3888</v>
      </c>
      <c r="B1541">
        <f>COUNTIF(Walmart_dataset[Order ID],Calc!A1541)</f>
        <v>1</v>
      </c>
      <c r="C1541">
        <f>SUMIF(Walmart_dataset[Order ID],Calc!A1541,Walmart_dataset[Sales])</f>
        <v>191.97</v>
      </c>
      <c r="D1541">
        <f>SUMIF(Walmart_dataset[Order ID],Calc!A1541,Walmart_dataset[Profit])</f>
        <v>16.8</v>
      </c>
      <c r="E1541" t="str">
        <f>INDEX(Walmart_dataset[],MATCH(Per_Order[[#This Row],[Unique Order ID]],Walmart_dataset[Order ID],0),7)</f>
        <v>Arizona</v>
      </c>
      <c r="F1541" t="str">
        <f>MID(Per_Order[[#This Row],[Unique Order ID]],4,4)</f>
        <v>2012</v>
      </c>
    </row>
    <row r="1542" spans="1:6" x14ac:dyDescent="0.25">
      <c r="A1542" t="s">
        <v>3889</v>
      </c>
      <c r="B1542">
        <f>COUNTIF(Walmart_dataset[Order ID],Calc!A1542)</f>
        <v>1</v>
      </c>
      <c r="C1542">
        <f>SUMIF(Walmart_dataset[Order ID],Calc!A1542,Walmart_dataset[Sales])</f>
        <v>13.85</v>
      </c>
      <c r="D1542">
        <f>SUMIF(Walmart_dataset[Order ID],Calc!A1542,Walmart_dataset[Profit])</f>
        <v>5.19</v>
      </c>
      <c r="E1542" t="str">
        <f>INDEX(Walmart_dataset[],MATCH(Per_Order[[#This Row],[Unique Order ID]],Walmart_dataset[Order ID],0),7)</f>
        <v>California</v>
      </c>
      <c r="F1542" t="str">
        <f>MID(Per_Order[[#This Row],[Unique Order ID]],4,4)</f>
        <v>2012</v>
      </c>
    </row>
    <row r="1543" spans="1:6" x14ac:dyDescent="0.25">
      <c r="A1543" t="s">
        <v>3891</v>
      </c>
      <c r="B1543">
        <f>COUNTIF(Walmart_dataset[Order ID],Calc!A1543)</f>
        <v>1</v>
      </c>
      <c r="C1543">
        <f>SUMIF(Walmart_dataset[Order ID],Calc!A1543,Walmart_dataset[Sales])</f>
        <v>68.430000000000007</v>
      </c>
      <c r="D1543">
        <f>SUMIF(Walmart_dataset[Order ID],Calc!A1543,Walmart_dataset[Profit])</f>
        <v>8.5500000000000007</v>
      </c>
      <c r="E1543" t="str">
        <f>INDEX(Walmart_dataset[],MATCH(Per_Order[[#This Row],[Unique Order ID]],Walmart_dataset[Order ID],0),7)</f>
        <v>Colorado</v>
      </c>
      <c r="F1543" t="str">
        <f>MID(Per_Order[[#This Row],[Unique Order ID]],4,4)</f>
        <v>2013</v>
      </c>
    </row>
    <row r="1544" spans="1:6" x14ac:dyDescent="0.25">
      <c r="A1544" t="s">
        <v>3892</v>
      </c>
      <c r="B1544">
        <f>COUNTIF(Walmart_dataset[Order ID],Calc!A1544)</f>
        <v>1</v>
      </c>
      <c r="C1544">
        <f>SUMIF(Walmart_dataset[Order ID],Calc!A1544,Walmart_dataset[Sales])</f>
        <v>11.76</v>
      </c>
      <c r="D1544">
        <f>SUMIF(Walmart_dataset[Order ID],Calc!A1544,Walmart_dataset[Profit])</f>
        <v>5.76</v>
      </c>
      <c r="E1544" t="str">
        <f>INDEX(Walmart_dataset[],MATCH(Per_Order[[#This Row],[Unique Order ID]],Walmart_dataset[Order ID],0),7)</f>
        <v>California</v>
      </c>
      <c r="F1544" t="str">
        <f>MID(Per_Order[[#This Row],[Unique Order ID]],4,4)</f>
        <v>2012</v>
      </c>
    </row>
    <row r="1545" spans="1:6" x14ac:dyDescent="0.25">
      <c r="A1545" t="s">
        <v>3894</v>
      </c>
      <c r="B1545">
        <f>COUNTIF(Walmart_dataset[Order ID],Calc!A1545)</f>
        <v>1</v>
      </c>
      <c r="C1545">
        <f>SUMIF(Walmart_dataset[Order ID],Calc!A1545,Walmart_dataset[Sales])</f>
        <v>31.56</v>
      </c>
      <c r="D1545">
        <f>SUMIF(Walmart_dataset[Order ID],Calc!A1545,Walmart_dataset[Profit])</f>
        <v>10.41</v>
      </c>
      <c r="E1545" t="str">
        <f>INDEX(Walmart_dataset[],MATCH(Per_Order[[#This Row],[Unique Order ID]],Walmart_dataset[Order ID],0),7)</f>
        <v>California</v>
      </c>
      <c r="F1545" t="str">
        <f>MID(Per_Order[[#This Row],[Unique Order ID]],4,4)</f>
        <v>2012</v>
      </c>
    </row>
    <row r="1546" spans="1:6" x14ac:dyDescent="0.25">
      <c r="A1546" t="s">
        <v>3896</v>
      </c>
      <c r="B1546">
        <f>COUNTIF(Walmart_dataset[Order ID],Calc!A1546)</f>
        <v>1</v>
      </c>
      <c r="C1546">
        <f>SUMIF(Walmart_dataset[Order ID],Calc!A1546,Walmart_dataset[Sales])</f>
        <v>61.12</v>
      </c>
      <c r="D1546">
        <f>SUMIF(Walmart_dataset[Order ID],Calc!A1546,Walmart_dataset[Profit])</f>
        <v>22.16</v>
      </c>
      <c r="E1546" t="str">
        <f>INDEX(Walmart_dataset[],MATCH(Per_Order[[#This Row],[Unique Order ID]],Walmart_dataset[Order ID],0),7)</f>
        <v>California</v>
      </c>
      <c r="F1546" t="str">
        <f>MID(Per_Order[[#This Row],[Unique Order ID]],4,4)</f>
        <v>2013</v>
      </c>
    </row>
    <row r="1547" spans="1:6" x14ac:dyDescent="0.25">
      <c r="A1547" t="s">
        <v>3898</v>
      </c>
      <c r="B1547">
        <f>COUNTIF(Walmart_dataset[Order ID],Calc!A1547)</f>
        <v>3</v>
      </c>
      <c r="C1547">
        <f>SUMIF(Walmart_dataset[Order ID],Calc!A1547,Walmart_dataset[Sales])</f>
        <v>412.99</v>
      </c>
      <c r="D1547">
        <f>SUMIF(Walmart_dataset[Order ID],Calc!A1547,Walmart_dataset[Profit])</f>
        <v>104.95</v>
      </c>
      <c r="E1547" t="str">
        <f>INDEX(Walmart_dataset[],MATCH(Per_Order[[#This Row],[Unique Order ID]],Walmart_dataset[Order ID],0),7)</f>
        <v>California</v>
      </c>
      <c r="F1547" t="str">
        <f>MID(Per_Order[[#This Row],[Unique Order ID]],4,4)</f>
        <v>2014</v>
      </c>
    </row>
    <row r="1548" spans="1:6" x14ac:dyDescent="0.25">
      <c r="A1548" t="s">
        <v>3899</v>
      </c>
      <c r="B1548">
        <f>COUNTIF(Walmart_dataset[Order ID],Calc!A1548)</f>
        <v>1</v>
      </c>
      <c r="C1548">
        <f>SUMIF(Walmart_dataset[Order ID],Calc!A1548,Walmart_dataset[Sales])</f>
        <v>60.84</v>
      </c>
      <c r="D1548">
        <f>SUMIF(Walmart_dataset[Order ID],Calc!A1548,Walmart_dataset[Profit])</f>
        <v>19.47</v>
      </c>
      <c r="E1548" t="str">
        <f>INDEX(Walmart_dataset[],MATCH(Per_Order[[#This Row],[Unique Order ID]],Walmart_dataset[Order ID],0),7)</f>
        <v>California</v>
      </c>
      <c r="F1548" t="str">
        <f>MID(Per_Order[[#This Row],[Unique Order ID]],4,4)</f>
        <v>2012</v>
      </c>
    </row>
    <row r="1549" spans="1:6" x14ac:dyDescent="0.25">
      <c r="A1549" t="s">
        <v>3901</v>
      </c>
      <c r="B1549">
        <f>COUNTIF(Walmart_dataset[Order ID],Calc!A1549)</f>
        <v>1</v>
      </c>
      <c r="C1549">
        <f>SUMIF(Walmart_dataset[Order ID],Calc!A1549,Walmart_dataset[Sales])</f>
        <v>35.21</v>
      </c>
      <c r="D1549">
        <f>SUMIF(Walmart_dataset[Order ID],Calc!A1549,Walmart_dataset[Profit])</f>
        <v>2.64</v>
      </c>
      <c r="E1549" t="str">
        <f>INDEX(Walmart_dataset[],MATCH(Per_Order[[#This Row],[Unique Order ID]],Walmart_dataset[Order ID],0),7)</f>
        <v>Oregon</v>
      </c>
      <c r="F1549" t="str">
        <f>MID(Per_Order[[#This Row],[Unique Order ID]],4,4)</f>
        <v>2012</v>
      </c>
    </row>
    <row r="1550" spans="1:6" x14ac:dyDescent="0.25">
      <c r="A1550" t="s">
        <v>3903</v>
      </c>
      <c r="B1550">
        <f>COUNTIF(Walmart_dataset[Order ID],Calc!A1550)</f>
        <v>2</v>
      </c>
      <c r="C1550">
        <f>SUMIF(Walmart_dataset[Order ID],Calc!A1550,Walmart_dataset[Sales])</f>
        <v>310.55999999999995</v>
      </c>
      <c r="D1550">
        <f>SUMIF(Walmart_dataset[Order ID],Calc!A1550,Walmart_dataset[Profit])</f>
        <v>33.11</v>
      </c>
      <c r="E1550" t="str">
        <f>INDEX(Walmart_dataset[],MATCH(Per_Order[[#This Row],[Unique Order ID]],Walmart_dataset[Order ID],0),7)</f>
        <v>California</v>
      </c>
      <c r="F1550" t="str">
        <f>MID(Per_Order[[#This Row],[Unique Order ID]],4,4)</f>
        <v>2013</v>
      </c>
    </row>
    <row r="1551" spans="1:6" x14ac:dyDescent="0.25">
      <c r="A1551" t="s">
        <v>3905</v>
      </c>
      <c r="B1551">
        <f>COUNTIF(Walmart_dataset[Order ID],Calc!A1551)</f>
        <v>1</v>
      </c>
      <c r="C1551">
        <f>SUMIF(Walmart_dataset[Order ID],Calc!A1551,Walmart_dataset[Sales])</f>
        <v>239.98</v>
      </c>
      <c r="D1551">
        <f>SUMIF(Walmart_dataset[Order ID],Calc!A1551,Walmart_dataset[Profit])</f>
        <v>24</v>
      </c>
      <c r="E1551" t="str">
        <f>INDEX(Walmart_dataset[],MATCH(Per_Order[[#This Row],[Unique Order ID]],Walmart_dataset[Order ID],0),7)</f>
        <v>California</v>
      </c>
      <c r="F1551" t="str">
        <f>MID(Per_Order[[#This Row],[Unique Order ID]],4,4)</f>
        <v>2013</v>
      </c>
    </row>
    <row r="1552" spans="1:6" x14ac:dyDescent="0.25">
      <c r="A1552" t="s">
        <v>3906</v>
      </c>
      <c r="B1552">
        <f>COUNTIF(Walmart_dataset[Order ID],Calc!A1552)</f>
        <v>3</v>
      </c>
      <c r="C1552">
        <f>SUMIF(Walmart_dataset[Order ID],Calc!A1552,Walmart_dataset[Sales])</f>
        <v>2158.69</v>
      </c>
      <c r="D1552">
        <f>SUMIF(Walmart_dataset[Order ID],Calc!A1552,Walmart_dataset[Profit])</f>
        <v>784.80000000000007</v>
      </c>
      <c r="E1552" t="str">
        <f>INDEX(Walmart_dataset[],MATCH(Per_Order[[#This Row],[Unique Order ID]],Walmart_dataset[Order ID],0),7)</f>
        <v>Washington</v>
      </c>
      <c r="F1552" t="str">
        <f>MID(Per_Order[[#This Row],[Unique Order ID]],4,4)</f>
        <v>2011</v>
      </c>
    </row>
    <row r="1553" spans="1:6" x14ac:dyDescent="0.25">
      <c r="A1553" t="s">
        <v>3907</v>
      </c>
      <c r="B1553">
        <f>COUNTIF(Walmart_dataset[Order ID],Calc!A1553)</f>
        <v>1</v>
      </c>
      <c r="C1553">
        <f>SUMIF(Walmart_dataset[Order ID],Calc!A1553,Walmart_dataset[Sales])</f>
        <v>5.76</v>
      </c>
      <c r="D1553">
        <f>SUMIF(Walmart_dataset[Order ID],Calc!A1553,Walmart_dataset[Profit])</f>
        <v>1.67</v>
      </c>
      <c r="E1553" t="str">
        <f>INDEX(Walmart_dataset[],MATCH(Per_Order[[#This Row],[Unique Order ID]],Walmart_dataset[Order ID],0),7)</f>
        <v>California</v>
      </c>
      <c r="F1553" t="str">
        <f>MID(Per_Order[[#This Row],[Unique Order ID]],4,4)</f>
        <v>2013</v>
      </c>
    </row>
    <row r="1554" spans="1:6" x14ac:dyDescent="0.25">
      <c r="A1554" t="s">
        <v>3908</v>
      </c>
      <c r="B1554">
        <f>COUNTIF(Walmart_dataset[Order ID],Calc!A1554)</f>
        <v>2</v>
      </c>
      <c r="C1554">
        <f>SUMIF(Walmart_dataset[Order ID],Calc!A1554,Walmart_dataset[Sales])</f>
        <v>867.74</v>
      </c>
      <c r="D1554">
        <f>SUMIF(Walmart_dataset[Order ID],Calc!A1554,Walmart_dataset[Profit])</f>
        <v>149.95000000000002</v>
      </c>
      <c r="E1554" t="str">
        <f>INDEX(Walmart_dataset[],MATCH(Per_Order[[#This Row],[Unique Order ID]],Walmart_dataset[Order ID],0),7)</f>
        <v>Washington</v>
      </c>
      <c r="F1554" t="str">
        <f>MID(Per_Order[[#This Row],[Unique Order ID]],4,4)</f>
        <v>2011</v>
      </c>
    </row>
    <row r="1555" spans="1:6" x14ac:dyDescent="0.25">
      <c r="A1555" t="s">
        <v>3910</v>
      </c>
      <c r="B1555">
        <f>COUNTIF(Walmart_dataset[Order ID],Calc!A1555)</f>
        <v>1</v>
      </c>
      <c r="C1555">
        <f>SUMIF(Walmart_dataset[Order ID],Calc!A1555,Walmart_dataset[Sales])</f>
        <v>11.56</v>
      </c>
      <c r="D1555">
        <f>SUMIF(Walmart_dataset[Order ID],Calc!A1555,Walmart_dataset[Profit])</f>
        <v>5.66</v>
      </c>
      <c r="E1555" t="str">
        <f>INDEX(Walmart_dataset[],MATCH(Per_Order[[#This Row],[Unique Order ID]],Walmart_dataset[Order ID],0),7)</f>
        <v>California</v>
      </c>
      <c r="F1555" t="str">
        <f>MID(Per_Order[[#This Row],[Unique Order ID]],4,4)</f>
        <v>2014</v>
      </c>
    </row>
    <row r="1556" spans="1:6" x14ac:dyDescent="0.25">
      <c r="A1556" t="s">
        <v>3911</v>
      </c>
      <c r="B1556">
        <f>COUNTIF(Walmart_dataset[Order ID],Calc!A1556)</f>
        <v>4</v>
      </c>
      <c r="C1556">
        <f>SUMIF(Walmart_dataset[Order ID],Calc!A1556,Walmart_dataset[Sales])</f>
        <v>1143.82</v>
      </c>
      <c r="D1556">
        <f>SUMIF(Walmart_dataset[Order ID],Calc!A1556,Walmart_dataset[Profit])</f>
        <v>85.52</v>
      </c>
      <c r="E1556" t="str">
        <f>INDEX(Walmart_dataset[],MATCH(Per_Order[[#This Row],[Unique Order ID]],Walmart_dataset[Order ID],0),7)</f>
        <v>Washington</v>
      </c>
      <c r="F1556" t="str">
        <f>MID(Per_Order[[#This Row],[Unique Order ID]],4,4)</f>
        <v>2011</v>
      </c>
    </row>
    <row r="1557" spans="1:6" x14ac:dyDescent="0.25">
      <c r="A1557" t="s">
        <v>3914</v>
      </c>
      <c r="B1557">
        <f>COUNTIF(Walmart_dataset[Order ID],Calc!A1557)</f>
        <v>3</v>
      </c>
      <c r="C1557">
        <f>SUMIF(Walmart_dataset[Order ID],Calc!A1557,Walmart_dataset[Sales])</f>
        <v>197.3</v>
      </c>
      <c r="D1557">
        <f>SUMIF(Walmart_dataset[Order ID],Calc!A1557,Walmart_dataset[Profit])</f>
        <v>-44.43</v>
      </c>
      <c r="E1557" t="str">
        <f>INDEX(Walmart_dataset[],MATCH(Per_Order[[#This Row],[Unique Order ID]],Walmart_dataset[Order ID],0),7)</f>
        <v>Arizona</v>
      </c>
      <c r="F1557" t="str">
        <f>MID(Per_Order[[#This Row],[Unique Order ID]],4,4)</f>
        <v>2014</v>
      </c>
    </row>
    <row r="1558" spans="1:6" x14ac:dyDescent="0.25">
      <c r="A1558" t="s">
        <v>3915</v>
      </c>
      <c r="B1558">
        <f>COUNTIF(Walmart_dataset[Order ID],Calc!A1558)</f>
        <v>4</v>
      </c>
      <c r="C1558">
        <f>SUMIF(Walmart_dataset[Order ID],Calc!A1558,Walmart_dataset[Sales])</f>
        <v>4104.17</v>
      </c>
      <c r="D1558">
        <f>SUMIF(Walmart_dataset[Order ID],Calc!A1558,Walmart_dataset[Profit])</f>
        <v>487.9</v>
      </c>
      <c r="E1558" t="str">
        <f>INDEX(Walmart_dataset[],MATCH(Per_Order[[#This Row],[Unique Order ID]],Walmart_dataset[Order ID],0),7)</f>
        <v>California</v>
      </c>
      <c r="F1558" t="str">
        <f>MID(Per_Order[[#This Row],[Unique Order ID]],4,4)</f>
        <v>2013</v>
      </c>
    </row>
    <row r="1559" spans="1:6" x14ac:dyDescent="0.25">
      <c r="A1559" t="s">
        <v>3916</v>
      </c>
      <c r="B1559">
        <f>COUNTIF(Walmart_dataset[Order ID],Calc!A1559)</f>
        <v>2</v>
      </c>
      <c r="C1559">
        <f>SUMIF(Walmart_dataset[Order ID],Calc!A1559,Walmart_dataset[Sales])</f>
        <v>100.92</v>
      </c>
      <c r="D1559">
        <f>SUMIF(Walmart_dataset[Order ID],Calc!A1559,Walmart_dataset[Profit])</f>
        <v>8.379999999999999</v>
      </c>
      <c r="E1559" t="str">
        <f>INDEX(Walmart_dataset[],MATCH(Per_Order[[#This Row],[Unique Order ID]],Walmart_dataset[Order ID],0),7)</f>
        <v>Arizona</v>
      </c>
      <c r="F1559" t="str">
        <f>MID(Per_Order[[#This Row],[Unique Order ID]],4,4)</f>
        <v>2014</v>
      </c>
    </row>
    <row r="1560" spans="1:6" x14ac:dyDescent="0.25">
      <c r="A1560" t="s">
        <v>3917</v>
      </c>
      <c r="B1560">
        <f>COUNTIF(Walmart_dataset[Order ID],Calc!A1560)</f>
        <v>1</v>
      </c>
      <c r="C1560">
        <f>SUMIF(Walmart_dataset[Order ID],Calc!A1560,Walmart_dataset[Sales])</f>
        <v>18.75</v>
      </c>
      <c r="D1560">
        <f>SUMIF(Walmart_dataset[Order ID],Calc!A1560,Walmart_dataset[Profit])</f>
        <v>9</v>
      </c>
      <c r="E1560" t="str">
        <f>INDEX(Walmart_dataset[],MATCH(Per_Order[[#This Row],[Unique Order ID]],Walmart_dataset[Order ID],0),7)</f>
        <v>California</v>
      </c>
      <c r="F1560" t="str">
        <f>MID(Per_Order[[#This Row],[Unique Order ID]],4,4)</f>
        <v>2011</v>
      </c>
    </row>
    <row r="1561" spans="1:6" x14ac:dyDescent="0.25">
      <c r="A1561" t="s">
        <v>3919</v>
      </c>
      <c r="B1561">
        <f>COUNTIF(Walmart_dataset[Order ID],Calc!A1561)</f>
        <v>3</v>
      </c>
      <c r="C1561">
        <f>SUMIF(Walmart_dataset[Order ID],Calc!A1561,Walmart_dataset[Sales])</f>
        <v>3528.49</v>
      </c>
      <c r="D1561">
        <f>SUMIF(Walmart_dataset[Order ID],Calc!A1561,Walmart_dataset[Profit])</f>
        <v>391.75</v>
      </c>
      <c r="E1561" t="str">
        <f>INDEX(Walmart_dataset[],MATCH(Per_Order[[#This Row],[Unique Order ID]],Walmart_dataset[Order ID],0),7)</f>
        <v>California</v>
      </c>
      <c r="F1561" t="str">
        <f>MID(Per_Order[[#This Row],[Unique Order ID]],4,4)</f>
        <v>2013</v>
      </c>
    </row>
    <row r="1562" spans="1:6" x14ac:dyDescent="0.25">
      <c r="A1562" t="s">
        <v>3921</v>
      </c>
      <c r="B1562">
        <f>COUNTIF(Walmart_dataset[Order ID],Calc!A1562)</f>
        <v>1</v>
      </c>
      <c r="C1562">
        <f>SUMIF(Walmart_dataset[Order ID],Calc!A1562,Walmart_dataset[Sales])</f>
        <v>193.95</v>
      </c>
      <c r="D1562">
        <f>SUMIF(Walmart_dataset[Order ID],Calc!A1562,Walmart_dataset[Profit])</f>
        <v>9.6999999999999993</v>
      </c>
      <c r="E1562" t="str">
        <f>INDEX(Walmart_dataset[],MATCH(Per_Order[[#This Row],[Unique Order ID]],Walmart_dataset[Order ID],0),7)</f>
        <v>California</v>
      </c>
      <c r="F1562" t="str">
        <f>MID(Per_Order[[#This Row],[Unique Order ID]],4,4)</f>
        <v>2014</v>
      </c>
    </row>
    <row r="1563" spans="1:6" x14ac:dyDescent="0.25">
      <c r="A1563" t="s">
        <v>3922</v>
      </c>
      <c r="B1563">
        <f>COUNTIF(Walmart_dataset[Order ID],Calc!A1563)</f>
        <v>1</v>
      </c>
      <c r="C1563">
        <f>SUMIF(Walmart_dataset[Order ID],Calc!A1563,Walmart_dataset[Sales])</f>
        <v>12.96</v>
      </c>
      <c r="D1563">
        <f>SUMIF(Walmart_dataset[Order ID],Calc!A1563,Walmart_dataset[Profit])</f>
        <v>6.22</v>
      </c>
      <c r="E1563" t="str">
        <f>INDEX(Walmart_dataset[],MATCH(Per_Order[[#This Row],[Unique Order ID]],Walmart_dataset[Order ID],0),7)</f>
        <v>California</v>
      </c>
      <c r="F1563" t="str">
        <f>MID(Per_Order[[#This Row],[Unique Order ID]],4,4)</f>
        <v>2012</v>
      </c>
    </row>
    <row r="1564" spans="1:6" x14ac:dyDescent="0.25">
      <c r="A1564" t="s">
        <v>3923</v>
      </c>
      <c r="B1564">
        <f>COUNTIF(Walmart_dataset[Order ID],Calc!A1564)</f>
        <v>2</v>
      </c>
      <c r="C1564">
        <f>SUMIF(Walmart_dataset[Order ID],Calc!A1564,Walmart_dataset[Sales])</f>
        <v>132.35999999999999</v>
      </c>
      <c r="D1564">
        <f>SUMIF(Walmart_dataset[Order ID],Calc!A1564,Walmart_dataset[Profit])</f>
        <v>28.459999999999997</v>
      </c>
      <c r="E1564" t="str">
        <f>INDEX(Walmart_dataset[],MATCH(Per_Order[[#This Row],[Unique Order ID]],Walmart_dataset[Order ID],0),7)</f>
        <v>California</v>
      </c>
      <c r="F1564" t="str">
        <f>MID(Per_Order[[#This Row],[Unique Order ID]],4,4)</f>
        <v>2014</v>
      </c>
    </row>
    <row r="1565" spans="1:6" x14ac:dyDescent="0.25">
      <c r="A1565" t="s">
        <v>3924</v>
      </c>
      <c r="B1565">
        <f>COUNTIF(Walmart_dataset[Order ID],Calc!A1565)</f>
        <v>2</v>
      </c>
      <c r="C1565">
        <f>SUMIF(Walmart_dataset[Order ID],Calc!A1565,Walmart_dataset[Sales])</f>
        <v>90.06</v>
      </c>
      <c r="D1565">
        <f>SUMIF(Walmart_dataset[Order ID],Calc!A1565,Walmart_dataset[Profit])</f>
        <v>42.550000000000004</v>
      </c>
      <c r="E1565" t="str">
        <f>INDEX(Walmart_dataset[],MATCH(Per_Order[[#This Row],[Unique Order ID]],Walmart_dataset[Order ID],0),7)</f>
        <v>California</v>
      </c>
      <c r="F1565" t="str">
        <f>MID(Per_Order[[#This Row],[Unique Order ID]],4,4)</f>
        <v>2013</v>
      </c>
    </row>
    <row r="1566" spans="1:6" x14ac:dyDescent="0.25">
      <c r="A1566" t="s">
        <v>3927</v>
      </c>
      <c r="B1566">
        <f>COUNTIF(Walmart_dataset[Order ID],Calc!A1566)</f>
        <v>1</v>
      </c>
      <c r="C1566">
        <f>SUMIF(Walmart_dataset[Order ID],Calc!A1566,Walmart_dataset[Sales])</f>
        <v>22</v>
      </c>
      <c r="D1566">
        <f>SUMIF(Walmart_dataset[Order ID],Calc!A1566,Walmart_dataset[Profit])</f>
        <v>1.38</v>
      </c>
      <c r="E1566" t="str">
        <f>INDEX(Walmart_dataset[],MATCH(Per_Order[[#This Row],[Unique Order ID]],Walmart_dataset[Order ID],0),7)</f>
        <v>California</v>
      </c>
      <c r="F1566" t="str">
        <f>MID(Per_Order[[#This Row],[Unique Order ID]],4,4)</f>
        <v>2014</v>
      </c>
    </row>
    <row r="1567" spans="1:6" x14ac:dyDescent="0.25">
      <c r="A1567" t="s">
        <v>3930</v>
      </c>
      <c r="B1567">
        <f>COUNTIF(Walmart_dataset[Order ID],Calc!A1567)</f>
        <v>1</v>
      </c>
      <c r="C1567">
        <f>SUMIF(Walmart_dataset[Order ID],Calc!A1567,Walmart_dataset[Sales])</f>
        <v>41.6</v>
      </c>
      <c r="D1567">
        <f>SUMIF(Walmart_dataset[Order ID],Calc!A1567,Walmart_dataset[Profit])</f>
        <v>14.14</v>
      </c>
      <c r="E1567" t="str">
        <f>INDEX(Walmart_dataset[],MATCH(Per_Order[[#This Row],[Unique Order ID]],Walmart_dataset[Order ID],0),7)</f>
        <v>California</v>
      </c>
      <c r="F1567" t="str">
        <f>MID(Per_Order[[#This Row],[Unique Order ID]],4,4)</f>
        <v>2013</v>
      </c>
    </row>
    <row r="1568" spans="1:6" x14ac:dyDescent="0.25">
      <c r="A1568" t="s">
        <v>3931</v>
      </c>
      <c r="B1568">
        <f>COUNTIF(Walmart_dataset[Order ID],Calc!A1568)</f>
        <v>2</v>
      </c>
      <c r="C1568">
        <f>SUMIF(Walmart_dataset[Order ID],Calc!A1568,Walmart_dataset[Sales])</f>
        <v>991.26</v>
      </c>
      <c r="D1568">
        <f>SUMIF(Walmart_dataset[Order ID],Calc!A1568,Walmart_dataset[Profit])</f>
        <v>136.56</v>
      </c>
      <c r="E1568" t="str">
        <f>INDEX(Walmart_dataset[],MATCH(Per_Order[[#This Row],[Unique Order ID]],Walmart_dataset[Order ID],0),7)</f>
        <v>California</v>
      </c>
      <c r="F1568" t="str">
        <f>MID(Per_Order[[#This Row],[Unique Order ID]],4,4)</f>
        <v>2012</v>
      </c>
    </row>
    <row r="1569" spans="1:6" x14ac:dyDescent="0.25">
      <c r="A1569" t="s">
        <v>3932</v>
      </c>
      <c r="B1569">
        <f>COUNTIF(Walmart_dataset[Order ID],Calc!A1569)</f>
        <v>4</v>
      </c>
      <c r="C1569">
        <f>SUMIF(Walmart_dataset[Order ID],Calc!A1569,Walmart_dataset[Sales])</f>
        <v>261.52</v>
      </c>
      <c r="D1569">
        <f>SUMIF(Walmart_dataset[Order ID],Calc!A1569,Walmart_dataset[Profit])</f>
        <v>83.52</v>
      </c>
      <c r="E1569" t="str">
        <f>INDEX(Walmart_dataset[],MATCH(Per_Order[[#This Row],[Unique Order ID]],Walmart_dataset[Order ID],0),7)</f>
        <v>California</v>
      </c>
      <c r="F1569" t="str">
        <f>MID(Per_Order[[#This Row],[Unique Order ID]],4,4)</f>
        <v>2014</v>
      </c>
    </row>
    <row r="1570" spans="1:6" x14ac:dyDescent="0.25">
      <c r="A1570" t="s">
        <v>3934</v>
      </c>
      <c r="B1570">
        <f>COUNTIF(Walmart_dataset[Order ID],Calc!A1570)</f>
        <v>1</v>
      </c>
      <c r="C1570">
        <f>SUMIF(Walmart_dataset[Order ID],Calc!A1570,Walmart_dataset[Sales])</f>
        <v>16.59</v>
      </c>
      <c r="D1570">
        <f>SUMIF(Walmart_dataset[Order ID],Calc!A1570,Walmart_dataset[Profit])</f>
        <v>5.81</v>
      </c>
      <c r="E1570" t="str">
        <f>INDEX(Walmart_dataset[],MATCH(Per_Order[[#This Row],[Unique Order ID]],Walmart_dataset[Order ID],0),7)</f>
        <v>California</v>
      </c>
      <c r="F1570" t="str">
        <f>MID(Per_Order[[#This Row],[Unique Order ID]],4,4)</f>
        <v>2014</v>
      </c>
    </row>
    <row r="1571" spans="1:6" x14ac:dyDescent="0.25">
      <c r="A1571" t="s">
        <v>3936</v>
      </c>
      <c r="B1571">
        <f>COUNTIF(Walmart_dataset[Order ID],Calc!A1571)</f>
        <v>1</v>
      </c>
      <c r="C1571">
        <f>SUMIF(Walmart_dataset[Order ID],Calc!A1571,Walmart_dataset[Sales])</f>
        <v>35.1</v>
      </c>
      <c r="D1571">
        <f>SUMIF(Walmart_dataset[Order ID],Calc!A1571,Walmart_dataset[Profit])</f>
        <v>10.18</v>
      </c>
      <c r="E1571" t="str">
        <f>INDEX(Walmart_dataset[],MATCH(Per_Order[[#This Row],[Unique Order ID]],Walmart_dataset[Order ID],0),7)</f>
        <v>California</v>
      </c>
      <c r="F1571" t="str">
        <f>MID(Per_Order[[#This Row],[Unique Order ID]],4,4)</f>
        <v>2014</v>
      </c>
    </row>
    <row r="1572" spans="1:6" x14ac:dyDescent="0.25">
      <c r="A1572" t="s">
        <v>3937</v>
      </c>
      <c r="B1572">
        <f>COUNTIF(Walmart_dataset[Order ID],Calc!A1572)</f>
        <v>2</v>
      </c>
      <c r="C1572">
        <f>SUMIF(Walmart_dataset[Order ID],Calc!A1572,Walmart_dataset[Sales])</f>
        <v>38.379999999999995</v>
      </c>
      <c r="D1572">
        <f>SUMIF(Walmart_dataset[Order ID],Calc!A1572,Walmart_dataset[Profit])</f>
        <v>17.420000000000002</v>
      </c>
      <c r="E1572" t="str">
        <f>INDEX(Walmart_dataset[],MATCH(Per_Order[[#This Row],[Unique Order ID]],Walmart_dataset[Order ID],0),7)</f>
        <v>California</v>
      </c>
      <c r="F1572" t="str">
        <f>MID(Per_Order[[#This Row],[Unique Order ID]],4,4)</f>
        <v>2014</v>
      </c>
    </row>
    <row r="1573" spans="1:6" x14ac:dyDescent="0.25">
      <c r="A1573" t="s">
        <v>3938</v>
      </c>
      <c r="B1573">
        <f>COUNTIF(Walmart_dataset[Order ID],Calc!A1573)</f>
        <v>3</v>
      </c>
      <c r="C1573">
        <f>SUMIF(Walmart_dataset[Order ID],Calc!A1573,Walmart_dataset[Sales])</f>
        <v>273.93</v>
      </c>
      <c r="D1573">
        <f>SUMIF(Walmart_dataset[Order ID],Calc!A1573,Walmart_dataset[Profit])</f>
        <v>41.79</v>
      </c>
      <c r="E1573" t="str">
        <f>INDEX(Walmart_dataset[],MATCH(Per_Order[[#This Row],[Unique Order ID]],Walmart_dataset[Order ID],0),7)</f>
        <v>California</v>
      </c>
      <c r="F1573" t="str">
        <f>MID(Per_Order[[#This Row],[Unique Order ID]],4,4)</f>
        <v>2014</v>
      </c>
    </row>
    <row r="1574" spans="1:6" x14ac:dyDescent="0.25">
      <c r="A1574" t="s">
        <v>3939</v>
      </c>
      <c r="B1574">
        <f>COUNTIF(Walmart_dataset[Order ID],Calc!A1574)</f>
        <v>1</v>
      </c>
      <c r="C1574">
        <f>SUMIF(Walmart_dataset[Order ID],Calc!A1574,Walmart_dataset[Sales])</f>
        <v>3.62</v>
      </c>
      <c r="D1574">
        <f>SUMIF(Walmart_dataset[Order ID],Calc!A1574,Walmart_dataset[Profit])</f>
        <v>1.19</v>
      </c>
      <c r="E1574" t="str">
        <f>INDEX(Walmart_dataset[],MATCH(Per_Order[[#This Row],[Unique Order ID]],Walmart_dataset[Order ID],0),7)</f>
        <v>California</v>
      </c>
      <c r="F1574" t="str">
        <f>MID(Per_Order[[#This Row],[Unique Order ID]],4,4)</f>
        <v>2013</v>
      </c>
    </row>
    <row r="1575" spans="1:6" x14ac:dyDescent="0.25">
      <c r="A1575" t="s">
        <v>3941</v>
      </c>
      <c r="B1575">
        <f>COUNTIF(Walmart_dataset[Order ID],Calc!A1575)</f>
        <v>1</v>
      </c>
      <c r="C1575">
        <f>SUMIF(Walmart_dataset[Order ID],Calc!A1575,Walmart_dataset[Sales])</f>
        <v>39.619999999999997</v>
      </c>
      <c r="D1575">
        <f>SUMIF(Walmart_dataset[Order ID],Calc!A1575,Walmart_dataset[Profit])</f>
        <v>13.87</v>
      </c>
      <c r="E1575" t="str">
        <f>INDEX(Walmart_dataset[],MATCH(Per_Order[[#This Row],[Unique Order ID]],Walmart_dataset[Order ID],0),7)</f>
        <v>California</v>
      </c>
      <c r="F1575" t="str">
        <f>MID(Per_Order[[#This Row],[Unique Order ID]],4,4)</f>
        <v>2014</v>
      </c>
    </row>
    <row r="1576" spans="1:6" x14ac:dyDescent="0.25">
      <c r="A1576" t="s">
        <v>3943</v>
      </c>
      <c r="B1576">
        <f>COUNTIF(Walmart_dataset[Order ID],Calc!A1576)</f>
        <v>4</v>
      </c>
      <c r="C1576">
        <f>SUMIF(Walmart_dataset[Order ID],Calc!A1576,Walmart_dataset[Sales])</f>
        <v>615.41</v>
      </c>
      <c r="D1576">
        <f>SUMIF(Walmart_dataset[Order ID],Calc!A1576,Walmart_dataset[Profit])</f>
        <v>26.81</v>
      </c>
      <c r="E1576" t="str">
        <f>INDEX(Walmart_dataset[],MATCH(Per_Order[[#This Row],[Unique Order ID]],Walmart_dataset[Order ID],0),7)</f>
        <v>California</v>
      </c>
      <c r="F1576" t="str">
        <f>MID(Per_Order[[#This Row],[Unique Order ID]],4,4)</f>
        <v>2013</v>
      </c>
    </row>
    <row r="1577" spans="1:6" x14ac:dyDescent="0.25">
      <c r="A1577" t="s">
        <v>3945</v>
      </c>
      <c r="B1577">
        <f>COUNTIF(Walmart_dataset[Order ID],Calc!A1577)</f>
        <v>1</v>
      </c>
      <c r="C1577">
        <f>SUMIF(Walmart_dataset[Order ID],Calc!A1577,Walmart_dataset[Sales])</f>
        <v>57.58</v>
      </c>
      <c r="D1577">
        <f>SUMIF(Walmart_dataset[Order ID],Calc!A1577,Walmart_dataset[Profit])</f>
        <v>20.149999999999999</v>
      </c>
      <c r="E1577" t="str">
        <f>INDEX(Walmart_dataset[],MATCH(Per_Order[[#This Row],[Unique Order ID]],Walmart_dataset[Order ID],0),7)</f>
        <v>California</v>
      </c>
      <c r="F1577" t="str">
        <f>MID(Per_Order[[#This Row],[Unique Order ID]],4,4)</f>
        <v>2013</v>
      </c>
    </row>
    <row r="1578" spans="1:6" x14ac:dyDescent="0.25">
      <c r="A1578" t="s">
        <v>3946</v>
      </c>
      <c r="B1578">
        <f>COUNTIF(Walmart_dataset[Order ID],Calc!A1578)</f>
        <v>1</v>
      </c>
      <c r="C1578">
        <f>SUMIF(Walmart_dataset[Order ID],Calc!A1578,Walmart_dataset[Sales])</f>
        <v>89.97</v>
      </c>
      <c r="D1578">
        <f>SUMIF(Walmart_dataset[Order ID],Calc!A1578,Walmart_dataset[Profit])</f>
        <v>37.79</v>
      </c>
      <c r="E1578" t="str">
        <f>INDEX(Walmart_dataset[],MATCH(Per_Order[[#This Row],[Unique Order ID]],Walmart_dataset[Order ID],0),7)</f>
        <v>Idaho</v>
      </c>
      <c r="F1578" t="str">
        <f>MID(Per_Order[[#This Row],[Unique Order ID]],4,4)</f>
        <v>2014</v>
      </c>
    </row>
    <row r="1579" spans="1:6" x14ac:dyDescent="0.25">
      <c r="A1579" t="s">
        <v>3947</v>
      </c>
      <c r="B1579">
        <f>COUNTIF(Walmart_dataset[Order ID],Calc!A1579)</f>
        <v>2</v>
      </c>
      <c r="C1579">
        <f>SUMIF(Walmart_dataset[Order ID],Calc!A1579,Walmart_dataset[Sales])</f>
        <v>817.8</v>
      </c>
      <c r="D1579">
        <f>SUMIF(Walmart_dataset[Order ID],Calc!A1579,Walmart_dataset[Profit])</f>
        <v>156.60999999999999</v>
      </c>
      <c r="E1579" t="str">
        <f>INDEX(Walmart_dataset[],MATCH(Per_Order[[#This Row],[Unique Order ID]],Walmart_dataset[Order ID],0),7)</f>
        <v>Washington</v>
      </c>
      <c r="F1579" t="str">
        <f>MID(Per_Order[[#This Row],[Unique Order ID]],4,4)</f>
        <v>2011</v>
      </c>
    </row>
    <row r="1580" spans="1:6" x14ac:dyDescent="0.25">
      <c r="A1580" t="s">
        <v>3949</v>
      </c>
      <c r="B1580">
        <f>COUNTIF(Walmart_dataset[Order ID],Calc!A1580)</f>
        <v>1</v>
      </c>
      <c r="C1580">
        <f>SUMIF(Walmart_dataset[Order ID],Calc!A1580,Walmart_dataset[Sales])</f>
        <v>34.24</v>
      </c>
      <c r="D1580">
        <f>SUMIF(Walmart_dataset[Order ID],Calc!A1580,Walmart_dataset[Profit])</f>
        <v>9.93</v>
      </c>
      <c r="E1580" t="str">
        <f>INDEX(Walmart_dataset[],MATCH(Per_Order[[#This Row],[Unique Order ID]],Walmart_dataset[Order ID],0),7)</f>
        <v>California</v>
      </c>
      <c r="F1580" t="str">
        <f>MID(Per_Order[[#This Row],[Unique Order ID]],4,4)</f>
        <v>2014</v>
      </c>
    </row>
    <row r="1581" spans="1:6" x14ac:dyDescent="0.25">
      <c r="A1581" t="s">
        <v>3950</v>
      </c>
      <c r="B1581">
        <f>COUNTIF(Walmart_dataset[Order ID],Calc!A1581)</f>
        <v>4</v>
      </c>
      <c r="C1581">
        <f>SUMIF(Walmart_dataset[Order ID],Calc!A1581,Walmart_dataset[Sales])</f>
        <v>540.92999999999995</v>
      </c>
      <c r="D1581">
        <f>SUMIF(Walmart_dataset[Order ID],Calc!A1581,Walmart_dataset[Profit])</f>
        <v>165.28</v>
      </c>
      <c r="E1581" t="str">
        <f>INDEX(Walmart_dataset[],MATCH(Per_Order[[#This Row],[Unique Order ID]],Walmart_dataset[Order ID],0),7)</f>
        <v>California</v>
      </c>
      <c r="F1581" t="str">
        <f>MID(Per_Order[[#This Row],[Unique Order ID]],4,4)</f>
        <v>2014</v>
      </c>
    </row>
    <row r="1582" spans="1:6" x14ac:dyDescent="0.25">
      <c r="A1582" t="s">
        <v>3952</v>
      </c>
      <c r="B1582">
        <f>COUNTIF(Walmart_dataset[Order ID],Calc!A1582)</f>
        <v>1</v>
      </c>
      <c r="C1582">
        <f>SUMIF(Walmart_dataset[Order ID],Calc!A1582,Walmart_dataset[Sales])</f>
        <v>62.65</v>
      </c>
      <c r="D1582">
        <f>SUMIF(Walmart_dataset[Order ID],Calc!A1582,Walmart_dataset[Profit])</f>
        <v>29.45</v>
      </c>
      <c r="E1582" t="str">
        <f>INDEX(Walmart_dataset[],MATCH(Per_Order[[#This Row],[Unique Order ID]],Walmart_dataset[Order ID],0),7)</f>
        <v>California</v>
      </c>
      <c r="F1582" t="str">
        <f>MID(Per_Order[[#This Row],[Unique Order ID]],4,4)</f>
        <v>2014</v>
      </c>
    </row>
    <row r="1583" spans="1:6" x14ac:dyDescent="0.25">
      <c r="A1583" t="s">
        <v>3953</v>
      </c>
      <c r="B1583">
        <f>COUNTIF(Walmart_dataset[Order ID],Calc!A1583)</f>
        <v>2</v>
      </c>
      <c r="C1583">
        <f>SUMIF(Walmart_dataset[Order ID],Calc!A1583,Walmart_dataset[Sales])</f>
        <v>435.16999999999996</v>
      </c>
      <c r="D1583">
        <f>SUMIF(Walmart_dataset[Order ID],Calc!A1583,Walmart_dataset[Profit])</f>
        <v>7.3199999999999994</v>
      </c>
      <c r="E1583" t="str">
        <f>INDEX(Walmart_dataset[],MATCH(Per_Order[[#This Row],[Unique Order ID]],Walmart_dataset[Order ID],0),7)</f>
        <v>California</v>
      </c>
      <c r="F1583" t="str">
        <f>MID(Per_Order[[#This Row],[Unique Order ID]],4,4)</f>
        <v>2014</v>
      </c>
    </row>
    <row r="1584" spans="1:6" x14ac:dyDescent="0.25">
      <c r="A1584" t="s">
        <v>3954</v>
      </c>
      <c r="B1584">
        <f>COUNTIF(Walmart_dataset[Order ID],Calc!A1584)</f>
        <v>1</v>
      </c>
      <c r="C1584">
        <f>SUMIF(Walmart_dataset[Order ID],Calc!A1584,Walmart_dataset[Sales])</f>
        <v>2.5</v>
      </c>
      <c r="D1584">
        <f>SUMIF(Walmart_dataset[Order ID],Calc!A1584,Walmart_dataset[Profit])</f>
        <v>0.9</v>
      </c>
      <c r="E1584" t="str">
        <f>INDEX(Walmart_dataset[],MATCH(Per_Order[[#This Row],[Unique Order ID]],Walmart_dataset[Order ID],0),7)</f>
        <v>Washington</v>
      </c>
      <c r="F1584" t="str">
        <f>MID(Per_Order[[#This Row],[Unique Order ID]],4,4)</f>
        <v>2013</v>
      </c>
    </row>
    <row r="1585" spans="1:6" x14ac:dyDescent="0.25">
      <c r="A1585" t="s">
        <v>3955</v>
      </c>
      <c r="B1585">
        <f>COUNTIF(Walmart_dataset[Order ID],Calc!A1585)</f>
        <v>1</v>
      </c>
      <c r="C1585">
        <f>SUMIF(Walmart_dataset[Order ID],Calc!A1585,Walmart_dataset[Sales])</f>
        <v>1403.92</v>
      </c>
      <c r="D1585">
        <f>SUMIF(Walmart_dataset[Order ID],Calc!A1585,Walmart_dataset[Profit])</f>
        <v>70.2</v>
      </c>
      <c r="E1585" t="str">
        <f>INDEX(Walmart_dataset[],MATCH(Per_Order[[#This Row],[Unique Order ID]],Walmart_dataset[Order ID],0),7)</f>
        <v>California</v>
      </c>
      <c r="F1585" t="str">
        <f>MID(Per_Order[[#This Row],[Unique Order ID]],4,4)</f>
        <v>2013</v>
      </c>
    </row>
    <row r="1586" spans="1:6" x14ac:dyDescent="0.25">
      <c r="A1586" t="s">
        <v>3956</v>
      </c>
      <c r="B1586">
        <f>COUNTIF(Walmart_dataset[Order ID],Calc!A1586)</f>
        <v>3</v>
      </c>
      <c r="C1586">
        <f>SUMIF(Walmart_dataset[Order ID],Calc!A1586,Walmart_dataset[Sales])</f>
        <v>560.54999999999995</v>
      </c>
      <c r="D1586">
        <f>SUMIF(Walmart_dataset[Order ID],Calc!A1586,Walmart_dataset[Profit])</f>
        <v>114.11</v>
      </c>
      <c r="E1586" t="str">
        <f>INDEX(Walmart_dataset[],MATCH(Per_Order[[#This Row],[Unique Order ID]],Walmart_dataset[Order ID],0),7)</f>
        <v>Washington</v>
      </c>
      <c r="F1586" t="str">
        <f>MID(Per_Order[[#This Row],[Unique Order ID]],4,4)</f>
        <v>2011</v>
      </c>
    </row>
    <row r="1587" spans="1:6" x14ac:dyDescent="0.25">
      <c r="A1587" t="s">
        <v>3958</v>
      </c>
      <c r="B1587">
        <f>COUNTIF(Walmart_dataset[Order ID],Calc!A1587)</f>
        <v>1</v>
      </c>
      <c r="C1587">
        <f>SUMIF(Walmart_dataset[Order ID],Calc!A1587,Walmart_dataset[Sales])</f>
        <v>139.80000000000001</v>
      </c>
      <c r="D1587">
        <f>SUMIF(Walmart_dataset[Order ID],Calc!A1587,Walmart_dataset[Profit])</f>
        <v>12.23</v>
      </c>
      <c r="E1587" t="str">
        <f>INDEX(Walmart_dataset[],MATCH(Per_Order[[#This Row],[Unique Order ID]],Walmart_dataset[Order ID],0),7)</f>
        <v>California</v>
      </c>
      <c r="F1587" t="str">
        <f>MID(Per_Order[[#This Row],[Unique Order ID]],4,4)</f>
        <v>2011</v>
      </c>
    </row>
    <row r="1588" spans="1:6" x14ac:dyDescent="0.25">
      <c r="A1588" t="s">
        <v>3960</v>
      </c>
      <c r="B1588">
        <f>COUNTIF(Walmart_dataset[Order ID],Calc!A1588)</f>
        <v>1</v>
      </c>
      <c r="C1588">
        <f>SUMIF(Walmart_dataset[Order ID],Calc!A1588,Walmart_dataset[Sales])</f>
        <v>50.04</v>
      </c>
      <c r="D1588">
        <f>SUMIF(Walmart_dataset[Order ID],Calc!A1588,Walmart_dataset[Profit])</f>
        <v>25.02</v>
      </c>
      <c r="E1588" t="str">
        <f>INDEX(Walmart_dataset[],MATCH(Per_Order[[#This Row],[Unique Order ID]],Walmart_dataset[Order ID],0),7)</f>
        <v>California</v>
      </c>
      <c r="F1588" t="str">
        <f>MID(Per_Order[[#This Row],[Unique Order ID]],4,4)</f>
        <v>2014</v>
      </c>
    </row>
    <row r="1589" spans="1:6" x14ac:dyDescent="0.25">
      <c r="A1589" t="s">
        <v>3961</v>
      </c>
      <c r="B1589">
        <f>COUNTIF(Walmart_dataset[Order ID],Calc!A1589)</f>
        <v>1</v>
      </c>
      <c r="C1589">
        <f>SUMIF(Walmart_dataset[Order ID],Calc!A1589,Walmart_dataset[Sales])</f>
        <v>97.3</v>
      </c>
      <c r="D1589">
        <f>SUMIF(Walmart_dataset[Order ID],Calc!A1589,Walmart_dataset[Profit])</f>
        <v>28.22</v>
      </c>
      <c r="E1589" t="str">
        <f>INDEX(Walmart_dataset[],MATCH(Per_Order[[#This Row],[Unique Order ID]],Walmart_dataset[Order ID],0),7)</f>
        <v>California</v>
      </c>
      <c r="F1589" t="str">
        <f>MID(Per_Order[[#This Row],[Unique Order ID]],4,4)</f>
        <v>2014</v>
      </c>
    </row>
    <row r="1590" spans="1:6" x14ac:dyDescent="0.25">
      <c r="A1590" t="s">
        <v>3964</v>
      </c>
      <c r="B1590">
        <f>COUNTIF(Walmart_dataset[Order ID],Calc!A1590)</f>
        <v>2</v>
      </c>
      <c r="C1590">
        <f>SUMIF(Walmart_dataset[Order ID],Calc!A1590,Walmart_dataset[Sales])</f>
        <v>146.69</v>
      </c>
      <c r="D1590">
        <f>SUMIF(Walmart_dataset[Order ID],Calc!A1590,Walmart_dataset[Profit])</f>
        <v>18.130000000000003</v>
      </c>
      <c r="E1590" t="str">
        <f>INDEX(Walmart_dataset[],MATCH(Per_Order[[#This Row],[Unique Order ID]],Walmart_dataset[Order ID],0),7)</f>
        <v>Oregon</v>
      </c>
      <c r="F1590" t="str">
        <f>MID(Per_Order[[#This Row],[Unique Order ID]],4,4)</f>
        <v>2011</v>
      </c>
    </row>
    <row r="1591" spans="1:6" x14ac:dyDescent="0.25">
      <c r="A1591" t="s">
        <v>3966</v>
      </c>
      <c r="B1591">
        <f>COUNTIF(Walmart_dataset[Order ID],Calc!A1591)</f>
        <v>5</v>
      </c>
      <c r="C1591">
        <f>SUMIF(Walmart_dataset[Order ID],Calc!A1591,Walmart_dataset[Sales])</f>
        <v>505.28999999999996</v>
      </c>
      <c r="D1591">
        <f>SUMIF(Walmart_dataset[Order ID],Calc!A1591,Walmart_dataset[Profit])</f>
        <v>93.77</v>
      </c>
      <c r="E1591" t="str">
        <f>INDEX(Walmart_dataset[],MATCH(Per_Order[[#This Row],[Unique Order ID]],Walmart_dataset[Order ID],0),7)</f>
        <v>California</v>
      </c>
      <c r="F1591" t="str">
        <f>MID(Per_Order[[#This Row],[Unique Order ID]],4,4)</f>
        <v>2011</v>
      </c>
    </row>
    <row r="1592" spans="1:6" x14ac:dyDescent="0.25">
      <c r="A1592" t="s">
        <v>3967</v>
      </c>
      <c r="B1592">
        <f>COUNTIF(Walmart_dataset[Order ID],Calc!A1592)</f>
        <v>7</v>
      </c>
      <c r="C1592">
        <f>SUMIF(Walmart_dataset[Order ID],Calc!A1592,Walmart_dataset[Sales])</f>
        <v>1059.0999999999999</v>
      </c>
      <c r="D1592">
        <f>SUMIF(Walmart_dataset[Order ID],Calc!A1592,Walmart_dataset[Profit])</f>
        <v>250.73000000000002</v>
      </c>
      <c r="E1592" t="str">
        <f>INDEX(Walmart_dataset[],MATCH(Per_Order[[#This Row],[Unique Order ID]],Walmart_dataset[Order ID],0),7)</f>
        <v>California</v>
      </c>
      <c r="F1592" t="str">
        <f>MID(Per_Order[[#This Row],[Unique Order ID]],4,4)</f>
        <v>2013</v>
      </c>
    </row>
    <row r="1593" spans="1:6" x14ac:dyDescent="0.25">
      <c r="A1593" t="s">
        <v>3970</v>
      </c>
      <c r="B1593">
        <f>COUNTIF(Walmart_dataset[Order ID],Calc!A1593)</f>
        <v>3</v>
      </c>
      <c r="C1593">
        <f>SUMIF(Walmart_dataset[Order ID],Calc!A1593,Walmart_dataset[Sales])</f>
        <v>702.52</v>
      </c>
      <c r="D1593">
        <f>SUMIF(Walmart_dataset[Order ID],Calc!A1593,Walmart_dataset[Profit])</f>
        <v>190.43</v>
      </c>
      <c r="E1593" t="str">
        <f>INDEX(Walmart_dataset[],MATCH(Per_Order[[#This Row],[Unique Order ID]],Walmart_dataset[Order ID],0),7)</f>
        <v>California</v>
      </c>
      <c r="F1593" t="str">
        <f>MID(Per_Order[[#This Row],[Unique Order ID]],4,4)</f>
        <v>2014</v>
      </c>
    </row>
    <row r="1594" spans="1:6" x14ac:dyDescent="0.25">
      <c r="A1594" t="s">
        <v>3971</v>
      </c>
      <c r="B1594">
        <f>COUNTIF(Walmart_dataset[Order ID],Calc!A1594)</f>
        <v>1</v>
      </c>
      <c r="C1594">
        <f>SUMIF(Walmart_dataset[Order ID],Calc!A1594,Walmart_dataset[Sales])</f>
        <v>39.68</v>
      </c>
      <c r="D1594">
        <f>SUMIF(Walmart_dataset[Order ID],Calc!A1594,Walmart_dataset[Profit])</f>
        <v>16.27</v>
      </c>
      <c r="E1594" t="str">
        <f>INDEX(Walmart_dataset[],MATCH(Per_Order[[#This Row],[Unique Order ID]],Walmart_dataset[Order ID],0),7)</f>
        <v>California</v>
      </c>
      <c r="F1594" t="str">
        <f>MID(Per_Order[[#This Row],[Unique Order ID]],4,4)</f>
        <v>2011</v>
      </c>
    </row>
    <row r="1595" spans="1:6" x14ac:dyDescent="0.25">
      <c r="A1595" t="s">
        <v>3973</v>
      </c>
      <c r="B1595">
        <f>COUNTIF(Walmart_dataset[Order ID],Calc!A1595)</f>
        <v>2</v>
      </c>
      <c r="C1595">
        <f>SUMIF(Walmart_dataset[Order ID],Calc!A1595,Walmart_dataset[Sales])</f>
        <v>74.88</v>
      </c>
      <c r="D1595">
        <f>SUMIF(Walmart_dataset[Order ID],Calc!A1595,Walmart_dataset[Profit])</f>
        <v>32.67</v>
      </c>
      <c r="E1595" t="str">
        <f>INDEX(Walmart_dataset[],MATCH(Per_Order[[#This Row],[Unique Order ID]],Walmart_dataset[Order ID],0),7)</f>
        <v>California</v>
      </c>
      <c r="F1595" t="str">
        <f>MID(Per_Order[[#This Row],[Unique Order ID]],4,4)</f>
        <v>2014</v>
      </c>
    </row>
    <row r="1596" spans="1:6" x14ac:dyDescent="0.25">
      <c r="A1596" t="s">
        <v>3975</v>
      </c>
      <c r="B1596">
        <f>COUNTIF(Walmart_dataset[Order ID],Calc!A1596)</f>
        <v>1</v>
      </c>
      <c r="C1596">
        <f>SUMIF(Walmart_dataset[Order ID],Calc!A1596,Walmart_dataset[Sales])</f>
        <v>3393.68</v>
      </c>
      <c r="D1596">
        <f>SUMIF(Walmart_dataset[Order ID],Calc!A1596,Walmart_dataset[Profit])</f>
        <v>610.86</v>
      </c>
      <c r="E1596" t="str">
        <f>INDEX(Walmart_dataset[],MATCH(Per_Order[[#This Row],[Unique Order ID]],Walmart_dataset[Order ID],0),7)</f>
        <v>Washington</v>
      </c>
      <c r="F1596" t="str">
        <f>MID(Per_Order[[#This Row],[Unique Order ID]],4,4)</f>
        <v>2012</v>
      </c>
    </row>
    <row r="1597" spans="1:6" x14ac:dyDescent="0.25">
      <c r="A1597" t="s">
        <v>3976</v>
      </c>
      <c r="B1597">
        <f>COUNTIF(Walmart_dataset[Order ID],Calc!A1597)</f>
        <v>3</v>
      </c>
      <c r="C1597">
        <f>SUMIF(Walmart_dataset[Order ID],Calc!A1597,Walmart_dataset[Sales])</f>
        <v>233.45</v>
      </c>
      <c r="D1597">
        <f>SUMIF(Walmart_dataset[Order ID],Calc!A1597,Walmart_dataset[Profit])</f>
        <v>85.6</v>
      </c>
      <c r="E1597" t="str">
        <f>INDEX(Walmart_dataset[],MATCH(Per_Order[[#This Row],[Unique Order ID]],Walmart_dataset[Order ID],0),7)</f>
        <v>California</v>
      </c>
      <c r="F1597" t="str">
        <f>MID(Per_Order[[#This Row],[Unique Order ID]],4,4)</f>
        <v>2011</v>
      </c>
    </row>
    <row r="1598" spans="1:6" x14ac:dyDescent="0.25">
      <c r="A1598" t="s">
        <v>3977</v>
      </c>
      <c r="B1598">
        <f>COUNTIF(Walmart_dataset[Order ID],Calc!A1598)</f>
        <v>3</v>
      </c>
      <c r="C1598">
        <f>SUMIF(Walmart_dataset[Order ID],Calc!A1598,Walmart_dataset[Sales])</f>
        <v>266.52000000000004</v>
      </c>
      <c r="D1598">
        <f>SUMIF(Walmart_dataset[Order ID],Calc!A1598,Walmart_dataset[Profit])</f>
        <v>29.95</v>
      </c>
      <c r="E1598" t="str">
        <f>INDEX(Walmart_dataset[],MATCH(Per_Order[[#This Row],[Unique Order ID]],Walmart_dataset[Order ID],0),7)</f>
        <v>Colorado</v>
      </c>
      <c r="F1598" t="str">
        <f>MID(Per_Order[[#This Row],[Unique Order ID]],4,4)</f>
        <v>2014</v>
      </c>
    </row>
    <row r="1599" spans="1:6" x14ac:dyDescent="0.25">
      <c r="A1599" t="s">
        <v>3980</v>
      </c>
      <c r="B1599">
        <f>COUNTIF(Walmart_dataset[Order ID],Calc!A1599)</f>
        <v>6</v>
      </c>
      <c r="C1599">
        <f>SUMIF(Walmart_dataset[Order ID],Calc!A1599,Walmart_dataset[Sales])</f>
        <v>1336.3500000000001</v>
      </c>
      <c r="D1599">
        <f>SUMIF(Walmart_dataset[Order ID],Calc!A1599,Walmart_dataset[Profit])</f>
        <v>272.58</v>
      </c>
      <c r="E1599" t="str">
        <f>INDEX(Walmart_dataset[],MATCH(Per_Order[[#This Row],[Unique Order ID]],Walmart_dataset[Order ID],0),7)</f>
        <v>California</v>
      </c>
      <c r="F1599" t="str">
        <f>MID(Per_Order[[#This Row],[Unique Order ID]],4,4)</f>
        <v>2012</v>
      </c>
    </row>
    <row r="1600" spans="1:6" x14ac:dyDescent="0.25">
      <c r="A1600" t="s">
        <v>3982</v>
      </c>
      <c r="B1600">
        <f>COUNTIF(Walmart_dataset[Order ID],Calc!A1600)</f>
        <v>2</v>
      </c>
      <c r="C1600">
        <f>SUMIF(Walmart_dataset[Order ID],Calc!A1600,Walmart_dataset[Sales])</f>
        <v>393.19</v>
      </c>
      <c r="D1600">
        <f>SUMIF(Walmart_dataset[Order ID],Calc!A1600,Walmart_dataset[Profit])</f>
        <v>-39.42</v>
      </c>
      <c r="E1600" t="str">
        <f>INDEX(Walmart_dataset[],MATCH(Per_Order[[#This Row],[Unique Order ID]],Walmart_dataset[Order ID],0),7)</f>
        <v>California</v>
      </c>
      <c r="F1600" t="str">
        <f>MID(Per_Order[[#This Row],[Unique Order ID]],4,4)</f>
        <v>2012</v>
      </c>
    </row>
    <row r="1601" spans="1:6" x14ac:dyDescent="0.25">
      <c r="A1601" t="s">
        <v>3983</v>
      </c>
      <c r="B1601">
        <f>COUNTIF(Walmart_dataset[Order ID],Calc!A1601)</f>
        <v>2</v>
      </c>
      <c r="C1601">
        <f>SUMIF(Walmart_dataset[Order ID],Calc!A1601,Walmart_dataset[Sales])</f>
        <v>2824.23</v>
      </c>
      <c r="D1601">
        <f>SUMIF(Walmart_dataset[Order ID],Calc!A1601,Walmart_dataset[Profit])</f>
        <v>953.73</v>
      </c>
      <c r="E1601" t="str">
        <f>INDEX(Walmart_dataset[],MATCH(Per_Order[[#This Row],[Unique Order ID]],Walmart_dataset[Order ID],0),7)</f>
        <v>California</v>
      </c>
      <c r="F1601" t="str">
        <f>MID(Per_Order[[#This Row],[Unique Order ID]],4,4)</f>
        <v>2013</v>
      </c>
    </row>
    <row r="1602" spans="1:6" x14ac:dyDescent="0.25">
      <c r="A1602" t="s">
        <v>3984</v>
      </c>
      <c r="B1602">
        <f>COUNTIF(Walmart_dataset[Order ID],Calc!A1602)</f>
        <v>3</v>
      </c>
      <c r="C1602">
        <f>SUMIF(Walmart_dataset[Order ID],Calc!A1602,Walmart_dataset[Sales])</f>
        <v>723.16000000000008</v>
      </c>
      <c r="D1602">
        <f>SUMIF(Walmart_dataset[Order ID],Calc!A1602,Walmart_dataset[Profit])</f>
        <v>-23.26</v>
      </c>
      <c r="E1602" t="str">
        <f>INDEX(Walmart_dataset[],MATCH(Per_Order[[#This Row],[Unique Order ID]],Walmart_dataset[Order ID],0),7)</f>
        <v>California</v>
      </c>
      <c r="F1602" t="str">
        <f>MID(Per_Order[[#This Row],[Unique Order ID]],4,4)</f>
        <v>2012</v>
      </c>
    </row>
    <row r="1603" spans="1:6" x14ac:dyDescent="0.25">
      <c r="A1603" t="s">
        <v>3986</v>
      </c>
      <c r="B1603">
        <f>COUNTIF(Walmart_dataset[Order ID],Calc!A1603)</f>
        <v>1</v>
      </c>
      <c r="C1603">
        <f>SUMIF(Walmart_dataset[Order ID],Calc!A1603,Walmart_dataset[Sales])</f>
        <v>71.09</v>
      </c>
      <c r="D1603">
        <f>SUMIF(Walmart_dataset[Order ID],Calc!A1603,Walmart_dataset[Profit])</f>
        <v>-1.78</v>
      </c>
      <c r="E1603" t="str">
        <f>INDEX(Walmart_dataset[],MATCH(Per_Order[[#This Row],[Unique Order ID]],Walmart_dataset[Order ID],0),7)</f>
        <v>California</v>
      </c>
      <c r="F1603" t="str">
        <f>MID(Per_Order[[#This Row],[Unique Order ID]],4,4)</f>
        <v>2013</v>
      </c>
    </row>
    <row r="1604" spans="1:6" x14ac:dyDescent="0.25">
      <c r="A1604" t="s">
        <v>3987</v>
      </c>
      <c r="B1604">
        <f>COUNTIF(Walmart_dataset[Order ID],Calc!A1604)</f>
        <v>1</v>
      </c>
      <c r="C1604">
        <f>SUMIF(Walmart_dataset[Order ID],Calc!A1604,Walmart_dataset[Sales])</f>
        <v>223.58</v>
      </c>
      <c r="D1604">
        <f>SUMIF(Walmart_dataset[Order ID],Calc!A1604,Walmart_dataset[Profit])</f>
        <v>87.2</v>
      </c>
      <c r="E1604" t="str">
        <f>INDEX(Walmart_dataset[],MATCH(Per_Order[[#This Row],[Unique Order ID]],Walmart_dataset[Order ID],0),7)</f>
        <v>California</v>
      </c>
      <c r="F1604" t="str">
        <f>MID(Per_Order[[#This Row],[Unique Order ID]],4,4)</f>
        <v>2014</v>
      </c>
    </row>
    <row r="1605" spans="1:6" x14ac:dyDescent="0.25">
      <c r="A1605" t="s">
        <v>3988</v>
      </c>
      <c r="B1605">
        <f>COUNTIF(Walmart_dataset[Order ID],Calc!A1605)</f>
        <v>2</v>
      </c>
      <c r="C1605">
        <f>SUMIF(Walmart_dataset[Order ID],Calc!A1605,Walmart_dataset[Sales])</f>
        <v>1049.97</v>
      </c>
      <c r="D1605">
        <f>SUMIF(Walmart_dataset[Order ID],Calc!A1605,Walmart_dataset[Profit])</f>
        <v>43.260000000000005</v>
      </c>
      <c r="E1605" t="str">
        <f>INDEX(Walmart_dataset[],MATCH(Per_Order[[#This Row],[Unique Order ID]],Walmart_dataset[Order ID],0),7)</f>
        <v>California</v>
      </c>
      <c r="F1605" t="str">
        <f>MID(Per_Order[[#This Row],[Unique Order ID]],4,4)</f>
        <v>2011</v>
      </c>
    </row>
    <row r="1606" spans="1:6" x14ac:dyDescent="0.25">
      <c r="A1606" t="s">
        <v>3990</v>
      </c>
      <c r="B1606">
        <f>COUNTIF(Walmart_dataset[Order ID],Calc!A1606)</f>
        <v>1</v>
      </c>
      <c r="C1606">
        <f>SUMIF(Walmart_dataset[Order ID],Calc!A1606,Walmart_dataset[Sales])</f>
        <v>40.74</v>
      </c>
      <c r="D1606">
        <f>SUMIF(Walmart_dataset[Order ID],Calc!A1606,Walmart_dataset[Profit])</f>
        <v>0.41</v>
      </c>
      <c r="E1606" t="str">
        <f>INDEX(Walmart_dataset[],MATCH(Per_Order[[#This Row],[Unique Order ID]],Walmart_dataset[Order ID],0),7)</f>
        <v>Washington</v>
      </c>
      <c r="F1606" t="str">
        <f>MID(Per_Order[[#This Row],[Unique Order ID]],4,4)</f>
        <v>2012</v>
      </c>
    </row>
    <row r="1607" spans="1:6" x14ac:dyDescent="0.25">
      <c r="A1607" t="s">
        <v>3991</v>
      </c>
      <c r="B1607">
        <f>COUNTIF(Walmart_dataset[Order ID],Calc!A1607)</f>
        <v>4</v>
      </c>
      <c r="C1607">
        <f>SUMIF(Walmart_dataset[Order ID],Calc!A1607,Walmart_dataset[Sales])</f>
        <v>369.56</v>
      </c>
      <c r="D1607">
        <f>SUMIF(Walmart_dataset[Order ID],Calc!A1607,Walmart_dataset[Profit])</f>
        <v>45.65</v>
      </c>
      <c r="E1607" t="str">
        <f>INDEX(Walmart_dataset[],MATCH(Per_Order[[#This Row],[Unique Order ID]],Walmart_dataset[Order ID],0),7)</f>
        <v>California</v>
      </c>
      <c r="F1607" t="str">
        <f>MID(Per_Order[[#This Row],[Unique Order ID]],4,4)</f>
        <v>2012</v>
      </c>
    </row>
    <row r="1608" spans="1:6" x14ac:dyDescent="0.25">
      <c r="A1608" t="s">
        <v>3994</v>
      </c>
      <c r="B1608">
        <f>COUNTIF(Walmart_dataset[Order ID],Calc!A1608)</f>
        <v>1</v>
      </c>
      <c r="C1608">
        <f>SUMIF(Walmart_dataset[Order ID],Calc!A1608,Walmart_dataset[Sales])</f>
        <v>9.34</v>
      </c>
      <c r="D1608">
        <f>SUMIF(Walmart_dataset[Order ID],Calc!A1608,Walmart_dataset[Profit])</f>
        <v>1.87</v>
      </c>
      <c r="E1608" t="str">
        <f>INDEX(Walmart_dataset[],MATCH(Per_Order[[#This Row],[Unique Order ID]],Walmart_dataset[Order ID],0),7)</f>
        <v>Arizona</v>
      </c>
      <c r="F1608" t="str">
        <f>MID(Per_Order[[#This Row],[Unique Order ID]],4,4)</f>
        <v>2014</v>
      </c>
    </row>
    <row r="1609" spans="1:6" x14ac:dyDescent="0.25">
      <c r="A1609" t="s">
        <v>3995</v>
      </c>
      <c r="B1609">
        <f>COUNTIF(Walmart_dataset[Order ID],Calc!A1609)</f>
        <v>7</v>
      </c>
      <c r="C1609">
        <f>SUMIF(Walmart_dataset[Order ID],Calc!A1609,Walmart_dataset[Sales])</f>
        <v>1018.3000000000001</v>
      </c>
      <c r="D1609">
        <f>SUMIF(Walmart_dataset[Order ID],Calc!A1609,Walmart_dataset[Profit])</f>
        <v>227.84</v>
      </c>
      <c r="E1609" t="str">
        <f>INDEX(Walmart_dataset[],MATCH(Per_Order[[#This Row],[Unique Order ID]],Walmart_dataset[Order ID],0),7)</f>
        <v>California</v>
      </c>
      <c r="F1609" t="str">
        <f>MID(Per_Order[[#This Row],[Unique Order ID]],4,4)</f>
        <v>2013</v>
      </c>
    </row>
    <row r="1610" spans="1:6" x14ac:dyDescent="0.25">
      <c r="A1610" t="s">
        <v>3998</v>
      </c>
      <c r="B1610">
        <f>COUNTIF(Walmart_dataset[Order ID],Calc!A1610)</f>
        <v>1</v>
      </c>
      <c r="C1610">
        <f>SUMIF(Walmart_dataset[Order ID],Calc!A1610,Walmart_dataset[Sales])</f>
        <v>36.24</v>
      </c>
      <c r="D1610">
        <f>SUMIF(Walmart_dataset[Order ID],Calc!A1610,Walmart_dataset[Profit])</f>
        <v>15.22</v>
      </c>
      <c r="E1610" t="str">
        <f>INDEX(Walmart_dataset[],MATCH(Per_Order[[#This Row],[Unique Order ID]],Walmart_dataset[Order ID],0),7)</f>
        <v>California</v>
      </c>
      <c r="F1610" t="str">
        <f>MID(Per_Order[[#This Row],[Unique Order ID]],4,4)</f>
        <v>2013</v>
      </c>
    </row>
    <row r="1611" spans="1:6" x14ac:dyDescent="0.25">
      <c r="A1611" t="s">
        <v>3999</v>
      </c>
      <c r="B1611">
        <f>COUNTIF(Walmart_dataset[Order ID],Calc!A1611)</f>
        <v>3</v>
      </c>
      <c r="C1611">
        <f>SUMIF(Walmart_dataset[Order ID],Calc!A1611,Walmart_dataset[Sales])</f>
        <v>380.14</v>
      </c>
      <c r="D1611">
        <f>SUMIF(Walmart_dataset[Order ID],Calc!A1611,Walmart_dataset[Profit])</f>
        <v>48.34</v>
      </c>
      <c r="E1611" t="str">
        <f>INDEX(Walmart_dataset[],MATCH(Per_Order[[#This Row],[Unique Order ID]],Walmart_dataset[Order ID],0),7)</f>
        <v>California</v>
      </c>
      <c r="F1611" t="str">
        <f>MID(Per_Order[[#This Row],[Unique Order ID]],4,4)</f>
        <v>2014</v>
      </c>
    </row>
    <row r="1612" spans="1:6" x14ac:dyDescent="0.25">
      <c r="A1612" t="s">
        <v>4000</v>
      </c>
      <c r="B1612">
        <f>COUNTIF(Walmart_dataset[Order ID],Calc!A1612)</f>
        <v>1</v>
      </c>
      <c r="C1612">
        <f>SUMIF(Walmart_dataset[Order ID],Calc!A1612,Walmart_dataset[Sales])</f>
        <v>243.16</v>
      </c>
      <c r="D1612">
        <f>SUMIF(Walmart_dataset[Order ID],Calc!A1612,Walmart_dataset[Profit])</f>
        <v>72.95</v>
      </c>
      <c r="E1612" t="str">
        <f>INDEX(Walmart_dataset[],MATCH(Per_Order[[#This Row],[Unique Order ID]],Walmart_dataset[Order ID],0),7)</f>
        <v>California</v>
      </c>
      <c r="F1612" t="str">
        <f>MID(Per_Order[[#This Row],[Unique Order ID]],4,4)</f>
        <v>2014</v>
      </c>
    </row>
    <row r="1613" spans="1:6" x14ac:dyDescent="0.25">
      <c r="A1613" s="4" t="s">
        <v>4014</v>
      </c>
      <c r="B1613" s="4">
        <f>SUBTOTAL(109,Per_Order[Number of Products])</f>
        <v>3203</v>
      </c>
      <c r="C1613" s="4">
        <f>SUBTOTAL(109,Per_Order[Sales])</f>
        <v>725457.92999999935</v>
      </c>
      <c r="D1613" s="4">
        <f>SUBTOTAL(109,Per_Order[Profit])</f>
        <v>108418.79000000005</v>
      </c>
      <c r="E1613" s="4"/>
      <c r="F1613" s="4">
        <f>SUBTOTAL(103,Per_Order[Year])</f>
        <v>1611</v>
      </c>
    </row>
  </sheetData>
  <pageMargins left="0.7" right="0.7" top="0.75" bottom="0.75" header="0.3" footer="0.3"/>
  <pageSetup orientation="portrait" r:id="rId7"/>
  <drawing r:id="rId8"/>
  <tableParts count="1">
    <tablePart r:id="rId9"/>
  </tableParts>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6767-CBBE-40C9-8E40-DCD1F8D78A18}">
  <dimension ref="A1:I1612"/>
  <sheetViews>
    <sheetView topLeftCell="A237" workbookViewId="0">
      <selection activeCell="I2" sqref="I2:I18"/>
    </sheetView>
  </sheetViews>
  <sheetFormatPr defaultRowHeight="15" x14ac:dyDescent="0.25"/>
  <cols>
    <col min="1" max="1" width="15" bestFit="1" customWidth="1"/>
    <col min="3" max="3" width="22.7109375" bestFit="1" customWidth="1"/>
    <col min="5" max="5" width="18.28515625" bestFit="1" customWidth="1"/>
    <col min="7" max="7" width="12" bestFit="1" customWidth="1"/>
    <col min="9" max="9" width="11.28515625" bestFit="1" customWidth="1"/>
  </cols>
  <sheetData>
    <row r="1" spans="1:9" x14ac:dyDescent="0.25">
      <c r="A1" t="s">
        <v>0</v>
      </c>
      <c r="C1" t="s">
        <v>3</v>
      </c>
      <c r="E1" t="s">
        <v>5</v>
      </c>
      <c r="G1" t="s">
        <v>6</v>
      </c>
      <c r="I1" t="s">
        <v>7</v>
      </c>
    </row>
    <row r="2" spans="1:9" x14ac:dyDescent="0.25">
      <c r="A2" t="s">
        <v>12</v>
      </c>
      <c r="C2" t="s">
        <v>13</v>
      </c>
      <c r="E2" t="s">
        <v>15</v>
      </c>
      <c r="G2" t="s">
        <v>73</v>
      </c>
      <c r="I2" t="s">
        <v>58</v>
      </c>
    </row>
    <row r="3" spans="1:9" x14ac:dyDescent="0.25">
      <c r="A3" t="s">
        <v>19</v>
      </c>
      <c r="C3" t="s">
        <v>20</v>
      </c>
      <c r="E3" t="s">
        <v>36</v>
      </c>
      <c r="G3" t="s">
        <v>16</v>
      </c>
      <c r="I3" t="s">
        <v>29</v>
      </c>
    </row>
    <row r="4" spans="1:9" x14ac:dyDescent="0.25">
      <c r="A4" t="s">
        <v>34</v>
      </c>
      <c r="C4" t="s">
        <v>35</v>
      </c>
      <c r="E4" t="s">
        <v>41</v>
      </c>
      <c r="G4" t="s">
        <v>96</v>
      </c>
      <c r="I4" t="s">
        <v>23</v>
      </c>
    </row>
    <row r="5" spans="1:9" x14ac:dyDescent="0.25">
      <c r="A5" t="s">
        <v>39</v>
      </c>
      <c r="C5" t="s">
        <v>40</v>
      </c>
      <c r="E5" t="s">
        <v>47</v>
      </c>
      <c r="G5" t="s">
        <v>1760</v>
      </c>
      <c r="I5" t="s">
        <v>27</v>
      </c>
    </row>
    <row r="6" spans="1:9" x14ac:dyDescent="0.25">
      <c r="A6" t="s">
        <v>45</v>
      </c>
      <c r="C6" t="s">
        <v>46</v>
      </c>
      <c r="E6" t="s">
        <v>53</v>
      </c>
      <c r="G6" t="s">
        <v>375</v>
      </c>
      <c r="I6" t="s">
        <v>296</v>
      </c>
    </row>
    <row r="7" spans="1:9" x14ac:dyDescent="0.25">
      <c r="A7" t="s">
        <v>51</v>
      </c>
      <c r="C7" t="s">
        <v>52</v>
      </c>
      <c r="E7" t="s">
        <v>72</v>
      </c>
      <c r="G7" t="s">
        <v>285</v>
      </c>
      <c r="I7" t="s">
        <v>110</v>
      </c>
    </row>
    <row r="8" spans="1:9" x14ac:dyDescent="0.25">
      <c r="A8" t="s">
        <v>55</v>
      </c>
      <c r="C8" t="s">
        <v>56</v>
      </c>
      <c r="E8" t="s">
        <v>87</v>
      </c>
      <c r="G8" t="s">
        <v>158</v>
      </c>
      <c r="I8" t="s">
        <v>249</v>
      </c>
    </row>
    <row r="9" spans="1:9" x14ac:dyDescent="0.25">
      <c r="A9" t="s">
        <v>60</v>
      </c>
      <c r="C9" t="s">
        <v>61</v>
      </c>
      <c r="E9" t="s">
        <v>95</v>
      </c>
      <c r="G9" t="s">
        <v>88</v>
      </c>
      <c r="I9" t="s">
        <v>128</v>
      </c>
    </row>
    <row r="10" spans="1:9" x14ac:dyDescent="0.25">
      <c r="A10" t="s">
        <v>63</v>
      </c>
      <c r="C10" t="s">
        <v>64</v>
      </c>
      <c r="E10" t="s">
        <v>105</v>
      </c>
      <c r="G10" t="s">
        <v>42</v>
      </c>
      <c r="I10" t="s">
        <v>119</v>
      </c>
    </row>
    <row r="11" spans="1:9" x14ac:dyDescent="0.25">
      <c r="A11" t="s">
        <v>70</v>
      </c>
      <c r="C11" t="s">
        <v>71</v>
      </c>
      <c r="E11" t="s">
        <v>115</v>
      </c>
      <c r="G11" t="s">
        <v>37</v>
      </c>
      <c r="I11" t="s">
        <v>21</v>
      </c>
    </row>
    <row r="12" spans="1:9" x14ac:dyDescent="0.25">
      <c r="A12" t="s">
        <v>76</v>
      </c>
      <c r="C12" t="s">
        <v>77</v>
      </c>
      <c r="E12" t="s">
        <v>133</v>
      </c>
      <c r="G12" t="s">
        <v>2840</v>
      </c>
      <c r="I12" t="s">
        <v>17</v>
      </c>
    </row>
    <row r="13" spans="1:9" x14ac:dyDescent="0.25">
      <c r="A13" t="s">
        <v>80</v>
      </c>
      <c r="C13" t="s">
        <v>81</v>
      </c>
      <c r="E13" t="s">
        <v>137</v>
      </c>
      <c r="I13" t="s">
        <v>736</v>
      </c>
    </row>
    <row r="14" spans="1:9" x14ac:dyDescent="0.25">
      <c r="A14" t="s">
        <v>85</v>
      </c>
      <c r="C14" t="s">
        <v>86</v>
      </c>
      <c r="E14" t="s">
        <v>142</v>
      </c>
      <c r="I14" t="s">
        <v>67</v>
      </c>
    </row>
    <row r="15" spans="1:9" x14ac:dyDescent="0.25">
      <c r="A15" t="s">
        <v>90</v>
      </c>
      <c r="C15" t="s">
        <v>91</v>
      </c>
      <c r="E15" t="s">
        <v>157</v>
      </c>
      <c r="I15" t="s">
        <v>25</v>
      </c>
    </row>
    <row r="16" spans="1:9" x14ac:dyDescent="0.25">
      <c r="A16" t="s">
        <v>93</v>
      </c>
      <c r="C16" t="s">
        <v>94</v>
      </c>
      <c r="E16" t="s">
        <v>173</v>
      </c>
      <c r="I16" t="s">
        <v>43</v>
      </c>
    </row>
    <row r="17" spans="1:9" x14ac:dyDescent="0.25">
      <c r="A17" t="s">
        <v>100</v>
      </c>
      <c r="C17" t="s">
        <v>101</v>
      </c>
      <c r="E17" t="s">
        <v>177</v>
      </c>
      <c r="I17" t="s">
        <v>122</v>
      </c>
    </row>
    <row r="18" spans="1:9" x14ac:dyDescent="0.25">
      <c r="A18" t="s">
        <v>103</v>
      </c>
      <c r="C18" t="s">
        <v>104</v>
      </c>
      <c r="E18" t="s">
        <v>182</v>
      </c>
      <c r="I18" t="s">
        <v>31</v>
      </c>
    </row>
    <row r="19" spans="1:9" x14ac:dyDescent="0.25">
      <c r="A19" t="s">
        <v>108</v>
      </c>
      <c r="C19" t="s">
        <v>109</v>
      </c>
      <c r="E19" t="s">
        <v>190</v>
      </c>
    </row>
    <row r="20" spans="1:9" x14ac:dyDescent="0.25">
      <c r="A20" t="s">
        <v>113</v>
      </c>
      <c r="C20" t="s">
        <v>114</v>
      </c>
      <c r="E20" t="s">
        <v>197</v>
      </c>
    </row>
    <row r="21" spans="1:9" x14ac:dyDescent="0.25">
      <c r="A21" t="s">
        <v>125</v>
      </c>
      <c r="C21" t="s">
        <v>126</v>
      </c>
      <c r="E21" t="s">
        <v>202</v>
      </c>
    </row>
    <row r="22" spans="1:9" x14ac:dyDescent="0.25">
      <c r="A22" t="s">
        <v>131</v>
      </c>
      <c r="C22" t="s">
        <v>132</v>
      </c>
      <c r="E22" t="s">
        <v>213</v>
      </c>
    </row>
    <row r="23" spans="1:9" x14ac:dyDescent="0.25">
      <c r="A23" t="s">
        <v>135</v>
      </c>
      <c r="C23" t="s">
        <v>136</v>
      </c>
      <c r="E23" t="s">
        <v>225</v>
      </c>
    </row>
    <row r="24" spans="1:9" x14ac:dyDescent="0.25">
      <c r="A24" t="s">
        <v>140</v>
      </c>
      <c r="C24" t="s">
        <v>141</v>
      </c>
      <c r="E24" t="s">
        <v>233</v>
      </c>
    </row>
    <row r="25" spans="1:9" x14ac:dyDescent="0.25">
      <c r="A25" t="s">
        <v>146</v>
      </c>
      <c r="C25" t="s">
        <v>147</v>
      </c>
      <c r="E25" t="s">
        <v>240</v>
      </c>
    </row>
    <row r="26" spans="1:9" x14ac:dyDescent="0.25">
      <c r="A26" t="s">
        <v>149</v>
      </c>
      <c r="C26" t="s">
        <v>150</v>
      </c>
      <c r="E26" t="s">
        <v>244</v>
      </c>
    </row>
    <row r="27" spans="1:9" x14ac:dyDescent="0.25">
      <c r="A27" t="s">
        <v>152</v>
      </c>
      <c r="C27" t="s">
        <v>153</v>
      </c>
      <c r="E27" t="s">
        <v>258</v>
      </c>
    </row>
    <row r="28" spans="1:9" x14ac:dyDescent="0.25">
      <c r="A28" t="s">
        <v>155</v>
      </c>
      <c r="C28" t="s">
        <v>156</v>
      </c>
      <c r="E28" t="s">
        <v>268</v>
      </c>
    </row>
    <row r="29" spans="1:9" x14ac:dyDescent="0.25">
      <c r="A29" t="s">
        <v>160</v>
      </c>
      <c r="C29" t="s">
        <v>161</v>
      </c>
      <c r="E29" t="s">
        <v>279</v>
      </c>
    </row>
    <row r="30" spans="1:9" x14ac:dyDescent="0.25">
      <c r="A30" t="s">
        <v>163</v>
      </c>
      <c r="C30" t="s">
        <v>164</v>
      </c>
      <c r="E30" t="s">
        <v>284</v>
      </c>
    </row>
    <row r="31" spans="1:9" x14ac:dyDescent="0.25">
      <c r="A31" t="s">
        <v>168</v>
      </c>
      <c r="C31" t="s">
        <v>169</v>
      </c>
      <c r="E31" t="s">
        <v>304</v>
      </c>
    </row>
    <row r="32" spans="1:9" x14ac:dyDescent="0.25">
      <c r="A32" t="s">
        <v>171</v>
      </c>
      <c r="C32" t="s">
        <v>172</v>
      </c>
      <c r="E32" t="s">
        <v>315</v>
      </c>
    </row>
    <row r="33" spans="1:5" x14ac:dyDescent="0.25">
      <c r="A33" t="s">
        <v>175</v>
      </c>
      <c r="C33" t="s">
        <v>176</v>
      </c>
      <c r="E33" t="s">
        <v>319</v>
      </c>
    </row>
    <row r="34" spans="1:5" x14ac:dyDescent="0.25">
      <c r="A34" t="s">
        <v>180</v>
      </c>
      <c r="C34" t="s">
        <v>181</v>
      </c>
      <c r="E34" t="s">
        <v>355</v>
      </c>
    </row>
    <row r="35" spans="1:5" x14ac:dyDescent="0.25">
      <c r="A35" t="s">
        <v>184</v>
      </c>
      <c r="C35" t="s">
        <v>185</v>
      </c>
      <c r="E35" t="s">
        <v>362</v>
      </c>
    </row>
    <row r="36" spans="1:5" x14ac:dyDescent="0.25">
      <c r="A36" t="s">
        <v>188</v>
      </c>
      <c r="C36" t="s">
        <v>189</v>
      </c>
      <c r="E36" t="s">
        <v>374</v>
      </c>
    </row>
    <row r="37" spans="1:5" x14ac:dyDescent="0.25">
      <c r="A37" t="s">
        <v>192</v>
      </c>
      <c r="C37" t="s">
        <v>193</v>
      </c>
      <c r="E37" t="s">
        <v>391</v>
      </c>
    </row>
    <row r="38" spans="1:5" x14ac:dyDescent="0.25">
      <c r="A38" t="s">
        <v>195</v>
      </c>
      <c r="C38" t="s">
        <v>196</v>
      </c>
      <c r="E38" t="s">
        <v>401</v>
      </c>
    </row>
    <row r="39" spans="1:5" x14ac:dyDescent="0.25">
      <c r="A39" t="s">
        <v>200</v>
      </c>
      <c r="C39" t="s">
        <v>201</v>
      </c>
      <c r="E39" t="s">
        <v>426</v>
      </c>
    </row>
    <row r="40" spans="1:5" x14ac:dyDescent="0.25">
      <c r="A40" t="s">
        <v>204</v>
      </c>
      <c r="C40" t="s">
        <v>205</v>
      </c>
      <c r="E40" t="s">
        <v>443</v>
      </c>
    </row>
    <row r="41" spans="1:5" x14ac:dyDescent="0.25">
      <c r="A41" t="s">
        <v>207</v>
      </c>
      <c r="C41" t="s">
        <v>212</v>
      </c>
      <c r="E41" t="s">
        <v>469</v>
      </c>
    </row>
    <row r="42" spans="1:5" x14ac:dyDescent="0.25">
      <c r="A42" t="s">
        <v>211</v>
      </c>
      <c r="C42" t="s">
        <v>217</v>
      </c>
      <c r="E42" t="s">
        <v>474</v>
      </c>
    </row>
    <row r="43" spans="1:5" x14ac:dyDescent="0.25">
      <c r="A43" t="s">
        <v>216</v>
      </c>
      <c r="C43" t="s">
        <v>220</v>
      </c>
      <c r="E43" t="s">
        <v>478</v>
      </c>
    </row>
    <row r="44" spans="1:5" x14ac:dyDescent="0.25">
      <c r="A44" t="s">
        <v>219</v>
      </c>
      <c r="C44" t="s">
        <v>224</v>
      </c>
      <c r="E44" t="s">
        <v>482</v>
      </c>
    </row>
    <row r="45" spans="1:5" x14ac:dyDescent="0.25">
      <c r="A45" t="s">
        <v>223</v>
      </c>
      <c r="C45" t="s">
        <v>232</v>
      </c>
      <c r="E45" t="s">
        <v>534</v>
      </c>
    </row>
    <row r="46" spans="1:5" x14ac:dyDescent="0.25">
      <c r="A46" t="s">
        <v>231</v>
      </c>
      <c r="C46" t="s">
        <v>239</v>
      </c>
      <c r="E46" t="s">
        <v>544</v>
      </c>
    </row>
    <row r="47" spans="1:5" x14ac:dyDescent="0.25">
      <c r="A47" t="s">
        <v>238</v>
      </c>
      <c r="C47" t="s">
        <v>243</v>
      </c>
      <c r="E47" t="s">
        <v>558</v>
      </c>
    </row>
    <row r="48" spans="1:5" x14ac:dyDescent="0.25">
      <c r="A48" t="s">
        <v>242</v>
      </c>
      <c r="C48" t="s">
        <v>247</v>
      </c>
      <c r="E48" t="s">
        <v>564</v>
      </c>
    </row>
    <row r="49" spans="1:5" x14ac:dyDescent="0.25">
      <c r="A49" t="s">
        <v>246</v>
      </c>
      <c r="C49" t="s">
        <v>253</v>
      </c>
      <c r="E49" t="s">
        <v>578</v>
      </c>
    </row>
    <row r="50" spans="1:5" x14ac:dyDescent="0.25">
      <c r="A50" t="s">
        <v>252</v>
      </c>
      <c r="C50" t="s">
        <v>257</v>
      </c>
      <c r="E50" t="s">
        <v>603</v>
      </c>
    </row>
    <row r="51" spans="1:5" x14ac:dyDescent="0.25">
      <c r="A51" t="s">
        <v>256</v>
      </c>
      <c r="C51" t="s">
        <v>261</v>
      </c>
      <c r="E51" t="s">
        <v>606</v>
      </c>
    </row>
    <row r="52" spans="1:5" x14ac:dyDescent="0.25">
      <c r="A52" t="s">
        <v>260</v>
      </c>
      <c r="C52" t="s">
        <v>264</v>
      </c>
      <c r="E52" t="s">
        <v>614</v>
      </c>
    </row>
    <row r="53" spans="1:5" x14ac:dyDescent="0.25">
      <c r="A53" t="s">
        <v>263</v>
      </c>
      <c r="C53" t="s">
        <v>267</v>
      </c>
      <c r="E53" t="s">
        <v>630</v>
      </c>
    </row>
    <row r="54" spans="1:5" x14ac:dyDescent="0.25">
      <c r="A54" t="s">
        <v>266</v>
      </c>
      <c r="C54" t="s">
        <v>274</v>
      </c>
      <c r="E54" t="s">
        <v>653</v>
      </c>
    </row>
    <row r="55" spans="1:5" x14ac:dyDescent="0.25">
      <c r="A55" t="s">
        <v>273</v>
      </c>
      <c r="C55" t="s">
        <v>278</v>
      </c>
      <c r="E55" t="s">
        <v>664</v>
      </c>
    </row>
    <row r="56" spans="1:5" x14ac:dyDescent="0.25">
      <c r="A56" t="s">
        <v>277</v>
      </c>
      <c r="C56" t="s">
        <v>283</v>
      </c>
      <c r="E56" t="s">
        <v>705</v>
      </c>
    </row>
    <row r="57" spans="1:5" x14ac:dyDescent="0.25">
      <c r="A57" t="s">
        <v>282</v>
      </c>
      <c r="C57" t="s">
        <v>288</v>
      </c>
      <c r="E57" t="s">
        <v>725</v>
      </c>
    </row>
    <row r="58" spans="1:5" x14ac:dyDescent="0.25">
      <c r="A58" t="s">
        <v>287</v>
      </c>
      <c r="C58" t="s">
        <v>300</v>
      </c>
      <c r="E58" t="s">
        <v>731</v>
      </c>
    </row>
    <row r="59" spans="1:5" x14ac:dyDescent="0.25">
      <c r="A59" t="s">
        <v>299</v>
      </c>
      <c r="C59" t="s">
        <v>303</v>
      </c>
      <c r="E59" t="s">
        <v>740</v>
      </c>
    </row>
    <row r="60" spans="1:5" x14ac:dyDescent="0.25">
      <c r="A60" t="s">
        <v>302</v>
      </c>
      <c r="C60" t="s">
        <v>307</v>
      </c>
      <c r="E60" t="s">
        <v>748</v>
      </c>
    </row>
    <row r="61" spans="1:5" x14ac:dyDescent="0.25">
      <c r="A61" t="s">
        <v>306</v>
      </c>
      <c r="C61" t="s">
        <v>310</v>
      </c>
      <c r="E61" t="s">
        <v>785</v>
      </c>
    </row>
    <row r="62" spans="1:5" x14ac:dyDescent="0.25">
      <c r="A62" t="s">
        <v>309</v>
      </c>
      <c r="C62" t="s">
        <v>314</v>
      </c>
      <c r="E62" t="s">
        <v>806</v>
      </c>
    </row>
    <row r="63" spans="1:5" x14ac:dyDescent="0.25">
      <c r="A63" t="s">
        <v>313</v>
      </c>
      <c r="C63" t="s">
        <v>318</v>
      </c>
      <c r="E63" t="s">
        <v>810</v>
      </c>
    </row>
    <row r="64" spans="1:5" x14ac:dyDescent="0.25">
      <c r="A64" t="s">
        <v>317</v>
      </c>
      <c r="C64" t="s">
        <v>322</v>
      </c>
      <c r="E64" t="s">
        <v>850</v>
      </c>
    </row>
    <row r="65" spans="1:5" x14ac:dyDescent="0.25">
      <c r="A65" t="s">
        <v>321</v>
      </c>
      <c r="C65" t="s">
        <v>327</v>
      </c>
      <c r="E65" t="s">
        <v>861</v>
      </c>
    </row>
    <row r="66" spans="1:5" x14ac:dyDescent="0.25">
      <c r="A66" t="s">
        <v>326</v>
      </c>
      <c r="C66" t="s">
        <v>334</v>
      </c>
      <c r="E66" t="s">
        <v>865</v>
      </c>
    </row>
    <row r="67" spans="1:5" x14ac:dyDescent="0.25">
      <c r="A67" t="s">
        <v>333</v>
      </c>
      <c r="C67" t="s">
        <v>344</v>
      </c>
      <c r="E67" t="s">
        <v>907</v>
      </c>
    </row>
    <row r="68" spans="1:5" x14ac:dyDescent="0.25">
      <c r="A68" t="s">
        <v>341</v>
      </c>
      <c r="C68" t="s">
        <v>347</v>
      </c>
      <c r="E68" t="s">
        <v>913</v>
      </c>
    </row>
    <row r="69" spans="1:5" x14ac:dyDescent="0.25">
      <c r="A69" t="s">
        <v>343</v>
      </c>
      <c r="C69" t="s">
        <v>352</v>
      </c>
      <c r="E69" t="s">
        <v>944</v>
      </c>
    </row>
    <row r="70" spans="1:5" x14ac:dyDescent="0.25">
      <c r="A70" t="s">
        <v>346</v>
      </c>
      <c r="C70" t="s">
        <v>361</v>
      </c>
      <c r="E70" t="s">
        <v>949</v>
      </c>
    </row>
    <row r="71" spans="1:5" x14ac:dyDescent="0.25">
      <c r="A71" t="s">
        <v>351</v>
      </c>
      <c r="C71" t="s">
        <v>369</v>
      </c>
      <c r="E71" t="s">
        <v>962</v>
      </c>
    </row>
    <row r="72" spans="1:5" x14ac:dyDescent="0.25">
      <c r="A72" t="s">
        <v>354</v>
      </c>
      <c r="C72" t="s">
        <v>373</v>
      </c>
      <c r="E72" t="s">
        <v>967</v>
      </c>
    </row>
    <row r="73" spans="1:5" x14ac:dyDescent="0.25">
      <c r="A73" t="s">
        <v>360</v>
      </c>
      <c r="C73" t="s">
        <v>384</v>
      </c>
      <c r="E73" t="s">
        <v>975</v>
      </c>
    </row>
    <row r="74" spans="1:5" x14ac:dyDescent="0.25">
      <c r="A74" t="s">
        <v>368</v>
      </c>
      <c r="C74" t="s">
        <v>387</v>
      </c>
      <c r="E74" t="s">
        <v>1016</v>
      </c>
    </row>
    <row r="75" spans="1:5" x14ac:dyDescent="0.25">
      <c r="A75" t="s">
        <v>372</v>
      </c>
      <c r="C75" t="s">
        <v>390</v>
      </c>
      <c r="E75" t="s">
        <v>1026</v>
      </c>
    </row>
    <row r="76" spans="1:5" x14ac:dyDescent="0.25">
      <c r="A76" t="s">
        <v>380</v>
      </c>
      <c r="C76" t="s">
        <v>394</v>
      </c>
      <c r="E76" t="s">
        <v>1105</v>
      </c>
    </row>
    <row r="77" spans="1:5" x14ac:dyDescent="0.25">
      <c r="A77" t="s">
        <v>383</v>
      </c>
      <c r="C77" t="s">
        <v>397</v>
      </c>
      <c r="E77" t="s">
        <v>1120</v>
      </c>
    </row>
    <row r="78" spans="1:5" x14ac:dyDescent="0.25">
      <c r="A78" t="s">
        <v>386</v>
      </c>
      <c r="C78" t="s">
        <v>400</v>
      </c>
      <c r="E78" t="s">
        <v>1134</v>
      </c>
    </row>
    <row r="79" spans="1:5" x14ac:dyDescent="0.25">
      <c r="A79" t="s">
        <v>389</v>
      </c>
      <c r="C79" t="s">
        <v>404</v>
      </c>
      <c r="E79" t="s">
        <v>1143</v>
      </c>
    </row>
    <row r="80" spans="1:5" x14ac:dyDescent="0.25">
      <c r="A80" t="s">
        <v>393</v>
      </c>
      <c r="C80" t="s">
        <v>409</v>
      </c>
      <c r="E80" t="s">
        <v>1155</v>
      </c>
    </row>
    <row r="81" spans="1:5" x14ac:dyDescent="0.25">
      <c r="A81" t="s">
        <v>396</v>
      </c>
      <c r="C81" t="s">
        <v>413</v>
      </c>
      <c r="E81" t="s">
        <v>1158</v>
      </c>
    </row>
    <row r="82" spans="1:5" x14ac:dyDescent="0.25">
      <c r="A82" t="s">
        <v>399</v>
      </c>
      <c r="C82" t="s">
        <v>416</v>
      </c>
      <c r="E82" t="s">
        <v>1161</v>
      </c>
    </row>
    <row r="83" spans="1:5" x14ac:dyDescent="0.25">
      <c r="A83" t="s">
        <v>403</v>
      </c>
      <c r="C83" t="s">
        <v>419</v>
      </c>
      <c r="E83" t="s">
        <v>1192</v>
      </c>
    </row>
    <row r="84" spans="1:5" x14ac:dyDescent="0.25">
      <c r="A84" t="s">
        <v>408</v>
      </c>
      <c r="C84" t="s">
        <v>425</v>
      </c>
      <c r="E84" t="s">
        <v>1212</v>
      </c>
    </row>
    <row r="85" spans="1:5" x14ac:dyDescent="0.25">
      <c r="A85" t="s">
        <v>412</v>
      </c>
      <c r="C85" t="s">
        <v>429</v>
      </c>
      <c r="E85" t="s">
        <v>1225</v>
      </c>
    </row>
    <row r="86" spans="1:5" x14ac:dyDescent="0.25">
      <c r="A86" t="s">
        <v>415</v>
      </c>
      <c r="C86" t="s">
        <v>433</v>
      </c>
      <c r="E86" t="s">
        <v>1227</v>
      </c>
    </row>
    <row r="87" spans="1:5" x14ac:dyDescent="0.25">
      <c r="A87" t="s">
        <v>418</v>
      </c>
      <c r="C87" t="s">
        <v>436</v>
      </c>
      <c r="E87" t="s">
        <v>1246</v>
      </c>
    </row>
    <row r="88" spans="1:5" x14ac:dyDescent="0.25">
      <c r="A88" t="s">
        <v>424</v>
      </c>
      <c r="C88" t="s">
        <v>442</v>
      </c>
      <c r="E88" t="s">
        <v>1264</v>
      </c>
    </row>
    <row r="89" spans="1:5" x14ac:dyDescent="0.25">
      <c r="A89" t="s">
        <v>428</v>
      </c>
      <c r="C89" t="s">
        <v>448</v>
      </c>
      <c r="E89" t="s">
        <v>1289</v>
      </c>
    </row>
    <row r="90" spans="1:5" x14ac:dyDescent="0.25">
      <c r="A90" t="s">
        <v>432</v>
      </c>
      <c r="C90" t="s">
        <v>453</v>
      </c>
      <c r="E90" t="s">
        <v>1294</v>
      </c>
    </row>
    <row r="91" spans="1:5" x14ac:dyDescent="0.25">
      <c r="A91" t="s">
        <v>435</v>
      </c>
      <c r="C91" t="s">
        <v>456</v>
      </c>
      <c r="E91" t="s">
        <v>1305</v>
      </c>
    </row>
    <row r="92" spans="1:5" x14ac:dyDescent="0.25">
      <c r="A92" t="s">
        <v>441</v>
      </c>
      <c r="C92" t="s">
        <v>459</v>
      </c>
      <c r="E92" t="s">
        <v>1311</v>
      </c>
    </row>
    <row r="93" spans="1:5" x14ac:dyDescent="0.25">
      <c r="A93" t="s">
        <v>447</v>
      </c>
      <c r="C93" t="s">
        <v>464</v>
      </c>
      <c r="E93" t="s">
        <v>1339</v>
      </c>
    </row>
    <row r="94" spans="1:5" x14ac:dyDescent="0.25">
      <c r="A94" t="s">
        <v>452</v>
      </c>
      <c r="C94" t="s">
        <v>468</v>
      </c>
      <c r="E94" t="s">
        <v>1405</v>
      </c>
    </row>
    <row r="95" spans="1:5" x14ac:dyDescent="0.25">
      <c r="A95" t="s">
        <v>455</v>
      </c>
      <c r="C95" t="s">
        <v>473</v>
      </c>
      <c r="E95" t="s">
        <v>1421</v>
      </c>
    </row>
    <row r="96" spans="1:5" x14ac:dyDescent="0.25">
      <c r="A96" t="s">
        <v>458</v>
      </c>
      <c r="C96" t="s">
        <v>481</v>
      </c>
      <c r="E96" t="s">
        <v>1425</v>
      </c>
    </row>
    <row r="97" spans="1:5" x14ac:dyDescent="0.25">
      <c r="A97" t="s">
        <v>463</v>
      </c>
      <c r="C97" t="s">
        <v>487</v>
      </c>
      <c r="E97" t="s">
        <v>1453</v>
      </c>
    </row>
    <row r="98" spans="1:5" x14ac:dyDescent="0.25">
      <c r="A98" t="s">
        <v>467</v>
      </c>
      <c r="C98" t="s">
        <v>493</v>
      </c>
      <c r="E98" t="s">
        <v>1457</v>
      </c>
    </row>
    <row r="99" spans="1:5" x14ac:dyDescent="0.25">
      <c r="A99" t="s">
        <v>472</v>
      </c>
      <c r="C99" t="s">
        <v>496</v>
      </c>
      <c r="E99" t="s">
        <v>1461</v>
      </c>
    </row>
    <row r="100" spans="1:5" x14ac:dyDescent="0.25">
      <c r="A100" t="s">
        <v>477</v>
      </c>
      <c r="C100" t="s">
        <v>499</v>
      </c>
      <c r="E100" t="s">
        <v>1509</v>
      </c>
    </row>
    <row r="101" spans="1:5" x14ac:dyDescent="0.25">
      <c r="A101" t="s">
        <v>480</v>
      </c>
      <c r="C101" t="s">
        <v>502</v>
      </c>
      <c r="E101" t="s">
        <v>1522</v>
      </c>
    </row>
    <row r="102" spans="1:5" x14ac:dyDescent="0.25">
      <c r="A102" t="s">
        <v>486</v>
      </c>
      <c r="C102" t="s">
        <v>505</v>
      </c>
      <c r="E102" t="s">
        <v>1571</v>
      </c>
    </row>
    <row r="103" spans="1:5" x14ac:dyDescent="0.25">
      <c r="A103" t="s">
        <v>490</v>
      </c>
      <c r="C103" t="s">
        <v>513</v>
      </c>
      <c r="E103" t="s">
        <v>1595</v>
      </c>
    </row>
    <row r="104" spans="1:5" x14ac:dyDescent="0.25">
      <c r="A104" t="s">
        <v>492</v>
      </c>
      <c r="C104" t="s">
        <v>516</v>
      </c>
      <c r="E104" t="s">
        <v>1604</v>
      </c>
    </row>
    <row r="105" spans="1:5" x14ac:dyDescent="0.25">
      <c r="A105" t="s">
        <v>495</v>
      </c>
      <c r="C105" t="s">
        <v>520</v>
      </c>
      <c r="E105" t="s">
        <v>1617</v>
      </c>
    </row>
    <row r="106" spans="1:5" x14ac:dyDescent="0.25">
      <c r="A106" t="s">
        <v>498</v>
      </c>
      <c r="C106" t="s">
        <v>523</v>
      </c>
      <c r="E106" t="s">
        <v>1625</v>
      </c>
    </row>
    <row r="107" spans="1:5" x14ac:dyDescent="0.25">
      <c r="A107" t="s">
        <v>501</v>
      </c>
      <c r="C107" t="s">
        <v>526</v>
      </c>
      <c r="E107" t="s">
        <v>1630</v>
      </c>
    </row>
    <row r="108" spans="1:5" x14ac:dyDescent="0.25">
      <c r="A108" t="s">
        <v>504</v>
      </c>
      <c r="C108" t="s">
        <v>528</v>
      </c>
      <c r="E108" t="s">
        <v>1744</v>
      </c>
    </row>
    <row r="109" spans="1:5" x14ac:dyDescent="0.25">
      <c r="A109" t="s">
        <v>512</v>
      </c>
      <c r="C109" t="s">
        <v>533</v>
      </c>
      <c r="E109" t="s">
        <v>1748</v>
      </c>
    </row>
    <row r="110" spans="1:5" x14ac:dyDescent="0.25">
      <c r="A110" t="s">
        <v>515</v>
      </c>
      <c r="C110" t="s">
        <v>537</v>
      </c>
      <c r="E110" t="s">
        <v>1759</v>
      </c>
    </row>
    <row r="111" spans="1:5" x14ac:dyDescent="0.25">
      <c r="A111" t="s">
        <v>519</v>
      </c>
      <c r="C111" t="s">
        <v>540</v>
      </c>
      <c r="E111" t="s">
        <v>1779</v>
      </c>
    </row>
    <row r="112" spans="1:5" x14ac:dyDescent="0.25">
      <c r="A112" t="s">
        <v>522</v>
      </c>
      <c r="C112" t="s">
        <v>543</v>
      </c>
      <c r="E112" t="s">
        <v>1808</v>
      </c>
    </row>
    <row r="113" spans="1:5" x14ac:dyDescent="0.25">
      <c r="A113" t="s">
        <v>525</v>
      </c>
      <c r="C113" t="s">
        <v>547</v>
      </c>
      <c r="E113" t="s">
        <v>1821</v>
      </c>
    </row>
    <row r="114" spans="1:5" x14ac:dyDescent="0.25">
      <c r="A114" t="s">
        <v>527</v>
      </c>
      <c r="C114" t="s">
        <v>551</v>
      </c>
      <c r="E114" t="s">
        <v>1845</v>
      </c>
    </row>
    <row r="115" spans="1:5" x14ac:dyDescent="0.25">
      <c r="A115" t="s">
        <v>532</v>
      </c>
      <c r="C115" t="s">
        <v>554</v>
      </c>
      <c r="E115" t="s">
        <v>1853</v>
      </c>
    </row>
    <row r="116" spans="1:5" x14ac:dyDescent="0.25">
      <c r="A116" t="s">
        <v>536</v>
      </c>
      <c r="C116" t="s">
        <v>563</v>
      </c>
      <c r="E116" t="s">
        <v>1874</v>
      </c>
    </row>
    <row r="117" spans="1:5" x14ac:dyDescent="0.25">
      <c r="A117" t="s">
        <v>539</v>
      </c>
      <c r="C117" t="s">
        <v>567</v>
      </c>
      <c r="E117" t="s">
        <v>1921</v>
      </c>
    </row>
    <row r="118" spans="1:5" x14ac:dyDescent="0.25">
      <c r="A118" t="s">
        <v>542</v>
      </c>
      <c r="C118" t="s">
        <v>571</v>
      </c>
      <c r="E118" t="s">
        <v>2022</v>
      </c>
    </row>
    <row r="119" spans="1:5" x14ac:dyDescent="0.25">
      <c r="A119" t="s">
        <v>546</v>
      </c>
      <c r="C119" t="s">
        <v>577</v>
      </c>
      <c r="E119" t="s">
        <v>2045</v>
      </c>
    </row>
    <row r="120" spans="1:5" x14ac:dyDescent="0.25">
      <c r="A120" t="s">
        <v>550</v>
      </c>
      <c r="C120" t="s">
        <v>582</v>
      </c>
      <c r="E120" t="s">
        <v>2095</v>
      </c>
    </row>
    <row r="121" spans="1:5" x14ac:dyDescent="0.25">
      <c r="A121" t="s">
        <v>553</v>
      </c>
      <c r="C121" t="s">
        <v>587</v>
      </c>
      <c r="E121" t="s">
        <v>2110</v>
      </c>
    </row>
    <row r="122" spans="1:5" x14ac:dyDescent="0.25">
      <c r="A122" t="s">
        <v>557</v>
      </c>
      <c r="C122" t="s">
        <v>592</v>
      </c>
      <c r="E122" t="s">
        <v>2159</v>
      </c>
    </row>
    <row r="123" spans="1:5" x14ac:dyDescent="0.25">
      <c r="A123" t="s">
        <v>562</v>
      </c>
      <c r="C123" t="s">
        <v>595</v>
      </c>
      <c r="E123" t="s">
        <v>2197</v>
      </c>
    </row>
    <row r="124" spans="1:5" x14ac:dyDescent="0.25">
      <c r="A124" t="s">
        <v>566</v>
      </c>
      <c r="C124" t="s">
        <v>605</v>
      </c>
      <c r="E124" t="s">
        <v>2222</v>
      </c>
    </row>
    <row r="125" spans="1:5" x14ac:dyDescent="0.25">
      <c r="A125" t="s">
        <v>570</v>
      </c>
      <c r="C125" t="s">
        <v>610</v>
      </c>
      <c r="E125" t="s">
        <v>2232</v>
      </c>
    </row>
    <row r="126" spans="1:5" x14ac:dyDescent="0.25">
      <c r="A126" t="s">
        <v>576</v>
      </c>
      <c r="C126" t="s">
        <v>613</v>
      </c>
      <c r="E126" t="s">
        <v>2317</v>
      </c>
    </row>
    <row r="127" spans="1:5" x14ac:dyDescent="0.25">
      <c r="A127" t="s">
        <v>581</v>
      </c>
      <c r="C127" t="s">
        <v>617</v>
      </c>
      <c r="E127" t="s">
        <v>2322</v>
      </c>
    </row>
    <row r="128" spans="1:5" x14ac:dyDescent="0.25">
      <c r="A128" t="s">
        <v>584</v>
      </c>
      <c r="C128" t="s">
        <v>621</v>
      </c>
      <c r="E128" t="s">
        <v>2357</v>
      </c>
    </row>
    <row r="129" spans="1:5" x14ac:dyDescent="0.25">
      <c r="A129" t="s">
        <v>586</v>
      </c>
      <c r="C129" t="s">
        <v>624</v>
      </c>
      <c r="E129" t="s">
        <v>2402</v>
      </c>
    </row>
    <row r="130" spans="1:5" x14ac:dyDescent="0.25">
      <c r="A130" t="s">
        <v>589</v>
      </c>
      <c r="C130" t="s">
        <v>629</v>
      </c>
      <c r="E130" t="s">
        <v>2419</v>
      </c>
    </row>
    <row r="131" spans="1:5" x14ac:dyDescent="0.25">
      <c r="A131" t="s">
        <v>591</v>
      </c>
      <c r="C131" t="s">
        <v>633</v>
      </c>
      <c r="E131" t="s">
        <v>2430</v>
      </c>
    </row>
    <row r="132" spans="1:5" x14ac:dyDescent="0.25">
      <c r="A132" t="s">
        <v>594</v>
      </c>
      <c r="C132" t="s">
        <v>635</v>
      </c>
      <c r="E132" t="s">
        <v>2458</v>
      </c>
    </row>
    <row r="133" spans="1:5" x14ac:dyDescent="0.25">
      <c r="A133" t="s">
        <v>598</v>
      </c>
      <c r="C133" t="s">
        <v>638</v>
      </c>
      <c r="E133" t="s">
        <v>2517</v>
      </c>
    </row>
    <row r="134" spans="1:5" x14ac:dyDescent="0.25">
      <c r="A134" t="s">
        <v>602</v>
      </c>
      <c r="C134" t="s">
        <v>641</v>
      </c>
      <c r="E134" t="s">
        <v>2528</v>
      </c>
    </row>
    <row r="135" spans="1:5" x14ac:dyDescent="0.25">
      <c r="A135" t="s">
        <v>604</v>
      </c>
      <c r="C135" t="s">
        <v>646</v>
      </c>
      <c r="E135" t="s">
        <v>2547</v>
      </c>
    </row>
    <row r="136" spans="1:5" x14ac:dyDescent="0.25">
      <c r="A136" t="s">
        <v>609</v>
      </c>
      <c r="C136" t="s">
        <v>652</v>
      </c>
      <c r="E136" t="s">
        <v>2552</v>
      </c>
    </row>
    <row r="137" spans="1:5" x14ac:dyDescent="0.25">
      <c r="A137" t="s">
        <v>612</v>
      </c>
      <c r="C137" t="s">
        <v>656</v>
      </c>
      <c r="E137" t="s">
        <v>2659</v>
      </c>
    </row>
    <row r="138" spans="1:5" x14ac:dyDescent="0.25">
      <c r="A138" t="s">
        <v>616</v>
      </c>
      <c r="C138" t="s">
        <v>660</v>
      </c>
      <c r="E138" t="s">
        <v>2714</v>
      </c>
    </row>
    <row r="139" spans="1:5" x14ac:dyDescent="0.25">
      <c r="A139" t="s">
        <v>620</v>
      </c>
      <c r="C139" t="s">
        <v>663</v>
      </c>
      <c r="E139" t="s">
        <v>2719</v>
      </c>
    </row>
    <row r="140" spans="1:5" x14ac:dyDescent="0.25">
      <c r="A140" t="s">
        <v>623</v>
      </c>
      <c r="C140" t="s">
        <v>668</v>
      </c>
      <c r="E140" t="s">
        <v>2743</v>
      </c>
    </row>
    <row r="141" spans="1:5" x14ac:dyDescent="0.25">
      <c r="A141" t="s">
        <v>628</v>
      </c>
      <c r="C141" t="s">
        <v>672</v>
      </c>
      <c r="E141" t="s">
        <v>2761</v>
      </c>
    </row>
    <row r="142" spans="1:5" x14ac:dyDescent="0.25">
      <c r="A142" t="s">
        <v>632</v>
      </c>
      <c r="C142" t="s">
        <v>674</v>
      </c>
      <c r="E142" t="s">
        <v>2790</v>
      </c>
    </row>
    <row r="143" spans="1:5" x14ac:dyDescent="0.25">
      <c r="A143" t="s">
        <v>634</v>
      </c>
      <c r="C143" t="s">
        <v>677</v>
      </c>
      <c r="E143" t="s">
        <v>2794</v>
      </c>
    </row>
    <row r="144" spans="1:5" x14ac:dyDescent="0.25">
      <c r="A144" t="s">
        <v>637</v>
      </c>
      <c r="C144" t="s">
        <v>686</v>
      </c>
      <c r="E144" t="s">
        <v>2807</v>
      </c>
    </row>
    <row r="145" spans="1:5" x14ac:dyDescent="0.25">
      <c r="A145" t="s">
        <v>640</v>
      </c>
      <c r="C145" t="s">
        <v>689</v>
      </c>
      <c r="E145" t="s">
        <v>2839</v>
      </c>
    </row>
    <row r="146" spans="1:5" x14ac:dyDescent="0.25">
      <c r="A146" t="s">
        <v>645</v>
      </c>
      <c r="C146" t="s">
        <v>692</v>
      </c>
      <c r="E146" t="s">
        <v>2896</v>
      </c>
    </row>
    <row r="147" spans="1:5" x14ac:dyDescent="0.25">
      <c r="A147" t="s">
        <v>649</v>
      </c>
      <c r="C147" t="s">
        <v>695</v>
      </c>
      <c r="E147" t="s">
        <v>2930</v>
      </c>
    </row>
    <row r="148" spans="1:5" x14ac:dyDescent="0.25">
      <c r="A148" t="s">
        <v>651</v>
      </c>
      <c r="C148" t="s">
        <v>700</v>
      </c>
      <c r="E148" t="s">
        <v>2945</v>
      </c>
    </row>
    <row r="149" spans="1:5" x14ac:dyDescent="0.25">
      <c r="A149" t="s">
        <v>655</v>
      </c>
      <c r="C149" t="s">
        <v>704</v>
      </c>
      <c r="E149" t="s">
        <v>2966</v>
      </c>
    </row>
    <row r="150" spans="1:5" x14ac:dyDescent="0.25">
      <c r="A150" t="s">
        <v>659</v>
      </c>
      <c r="C150" t="s">
        <v>709</v>
      </c>
      <c r="E150" t="s">
        <v>3009</v>
      </c>
    </row>
    <row r="151" spans="1:5" x14ac:dyDescent="0.25">
      <c r="A151" t="s">
        <v>662</v>
      </c>
      <c r="C151" t="s">
        <v>713</v>
      </c>
      <c r="E151" t="s">
        <v>3014</v>
      </c>
    </row>
    <row r="152" spans="1:5" x14ac:dyDescent="0.25">
      <c r="A152" t="s">
        <v>667</v>
      </c>
      <c r="C152" t="s">
        <v>716</v>
      </c>
      <c r="E152" t="s">
        <v>3031</v>
      </c>
    </row>
    <row r="153" spans="1:5" x14ac:dyDescent="0.25">
      <c r="A153" t="s">
        <v>671</v>
      </c>
      <c r="C153" t="s">
        <v>722</v>
      </c>
      <c r="E153" t="s">
        <v>3073</v>
      </c>
    </row>
    <row r="154" spans="1:5" x14ac:dyDescent="0.25">
      <c r="A154" t="s">
        <v>673</v>
      </c>
      <c r="C154" t="s">
        <v>728</v>
      </c>
      <c r="E154" t="s">
        <v>3114</v>
      </c>
    </row>
    <row r="155" spans="1:5" x14ac:dyDescent="0.25">
      <c r="A155" t="s">
        <v>676</v>
      </c>
      <c r="C155" t="s">
        <v>730</v>
      </c>
      <c r="E155" t="s">
        <v>3142</v>
      </c>
    </row>
    <row r="156" spans="1:5" x14ac:dyDescent="0.25">
      <c r="A156" t="s">
        <v>679</v>
      </c>
      <c r="C156" t="s">
        <v>733</v>
      </c>
      <c r="E156" t="s">
        <v>3149</v>
      </c>
    </row>
    <row r="157" spans="1:5" x14ac:dyDescent="0.25">
      <c r="A157" t="s">
        <v>682</v>
      </c>
      <c r="C157" t="s">
        <v>744</v>
      </c>
      <c r="E157" t="s">
        <v>3155</v>
      </c>
    </row>
    <row r="158" spans="1:5" x14ac:dyDescent="0.25">
      <c r="A158" t="s">
        <v>685</v>
      </c>
      <c r="C158" t="s">
        <v>747</v>
      </c>
      <c r="E158" t="s">
        <v>3278</v>
      </c>
    </row>
    <row r="159" spans="1:5" x14ac:dyDescent="0.25">
      <c r="A159" t="s">
        <v>688</v>
      </c>
      <c r="C159" t="s">
        <v>754</v>
      </c>
      <c r="E159" t="s">
        <v>3317</v>
      </c>
    </row>
    <row r="160" spans="1:5" x14ac:dyDescent="0.25">
      <c r="A160" t="s">
        <v>691</v>
      </c>
      <c r="C160" t="s">
        <v>756</v>
      </c>
      <c r="E160" t="s">
        <v>3321</v>
      </c>
    </row>
    <row r="161" spans="1:5" x14ac:dyDescent="0.25">
      <c r="A161" t="s">
        <v>694</v>
      </c>
      <c r="C161" t="s">
        <v>762</v>
      </c>
      <c r="E161" t="s">
        <v>3325</v>
      </c>
    </row>
    <row r="162" spans="1:5" x14ac:dyDescent="0.25">
      <c r="A162" t="s">
        <v>699</v>
      </c>
      <c r="C162" t="s">
        <v>768</v>
      </c>
      <c r="E162" t="s">
        <v>3380</v>
      </c>
    </row>
    <row r="163" spans="1:5" x14ac:dyDescent="0.25">
      <c r="A163" t="s">
        <v>703</v>
      </c>
      <c r="C163" t="s">
        <v>773</v>
      </c>
      <c r="E163" t="s">
        <v>3485</v>
      </c>
    </row>
    <row r="164" spans="1:5" x14ac:dyDescent="0.25">
      <c r="A164" t="s">
        <v>708</v>
      </c>
      <c r="C164" t="s">
        <v>780</v>
      </c>
      <c r="E164" t="s">
        <v>3489</v>
      </c>
    </row>
    <row r="165" spans="1:5" x14ac:dyDescent="0.25">
      <c r="A165" t="s">
        <v>712</v>
      </c>
      <c r="C165" t="s">
        <v>784</v>
      </c>
      <c r="E165" t="s">
        <v>3646</v>
      </c>
    </row>
    <row r="166" spans="1:5" x14ac:dyDescent="0.25">
      <c r="A166" t="s">
        <v>715</v>
      </c>
      <c r="C166" t="s">
        <v>790</v>
      </c>
      <c r="E166" t="s">
        <v>3700</v>
      </c>
    </row>
    <row r="167" spans="1:5" x14ac:dyDescent="0.25">
      <c r="A167" t="s">
        <v>721</v>
      </c>
      <c r="C167" t="s">
        <v>793</v>
      </c>
      <c r="E167" t="s">
        <v>3925</v>
      </c>
    </row>
    <row r="168" spans="1:5" x14ac:dyDescent="0.25">
      <c r="A168" t="s">
        <v>724</v>
      </c>
      <c r="C168" t="s">
        <v>796</v>
      </c>
      <c r="E168" t="s">
        <v>3928</v>
      </c>
    </row>
    <row r="169" spans="1:5" x14ac:dyDescent="0.25">
      <c r="A169" t="s">
        <v>727</v>
      </c>
      <c r="C169" t="s">
        <v>798</v>
      </c>
      <c r="E169" t="s">
        <v>3940</v>
      </c>
    </row>
    <row r="170" spans="1:5" x14ac:dyDescent="0.25">
      <c r="A170" t="s">
        <v>729</v>
      </c>
      <c r="C170" t="s">
        <v>805</v>
      </c>
      <c r="E170" t="s">
        <v>3962</v>
      </c>
    </row>
    <row r="171" spans="1:5" x14ac:dyDescent="0.25">
      <c r="A171" t="s">
        <v>732</v>
      </c>
      <c r="C171" t="s">
        <v>809</v>
      </c>
    </row>
    <row r="172" spans="1:5" x14ac:dyDescent="0.25">
      <c r="A172" t="s">
        <v>739</v>
      </c>
      <c r="C172" t="s">
        <v>814</v>
      </c>
    </row>
    <row r="173" spans="1:5" x14ac:dyDescent="0.25">
      <c r="A173" t="s">
        <v>743</v>
      </c>
      <c r="C173" t="s">
        <v>816</v>
      </c>
    </row>
    <row r="174" spans="1:5" x14ac:dyDescent="0.25">
      <c r="A174" t="s">
        <v>746</v>
      </c>
      <c r="C174" t="s">
        <v>822</v>
      </c>
    </row>
    <row r="175" spans="1:5" x14ac:dyDescent="0.25">
      <c r="A175" t="s">
        <v>750</v>
      </c>
      <c r="C175" t="s">
        <v>826</v>
      </c>
    </row>
    <row r="176" spans="1:5" x14ac:dyDescent="0.25">
      <c r="A176" t="s">
        <v>751</v>
      </c>
      <c r="C176" t="s">
        <v>829</v>
      </c>
    </row>
    <row r="177" spans="1:3" x14ac:dyDescent="0.25">
      <c r="A177" t="s">
        <v>753</v>
      </c>
      <c r="C177" t="s">
        <v>831</v>
      </c>
    </row>
    <row r="178" spans="1:3" x14ac:dyDescent="0.25">
      <c r="A178" t="s">
        <v>755</v>
      </c>
      <c r="C178" t="s">
        <v>834</v>
      </c>
    </row>
    <row r="179" spans="1:3" x14ac:dyDescent="0.25">
      <c r="A179" t="s">
        <v>761</v>
      </c>
      <c r="C179" t="s">
        <v>840</v>
      </c>
    </row>
    <row r="180" spans="1:3" x14ac:dyDescent="0.25">
      <c r="A180" t="s">
        <v>767</v>
      </c>
      <c r="C180" t="s">
        <v>843</v>
      </c>
    </row>
    <row r="181" spans="1:3" x14ac:dyDescent="0.25">
      <c r="A181" t="s">
        <v>772</v>
      </c>
      <c r="C181" t="s">
        <v>849</v>
      </c>
    </row>
    <row r="182" spans="1:3" x14ac:dyDescent="0.25">
      <c r="A182" t="s">
        <v>775</v>
      </c>
      <c r="C182" t="s">
        <v>853</v>
      </c>
    </row>
    <row r="183" spans="1:3" x14ac:dyDescent="0.25">
      <c r="A183" t="s">
        <v>779</v>
      </c>
      <c r="C183" t="s">
        <v>860</v>
      </c>
    </row>
    <row r="184" spans="1:3" x14ac:dyDescent="0.25">
      <c r="A184" t="s">
        <v>783</v>
      </c>
      <c r="C184" t="s">
        <v>864</v>
      </c>
    </row>
    <row r="185" spans="1:3" x14ac:dyDescent="0.25">
      <c r="A185" t="s">
        <v>789</v>
      </c>
      <c r="C185" t="s">
        <v>873</v>
      </c>
    </row>
    <row r="186" spans="1:3" x14ac:dyDescent="0.25">
      <c r="A186" t="s">
        <v>792</v>
      </c>
      <c r="C186" t="s">
        <v>875</v>
      </c>
    </row>
    <row r="187" spans="1:3" x14ac:dyDescent="0.25">
      <c r="A187" t="s">
        <v>795</v>
      </c>
      <c r="C187" t="s">
        <v>879</v>
      </c>
    </row>
    <row r="188" spans="1:3" x14ac:dyDescent="0.25">
      <c r="A188" t="s">
        <v>797</v>
      </c>
      <c r="C188" t="s">
        <v>886</v>
      </c>
    </row>
    <row r="189" spans="1:3" x14ac:dyDescent="0.25">
      <c r="A189" t="s">
        <v>801</v>
      </c>
      <c r="C189" t="s">
        <v>893</v>
      </c>
    </row>
    <row r="190" spans="1:3" x14ac:dyDescent="0.25">
      <c r="A190" t="s">
        <v>804</v>
      </c>
      <c r="C190" t="s">
        <v>896</v>
      </c>
    </row>
    <row r="191" spans="1:3" x14ac:dyDescent="0.25">
      <c r="A191" t="s">
        <v>808</v>
      </c>
      <c r="C191" t="s">
        <v>898</v>
      </c>
    </row>
    <row r="192" spans="1:3" x14ac:dyDescent="0.25">
      <c r="A192" t="s">
        <v>813</v>
      </c>
      <c r="C192" t="s">
        <v>901</v>
      </c>
    </row>
    <row r="193" spans="1:3" x14ac:dyDescent="0.25">
      <c r="A193" t="s">
        <v>815</v>
      </c>
      <c r="C193" t="s">
        <v>906</v>
      </c>
    </row>
    <row r="194" spans="1:3" x14ac:dyDescent="0.25">
      <c r="A194" t="s">
        <v>821</v>
      </c>
      <c r="C194" t="s">
        <v>910</v>
      </c>
    </row>
    <row r="195" spans="1:3" x14ac:dyDescent="0.25">
      <c r="A195" t="s">
        <v>825</v>
      </c>
      <c r="C195" t="s">
        <v>916</v>
      </c>
    </row>
    <row r="196" spans="1:3" x14ac:dyDescent="0.25">
      <c r="A196" t="s">
        <v>828</v>
      </c>
      <c r="C196" t="s">
        <v>921</v>
      </c>
    </row>
    <row r="197" spans="1:3" x14ac:dyDescent="0.25">
      <c r="A197" t="s">
        <v>830</v>
      </c>
      <c r="C197" t="s">
        <v>924</v>
      </c>
    </row>
    <row r="198" spans="1:3" x14ac:dyDescent="0.25">
      <c r="A198" t="s">
        <v>833</v>
      </c>
      <c r="C198" t="s">
        <v>928</v>
      </c>
    </row>
    <row r="199" spans="1:3" x14ac:dyDescent="0.25">
      <c r="A199" t="s">
        <v>836</v>
      </c>
      <c r="C199" t="s">
        <v>936</v>
      </c>
    </row>
    <row r="200" spans="1:3" x14ac:dyDescent="0.25">
      <c r="A200" t="s">
        <v>839</v>
      </c>
      <c r="C200" t="s">
        <v>940</v>
      </c>
    </row>
    <row r="201" spans="1:3" x14ac:dyDescent="0.25">
      <c r="A201" t="s">
        <v>842</v>
      </c>
      <c r="C201" t="s">
        <v>943</v>
      </c>
    </row>
    <row r="202" spans="1:3" x14ac:dyDescent="0.25">
      <c r="A202" t="s">
        <v>848</v>
      </c>
      <c r="C202" t="s">
        <v>948</v>
      </c>
    </row>
    <row r="203" spans="1:3" x14ac:dyDescent="0.25">
      <c r="A203" t="s">
        <v>852</v>
      </c>
      <c r="C203" t="s">
        <v>951</v>
      </c>
    </row>
    <row r="204" spans="1:3" x14ac:dyDescent="0.25">
      <c r="A204" t="s">
        <v>856</v>
      </c>
      <c r="C204" t="s">
        <v>954</v>
      </c>
    </row>
    <row r="205" spans="1:3" x14ac:dyDescent="0.25">
      <c r="A205" t="s">
        <v>859</v>
      </c>
      <c r="C205" t="s">
        <v>956</v>
      </c>
    </row>
    <row r="206" spans="1:3" x14ac:dyDescent="0.25">
      <c r="A206" t="s">
        <v>863</v>
      </c>
      <c r="C206" t="s">
        <v>966</v>
      </c>
    </row>
    <row r="207" spans="1:3" x14ac:dyDescent="0.25">
      <c r="A207" t="s">
        <v>872</v>
      </c>
      <c r="C207" t="s">
        <v>970</v>
      </c>
    </row>
    <row r="208" spans="1:3" x14ac:dyDescent="0.25">
      <c r="A208" t="s">
        <v>874</v>
      </c>
      <c r="C208" t="s">
        <v>973</v>
      </c>
    </row>
    <row r="209" spans="1:3" x14ac:dyDescent="0.25">
      <c r="A209" t="s">
        <v>878</v>
      </c>
      <c r="C209" t="s">
        <v>978</v>
      </c>
    </row>
    <row r="210" spans="1:3" x14ac:dyDescent="0.25">
      <c r="A210" t="s">
        <v>885</v>
      </c>
      <c r="C210" t="s">
        <v>981</v>
      </c>
    </row>
    <row r="211" spans="1:3" x14ac:dyDescent="0.25">
      <c r="A211" t="s">
        <v>890</v>
      </c>
      <c r="C211" t="s">
        <v>984</v>
      </c>
    </row>
    <row r="212" spans="1:3" x14ac:dyDescent="0.25">
      <c r="A212" t="s">
        <v>892</v>
      </c>
      <c r="C212" t="s">
        <v>987</v>
      </c>
    </row>
    <row r="213" spans="1:3" x14ac:dyDescent="0.25">
      <c r="A213" t="s">
        <v>895</v>
      </c>
      <c r="C213" t="s">
        <v>989</v>
      </c>
    </row>
    <row r="214" spans="1:3" x14ac:dyDescent="0.25">
      <c r="A214" t="s">
        <v>897</v>
      </c>
      <c r="C214" t="s">
        <v>997</v>
      </c>
    </row>
    <row r="215" spans="1:3" x14ac:dyDescent="0.25">
      <c r="A215" t="s">
        <v>900</v>
      </c>
      <c r="C215" t="s">
        <v>1009</v>
      </c>
    </row>
    <row r="216" spans="1:3" x14ac:dyDescent="0.25">
      <c r="A216" t="s">
        <v>903</v>
      </c>
      <c r="C216" t="s">
        <v>1013</v>
      </c>
    </row>
    <row r="217" spans="1:3" x14ac:dyDescent="0.25">
      <c r="A217" t="s">
        <v>905</v>
      </c>
      <c r="C217" t="s">
        <v>1015</v>
      </c>
    </row>
    <row r="218" spans="1:3" x14ac:dyDescent="0.25">
      <c r="A218" t="s">
        <v>909</v>
      </c>
      <c r="C218" t="s">
        <v>1021</v>
      </c>
    </row>
    <row r="219" spans="1:3" x14ac:dyDescent="0.25">
      <c r="A219" t="s">
        <v>912</v>
      </c>
      <c r="C219" t="s">
        <v>1025</v>
      </c>
    </row>
    <row r="220" spans="1:3" x14ac:dyDescent="0.25">
      <c r="A220" t="s">
        <v>915</v>
      </c>
      <c r="C220" t="s">
        <v>1031</v>
      </c>
    </row>
    <row r="221" spans="1:3" x14ac:dyDescent="0.25">
      <c r="A221" t="s">
        <v>920</v>
      </c>
      <c r="C221" t="s">
        <v>1036</v>
      </c>
    </row>
    <row r="222" spans="1:3" x14ac:dyDescent="0.25">
      <c r="A222" t="s">
        <v>923</v>
      </c>
      <c r="C222" t="s">
        <v>1040</v>
      </c>
    </row>
    <row r="223" spans="1:3" x14ac:dyDescent="0.25">
      <c r="A223" t="s">
        <v>927</v>
      </c>
      <c r="C223" t="s">
        <v>1046</v>
      </c>
    </row>
    <row r="224" spans="1:3" x14ac:dyDescent="0.25">
      <c r="A224" t="s">
        <v>930</v>
      </c>
      <c r="C224" t="s">
        <v>1049</v>
      </c>
    </row>
    <row r="225" spans="1:3" x14ac:dyDescent="0.25">
      <c r="A225" t="s">
        <v>932</v>
      </c>
      <c r="C225" t="s">
        <v>1053</v>
      </c>
    </row>
    <row r="226" spans="1:3" x14ac:dyDescent="0.25">
      <c r="A226" t="s">
        <v>935</v>
      </c>
      <c r="C226" t="s">
        <v>1055</v>
      </c>
    </row>
    <row r="227" spans="1:3" x14ac:dyDescent="0.25">
      <c r="A227" t="s">
        <v>939</v>
      </c>
      <c r="C227" t="s">
        <v>1059</v>
      </c>
    </row>
    <row r="228" spans="1:3" x14ac:dyDescent="0.25">
      <c r="A228" t="s">
        <v>942</v>
      </c>
      <c r="C228" t="s">
        <v>1062</v>
      </c>
    </row>
    <row r="229" spans="1:3" x14ac:dyDescent="0.25">
      <c r="A229" t="s">
        <v>947</v>
      </c>
      <c r="C229" t="s">
        <v>1067</v>
      </c>
    </row>
    <row r="230" spans="1:3" x14ac:dyDescent="0.25">
      <c r="A230" t="s">
        <v>950</v>
      </c>
      <c r="C230" t="s">
        <v>1069</v>
      </c>
    </row>
    <row r="231" spans="1:3" x14ac:dyDescent="0.25">
      <c r="A231" t="s">
        <v>953</v>
      </c>
      <c r="C231" t="s">
        <v>1073</v>
      </c>
    </row>
    <row r="232" spans="1:3" x14ac:dyDescent="0.25">
      <c r="A232" t="s">
        <v>955</v>
      </c>
      <c r="C232" t="s">
        <v>1080</v>
      </c>
    </row>
    <row r="233" spans="1:3" x14ac:dyDescent="0.25">
      <c r="A233" t="s">
        <v>961</v>
      </c>
      <c r="C233" t="s">
        <v>1086</v>
      </c>
    </row>
    <row r="234" spans="1:3" x14ac:dyDescent="0.25">
      <c r="A234" t="s">
        <v>965</v>
      </c>
      <c r="C234" t="s">
        <v>1089</v>
      </c>
    </row>
    <row r="235" spans="1:3" x14ac:dyDescent="0.25">
      <c r="A235" t="s">
        <v>969</v>
      </c>
      <c r="C235" t="s">
        <v>1097</v>
      </c>
    </row>
    <row r="236" spans="1:3" x14ac:dyDescent="0.25">
      <c r="A236" t="s">
        <v>972</v>
      </c>
      <c r="C236" t="s">
        <v>1101</v>
      </c>
    </row>
    <row r="237" spans="1:3" x14ac:dyDescent="0.25">
      <c r="A237" t="s">
        <v>974</v>
      </c>
      <c r="C237" t="s">
        <v>1104</v>
      </c>
    </row>
    <row r="238" spans="1:3" x14ac:dyDescent="0.25">
      <c r="A238" t="s">
        <v>977</v>
      </c>
      <c r="C238" t="s">
        <v>1110</v>
      </c>
    </row>
    <row r="239" spans="1:3" x14ac:dyDescent="0.25">
      <c r="A239" t="s">
        <v>980</v>
      </c>
      <c r="C239" t="s">
        <v>1112</v>
      </c>
    </row>
    <row r="240" spans="1:3" x14ac:dyDescent="0.25">
      <c r="A240" t="s">
        <v>983</v>
      </c>
      <c r="C240" t="s">
        <v>1116</v>
      </c>
    </row>
    <row r="241" spans="1:3" x14ac:dyDescent="0.25">
      <c r="A241" t="s">
        <v>986</v>
      </c>
      <c r="C241" t="s">
        <v>1119</v>
      </c>
    </row>
    <row r="242" spans="1:3" x14ac:dyDescent="0.25">
      <c r="A242" t="s">
        <v>988</v>
      </c>
      <c r="C242" t="s">
        <v>1124</v>
      </c>
    </row>
    <row r="243" spans="1:3" x14ac:dyDescent="0.25">
      <c r="A243" t="s">
        <v>991</v>
      </c>
      <c r="C243" t="s">
        <v>1126</v>
      </c>
    </row>
    <row r="244" spans="1:3" x14ac:dyDescent="0.25">
      <c r="A244" t="s">
        <v>992</v>
      </c>
      <c r="C244" t="s">
        <v>1128</v>
      </c>
    </row>
    <row r="245" spans="1:3" x14ac:dyDescent="0.25">
      <c r="A245" t="s">
        <v>996</v>
      </c>
      <c r="C245" t="s">
        <v>1130</v>
      </c>
    </row>
    <row r="246" spans="1:3" x14ac:dyDescent="0.25">
      <c r="A246" t="s">
        <v>999</v>
      </c>
      <c r="C246" t="s">
        <v>1133</v>
      </c>
    </row>
    <row r="247" spans="1:3" x14ac:dyDescent="0.25">
      <c r="A247" t="s">
        <v>1001</v>
      </c>
      <c r="C247" t="s">
        <v>1138</v>
      </c>
    </row>
    <row r="248" spans="1:3" x14ac:dyDescent="0.25">
      <c r="A248" t="s">
        <v>1008</v>
      </c>
      <c r="C248" t="s">
        <v>1142</v>
      </c>
    </row>
    <row r="249" spans="1:3" x14ac:dyDescent="0.25">
      <c r="A249" t="s">
        <v>1012</v>
      </c>
      <c r="C249" t="s">
        <v>1148</v>
      </c>
    </row>
    <row r="250" spans="1:3" x14ac:dyDescent="0.25">
      <c r="A250" t="s">
        <v>1014</v>
      </c>
      <c r="C250" t="s">
        <v>1154</v>
      </c>
    </row>
    <row r="251" spans="1:3" x14ac:dyDescent="0.25">
      <c r="A251" t="s">
        <v>1020</v>
      </c>
      <c r="C251" t="s">
        <v>1168</v>
      </c>
    </row>
    <row r="252" spans="1:3" x14ac:dyDescent="0.25">
      <c r="A252" t="s">
        <v>1024</v>
      </c>
      <c r="C252" t="s">
        <v>1174</v>
      </c>
    </row>
    <row r="253" spans="1:3" x14ac:dyDescent="0.25">
      <c r="A253" t="s">
        <v>1030</v>
      </c>
      <c r="C253" t="s">
        <v>1177</v>
      </c>
    </row>
    <row r="254" spans="1:3" x14ac:dyDescent="0.25">
      <c r="A254" t="s">
        <v>1035</v>
      </c>
      <c r="C254" t="s">
        <v>1182</v>
      </c>
    </row>
    <row r="255" spans="1:3" x14ac:dyDescent="0.25">
      <c r="A255" t="s">
        <v>1039</v>
      </c>
      <c r="C255" t="s">
        <v>1188</v>
      </c>
    </row>
    <row r="256" spans="1:3" x14ac:dyDescent="0.25">
      <c r="A256" t="s">
        <v>1045</v>
      </c>
      <c r="C256" t="s">
        <v>1191</v>
      </c>
    </row>
    <row r="257" spans="1:3" x14ac:dyDescent="0.25">
      <c r="A257" t="s">
        <v>1048</v>
      </c>
      <c r="C257" t="s">
        <v>1201</v>
      </c>
    </row>
    <row r="258" spans="1:3" x14ac:dyDescent="0.25">
      <c r="A258" t="s">
        <v>1052</v>
      </c>
      <c r="C258" t="s">
        <v>1204</v>
      </c>
    </row>
    <row r="259" spans="1:3" x14ac:dyDescent="0.25">
      <c r="A259" t="s">
        <v>1054</v>
      </c>
      <c r="C259" t="s">
        <v>1208</v>
      </c>
    </row>
    <row r="260" spans="1:3" x14ac:dyDescent="0.25">
      <c r="A260" t="s">
        <v>1058</v>
      </c>
      <c r="C260" t="s">
        <v>1211</v>
      </c>
    </row>
    <row r="261" spans="1:3" x14ac:dyDescent="0.25">
      <c r="A261" t="s">
        <v>1061</v>
      </c>
      <c r="C261" t="s">
        <v>1217</v>
      </c>
    </row>
    <row r="262" spans="1:3" x14ac:dyDescent="0.25">
      <c r="A262" t="s">
        <v>1064</v>
      </c>
      <c r="C262" t="s">
        <v>1220</v>
      </c>
    </row>
    <row r="263" spans="1:3" x14ac:dyDescent="0.25">
      <c r="A263" t="s">
        <v>1066</v>
      </c>
      <c r="C263" t="s">
        <v>1224</v>
      </c>
    </row>
    <row r="264" spans="1:3" x14ac:dyDescent="0.25">
      <c r="A264" t="s">
        <v>1068</v>
      </c>
      <c r="C264" t="s">
        <v>1231</v>
      </c>
    </row>
    <row r="265" spans="1:3" x14ac:dyDescent="0.25">
      <c r="A265" t="s">
        <v>1070</v>
      </c>
      <c r="C265" t="s">
        <v>1245</v>
      </c>
    </row>
    <row r="266" spans="1:3" x14ac:dyDescent="0.25">
      <c r="A266" t="s">
        <v>1072</v>
      </c>
      <c r="C266" t="s">
        <v>1248</v>
      </c>
    </row>
    <row r="267" spans="1:3" x14ac:dyDescent="0.25">
      <c r="A267" t="s">
        <v>1079</v>
      </c>
      <c r="C267" t="s">
        <v>1254</v>
      </c>
    </row>
    <row r="268" spans="1:3" x14ac:dyDescent="0.25">
      <c r="A268" t="s">
        <v>1082</v>
      </c>
      <c r="C268" t="s">
        <v>1257</v>
      </c>
    </row>
    <row r="269" spans="1:3" x14ac:dyDescent="0.25">
      <c r="A269" t="s">
        <v>1085</v>
      </c>
      <c r="C269" t="s">
        <v>1261</v>
      </c>
    </row>
    <row r="270" spans="1:3" x14ac:dyDescent="0.25">
      <c r="A270" t="s">
        <v>1088</v>
      </c>
      <c r="C270" t="s">
        <v>1267</v>
      </c>
    </row>
    <row r="271" spans="1:3" x14ac:dyDescent="0.25">
      <c r="A271" t="s">
        <v>1090</v>
      </c>
      <c r="C271" t="s">
        <v>1272</v>
      </c>
    </row>
    <row r="272" spans="1:3" x14ac:dyDescent="0.25">
      <c r="A272" t="s">
        <v>1092</v>
      </c>
      <c r="C272" t="s">
        <v>1276</v>
      </c>
    </row>
    <row r="273" spans="1:3" x14ac:dyDescent="0.25">
      <c r="A273" t="s">
        <v>1096</v>
      </c>
      <c r="C273" t="s">
        <v>1279</v>
      </c>
    </row>
    <row r="274" spans="1:3" x14ac:dyDescent="0.25">
      <c r="A274" t="s">
        <v>1100</v>
      </c>
      <c r="C274" t="s">
        <v>1288</v>
      </c>
    </row>
    <row r="275" spans="1:3" x14ac:dyDescent="0.25">
      <c r="A275" t="s">
        <v>1103</v>
      </c>
      <c r="C275" t="s">
        <v>1296</v>
      </c>
    </row>
    <row r="276" spans="1:3" x14ac:dyDescent="0.25">
      <c r="A276" t="s">
        <v>1106</v>
      </c>
      <c r="C276" t="s">
        <v>1299</v>
      </c>
    </row>
    <row r="277" spans="1:3" x14ac:dyDescent="0.25">
      <c r="A277" t="s">
        <v>1109</v>
      </c>
      <c r="C277" t="s">
        <v>1301</v>
      </c>
    </row>
    <row r="278" spans="1:3" x14ac:dyDescent="0.25">
      <c r="A278" t="s">
        <v>1111</v>
      </c>
      <c r="C278" t="s">
        <v>1304</v>
      </c>
    </row>
    <row r="279" spans="1:3" x14ac:dyDescent="0.25">
      <c r="A279" t="s">
        <v>1115</v>
      </c>
      <c r="C279" t="s">
        <v>1307</v>
      </c>
    </row>
    <row r="280" spans="1:3" x14ac:dyDescent="0.25">
      <c r="A280" t="s">
        <v>1118</v>
      </c>
      <c r="C280" t="s">
        <v>1310</v>
      </c>
    </row>
    <row r="281" spans="1:3" x14ac:dyDescent="0.25">
      <c r="A281" t="s">
        <v>1123</v>
      </c>
      <c r="C281" t="s">
        <v>1315</v>
      </c>
    </row>
    <row r="282" spans="1:3" x14ac:dyDescent="0.25">
      <c r="A282" t="s">
        <v>1125</v>
      </c>
      <c r="C282" t="s">
        <v>1318</v>
      </c>
    </row>
    <row r="283" spans="1:3" x14ac:dyDescent="0.25">
      <c r="A283" t="s">
        <v>1127</v>
      </c>
      <c r="C283" t="s">
        <v>1329</v>
      </c>
    </row>
    <row r="284" spans="1:3" x14ac:dyDescent="0.25">
      <c r="A284" t="s">
        <v>1129</v>
      </c>
      <c r="C284" t="s">
        <v>1333</v>
      </c>
    </row>
    <row r="285" spans="1:3" x14ac:dyDescent="0.25">
      <c r="A285" t="s">
        <v>1132</v>
      </c>
      <c r="C285" t="s">
        <v>1338</v>
      </c>
    </row>
    <row r="286" spans="1:3" x14ac:dyDescent="0.25">
      <c r="A286" t="s">
        <v>1136</v>
      </c>
      <c r="C286" t="s">
        <v>1345</v>
      </c>
    </row>
    <row r="287" spans="1:3" x14ac:dyDescent="0.25">
      <c r="A287" t="s">
        <v>1137</v>
      </c>
      <c r="C287" t="s">
        <v>1348</v>
      </c>
    </row>
    <row r="288" spans="1:3" x14ac:dyDescent="0.25">
      <c r="A288" t="s">
        <v>1141</v>
      </c>
      <c r="C288" t="s">
        <v>1351</v>
      </c>
    </row>
    <row r="289" spans="1:3" x14ac:dyDescent="0.25">
      <c r="A289" t="s">
        <v>1145</v>
      </c>
      <c r="C289" t="s">
        <v>1355</v>
      </c>
    </row>
    <row r="290" spans="1:3" x14ac:dyDescent="0.25">
      <c r="A290" t="s">
        <v>1147</v>
      </c>
      <c r="C290" t="s">
        <v>1360</v>
      </c>
    </row>
    <row r="291" spans="1:3" x14ac:dyDescent="0.25">
      <c r="A291" t="s">
        <v>1150</v>
      </c>
      <c r="C291" t="s">
        <v>1366</v>
      </c>
    </row>
    <row r="292" spans="1:3" x14ac:dyDescent="0.25">
      <c r="A292" t="s">
        <v>1153</v>
      </c>
      <c r="C292" t="s">
        <v>1373</v>
      </c>
    </row>
    <row r="293" spans="1:3" x14ac:dyDescent="0.25">
      <c r="A293" t="s">
        <v>1157</v>
      </c>
      <c r="C293" t="s">
        <v>1377</v>
      </c>
    </row>
    <row r="294" spans="1:3" x14ac:dyDescent="0.25">
      <c r="A294" t="s">
        <v>1160</v>
      </c>
      <c r="C294" t="s">
        <v>1385</v>
      </c>
    </row>
    <row r="295" spans="1:3" x14ac:dyDescent="0.25">
      <c r="A295" t="s">
        <v>1165</v>
      </c>
      <c r="C295" t="s">
        <v>1389</v>
      </c>
    </row>
    <row r="296" spans="1:3" x14ac:dyDescent="0.25">
      <c r="A296" t="s">
        <v>1167</v>
      </c>
      <c r="C296" t="s">
        <v>1392</v>
      </c>
    </row>
    <row r="297" spans="1:3" x14ac:dyDescent="0.25">
      <c r="A297" t="s">
        <v>1169</v>
      </c>
      <c r="C297" t="s">
        <v>1395</v>
      </c>
    </row>
    <row r="298" spans="1:3" x14ac:dyDescent="0.25">
      <c r="A298" t="s">
        <v>1170</v>
      </c>
      <c r="C298" t="s">
        <v>1398</v>
      </c>
    </row>
    <row r="299" spans="1:3" x14ac:dyDescent="0.25">
      <c r="A299" t="s">
        <v>1171</v>
      </c>
      <c r="C299" t="s">
        <v>1404</v>
      </c>
    </row>
    <row r="300" spans="1:3" x14ac:dyDescent="0.25">
      <c r="A300" t="s">
        <v>1173</v>
      </c>
      <c r="C300" t="s">
        <v>1408</v>
      </c>
    </row>
    <row r="301" spans="1:3" x14ac:dyDescent="0.25">
      <c r="A301" t="s">
        <v>1176</v>
      </c>
      <c r="C301" t="s">
        <v>1412</v>
      </c>
    </row>
    <row r="302" spans="1:3" x14ac:dyDescent="0.25">
      <c r="A302" t="s">
        <v>1181</v>
      </c>
      <c r="C302" t="s">
        <v>1415</v>
      </c>
    </row>
    <row r="303" spans="1:3" x14ac:dyDescent="0.25">
      <c r="A303" t="s">
        <v>1184</v>
      </c>
      <c r="C303" t="s">
        <v>1420</v>
      </c>
    </row>
    <row r="304" spans="1:3" x14ac:dyDescent="0.25">
      <c r="A304" t="s">
        <v>1187</v>
      </c>
      <c r="C304" t="s">
        <v>1424</v>
      </c>
    </row>
    <row r="305" spans="1:3" x14ac:dyDescent="0.25">
      <c r="A305" t="s">
        <v>1190</v>
      </c>
      <c r="C305" t="s">
        <v>1428</v>
      </c>
    </row>
    <row r="306" spans="1:3" x14ac:dyDescent="0.25">
      <c r="A306" t="s">
        <v>1196</v>
      </c>
      <c r="C306" t="s">
        <v>1434</v>
      </c>
    </row>
    <row r="307" spans="1:3" x14ac:dyDescent="0.25">
      <c r="A307" t="s">
        <v>1198</v>
      </c>
      <c r="C307" t="s">
        <v>1440</v>
      </c>
    </row>
    <row r="308" spans="1:3" x14ac:dyDescent="0.25">
      <c r="A308" t="s">
        <v>1200</v>
      </c>
      <c r="C308" t="s">
        <v>1443</v>
      </c>
    </row>
    <row r="309" spans="1:3" x14ac:dyDescent="0.25">
      <c r="A309" t="s">
        <v>1203</v>
      </c>
      <c r="C309" t="s">
        <v>1446</v>
      </c>
    </row>
    <row r="310" spans="1:3" x14ac:dyDescent="0.25">
      <c r="A310" t="s">
        <v>1207</v>
      </c>
      <c r="C310" t="s">
        <v>1449</v>
      </c>
    </row>
    <row r="311" spans="1:3" x14ac:dyDescent="0.25">
      <c r="A311" t="s">
        <v>1210</v>
      </c>
      <c r="C311" t="s">
        <v>1452</v>
      </c>
    </row>
    <row r="312" spans="1:3" x14ac:dyDescent="0.25">
      <c r="A312" t="s">
        <v>1216</v>
      </c>
      <c r="C312" t="s">
        <v>1456</v>
      </c>
    </row>
    <row r="313" spans="1:3" x14ac:dyDescent="0.25">
      <c r="A313" t="s">
        <v>1219</v>
      </c>
      <c r="C313" t="s">
        <v>1460</v>
      </c>
    </row>
    <row r="314" spans="1:3" x14ac:dyDescent="0.25">
      <c r="A314" t="s">
        <v>1222</v>
      </c>
      <c r="C314" t="s">
        <v>1464</v>
      </c>
    </row>
    <row r="315" spans="1:3" x14ac:dyDescent="0.25">
      <c r="A315" t="s">
        <v>1223</v>
      </c>
      <c r="C315" t="s">
        <v>1466</v>
      </c>
    </row>
    <row r="316" spans="1:3" x14ac:dyDescent="0.25">
      <c r="A316" t="s">
        <v>1226</v>
      </c>
      <c r="C316" t="s">
        <v>1470</v>
      </c>
    </row>
    <row r="317" spans="1:3" x14ac:dyDescent="0.25">
      <c r="A317" t="s">
        <v>1230</v>
      </c>
      <c r="C317" t="s">
        <v>1474</v>
      </c>
    </row>
    <row r="318" spans="1:3" x14ac:dyDescent="0.25">
      <c r="A318" t="s">
        <v>1233</v>
      </c>
      <c r="C318" t="s">
        <v>1479</v>
      </c>
    </row>
    <row r="319" spans="1:3" x14ac:dyDescent="0.25">
      <c r="A319" t="s">
        <v>1241</v>
      </c>
      <c r="C319" t="s">
        <v>1487</v>
      </c>
    </row>
    <row r="320" spans="1:3" x14ac:dyDescent="0.25">
      <c r="A320" t="s">
        <v>1244</v>
      </c>
      <c r="C320" t="s">
        <v>1496</v>
      </c>
    </row>
    <row r="321" spans="1:3" x14ac:dyDescent="0.25">
      <c r="A321" t="s">
        <v>1247</v>
      </c>
      <c r="C321" t="s">
        <v>1499</v>
      </c>
    </row>
    <row r="322" spans="1:3" x14ac:dyDescent="0.25">
      <c r="A322" t="s">
        <v>1250</v>
      </c>
      <c r="C322" t="s">
        <v>1501</v>
      </c>
    </row>
    <row r="323" spans="1:3" x14ac:dyDescent="0.25">
      <c r="A323" t="s">
        <v>1253</v>
      </c>
      <c r="C323" t="s">
        <v>1508</v>
      </c>
    </row>
    <row r="324" spans="1:3" x14ac:dyDescent="0.25">
      <c r="A324" t="s">
        <v>1256</v>
      </c>
      <c r="C324" t="s">
        <v>1513</v>
      </c>
    </row>
    <row r="325" spans="1:3" x14ac:dyDescent="0.25">
      <c r="A325" t="s">
        <v>1260</v>
      </c>
      <c r="C325" t="s">
        <v>1516</v>
      </c>
    </row>
    <row r="326" spans="1:3" x14ac:dyDescent="0.25">
      <c r="A326" t="s">
        <v>1263</v>
      </c>
      <c r="C326" t="s">
        <v>1527</v>
      </c>
    </row>
    <row r="327" spans="1:3" x14ac:dyDescent="0.25">
      <c r="A327" t="s">
        <v>1266</v>
      </c>
      <c r="C327" t="s">
        <v>1530</v>
      </c>
    </row>
    <row r="328" spans="1:3" x14ac:dyDescent="0.25">
      <c r="A328" t="s">
        <v>1268</v>
      </c>
      <c r="C328" t="s">
        <v>1533</v>
      </c>
    </row>
    <row r="329" spans="1:3" x14ac:dyDescent="0.25">
      <c r="A329" t="s">
        <v>1271</v>
      </c>
      <c r="C329" t="s">
        <v>1538</v>
      </c>
    </row>
    <row r="330" spans="1:3" x14ac:dyDescent="0.25">
      <c r="A330" t="s">
        <v>1275</v>
      </c>
      <c r="C330" t="s">
        <v>1543</v>
      </c>
    </row>
    <row r="331" spans="1:3" x14ac:dyDescent="0.25">
      <c r="A331" t="s">
        <v>1278</v>
      </c>
      <c r="C331" t="s">
        <v>1547</v>
      </c>
    </row>
    <row r="332" spans="1:3" x14ac:dyDescent="0.25">
      <c r="A332" t="s">
        <v>1287</v>
      </c>
      <c r="C332" t="s">
        <v>1550</v>
      </c>
    </row>
    <row r="333" spans="1:3" x14ac:dyDescent="0.25">
      <c r="A333" t="s">
        <v>1291</v>
      </c>
      <c r="C333" t="s">
        <v>1557</v>
      </c>
    </row>
    <row r="334" spans="1:3" x14ac:dyDescent="0.25">
      <c r="A334" t="s">
        <v>1293</v>
      </c>
      <c r="C334" t="s">
        <v>1560</v>
      </c>
    </row>
    <row r="335" spans="1:3" x14ac:dyDescent="0.25">
      <c r="A335" t="s">
        <v>1295</v>
      </c>
      <c r="C335" t="s">
        <v>1562</v>
      </c>
    </row>
    <row r="336" spans="1:3" x14ac:dyDescent="0.25">
      <c r="A336" t="s">
        <v>1298</v>
      </c>
      <c r="C336" t="s">
        <v>1565</v>
      </c>
    </row>
    <row r="337" spans="1:3" x14ac:dyDescent="0.25">
      <c r="A337" t="s">
        <v>1300</v>
      </c>
      <c r="C337" t="s">
        <v>1567</v>
      </c>
    </row>
    <row r="338" spans="1:3" x14ac:dyDescent="0.25">
      <c r="A338" t="s">
        <v>1303</v>
      </c>
      <c r="C338" t="s">
        <v>1575</v>
      </c>
    </row>
    <row r="339" spans="1:3" x14ac:dyDescent="0.25">
      <c r="A339" t="s">
        <v>1306</v>
      </c>
      <c r="C339" t="s">
        <v>1578</v>
      </c>
    </row>
    <row r="340" spans="1:3" x14ac:dyDescent="0.25">
      <c r="A340" t="s">
        <v>1309</v>
      </c>
      <c r="C340" t="s">
        <v>1587</v>
      </c>
    </row>
    <row r="341" spans="1:3" x14ac:dyDescent="0.25">
      <c r="A341" t="s">
        <v>1314</v>
      </c>
      <c r="C341" t="s">
        <v>1589</v>
      </c>
    </row>
    <row r="342" spans="1:3" x14ac:dyDescent="0.25">
      <c r="A342" t="s">
        <v>1317</v>
      </c>
      <c r="C342" t="s">
        <v>1592</v>
      </c>
    </row>
    <row r="343" spans="1:3" x14ac:dyDescent="0.25">
      <c r="A343" t="s">
        <v>1320</v>
      </c>
      <c r="C343" t="s">
        <v>1597</v>
      </c>
    </row>
    <row r="344" spans="1:3" x14ac:dyDescent="0.25">
      <c r="A344" t="s">
        <v>1325</v>
      </c>
      <c r="C344" t="s">
        <v>1601</v>
      </c>
    </row>
    <row r="345" spans="1:3" x14ac:dyDescent="0.25">
      <c r="A345" t="s">
        <v>1328</v>
      </c>
      <c r="C345" t="s">
        <v>1607</v>
      </c>
    </row>
    <row r="346" spans="1:3" x14ac:dyDescent="0.25">
      <c r="A346" t="s">
        <v>1332</v>
      </c>
      <c r="C346" t="s">
        <v>1610</v>
      </c>
    </row>
    <row r="347" spans="1:3" x14ac:dyDescent="0.25">
      <c r="A347" t="s">
        <v>1337</v>
      </c>
      <c r="C347" t="s">
        <v>1616</v>
      </c>
    </row>
    <row r="348" spans="1:3" x14ac:dyDescent="0.25">
      <c r="A348" t="s">
        <v>1341</v>
      </c>
      <c r="C348" t="s">
        <v>1623</v>
      </c>
    </row>
    <row r="349" spans="1:3" x14ac:dyDescent="0.25">
      <c r="A349" t="s">
        <v>1344</v>
      </c>
      <c r="C349" t="s">
        <v>1629</v>
      </c>
    </row>
    <row r="350" spans="1:3" x14ac:dyDescent="0.25">
      <c r="A350" t="s">
        <v>1347</v>
      </c>
      <c r="C350" t="s">
        <v>1633</v>
      </c>
    </row>
    <row r="351" spans="1:3" x14ac:dyDescent="0.25">
      <c r="A351" t="s">
        <v>1350</v>
      </c>
      <c r="C351" t="s">
        <v>1636</v>
      </c>
    </row>
    <row r="352" spans="1:3" x14ac:dyDescent="0.25">
      <c r="A352" t="s">
        <v>1354</v>
      </c>
      <c r="C352" t="s">
        <v>1639</v>
      </c>
    </row>
    <row r="353" spans="1:3" x14ac:dyDescent="0.25">
      <c r="A353" t="s">
        <v>1359</v>
      </c>
      <c r="C353" t="s">
        <v>1642</v>
      </c>
    </row>
    <row r="354" spans="1:3" x14ac:dyDescent="0.25">
      <c r="A354" t="s">
        <v>1365</v>
      </c>
      <c r="C354" t="s">
        <v>1647</v>
      </c>
    </row>
    <row r="355" spans="1:3" x14ac:dyDescent="0.25">
      <c r="A355" t="s">
        <v>1367</v>
      </c>
      <c r="C355" t="s">
        <v>1651</v>
      </c>
    </row>
    <row r="356" spans="1:3" x14ac:dyDescent="0.25">
      <c r="A356" t="s">
        <v>1369</v>
      </c>
      <c r="C356" t="s">
        <v>1658</v>
      </c>
    </row>
    <row r="357" spans="1:3" x14ac:dyDescent="0.25">
      <c r="A357" t="s">
        <v>1372</v>
      </c>
      <c r="C357" t="s">
        <v>1662</v>
      </c>
    </row>
    <row r="358" spans="1:3" x14ac:dyDescent="0.25">
      <c r="A358" t="s">
        <v>1376</v>
      </c>
      <c r="C358" t="s">
        <v>1666</v>
      </c>
    </row>
    <row r="359" spans="1:3" x14ac:dyDescent="0.25">
      <c r="A359" t="s">
        <v>1379</v>
      </c>
      <c r="C359" t="s">
        <v>1669</v>
      </c>
    </row>
    <row r="360" spans="1:3" x14ac:dyDescent="0.25">
      <c r="A360" t="s">
        <v>1381</v>
      </c>
      <c r="C360" t="s">
        <v>1676</v>
      </c>
    </row>
    <row r="361" spans="1:3" x14ac:dyDescent="0.25">
      <c r="A361" t="s">
        <v>1384</v>
      </c>
      <c r="C361" t="s">
        <v>1680</v>
      </c>
    </row>
    <row r="362" spans="1:3" x14ac:dyDescent="0.25">
      <c r="A362" t="s">
        <v>1388</v>
      </c>
      <c r="C362" t="s">
        <v>1689</v>
      </c>
    </row>
    <row r="363" spans="1:3" x14ac:dyDescent="0.25">
      <c r="A363" t="s">
        <v>1391</v>
      </c>
      <c r="C363" t="s">
        <v>1691</v>
      </c>
    </row>
    <row r="364" spans="1:3" x14ac:dyDescent="0.25">
      <c r="A364" t="s">
        <v>1394</v>
      </c>
      <c r="C364" t="s">
        <v>1696</v>
      </c>
    </row>
    <row r="365" spans="1:3" x14ac:dyDescent="0.25">
      <c r="A365" t="s">
        <v>1397</v>
      </c>
      <c r="C365" t="s">
        <v>1700</v>
      </c>
    </row>
    <row r="366" spans="1:3" x14ac:dyDescent="0.25">
      <c r="A366" t="s">
        <v>1401</v>
      </c>
      <c r="C366" t="s">
        <v>1706</v>
      </c>
    </row>
    <row r="367" spans="1:3" x14ac:dyDescent="0.25">
      <c r="A367" t="s">
        <v>1403</v>
      </c>
      <c r="C367" t="s">
        <v>1715</v>
      </c>
    </row>
    <row r="368" spans="1:3" x14ac:dyDescent="0.25">
      <c r="A368" t="s">
        <v>1407</v>
      </c>
      <c r="C368" t="s">
        <v>1718</v>
      </c>
    </row>
    <row r="369" spans="1:3" x14ac:dyDescent="0.25">
      <c r="A369" t="s">
        <v>1411</v>
      </c>
      <c r="C369" t="s">
        <v>1724</v>
      </c>
    </row>
    <row r="370" spans="1:3" x14ac:dyDescent="0.25">
      <c r="A370" t="s">
        <v>1414</v>
      </c>
      <c r="C370" t="s">
        <v>1727</v>
      </c>
    </row>
    <row r="371" spans="1:3" x14ac:dyDescent="0.25">
      <c r="A371" t="s">
        <v>1419</v>
      </c>
      <c r="C371" t="s">
        <v>1737</v>
      </c>
    </row>
    <row r="372" spans="1:3" x14ac:dyDescent="0.25">
      <c r="A372" t="s">
        <v>1423</v>
      </c>
      <c r="C372" t="s">
        <v>1747</v>
      </c>
    </row>
    <row r="373" spans="1:3" x14ac:dyDescent="0.25">
      <c r="A373" t="s">
        <v>1427</v>
      </c>
      <c r="C373" t="s">
        <v>1752</v>
      </c>
    </row>
    <row r="374" spans="1:3" x14ac:dyDescent="0.25">
      <c r="A374" t="s">
        <v>1433</v>
      </c>
      <c r="C374" t="s">
        <v>1768</v>
      </c>
    </row>
    <row r="375" spans="1:3" x14ac:dyDescent="0.25">
      <c r="A375" t="s">
        <v>1436</v>
      </c>
      <c r="C375" t="s">
        <v>1778</v>
      </c>
    </row>
    <row r="376" spans="1:3" x14ac:dyDescent="0.25">
      <c r="A376" t="s">
        <v>1439</v>
      </c>
      <c r="C376" t="s">
        <v>1782</v>
      </c>
    </row>
    <row r="377" spans="1:3" x14ac:dyDescent="0.25">
      <c r="A377" t="s">
        <v>1442</v>
      </c>
      <c r="C377" t="s">
        <v>1788</v>
      </c>
    </row>
    <row r="378" spans="1:3" x14ac:dyDescent="0.25">
      <c r="A378" t="s">
        <v>1445</v>
      </c>
      <c r="C378" t="s">
        <v>1790</v>
      </c>
    </row>
    <row r="379" spans="1:3" x14ac:dyDescent="0.25">
      <c r="A379" t="s">
        <v>1448</v>
      </c>
      <c r="C379" t="s">
        <v>1797</v>
      </c>
    </row>
    <row r="380" spans="1:3" x14ac:dyDescent="0.25">
      <c r="A380" t="s">
        <v>1450</v>
      </c>
      <c r="C380" t="s">
        <v>1807</v>
      </c>
    </row>
    <row r="381" spans="1:3" x14ac:dyDescent="0.25">
      <c r="A381" t="s">
        <v>1451</v>
      </c>
      <c r="C381" t="s">
        <v>1830</v>
      </c>
    </row>
    <row r="382" spans="1:3" x14ac:dyDescent="0.25">
      <c r="A382" t="s">
        <v>1455</v>
      </c>
      <c r="C382" t="s">
        <v>1836</v>
      </c>
    </row>
    <row r="383" spans="1:3" x14ac:dyDescent="0.25">
      <c r="A383" t="s">
        <v>1459</v>
      </c>
      <c r="C383" t="s">
        <v>1839</v>
      </c>
    </row>
    <row r="384" spans="1:3" x14ac:dyDescent="0.25">
      <c r="A384" t="s">
        <v>1463</v>
      </c>
      <c r="C384" t="s">
        <v>1841</v>
      </c>
    </row>
    <row r="385" spans="1:3" x14ac:dyDescent="0.25">
      <c r="A385" t="s">
        <v>1465</v>
      </c>
      <c r="C385" t="s">
        <v>1847</v>
      </c>
    </row>
    <row r="386" spans="1:3" x14ac:dyDescent="0.25">
      <c r="A386" t="s">
        <v>1467</v>
      </c>
      <c r="C386" t="s">
        <v>1849</v>
      </c>
    </row>
    <row r="387" spans="1:3" x14ac:dyDescent="0.25">
      <c r="A387" t="s">
        <v>1469</v>
      </c>
      <c r="C387" t="s">
        <v>1852</v>
      </c>
    </row>
    <row r="388" spans="1:3" x14ac:dyDescent="0.25">
      <c r="A388" t="s">
        <v>1473</v>
      </c>
      <c r="C388" t="s">
        <v>1859</v>
      </c>
    </row>
    <row r="389" spans="1:3" x14ac:dyDescent="0.25">
      <c r="A389" t="s">
        <v>1476</v>
      </c>
      <c r="C389" t="s">
        <v>1865</v>
      </c>
    </row>
    <row r="390" spans="1:3" x14ac:dyDescent="0.25">
      <c r="A390" t="s">
        <v>1478</v>
      </c>
      <c r="C390" t="s">
        <v>1873</v>
      </c>
    </row>
    <row r="391" spans="1:3" x14ac:dyDescent="0.25">
      <c r="A391" t="s">
        <v>1481</v>
      </c>
      <c r="C391" t="s">
        <v>1878</v>
      </c>
    </row>
    <row r="392" spans="1:3" x14ac:dyDescent="0.25">
      <c r="A392" t="s">
        <v>1486</v>
      </c>
      <c r="C392" t="s">
        <v>1881</v>
      </c>
    </row>
    <row r="393" spans="1:3" x14ac:dyDescent="0.25">
      <c r="A393" t="s">
        <v>1489</v>
      </c>
      <c r="C393" t="s">
        <v>1888</v>
      </c>
    </row>
    <row r="394" spans="1:3" x14ac:dyDescent="0.25">
      <c r="A394" t="s">
        <v>1490</v>
      </c>
      <c r="C394" t="s">
        <v>1891</v>
      </c>
    </row>
    <row r="395" spans="1:3" x14ac:dyDescent="0.25">
      <c r="A395" t="s">
        <v>1493</v>
      </c>
      <c r="C395" t="s">
        <v>1896</v>
      </c>
    </row>
    <row r="396" spans="1:3" x14ac:dyDescent="0.25">
      <c r="A396" t="s">
        <v>1495</v>
      </c>
      <c r="C396" t="s">
        <v>1902</v>
      </c>
    </row>
    <row r="397" spans="1:3" x14ac:dyDescent="0.25">
      <c r="A397" t="s">
        <v>1498</v>
      </c>
      <c r="C397" t="s">
        <v>1909</v>
      </c>
    </row>
    <row r="398" spans="1:3" x14ac:dyDescent="0.25">
      <c r="A398" t="s">
        <v>1500</v>
      </c>
      <c r="C398" t="s">
        <v>1911</v>
      </c>
    </row>
    <row r="399" spans="1:3" x14ac:dyDescent="0.25">
      <c r="A399" t="s">
        <v>1503</v>
      </c>
      <c r="C399" t="s">
        <v>1914</v>
      </c>
    </row>
    <row r="400" spans="1:3" x14ac:dyDescent="0.25">
      <c r="A400" t="s">
        <v>1505</v>
      </c>
      <c r="C400" t="s">
        <v>1918</v>
      </c>
    </row>
    <row r="401" spans="1:3" x14ac:dyDescent="0.25">
      <c r="A401" t="s">
        <v>1507</v>
      </c>
      <c r="C401" t="s">
        <v>1920</v>
      </c>
    </row>
    <row r="402" spans="1:3" x14ac:dyDescent="0.25">
      <c r="A402" t="s">
        <v>1511</v>
      </c>
      <c r="C402" t="s">
        <v>1926</v>
      </c>
    </row>
    <row r="403" spans="1:3" x14ac:dyDescent="0.25">
      <c r="A403" t="s">
        <v>1512</v>
      </c>
      <c r="C403" t="s">
        <v>1929</v>
      </c>
    </row>
    <row r="404" spans="1:3" x14ac:dyDescent="0.25">
      <c r="A404" t="s">
        <v>1514</v>
      </c>
      <c r="C404" t="s">
        <v>1939</v>
      </c>
    </row>
    <row r="405" spans="1:3" x14ac:dyDescent="0.25">
      <c r="A405" t="s">
        <v>1515</v>
      </c>
      <c r="C405" t="s">
        <v>1945</v>
      </c>
    </row>
    <row r="406" spans="1:3" x14ac:dyDescent="0.25">
      <c r="A406" t="s">
        <v>1519</v>
      </c>
      <c r="C406" t="s">
        <v>1948</v>
      </c>
    </row>
    <row r="407" spans="1:3" x14ac:dyDescent="0.25">
      <c r="A407" t="s">
        <v>1521</v>
      </c>
      <c r="C407" t="s">
        <v>1952</v>
      </c>
    </row>
    <row r="408" spans="1:3" x14ac:dyDescent="0.25">
      <c r="A408" t="s">
        <v>1524</v>
      </c>
      <c r="C408" t="s">
        <v>1961</v>
      </c>
    </row>
    <row r="409" spans="1:3" x14ac:dyDescent="0.25">
      <c r="A409" t="s">
        <v>1526</v>
      </c>
      <c r="C409" t="s">
        <v>1968</v>
      </c>
    </row>
    <row r="410" spans="1:3" x14ac:dyDescent="0.25">
      <c r="A410" t="s">
        <v>1529</v>
      </c>
      <c r="C410" t="s">
        <v>1976</v>
      </c>
    </row>
    <row r="411" spans="1:3" x14ac:dyDescent="0.25">
      <c r="A411" t="s">
        <v>1532</v>
      </c>
      <c r="C411" t="s">
        <v>1980</v>
      </c>
    </row>
    <row r="412" spans="1:3" x14ac:dyDescent="0.25">
      <c r="A412" t="s">
        <v>1535</v>
      </c>
      <c r="C412" t="s">
        <v>1993</v>
      </c>
    </row>
    <row r="413" spans="1:3" x14ac:dyDescent="0.25">
      <c r="A413" t="s">
        <v>1537</v>
      </c>
      <c r="C413" t="s">
        <v>2002</v>
      </c>
    </row>
    <row r="414" spans="1:3" x14ac:dyDescent="0.25">
      <c r="A414" t="s">
        <v>1542</v>
      </c>
      <c r="C414" t="s">
        <v>2010</v>
      </c>
    </row>
    <row r="415" spans="1:3" x14ac:dyDescent="0.25">
      <c r="A415" t="s">
        <v>1546</v>
      </c>
      <c r="C415" t="s">
        <v>2019</v>
      </c>
    </row>
    <row r="416" spans="1:3" x14ac:dyDescent="0.25">
      <c r="A416" t="s">
        <v>1548</v>
      </c>
      <c r="C416" t="s">
        <v>2021</v>
      </c>
    </row>
    <row r="417" spans="1:3" x14ac:dyDescent="0.25">
      <c r="A417" t="s">
        <v>1549</v>
      </c>
      <c r="C417" t="s">
        <v>2025</v>
      </c>
    </row>
    <row r="418" spans="1:3" x14ac:dyDescent="0.25">
      <c r="A418" t="s">
        <v>1556</v>
      </c>
      <c r="C418" t="s">
        <v>2028</v>
      </c>
    </row>
    <row r="419" spans="1:3" x14ac:dyDescent="0.25">
      <c r="A419" t="s">
        <v>1558</v>
      </c>
      <c r="C419" t="s">
        <v>2038</v>
      </c>
    </row>
    <row r="420" spans="1:3" x14ac:dyDescent="0.25">
      <c r="A420" t="s">
        <v>1559</v>
      </c>
      <c r="C420" t="s">
        <v>2048</v>
      </c>
    </row>
    <row r="421" spans="1:3" x14ac:dyDescent="0.25">
      <c r="A421" t="s">
        <v>1561</v>
      </c>
      <c r="C421" t="s">
        <v>2052</v>
      </c>
    </row>
    <row r="422" spans="1:3" x14ac:dyDescent="0.25">
      <c r="A422" t="s">
        <v>1564</v>
      </c>
      <c r="C422" t="s">
        <v>2057</v>
      </c>
    </row>
    <row r="423" spans="1:3" x14ac:dyDescent="0.25">
      <c r="A423" t="s">
        <v>1566</v>
      </c>
      <c r="C423" t="s">
        <v>2066</v>
      </c>
    </row>
    <row r="424" spans="1:3" x14ac:dyDescent="0.25">
      <c r="A424" t="s">
        <v>1568</v>
      </c>
      <c r="C424" t="s">
        <v>2083</v>
      </c>
    </row>
    <row r="425" spans="1:3" x14ac:dyDescent="0.25">
      <c r="A425" t="s">
        <v>1570</v>
      </c>
      <c r="C425" t="s">
        <v>2086</v>
      </c>
    </row>
    <row r="426" spans="1:3" x14ac:dyDescent="0.25">
      <c r="A426" t="s">
        <v>1574</v>
      </c>
      <c r="C426" t="s">
        <v>2089</v>
      </c>
    </row>
    <row r="427" spans="1:3" x14ac:dyDescent="0.25">
      <c r="A427" t="s">
        <v>1577</v>
      </c>
      <c r="C427" t="s">
        <v>2092</v>
      </c>
    </row>
    <row r="428" spans="1:3" x14ac:dyDescent="0.25">
      <c r="A428" t="s">
        <v>1581</v>
      </c>
      <c r="C428" t="s">
        <v>2101</v>
      </c>
    </row>
    <row r="429" spans="1:3" x14ac:dyDescent="0.25">
      <c r="A429" t="s">
        <v>1584</v>
      </c>
      <c r="C429" t="s">
        <v>2105</v>
      </c>
    </row>
    <row r="430" spans="1:3" x14ac:dyDescent="0.25">
      <c r="A430" t="s">
        <v>1586</v>
      </c>
      <c r="C430" t="s">
        <v>2109</v>
      </c>
    </row>
    <row r="431" spans="1:3" x14ac:dyDescent="0.25">
      <c r="A431" t="s">
        <v>1588</v>
      </c>
      <c r="C431" t="s">
        <v>2119</v>
      </c>
    </row>
    <row r="432" spans="1:3" x14ac:dyDescent="0.25">
      <c r="A432" t="s">
        <v>1591</v>
      </c>
      <c r="C432" t="s">
        <v>2124</v>
      </c>
    </row>
    <row r="433" spans="1:3" x14ac:dyDescent="0.25">
      <c r="A433" t="s">
        <v>1594</v>
      </c>
      <c r="C433" t="s">
        <v>2131</v>
      </c>
    </row>
    <row r="434" spans="1:3" x14ac:dyDescent="0.25">
      <c r="A434" t="s">
        <v>1596</v>
      </c>
      <c r="C434" t="s">
        <v>2133</v>
      </c>
    </row>
    <row r="435" spans="1:3" x14ac:dyDescent="0.25">
      <c r="A435" t="s">
        <v>1599</v>
      </c>
      <c r="C435" t="s">
        <v>2144</v>
      </c>
    </row>
    <row r="436" spans="1:3" x14ac:dyDescent="0.25">
      <c r="A436" t="s">
        <v>1600</v>
      </c>
      <c r="C436" t="s">
        <v>2149</v>
      </c>
    </row>
    <row r="437" spans="1:3" x14ac:dyDescent="0.25">
      <c r="A437" t="s">
        <v>1603</v>
      </c>
      <c r="C437" t="s">
        <v>2153</v>
      </c>
    </row>
    <row r="438" spans="1:3" x14ac:dyDescent="0.25">
      <c r="A438" t="s">
        <v>1606</v>
      </c>
      <c r="C438" t="s">
        <v>2161</v>
      </c>
    </row>
    <row r="439" spans="1:3" x14ac:dyDescent="0.25">
      <c r="A439" t="s">
        <v>1609</v>
      </c>
      <c r="C439" t="s">
        <v>2166</v>
      </c>
    </row>
    <row r="440" spans="1:3" x14ac:dyDescent="0.25">
      <c r="A440" t="s">
        <v>1615</v>
      </c>
      <c r="C440" t="s">
        <v>2174</v>
      </c>
    </row>
    <row r="441" spans="1:3" x14ac:dyDescent="0.25">
      <c r="A441" t="s">
        <v>1618</v>
      </c>
      <c r="C441" t="s">
        <v>2178</v>
      </c>
    </row>
    <row r="442" spans="1:3" x14ac:dyDescent="0.25">
      <c r="A442" t="s">
        <v>1621</v>
      </c>
      <c r="C442" t="s">
        <v>2181</v>
      </c>
    </row>
    <row r="443" spans="1:3" x14ac:dyDescent="0.25">
      <c r="A443" t="s">
        <v>1622</v>
      </c>
      <c r="C443" t="s">
        <v>2183</v>
      </c>
    </row>
    <row r="444" spans="1:3" x14ac:dyDescent="0.25">
      <c r="A444" t="s">
        <v>1624</v>
      </c>
      <c r="C444" t="s">
        <v>2189</v>
      </c>
    </row>
    <row r="445" spans="1:3" x14ac:dyDescent="0.25">
      <c r="A445" t="s">
        <v>1626</v>
      </c>
      <c r="C445" t="s">
        <v>2191</v>
      </c>
    </row>
    <row r="446" spans="1:3" x14ac:dyDescent="0.25">
      <c r="A446" t="s">
        <v>1628</v>
      </c>
      <c r="C446" t="s">
        <v>2195</v>
      </c>
    </row>
    <row r="447" spans="1:3" x14ac:dyDescent="0.25">
      <c r="A447" t="s">
        <v>1632</v>
      </c>
      <c r="C447" t="s">
        <v>2199</v>
      </c>
    </row>
    <row r="448" spans="1:3" x14ac:dyDescent="0.25">
      <c r="A448" t="s">
        <v>1635</v>
      </c>
      <c r="C448" t="s">
        <v>2202</v>
      </c>
    </row>
    <row r="449" spans="1:3" x14ac:dyDescent="0.25">
      <c r="A449" t="s">
        <v>1638</v>
      </c>
      <c r="C449" t="s">
        <v>2205</v>
      </c>
    </row>
    <row r="450" spans="1:3" x14ac:dyDescent="0.25">
      <c r="A450" t="s">
        <v>1641</v>
      </c>
      <c r="C450" t="s">
        <v>2215</v>
      </c>
    </row>
    <row r="451" spans="1:3" x14ac:dyDescent="0.25">
      <c r="A451" t="s">
        <v>1646</v>
      </c>
      <c r="C451" t="s">
        <v>2218</v>
      </c>
    </row>
    <row r="452" spans="1:3" x14ac:dyDescent="0.25">
      <c r="A452" t="s">
        <v>1649</v>
      </c>
      <c r="C452" t="s">
        <v>2228</v>
      </c>
    </row>
    <row r="453" spans="1:3" x14ac:dyDescent="0.25">
      <c r="A453" t="s">
        <v>1650</v>
      </c>
      <c r="C453" t="s">
        <v>2230</v>
      </c>
    </row>
    <row r="454" spans="1:3" x14ac:dyDescent="0.25">
      <c r="A454" t="s">
        <v>1654</v>
      </c>
      <c r="C454" t="s">
        <v>2234</v>
      </c>
    </row>
    <row r="455" spans="1:3" x14ac:dyDescent="0.25">
      <c r="A455" t="s">
        <v>1657</v>
      </c>
      <c r="C455" t="s">
        <v>2237</v>
      </c>
    </row>
    <row r="456" spans="1:3" x14ac:dyDescent="0.25">
      <c r="A456" t="s">
        <v>1659</v>
      </c>
      <c r="C456" t="s">
        <v>2239</v>
      </c>
    </row>
    <row r="457" spans="1:3" x14ac:dyDescent="0.25">
      <c r="A457" t="s">
        <v>1661</v>
      </c>
      <c r="C457" t="s">
        <v>2252</v>
      </c>
    </row>
    <row r="458" spans="1:3" x14ac:dyDescent="0.25">
      <c r="A458" t="s">
        <v>1665</v>
      </c>
      <c r="C458" t="s">
        <v>2256</v>
      </c>
    </row>
    <row r="459" spans="1:3" x14ac:dyDescent="0.25">
      <c r="A459" t="s">
        <v>1668</v>
      </c>
      <c r="C459" t="s">
        <v>2269</v>
      </c>
    </row>
    <row r="460" spans="1:3" x14ac:dyDescent="0.25">
      <c r="A460" t="s">
        <v>1670</v>
      </c>
      <c r="C460" t="s">
        <v>2274</v>
      </c>
    </row>
    <row r="461" spans="1:3" x14ac:dyDescent="0.25">
      <c r="A461" t="s">
        <v>1672</v>
      </c>
      <c r="C461" t="s">
        <v>2285</v>
      </c>
    </row>
    <row r="462" spans="1:3" x14ac:dyDescent="0.25">
      <c r="A462" t="s">
        <v>1674</v>
      </c>
      <c r="C462" t="s">
        <v>2287</v>
      </c>
    </row>
    <row r="463" spans="1:3" x14ac:dyDescent="0.25">
      <c r="A463" t="s">
        <v>1675</v>
      </c>
      <c r="C463" t="s">
        <v>2290</v>
      </c>
    </row>
    <row r="464" spans="1:3" x14ac:dyDescent="0.25">
      <c r="A464" t="s">
        <v>1678</v>
      </c>
      <c r="C464" t="s">
        <v>2293</v>
      </c>
    </row>
    <row r="465" spans="1:3" x14ac:dyDescent="0.25">
      <c r="A465" t="s">
        <v>1679</v>
      </c>
      <c r="C465" t="s">
        <v>2298</v>
      </c>
    </row>
    <row r="466" spans="1:3" x14ac:dyDescent="0.25">
      <c r="A466" t="s">
        <v>1682</v>
      </c>
      <c r="C466" t="s">
        <v>2319</v>
      </c>
    </row>
    <row r="467" spans="1:3" x14ac:dyDescent="0.25">
      <c r="A467" t="s">
        <v>1684</v>
      </c>
      <c r="C467" t="s">
        <v>2332</v>
      </c>
    </row>
    <row r="468" spans="1:3" x14ac:dyDescent="0.25">
      <c r="A468" t="s">
        <v>1686</v>
      </c>
      <c r="C468" t="s">
        <v>2334</v>
      </c>
    </row>
    <row r="469" spans="1:3" x14ac:dyDescent="0.25">
      <c r="A469" t="s">
        <v>1688</v>
      </c>
      <c r="C469" t="s">
        <v>2337</v>
      </c>
    </row>
    <row r="470" spans="1:3" x14ac:dyDescent="0.25">
      <c r="A470" t="s">
        <v>1690</v>
      </c>
      <c r="C470" t="s">
        <v>2340</v>
      </c>
    </row>
    <row r="471" spans="1:3" x14ac:dyDescent="0.25">
      <c r="A471" t="s">
        <v>1695</v>
      </c>
      <c r="C471" t="s">
        <v>2344</v>
      </c>
    </row>
    <row r="472" spans="1:3" x14ac:dyDescent="0.25">
      <c r="A472" t="s">
        <v>1699</v>
      </c>
      <c r="C472" t="s">
        <v>2347</v>
      </c>
    </row>
    <row r="473" spans="1:3" x14ac:dyDescent="0.25">
      <c r="A473" t="s">
        <v>1702</v>
      </c>
      <c r="C473" t="s">
        <v>2370</v>
      </c>
    </row>
    <row r="474" spans="1:3" x14ac:dyDescent="0.25">
      <c r="A474" t="s">
        <v>1705</v>
      </c>
      <c r="C474" t="s">
        <v>2372</v>
      </c>
    </row>
    <row r="475" spans="1:3" x14ac:dyDescent="0.25">
      <c r="A475" t="s">
        <v>1713</v>
      </c>
      <c r="C475" t="s">
        <v>2377</v>
      </c>
    </row>
    <row r="476" spans="1:3" x14ac:dyDescent="0.25">
      <c r="A476" t="s">
        <v>1714</v>
      </c>
      <c r="C476" t="s">
        <v>2379</v>
      </c>
    </row>
    <row r="477" spans="1:3" x14ac:dyDescent="0.25">
      <c r="A477" t="s">
        <v>1717</v>
      </c>
      <c r="C477" t="s">
        <v>2385</v>
      </c>
    </row>
    <row r="478" spans="1:3" x14ac:dyDescent="0.25">
      <c r="A478" t="s">
        <v>1720</v>
      </c>
      <c r="C478" t="s">
        <v>2390</v>
      </c>
    </row>
    <row r="479" spans="1:3" x14ac:dyDescent="0.25">
      <c r="A479" t="s">
        <v>1723</v>
      </c>
      <c r="C479" t="s">
        <v>2392</v>
      </c>
    </row>
    <row r="480" spans="1:3" x14ac:dyDescent="0.25">
      <c r="A480" t="s">
        <v>1726</v>
      </c>
      <c r="C480" t="s">
        <v>2395</v>
      </c>
    </row>
    <row r="481" spans="1:3" x14ac:dyDescent="0.25">
      <c r="A481" t="s">
        <v>1730</v>
      </c>
      <c r="C481" t="s">
        <v>2413</v>
      </c>
    </row>
    <row r="482" spans="1:3" x14ac:dyDescent="0.25">
      <c r="A482" t="s">
        <v>1732</v>
      </c>
      <c r="C482" t="s">
        <v>2415</v>
      </c>
    </row>
    <row r="483" spans="1:3" x14ac:dyDescent="0.25">
      <c r="A483" t="s">
        <v>1734</v>
      </c>
      <c r="C483" t="s">
        <v>2421</v>
      </c>
    </row>
    <row r="484" spans="1:3" x14ac:dyDescent="0.25">
      <c r="A484" t="s">
        <v>1736</v>
      </c>
      <c r="C484" t="s">
        <v>2443</v>
      </c>
    </row>
    <row r="485" spans="1:3" x14ac:dyDescent="0.25">
      <c r="A485" t="s">
        <v>1741</v>
      </c>
      <c r="C485" t="s">
        <v>2447</v>
      </c>
    </row>
    <row r="486" spans="1:3" x14ac:dyDescent="0.25">
      <c r="A486" t="s">
        <v>1743</v>
      </c>
      <c r="C486" t="s">
        <v>2449</v>
      </c>
    </row>
    <row r="487" spans="1:3" x14ac:dyDescent="0.25">
      <c r="A487" t="s">
        <v>1746</v>
      </c>
      <c r="C487" t="s">
        <v>2457</v>
      </c>
    </row>
    <row r="488" spans="1:3" x14ac:dyDescent="0.25">
      <c r="A488" t="s">
        <v>1750</v>
      </c>
      <c r="C488" t="s">
        <v>2461</v>
      </c>
    </row>
    <row r="489" spans="1:3" x14ac:dyDescent="0.25">
      <c r="A489" t="s">
        <v>1751</v>
      </c>
      <c r="C489" t="s">
        <v>2466</v>
      </c>
    </row>
    <row r="490" spans="1:3" x14ac:dyDescent="0.25">
      <c r="A490" t="s">
        <v>1754</v>
      </c>
      <c r="C490" t="s">
        <v>2474</v>
      </c>
    </row>
    <row r="491" spans="1:3" x14ac:dyDescent="0.25">
      <c r="A491" t="s">
        <v>1757</v>
      </c>
      <c r="C491" t="s">
        <v>2477</v>
      </c>
    </row>
    <row r="492" spans="1:3" x14ac:dyDescent="0.25">
      <c r="A492" t="s">
        <v>1758</v>
      </c>
      <c r="C492" t="s">
        <v>2484</v>
      </c>
    </row>
    <row r="493" spans="1:3" x14ac:dyDescent="0.25">
      <c r="A493" t="s">
        <v>1763</v>
      </c>
      <c r="C493" t="s">
        <v>2487</v>
      </c>
    </row>
    <row r="494" spans="1:3" x14ac:dyDescent="0.25">
      <c r="A494" t="s">
        <v>1767</v>
      </c>
      <c r="C494" t="s">
        <v>2490</v>
      </c>
    </row>
    <row r="495" spans="1:3" x14ac:dyDescent="0.25">
      <c r="A495" t="s">
        <v>1773</v>
      </c>
      <c r="C495" t="s">
        <v>2493</v>
      </c>
    </row>
    <row r="496" spans="1:3" x14ac:dyDescent="0.25">
      <c r="A496" t="s">
        <v>1775</v>
      </c>
      <c r="C496" t="s">
        <v>2496</v>
      </c>
    </row>
    <row r="497" spans="1:3" x14ac:dyDescent="0.25">
      <c r="A497" t="s">
        <v>1776</v>
      </c>
      <c r="C497" t="s">
        <v>2500</v>
      </c>
    </row>
    <row r="498" spans="1:3" x14ac:dyDescent="0.25">
      <c r="A498" t="s">
        <v>1777</v>
      </c>
      <c r="C498" t="s">
        <v>2510</v>
      </c>
    </row>
    <row r="499" spans="1:3" x14ac:dyDescent="0.25">
      <c r="A499" t="s">
        <v>1781</v>
      </c>
      <c r="C499" t="s">
        <v>2520</v>
      </c>
    </row>
    <row r="500" spans="1:3" x14ac:dyDescent="0.25">
      <c r="A500" t="s">
        <v>1787</v>
      </c>
      <c r="C500" t="s">
        <v>2524</v>
      </c>
    </row>
    <row r="501" spans="1:3" x14ac:dyDescent="0.25">
      <c r="A501" t="s">
        <v>1789</v>
      </c>
      <c r="C501" t="s">
        <v>2526</v>
      </c>
    </row>
    <row r="502" spans="1:3" x14ac:dyDescent="0.25">
      <c r="A502" t="s">
        <v>1792</v>
      </c>
      <c r="C502" t="s">
        <v>2531</v>
      </c>
    </row>
    <row r="503" spans="1:3" x14ac:dyDescent="0.25">
      <c r="A503" t="s">
        <v>1794</v>
      </c>
      <c r="C503" t="s">
        <v>2534</v>
      </c>
    </row>
    <row r="504" spans="1:3" x14ac:dyDescent="0.25">
      <c r="A504" t="s">
        <v>1796</v>
      </c>
      <c r="C504" t="s">
        <v>2543</v>
      </c>
    </row>
    <row r="505" spans="1:3" x14ac:dyDescent="0.25">
      <c r="A505" t="s">
        <v>1799</v>
      </c>
      <c r="C505" t="s">
        <v>2546</v>
      </c>
    </row>
    <row r="506" spans="1:3" x14ac:dyDescent="0.25">
      <c r="A506" t="s">
        <v>1804</v>
      </c>
      <c r="C506" t="s">
        <v>2551</v>
      </c>
    </row>
    <row r="507" spans="1:3" x14ac:dyDescent="0.25">
      <c r="A507" t="s">
        <v>1806</v>
      </c>
      <c r="C507" t="s">
        <v>2560</v>
      </c>
    </row>
    <row r="508" spans="1:3" x14ac:dyDescent="0.25">
      <c r="A508" t="s">
        <v>1811</v>
      </c>
      <c r="C508" t="s">
        <v>2565</v>
      </c>
    </row>
    <row r="509" spans="1:3" x14ac:dyDescent="0.25">
      <c r="A509" t="s">
        <v>1813</v>
      </c>
      <c r="C509" t="s">
        <v>2571</v>
      </c>
    </row>
    <row r="510" spans="1:3" x14ac:dyDescent="0.25">
      <c r="A510" t="s">
        <v>1818</v>
      </c>
      <c r="C510" t="s">
        <v>2581</v>
      </c>
    </row>
    <row r="511" spans="1:3" x14ac:dyDescent="0.25">
      <c r="A511" t="s">
        <v>1820</v>
      </c>
      <c r="C511" t="s">
        <v>2583</v>
      </c>
    </row>
    <row r="512" spans="1:3" x14ac:dyDescent="0.25">
      <c r="A512" t="s">
        <v>1823</v>
      </c>
      <c r="C512" t="s">
        <v>2586</v>
      </c>
    </row>
    <row r="513" spans="1:3" x14ac:dyDescent="0.25">
      <c r="A513" t="s">
        <v>1824</v>
      </c>
      <c r="C513" t="s">
        <v>2589</v>
      </c>
    </row>
    <row r="514" spans="1:3" x14ac:dyDescent="0.25">
      <c r="A514" t="s">
        <v>1829</v>
      </c>
      <c r="C514" t="s">
        <v>2593</v>
      </c>
    </row>
    <row r="515" spans="1:3" x14ac:dyDescent="0.25">
      <c r="A515" t="s">
        <v>1831</v>
      </c>
      <c r="C515" t="s">
        <v>2597</v>
      </c>
    </row>
    <row r="516" spans="1:3" x14ac:dyDescent="0.25">
      <c r="A516" t="s">
        <v>1835</v>
      </c>
      <c r="C516" t="s">
        <v>2604</v>
      </c>
    </row>
    <row r="517" spans="1:3" x14ac:dyDescent="0.25">
      <c r="A517" t="s">
        <v>1838</v>
      </c>
      <c r="C517" t="s">
        <v>2616</v>
      </c>
    </row>
    <row r="518" spans="1:3" x14ac:dyDescent="0.25">
      <c r="A518" t="s">
        <v>1840</v>
      </c>
      <c r="C518" t="s">
        <v>2619</v>
      </c>
    </row>
    <row r="519" spans="1:3" x14ac:dyDescent="0.25">
      <c r="A519" t="s">
        <v>1844</v>
      </c>
      <c r="C519" t="s">
        <v>2623</v>
      </c>
    </row>
    <row r="520" spans="1:3" x14ac:dyDescent="0.25">
      <c r="A520" t="s">
        <v>1846</v>
      </c>
      <c r="C520" t="s">
        <v>2627</v>
      </c>
    </row>
    <row r="521" spans="1:3" x14ac:dyDescent="0.25">
      <c r="A521" t="s">
        <v>1848</v>
      </c>
      <c r="C521" t="s">
        <v>2635</v>
      </c>
    </row>
    <row r="522" spans="1:3" x14ac:dyDescent="0.25">
      <c r="A522" t="s">
        <v>1851</v>
      </c>
      <c r="C522" t="s">
        <v>2643</v>
      </c>
    </row>
    <row r="523" spans="1:3" x14ac:dyDescent="0.25">
      <c r="A523" t="s">
        <v>1856</v>
      </c>
      <c r="C523" t="s">
        <v>2646</v>
      </c>
    </row>
    <row r="524" spans="1:3" x14ac:dyDescent="0.25">
      <c r="A524" t="s">
        <v>1857</v>
      </c>
      <c r="C524" t="s">
        <v>2650</v>
      </c>
    </row>
    <row r="525" spans="1:3" x14ac:dyDescent="0.25">
      <c r="A525" t="s">
        <v>1858</v>
      </c>
      <c r="C525" t="s">
        <v>2655</v>
      </c>
    </row>
    <row r="526" spans="1:3" x14ac:dyDescent="0.25">
      <c r="A526" t="s">
        <v>1860</v>
      </c>
      <c r="C526" t="s">
        <v>2666</v>
      </c>
    </row>
    <row r="527" spans="1:3" x14ac:dyDescent="0.25">
      <c r="A527" t="s">
        <v>1861</v>
      </c>
      <c r="C527" t="s">
        <v>2671</v>
      </c>
    </row>
    <row r="528" spans="1:3" x14ac:dyDescent="0.25">
      <c r="A528" t="s">
        <v>1864</v>
      </c>
      <c r="C528" t="s">
        <v>2687</v>
      </c>
    </row>
    <row r="529" spans="1:3" x14ac:dyDescent="0.25">
      <c r="A529" t="s">
        <v>1872</v>
      </c>
      <c r="C529" t="s">
        <v>2698</v>
      </c>
    </row>
    <row r="530" spans="1:3" x14ac:dyDescent="0.25">
      <c r="A530" t="s">
        <v>1876</v>
      </c>
      <c r="C530" t="s">
        <v>2703</v>
      </c>
    </row>
    <row r="531" spans="1:3" x14ac:dyDescent="0.25">
      <c r="A531" t="s">
        <v>1877</v>
      </c>
      <c r="C531" t="s">
        <v>2707</v>
      </c>
    </row>
    <row r="532" spans="1:3" x14ac:dyDescent="0.25">
      <c r="A532" t="s">
        <v>1880</v>
      </c>
      <c r="C532" t="s">
        <v>2711</v>
      </c>
    </row>
    <row r="533" spans="1:3" x14ac:dyDescent="0.25">
      <c r="A533" t="s">
        <v>1883</v>
      </c>
      <c r="C533" t="s">
        <v>2725</v>
      </c>
    </row>
    <row r="534" spans="1:3" x14ac:dyDescent="0.25">
      <c r="A534" t="s">
        <v>1885</v>
      </c>
      <c r="C534" t="s">
        <v>2735</v>
      </c>
    </row>
    <row r="535" spans="1:3" x14ac:dyDescent="0.25">
      <c r="A535" t="s">
        <v>1887</v>
      </c>
      <c r="C535" t="s">
        <v>2741</v>
      </c>
    </row>
    <row r="536" spans="1:3" x14ac:dyDescent="0.25">
      <c r="A536" t="s">
        <v>1890</v>
      </c>
      <c r="C536" t="s">
        <v>2748</v>
      </c>
    </row>
    <row r="537" spans="1:3" x14ac:dyDescent="0.25">
      <c r="A537" t="s">
        <v>1892</v>
      </c>
      <c r="C537" t="s">
        <v>2766</v>
      </c>
    </row>
    <row r="538" spans="1:3" x14ac:dyDescent="0.25">
      <c r="A538" t="s">
        <v>1895</v>
      </c>
      <c r="C538" t="s">
        <v>2770</v>
      </c>
    </row>
    <row r="539" spans="1:3" x14ac:dyDescent="0.25">
      <c r="A539" t="s">
        <v>1897</v>
      </c>
      <c r="C539" t="s">
        <v>2774</v>
      </c>
    </row>
    <row r="540" spans="1:3" x14ac:dyDescent="0.25">
      <c r="A540" t="s">
        <v>1901</v>
      </c>
      <c r="C540" t="s">
        <v>2778</v>
      </c>
    </row>
    <row r="541" spans="1:3" x14ac:dyDescent="0.25">
      <c r="A541" t="s">
        <v>1906</v>
      </c>
      <c r="C541" t="s">
        <v>2780</v>
      </c>
    </row>
    <row r="542" spans="1:3" x14ac:dyDescent="0.25">
      <c r="A542" t="s">
        <v>1908</v>
      </c>
      <c r="C542" t="s">
        <v>2788</v>
      </c>
    </row>
    <row r="543" spans="1:3" x14ac:dyDescent="0.25">
      <c r="A543" t="s">
        <v>1910</v>
      </c>
      <c r="C543" t="s">
        <v>2797</v>
      </c>
    </row>
    <row r="544" spans="1:3" x14ac:dyDescent="0.25">
      <c r="A544" t="s">
        <v>1913</v>
      </c>
      <c r="C544" t="s">
        <v>2804</v>
      </c>
    </row>
    <row r="545" spans="1:3" x14ac:dyDescent="0.25">
      <c r="A545" t="s">
        <v>1917</v>
      </c>
      <c r="C545" t="s">
        <v>2811</v>
      </c>
    </row>
    <row r="546" spans="1:3" x14ac:dyDescent="0.25">
      <c r="A546" t="s">
        <v>1919</v>
      </c>
      <c r="C546" t="s">
        <v>2816</v>
      </c>
    </row>
    <row r="547" spans="1:3" x14ac:dyDescent="0.25">
      <c r="A547" t="s">
        <v>1923</v>
      </c>
      <c r="C547" t="s">
        <v>2819</v>
      </c>
    </row>
    <row r="548" spans="1:3" x14ac:dyDescent="0.25">
      <c r="A548" t="s">
        <v>1925</v>
      </c>
      <c r="C548" t="s">
        <v>2824</v>
      </c>
    </row>
    <row r="549" spans="1:3" x14ac:dyDescent="0.25">
      <c r="A549" t="s">
        <v>1928</v>
      </c>
      <c r="C549" t="s">
        <v>2829</v>
      </c>
    </row>
    <row r="550" spans="1:3" x14ac:dyDescent="0.25">
      <c r="A550" t="s">
        <v>1930</v>
      </c>
      <c r="C550" t="s">
        <v>2837</v>
      </c>
    </row>
    <row r="551" spans="1:3" x14ac:dyDescent="0.25">
      <c r="A551" t="s">
        <v>1932</v>
      </c>
      <c r="C551" t="s">
        <v>2847</v>
      </c>
    </row>
    <row r="552" spans="1:3" x14ac:dyDescent="0.25">
      <c r="A552" t="s">
        <v>1934</v>
      </c>
      <c r="C552" t="s">
        <v>2850</v>
      </c>
    </row>
    <row r="553" spans="1:3" x14ac:dyDescent="0.25">
      <c r="A553" t="s">
        <v>1938</v>
      </c>
      <c r="C553" t="s">
        <v>2861</v>
      </c>
    </row>
    <row r="554" spans="1:3" x14ac:dyDescent="0.25">
      <c r="A554" t="s">
        <v>1941</v>
      </c>
      <c r="C554" t="s">
        <v>2863</v>
      </c>
    </row>
    <row r="555" spans="1:3" x14ac:dyDescent="0.25">
      <c r="A555" t="s">
        <v>1944</v>
      </c>
      <c r="C555" t="s">
        <v>2867</v>
      </c>
    </row>
    <row r="556" spans="1:3" x14ac:dyDescent="0.25">
      <c r="A556" t="s">
        <v>1947</v>
      </c>
      <c r="C556" t="s">
        <v>2870</v>
      </c>
    </row>
    <row r="557" spans="1:3" x14ac:dyDescent="0.25">
      <c r="A557" t="s">
        <v>1951</v>
      </c>
      <c r="C557" t="s">
        <v>2881</v>
      </c>
    </row>
    <row r="558" spans="1:3" x14ac:dyDescent="0.25">
      <c r="A558" t="s">
        <v>1954</v>
      </c>
      <c r="C558" t="s">
        <v>2883</v>
      </c>
    </row>
    <row r="559" spans="1:3" x14ac:dyDescent="0.25">
      <c r="A559" t="s">
        <v>1957</v>
      </c>
      <c r="C559" t="s">
        <v>2892</v>
      </c>
    </row>
    <row r="560" spans="1:3" x14ac:dyDescent="0.25">
      <c r="A560" t="s">
        <v>1958</v>
      </c>
      <c r="C560" t="s">
        <v>2898</v>
      </c>
    </row>
    <row r="561" spans="1:3" x14ac:dyDescent="0.25">
      <c r="A561" t="s">
        <v>1960</v>
      </c>
      <c r="C561" t="s">
        <v>2901</v>
      </c>
    </row>
    <row r="562" spans="1:3" x14ac:dyDescent="0.25">
      <c r="A562" t="s">
        <v>1963</v>
      </c>
      <c r="C562" t="s">
        <v>2912</v>
      </c>
    </row>
    <row r="563" spans="1:3" x14ac:dyDescent="0.25">
      <c r="A563" t="s">
        <v>1965</v>
      </c>
      <c r="C563" t="s">
        <v>2920</v>
      </c>
    </row>
    <row r="564" spans="1:3" x14ac:dyDescent="0.25">
      <c r="A564" t="s">
        <v>1967</v>
      </c>
      <c r="C564" t="s">
        <v>2932</v>
      </c>
    </row>
    <row r="565" spans="1:3" x14ac:dyDescent="0.25">
      <c r="A565" t="s">
        <v>1971</v>
      </c>
      <c r="C565" t="s">
        <v>2935</v>
      </c>
    </row>
    <row r="566" spans="1:3" x14ac:dyDescent="0.25">
      <c r="A566" t="s">
        <v>1975</v>
      </c>
      <c r="C566" t="s">
        <v>2939</v>
      </c>
    </row>
    <row r="567" spans="1:3" x14ac:dyDescent="0.25">
      <c r="A567" t="s">
        <v>1979</v>
      </c>
      <c r="C567" t="s">
        <v>2944</v>
      </c>
    </row>
    <row r="568" spans="1:3" x14ac:dyDescent="0.25">
      <c r="A568" t="s">
        <v>1982</v>
      </c>
      <c r="C568" t="s">
        <v>2947</v>
      </c>
    </row>
    <row r="569" spans="1:3" x14ac:dyDescent="0.25">
      <c r="A569" t="s">
        <v>1989</v>
      </c>
      <c r="C569" t="s">
        <v>2950</v>
      </c>
    </row>
    <row r="570" spans="1:3" x14ac:dyDescent="0.25">
      <c r="A570" t="s">
        <v>1990</v>
      </c>
      <c r="C570" t="s">
        <v>2952</v>
      </c>
    </row>
    <row r="571" spans="1:3" x14ac:dyDescent="0.25">
      <c r="A571" t="s">
        <v>1992</v>
      </c>
      <c r="C571" t="s">
        <v>2961</v>
      </c>
    </row>
    <row r="572" spans="1:3" x14ac:dyDescent="0.25">
      <c r="A572" t="s">
        <v>1995</v>
      </c>
      <c r="C572" t="s">
        <v>2974</v>
      </c>
    </row>
    <row r="573" spans="1:3" x14ac:dyDescent="0.25">
      <c r="A573" t="s">
        <v>1998</v>
      </c>
      <c r="C573" t="s">
        <v>2982</v>
      </c>
    </row>
    <row r="574" spans="1:3" x14ac:dyDescent="0.25">
      <c r="A574" t="s">
        <v>1999</v>
      </c>
      <c r="C574" t="s">
        <v>2986</v>
      </c>
    </row>
    <row r="575" spans="1:3" x14ac:dyDescent="0.25">
      <c r="A575" t="s">
        <v>2001</v>
      </c>
      <c r="C575" t="s">
        <v>2988</v>
      </c>
    </row>
    <row r="576" spans="1:3" x14ac:dyDescent="0.25">
      <c r="A576" t="s">
        <v>2004</v>
      </c>
      <c r="C576" t="s">
        <v>3001</v>
      </c>
    </row>
    <row r="577" spans="1:3" x14ac:dyDescent="0.25">
      <c r="A577" t="s">
        <v>2007</v>
      </c>
      <c r="C577" t="s">
        <v>3004</v>
      </c>
    </row>
    <row r="578" spans="1:3" x14ac:dyDescent="0.25">
      <c r="A578" t="s">
        <v>2009</v>
      </c>
      <c r="C578" t="s">
        <v>3013</v>
      </c>
    </row>
    <row r="579" spans="1:3" x14ac:dyDescent="0.25">
      <c r="A579" t="s">
        <v>2011</v>
      </c>
      <c r="C579" t="s">
        <v>3017</v>
      </c>
    </row>
    <row r="580" spans="1:3" x14ac:dyDescent="0.25">
      <c r="A580" t="s">
        <v>2012</v>
      </c>
      <c r="C580" t="s">
        <v>3021</v>
      </c>
    </row>
    <row r="581" spans="1:3" x14ac:dyDescent="0.25">
      <c r="A581" t="s">
        <v>2015</v>
      </c>
      <c r="C581" t="s">
        <v>3028</v>
      </c>
    </row>
    <row r="582" spans="1:3" x14ac:dyDescent="0.25">
      <c r="A582" t="s">
        <v>2018</v>
      </c>
      <c r="C582" t="s">
        <v>3039</v>
      </c>
    </row>
    <row r="583" spans="1:3" x14ac:dyDescent="0.25">
      <c r="A583" t="s">
        <v>2020</v>
      </c>
      <c r="C583" t="s">
        <v>3044</v>
      </c>
    </row>
    <row r="584" spans="1:3" x14ac:dyDescent="0.25">
      <c r="A584" t="s">
        <v>2024</v>
      </c>
      <c r="C584" t="s">
        <v>3048</v>
      </c>
    </row>
    <row r="585" spans="1:3" x14ac:dyDescent="0.25">
      <c r="A585" t="s">
        <v>2026</v>
      </c>
      <c r="C585" t="s">
        <v>3062</v>
      </c>
    </row>
    <row r="586" spans="1:3" x14ac:dyDescent="0.25">
      <c r="A586" t="s">
        <v>2027</v>
      </c>
      <c r="C586" t="s">
        <v>3080</v>
      </c>
    </row>
    <row r="587" spans="1:3" x14ac:dyDescent="0.25">
      <c r="A587" t="s">
        <v>2031</v>
      </c>
      <c r="C587" t="s">
        <v>3084</v>
      </c>
    </row>
    <row r="588" spans="1:3" x14ac:dyDescent="0.25">
      <c r="A588" t="s">
        <v>2033</v>
      </c>
      <c r="C588" t="s">
        <v>3101</v>
      </c>
    </row>
    <row r="589" spans="1:3" x14ac:dyDescent="0.25">
      <c r="A589" t="s">
        <v>2037</v>
      </c>
      <c r="C589" t="s">
        <v>3103</v>
      </c>
    </row>
    <row r="590" spans="1:3" x14ac:dyDescent="0.25">
      <c r="A590" t="s">
        <v>2041</v>
      </c>
      <c r="C590" t="s">
        <v>3106</v>
      </c>
    </row>
    <row r="591" spans="1:3" x14ac:dyDescent="0.25">
      <c r="A591" t="s">
        <v>2044</v>
      </c>
      <c r="C591" t="s">
        <v>3126</v>
      </c>
    </row>
    <row r="592" spans="1:3" x14ac:dyDescent="0.25">
      <c r="A592" t="s">
        <v>2047</v>
      </c>
      <c r="C592" t="s">
        <v>3134</v>
      </c>
    </row>
    <row r="593" spans="1:3" x14ac:dyDescent="0.25">
      <c r="A593" t="s">
        <v>2050</v>
      </c>
      <c r="C593" t="s">
        <v>3148</v>
      </c>
    </row>
    <row r="594" spans="1:3" x14ac:dyDescent="0.25">
      <c r="A594" t="s">
        <v>2051</v>
      </c>
      <c r="C594" t="s">
        <v>3159</v>
      </c>
    </row>
    <row r="595" spans="1:3" x14ac:dyDescent="0.25">
      <c r="A595" t="s">
        <v>2056</v>
      </c>
      <c r="C595" t="s">
        <v>3166</v>
      </c>
    </row>
    <row r="596" spans="1:3" x14ac:dyDescent="0.25">
      <c r="A596" t="s">
        <v>2061</v>
      </c>
      <c r="C596" t="s">
        <v>3180</v>
      </c>
    </row>
    <row r="597" spans="1:3" x14ac:dyDescent="0.25">
      <c r="A597" t="s">
        <v>2063</v>
      </c>
      <c r="C597" t="s">
        <v>3186</v>
      </c>
    </row>
    <row r="598" spans="1:3" x14ac:dyDescent="0.25">
      <c r="A598" t="s">
        <v>2065</v>
      </c>
      <c r="C598" t="s">
        <v>3188</v>
      </c>
    </row>
    <row r="599" spans="1:3" x14ac:dyDescent="0.25">
      <c r="A599" t="s">
        <v>2070</v>
      </c>
      <c r="C599" t="s">
        <v>3191</v>
      </c>
    </row>
    <row r="600" spans="1:3" x14ac:dyDescent="0.25">
      <c r="A600" t="s">
        <v>2072</v>
      </c>
      <c r="C600" t="s">
        <v>3193</v>
      </c>
    </row>
    <row r="601" spans="1:3" x14ac:dyDescent="0.25">
      <c r="A601" t="s">
        <v>2075</v>
      </c>
      <c r="C601" t="s">
        <v>3195</v>
      </c>
    </row>
    <row r="602" spans="1:3" x14ac:dyDescent="0.25">
      <c r="A602" t="s">
        <v>2076</v>
      </c>
      <c r="C602" t="s">
        <v>3203</v>
      </c>
    </row>
    <row r="603" spans="1:3" x14ac:dyDescent="0.25">
      <c r="A603" t="s">
        <v>2078</v>
      </c>
      <c r="C603" t="s">
        <v>3207</v>
      </c>
    </row>
    <row r="604" spans="1:3" x14ac:dyDescent="0.25">
      <c r="A604" t="s">
        <v>2080</v>
      </c>
      <c r="C604" t="s">
        <v>3214</v>
      </c>
    </row>
    <row r="605" spans="1:3" x14ac:dyDescent="0.25">
      <c r="A605" t="s">
        <v>2082</v>
      </c>
      <c r="C605" t="s">
        <v>3222</v>
      </c>
    </row>
    <row r="606" spans="1:3" x14ac:dyDescent="0.25">
      <c r="A606" t="s">
        <v>2085</v>
      </c>
      <c r="C606" t="s">
        <v>3227</v>
      </c>
    </row>
    <row r="607" spans="1:3" x14ac:dyDescent="0.25">
      <c r="A607" t="s">
        <v>2087</v>
      </c>
      <c r="C607" t="s">
        <v>3233</v>
      </c>
    </row>
    <row r="608" spans="1:3" x14ac:dyDescent="0.25">
      <c r="A608" t="s">
        <v>2088</v>
      </c>
      <c r="C608" t="s">
        <v>3251</v>
      </c>
    </row>
    <row r="609" spans="1:3" x14ac:dyDescent="0.25">
      <c r="A609" t="s">
        <v>2091</v>
      </c>
      <c r="C609" t="s">
        <v>3266</v>
      </c>
    </row>
    <row r="610" spans="1:3" x14ac:dyDescent="0.25">
      <c r="A610" t="s">
        <v>2094</v>
      </c>
      <c r="C610" t="s">
        <v>3273</v>
      </c>
    </row>
    <row r="611" spans="1:3" x14ac:dyDescent="0.25">
      <c r="A611" t="s">
        <v>2097</v>
      </c>
      <c r="C611" t="s">
        <v>3282</v>
      </c>
    </row>
    <row r="612" spans="1:3" x14ac:dyDescent="0.25">
      <c r="A612" t="s">
        <v>2100</v>
      </c>
      <c r="C612" t="s">
        <v>3286</v>
      </c>
    </row>
    <row r="613" spans="1:3" x14ac:dyDescent="0.25">
      <c r="A613" t="s">
        <v>2102</v>
      </c>
      <c r="C613" t="s">
        <v>3290</v>
      </c>
    </row>
    <row r="614" spans="1:3" x14ac:dyDescent="0.25">
      <c r="A614" t="s">
        <v>2104</v>
      </c>
      <c r="C614" t="s">
        <v>3292</v>
      </c>
    </row>
    <row r="615" spans="1:3" x14ac:dyDescent="0.25">
      <c r="A615" t="s">
        <v>2108</v>
      </c>
      <c r="C615" t="s">
        <v>3296</v>
      </c>
    </row>
    <row r="616" spans="1:3" x14ac:dyDescent="0.25">
      <c r="A616" t="s">
        <v>2112</v>
      </c>
      <c r="C616" t="s">
        <v>3310</v>
      </c>
    </row>
    <row r="617" spans="1:3" x14ac:dyDescent="0.25">
      <c r="A617" t="s">
        <v>2118</v>
      </c>
      <c r="C617" t="s">
        <v>3316</v>
      </c>
    </row>
    <row r="618" spans="1:3" x14ac:dyDescent="0.25">
      <c r="A618" t="s">
        <v>2120</v>
      </c>
      <c r="C618" t="s">
        <v>3336</v>
      </c>
    </row>
    <row r="619" spans="1:3" x14ac:dyDescent="0.25">
      <c r="A619" t="s">
        <v>2122</v>
      </c>
      <c r="C619" t="s">
        <v>3350</v>
      </c>
    </row>
    <row r="620" spans="1:3" x14ac:dyDescent="0.25">
      <c r="A620" t="s">
        <v>2123</v>
      </c>
      <c r="C620" t="s">
        <v>3363</v>
      </c>
    </row>
    <row r="621" spans="1:3" x14ac:dyDescent="0.25">
      <c r="A621" t="s">
        <v>2126</v>
      </c>
      <c r="C621" t="s">
        <v>3375</v>
      </c>
    </row>
    <row r="622" spans="1:3" x14ac:dyDescent="0.25">
      <c r="A622" t="s">
        <v>2127</v>
      </c>
      <c r="C622" t="s">
        <v>3391</v>
      </c>
    </row>
    <row r="623" spans="1:3" x14ac:dyDescent="0.25">
      <c r="A623" t="s">
        <v>2129</v>
      </c>
      <c r="C623" t="s">
        <v>3410</v>
      </c>
    </row>
    <row r="624" spans="1:3" x14ac:dyDescent="0.25">
      <c r="A624" t="s">
        <v>2130</v>
      </c>
      <c r="C624" t="s">
        <v>3416</v>
      </c>
    </row>
    <row r="625" spans="1:3" x14ac:dyDescent="0.25">
      <c r="A625" t="s">
        <v>2132</v>
      </c>
      <c r="C625" t="s">
        <v>3418</v>
      </c>
    </row>
    <row r="626" spans="1:3" x14ac:dyDescent="0.25">
      <c r="A626" t="s">
        <v>2135</v>
      </c>
      <c r="C626" t="s">
        <v>3420</v>
      </c>
    </row>
    <row r="627" spans="1:3" x14ac:dyDescent="0.25">
      <c r="A627" t="s">
        <v>2136</v>
      </c>
      <c r="C627" t="s">
        <v>3425</v>
      </c>
    </row>
    <row r="628" spans="1:3" x14ac:dyDescent="0.25">
      <c r="A628" t="s">
        <v>2138</v>
      </c>
      <c r="C628" t="s">
        <v>3429</v>
      </c>
    </row>
    <row r="629" spans="1:3" x14ac:dyDescent="0.25">
      <c r="A629" t="s">
        <v>2141</v>
      </c>
      <c r="C629" t="s">
        <v>3438</v>
      </c>
    </row>
    <row r="630" spans="1:3" x14ac:dyDescent="0.25">
      <c r="A630" t="s">
        <v>2143</v>
      </c>
      <c r="C630" t="s">
        <v>3441</v>
      </c>
    </row>
    <row r="631" spans="1:3" x14ac:dyDescent="0.25">
      <c r="A631" t="s">
        <v>2145</v>
      </c>
      <c r="C631" t="s">
        <v>3444</v>
      </c>
    </row>
    <row r="632" spans="1:3" x14ac:dyDescent="0.25">
      <c r="A632" t="s">
        <v>2148</v>
      </c>
      <c r="C632" t="s">
        <v>3452</v>
      </c>
    </row>
    <row r="633" spans="1:3" x14ac:dyDescent="0.25">
      <c r="A633" t="s">
        <v>2151</v>
      </c>
      <c r="C633" t="s">
        <v>3461</v>
      </c>
    </row>
    <row r="634" spans="1:3" x14ac:dyDescent="0.25">
      <c r="A634" t="s">
        <v>2152</v>
      </c>
      <c r="C634" t="s">
        <v>3469</v>
      </c>
    </row>
    <row r="635" spans="1:3" x14ac:dyDescent="0.25">
      <c r="A635" t="s">
        <v>2155</v>
      </c>
      <c r="C635" t="s">
        <v>3477</v>
      </c>
    </row>
    <row r="636" spans="1:3" x14ac:dyDescent="0.25">
      <c r="A636" t="s">
        <v>2156</v>
      </c>
      <c r="C636" t="s">
        <v>3494</v>
      </c>
    </row>
    <row r="637" spans="1:3" x14ac:dyDescent="0.25">
      <c r="A637" t="s">
        <v>2158</v>
      </c>
      <c r="C637" t="s">
        <v>3502</v>
      </c>
    </row>
    <row r="638" spans="1:3" x14ac:dyDescent="0.25">
      <c r="A638" t="s">
        <v>2160</v>
      </c>
      <c r="C638" t="s">
        <v>3513</v>
      </c>
    </row>
    <row r="639" spans="1:3" x14ac:dyDescent="0.25">
      <c r="A639" t="s">
        <v>2162</v>
      </c>
      <c r="C639" t="s">
        <v>3515</v>
      </c>
    </row>
    <row r="640" spans="1:3" x14ac:dyDescent="0.25">
      <c r="A640" t="s">
        <v>2163</v>
      </c>
      <c r="C640" t="s">
        <v>3520</v>
      </c>
    </row>
    <row r="641" spans="1:3" x14ac:dyDescent="0.25">
      <c r="A641" t="s">
        <v>2165</v>
      </c>
      <c r="C641" t="s">
        <v>3539</v>
      </c>
    </row>
    <row r="642" spans="1:3" x14ac:dyDescent="0.25">
      <c r="A642" t="s">
        <v>2169</v>
      </c>
      <c r="C642" t="s">
        <v>3568</v>
      </c>
    </row>
    <row r="643" spans="1:3" x14ac:dyDescent="0.25">
      <c r="A643" t="s">
        <v>2173</v>
      </c>
      <c r="C643" t="s">
        <v>3574</v>
      </c>
    </row>
    <row r="644" spans="1:3" x14ac:dyDescent="0.25">
      <c r="A644" t="s">
        <v>2175</v>
      </c>
      <c r="C644" t="s">
        <v>3590</v>
      </c>
    </row>
    <row r="645" spans="1:3" x14ac:dyDescent="0.25">
      <c r="A645" t="s">
        <v>2177</v>
      </c>
      <c r="C645" t="s">
        <v>3602</v>
      </c>
    </row>
    <row r="646" spans="1:3" x14ac:dyDescent="0.25">
      <c r="A646" t="s">
        <v>2179</v>
      </c>
      <c r="C646" t="s">
        <v>3607</v>
      </c>
    </row>
    <row r="647" spans="1:3" x14ac:dyDescent="0.25">
      <c r="A647" t="s">
        <v>2180</v>
      </c>
      <c r="C647" t="s">
        <v>3611</v>
      </c>
    </row>
    <row r="648" spans="1:3" x14ac:dyDescent="0.25">
      <c r="A648" t="s">
        <v>2182</v>
      </c>
      <c r="C648" t="s">
        <v>3616</v>
      </c>
    </row>
    <row r="649" spans="1:3" x14ac:dyDescent="0.25">
      <c r="A649" t="s">
        <v>2184</v>
      </c>
      <c r="C649" t="s">
        <v>3626</v>
      </c>
    </row>
    <row r="650" spans="1:3" x14ac:dyDescent="0.25">
      <c r="A650" t="s">
        <v>2186</v>
      </c>
      <c r="C650" t="s">
        <v>3634</v>
      </c>
    </row>
    <row r="651" spans="1:3" x14ac:dyDescent="0.25">
      <c r="A651" t="s">
        <v>2188</v>
      </c>
      <c r="C651" t="s">
        <v>3637</v>
      </c>
    </row>
    <row r="652" spans="1:3" x14ac:dyDescent="0.25">
      <c r="A652" t="s">
        <v>2190</v>
      </c>
      <c r="C652" t="s">
        <v>3643</v>
      </c>
    </row>
    <row r="653" spans="1:3" x14ac:dyDescent="0.25">
      <c r="A653" t="s">
        <v>2192</v>
      </c>
      <c r="C653" t="s">
        <v>3649</v>
      </c>
    </row>
    <row r="654" spans="1:3" x14ac:dyDescent="0.25">
      <c r="A654" t="s">
        <v>2194</v>
      </c>
      <c r="C654" t="s">
        <v>3657</v>
      </c>
    </row>
    <row r="655" spans="1:3" x14ac:dyDescent="0.25">
      <c r="A655" t="s">
        <v>2196</v>
      </c>
      <c r="C655" t="s">
        <v>3660</v>
      </c>
    </row>
    <row r="656" spans="1:3" x14ac:dyDescent="0.25">
      <c r="A656" t="s">
        <v>2198</v>
      </c>
      <c r="C656" t="s">
        <v>3666</v>
      </c>
    </row>
    <row r="657" spans="1:3" x14ac:dyDescent="0.25">
      <c r="A657" t="s">
        <v>2201</v>
      </c>
      <c r="C657" t="s">
        <v>3680</v>
      </c>
    </row>
    <row r="658" spans="1:3" x14ac:dyDescent="0.25">
      <c r="A658" t="s">
        <v>2204</v>
      </c>
      <c r="C658" t="s">
        <v>3695</v>
      </c>
    </row>
    <row r="659" spans="1:3" x14ac:dyDescent="0.25">
      <c r="A659" t="s">
        <v>2207</v>
      </c>
      <c r="C659" t="s">
        <v>3723</v>
      </c>
    </row>
    <row r="660" spans="1:3" x14ac:dyDescent="0.25">
      <c r="A660" t="s">
        <v>2211</v>
      </c>
      <c r="C660" t="s">
        <v>3736</v>
      </c>
    </row>
    <row r="661" spans="1:3" x14ac:dyDescent="0.25">
      <c r="A661" t="s">
        <v>2212</v>
      </c>
      <c r="C661" t="s">
        <v>3741</v>
      </c>
    </row>
    <row r="662" spans="1:3" x14ac:dyDescent="0.25">
      <c r="A662" t="s">
        <v>2214</v>
      </c>
      <c r="C662" t="s">
        <v>3745</v>
      </c>
    </row>
    <row r="663" spans="1:3" x14ac:dyDescent="0.25">
      <c r="A663" t="s">
        <v>2217</v>
      </c>
      <c r="C663" t="s">
        <v>3753</v>
      </c>
    </row>
    <row r="664" spans="1:3" x14ac:dyDescent="0.25">
      <c r="A664" t="s">
        <v>2221</v>
      </c>
      <c r="C664" t="s">
        <v>3757</v>
      </c>
    </row>
    <row r="665" spans="1:3" x14ac:dyDescent="0.25">
      <c r="A665" t="s">
        <v>2225</v>
      </c>
      <c r="C665" t="s">
        <v>3775</v>
      </c>
    </row>
    <row r="666" spans="1:3" x14ac:dyDescent="0.25">
      <c r="A666" t="s">
        <v>2226</v>
      </c>
      <c r="C666" t="s">
        <v>3790</v>
      </c>
    </row>
    <row r="667" spans="1:3" x14ac:dyDescent="0.25">
      <c r="A667" t="s">
        <v>2227</v>
      </c>
      <c r="C667" t="s">
        <v>3815</v>
      </c>
    </row>
    <row r="668" spans="1:3" x14ac:dyDescent="0.25">
      <c r="A668" t="s">
        <v>2229</v>
      </c>
      <c r="C668" t="s">
        <v>3827</v>
      </c>
    </row>
    <row r="669" spans="1:3" x14ac:dyDescent="0.25">
      <c r="A669" t="s">
        <v>2231</v>
      </c>
      <c r="C669" t="s">
        <v>3831</v>
      </c>
    </row>
    <row r="670" spans="1:3" x14ac:dyDescent="0.25">
      <c r="A670" t="s">
        <v>2233</v>
      </c>
      <c r="C670" t="s">
        <v>3846</v>
      </c>
    </row>
    <row r="671" spans="1:3" x14ac:dyDescent="0.25">
      <c r="A671" t="s">
        <v>2236</v>
      </c>
      <c r="C671" t="s">
        <v>3873</v>
      </c>
    </row>
    <row r="672" spans="1:3" x14ac:dyDescent="0.25">
      <c r="A672" t="s">
        <v>2238</v>
      </c>
      <c r="C672" t="s">
        <v>3876</v>
      </c>
    </row>
    <row r="673" spans="1:3" x14ac:dyDescent="0.25">
      <c r="A673" t="s">
        <v>2241</v>
      </c>
      <c r="C673" t="s">
        <v>3879</v>
      </c>
    </row>
    <row r="674" spans="1:3" x14ac:dyDescent="0.25">
      <c r="A674" t="s">
        <v>2243</v>
      </c>
      <c r="C674" t="s">
        <v>3886</v>
      </c>
    </row>
    <row r="675" spans="1:3" x14ac:dyDescent="0.25">
      <c r="A675" t="s">
        <v>2244</v>
      </c>
      <c r="C675" t="s">
        <v>3893</v>
      </c>
    </row>
    <row r="676" spans="1:3" x14ac:dyDescent="0.25">
      <c r="A676" t="s">
        <v>2246</v>
      </c>
      <c r="C676" t="s">
        <v>3895</v>
      </c>
    </row>
    <row r="677" spans="1:3" x14ac:dyDescent="0.25">
      <c r="A677" t="s">
        <v>2248</v>
      </c>
      <c r="C677" t="s">
        <v>3897</v>
      </c>
    </row>
    <row r="678" spans="1:3" x14ac:dyDescent="0.25">
      <c r="A678" t="s">
        <v>2251</v>
      </c>
      <c r="C678" t="s">
        <v>3902</v>
      </c>
    </row>
    <row r="679" spans="1:3" x14ac:dyDescent="0.25">
      <c r="A679" t="s">
        <v>2255</v>
      </c>
      <c r="C679" t="s">
        <v>3912</v>
      </c>
    </row>
    <row r="680" spans="1:3" x14ac:dyDescent="0.25">
      <c r="A680" t="s">
        <v>2257</v>
      </c>
      <c r="C680" t="s">
        <v>3935</v>
      </c>
    </row>
    <row r="681" spans="1:3" x14ac:dyDescent="0.25">
      <c r="A681" t="s">
        <v>2258</v>
      </c>
      <c r="C681" t="s">
        <v>3942</v>
      </c>
    </row>
    <row r="682" spans="1:3" x14ac:dyDescent="0.25">
      <c r="A682" t="s">
        <v>2260</v>
      </c>
      <c r="C682" t="s">
        <v>3948</v>
      </c>
    </row>
    <row r="683" spans="1:3" x14ac:dyDescent="0.25">
      <c r="A683" t="s">
        <v>2264</v>
      </c>
      <c r="C683" t="s">
        <v>3965</v>
      </c>
    </row>
    <row r="684" spans="1:3" x14ac:dyDescent="0.25">
      <c r="A684" t="s">
        <v>2265</v>
      </c>
      <c r="C684" t="s">
        <v>3968</v>
      </c>
    </row>
    <row r="685" spans="1:3" x14ac:dyDescent="0.25">
      <c r="A685" t="s">
        <v>2268</v>
      </c>
      <c r="C685" t="s">
        <v>3978</v>
      </c>
    </row>
    <row r="686" spans="1:3" x14ac:dyDescent="0.25">
      <c r="A686" t="s">
        <v>2271</v>
      </c>
      <c r="C686" t="s">
        <v>3989</v>
      </c>
    </row>
    <row r="687" spans="1:3" x14ac:dyDescent="0.25">
      <c r="A687" t="s">
        <v>2273</v>
      </c>
      <c r="C687" t="s">
        <v>3996</v>
      </c>
    </row>
    <row r="688" spans="1:3" x14ac:dyDescent="0.25">
      <c r="A688" t="s">
        <v>2276</v>
      </c>
    </row>
    <row r="689" spans="1:1" x14ac:dyDescent="0.25">
      <c r="A689" t="s">
        <v>2278</v>
      </c>
    </row>
    <row r="690" spans="1:1" x14ac:dyDescent="0.25">
      <c r="A690" t="s">
        <v>2284</v>
      </c>
    </row>
    <row r="691" spans="1:1" x14ac:dyDescent="0.25">
      <c r="A691" t="s">
        <v>2286</v>
      </c>
    </row>
    <row r="692" spans="1:1" x14ac:dyDescent="0.25">
      <c r="A692" t="s">
        <v>2289</v>
      </c>
    </row>
    <row r="693" spans="1:1" x14ac:dyDescent="0.25">
      <c r="A693" t="s">
        <v>2292</v>
      </c>
    </row>
    <row r="694" spans="1:1" x14ac:dyDescent="0.25">
      <c r="A694" t="s">
        <v>2295</v>
      </c>
    </row>
    <row r="695" spans="1:1" x14ac:dyDescent="0.25">
      <c r="A695" t="s">
        <v>2296</v>
      </c>
    </row>
    <row r="696" spans="1:1" x14ac:dyDescent="0.25">
      <c r="A696" t="s">
        <v>2297</v>
      </c>
    </row>
    <row r="697" spans="1:1" x14ac:dyDescent="0.25">
      <c r="A697" t="s">
        <v>2299</v>
      </c>
    </row>
    <row r="698" spans="1:1" x14ac:dyDescent="0.25">
      <c r="A698" t="s">
        <v>2302</v>
      </c>
    </row>
    <row r="699" spans="1:1" x14ac:dyDescent="0.25">
      <c r="A699" t="s">
        <v>2304</v>
      </c>
    </row>
    <row r="700" spans="1:1" x14ac:dyDescent="0.25">
      <c r="A700" t="s">
        <v>2305</v>
      </c>
    </row>
    <row r="701" spans="1:1" x14ac:dyDescent="0.25">
      <c r="A701" t="s">
        <v>2306</v>
      </c>
    </row>
    <row r="702" spans="1:1" x14ac:dyDescent="0.25">
      <c r="A702" t="s">
        <v>2310</v>
      </c>
    </row>
    <row r="703" spans="1:1" x14ac:dyDescent="0.25">
      <c r="A703" t="s">
        <v>2312</v>
      </c>
    </row>
    <row r="704" spans="1:1" x14ac:dyDescent="0.25">
      <c r="A704" t="s">
        <v>2314</v>
      </c>
    </row>
    <row r="705" spans="1:1" x14ac:dyDescent="0.25">
      <c r="A705" t="s">
        <v>2316</v>
      </c>
    </row>
    <row r="706" spans="1:1" x14ac:dyDescent="0.25">
      <c r="A706" t="s">
        <v>2318</v>
      </c>
    </row>
    <row r="707" spans="1:1" x14ac:dyDescent="0.25">
      <c r="A707" t="s">
        <v>2321</v>
      </c>
    </row>
    <row r="708" spans="1:1" x14ac:dyDescent="0.25">
      <c r="A708" t="s">
        <v>2327</v>
      </c>
    </row>
    <row r="709" spans="1:1" x14ac:dyDescent="0.25">
      <c r="A709" t="s">
        <v>2330</v>
      </c>
    </row>
    <row r="710" spans="1:1" x14ac:dyDescent="0.25">
      <c r="A710" t="s">
        <v>2331</v>
      </c>
    </row>
    <row r="711" spans="1:1" x14ac:dyDescent="0.25">
      <c r="A711" t="s">
        <v>2333</v>
      </c>
    </row>
    <row r="712" spans="1:1" x14ac:dyDescent="0.25">
      <c r="A712" t="s">
        <v>2336</v>
      </c>
    </row>
    <row r="713" spans="1:1" x14ac:dyDescent="0.25">
      <c r="A713" t="s">
        <v>2339</v>
      </c>
    </row>
    <row r="714" spans="1:1" x14ac:dyDescent="0.25">
      <c r="A714" t="s">
        <v>2341</v>
      </c>
    </row>
    <row r="715" spans="1:1" x14ac:dyDescent="0.25">
      <c r="A715" t="s">
        <v>2343</v>
      </c>
    </row>
    <row r="716" spans="1:1" x14ac:dyDescent="0.25">
      <c r="A716" t="s">
        <v>2346</v>
      </c>
    </row>
    <row r="717" spans="1:1" x14ac:dyDescent="0.25">
      <c r="A717" t="s">
        <v>2349</v>
      </c>
    </row>
    <row r="718" spans="1:1" x14ac:dyDescent="0.25">
      <c r="A718" t="s">
        <v>2351</v>
      </c>
    </row>
    <row r="719" spans="1:1" x14ac:dyDescent="0.25">
      <c r="A719" t="s">
        <v>2352</v>
      </c>
    </row>
    <row r="720" spans="1:1" x14ac:dyDescent="0.25">
      <c r="A720" t="s">
        <v>2354</v>
      </c>
    </row>
    <row r="721" spans="1:1" x14ac:dyDescent="0.25">
      <c r="A721" t="s">
        <v>2356</v>
      </c>
    </row>
    <row r="722" spans="1:1" x14ac:dyDescent="0.25">
      <c r="A722" t="s">
        <v>2359</v>
      </c>
    </row>
    <row r="723" spans="1:1" x14ac:dyDescent="0.25">
      <c r="A723" t="s">
        <v>2362</v>
      </c>
    </row>
    <row r="724" spans="1:1" x14ac:dyDescent="0.25">
      <c r="A724" t="s">
        <v>2364</v>
      </c>
    </row>
    <row r="725" spans="1:1" x14ac:dyDescent="0.25">
      <c r="A725" t="s">
        <v>2366</v>
      </c>
    </row>
    <row r="726" spans="1:1" x14ac:dyDescent="0.25">
      <c r="A726" t="s">
        <v>2367</v>
      </c>
    </row>
    <row r="727" spans="1:1" x14ac:dyDescent="0.25">
      <c r="A727" t="s">
        <v>2369</v>
      </c>
    </row>
    <row r="728" spans="1:1" x14ac:dyDescent="0.25">
      <c r="A728" t="s">
        <v>2371</v>
      </c>
    </row>
    <row r="729" spans="1:1" x14ac:dyDescent="0.25">
      <c r="A729" t="s">
        <v>2375</v>
      </c>
    </row>
    <row r="730" spans="1:1" x14ac:dyDescent="0.25">
      <c r="A730" t="s">
        <v>2376</v>
      </c>
    </row>
    <row r="731" spans="1:1" x14ac:dyDescent="0.25">
      <c r="A731" t="s">
        <v>2378</v>
      </c>
    </row>
    <row r="732" spans="1:1" x14ac:dyDescent="0.25">
      <c r="A732" t="s">
        <v>2382</v>
      </c>
    </row>
    <row r="733" spans="1:1" x14ac:dyDescent="0.25">
      <c r="A733" t="s">
        <v>2384</v>
      </c>
    </row>
    <row r="734" spans="1:1" x14ac:dyDescent="0.25">
      <c r="A734" t="s">
        <v>2389</v>
      </c>
    </row>
    <row r="735" spans="1:1" x14ac:dyDescent="0.25">
      <c r="A735" t="s">
        <v>2391</v>
      </c>
    </row>
    <row r="736" spans="1:1" x14ac:dyDescent="0.25">
      <c r="A736" t="s">
        <v>2393</v>
      </c>
    </row>
    <row r="737" spans="1:1" x14ac:dyDescent="0.25">
      <c r="A737" t="s">
        <v>2394</v>
      </c>
    </row>
    <row r="738" spans="1:1" x14ac:dyDescent="0.25">
      <c r="A738" t="s">
        <v>2397</v>
      </c>
    </row>
    <row r="739" spans="1:1" x14ac:dyDescent="0.25">
      <c r="A739" t="s">
        <v>2399</v>
      </c>
    </row>
    <row r="740" spans="1:1" x14ac:dyDescent="0.25">
      <c r="A740" t="s">
        <v>2401</v>
      </c>
    </row>
    <row r="741" spans="1:1" x14ac:dyDescent="0.25">
      <c r="A741" t="s">
        <v>2403</v>
      </c>
    </row>
    <row r="742" spans="1:1" x14ac:dyDescent="0.25">
      <c r="A742" t="s">
        <v>2404</v>
      </c>
    </row>
    <row r="743" spans="1:1" x14ac:dyDescent="0.25">
      <c r="A743" t="s">
        <v>2412</v>
      </c>
    </row>
    <row r="744" spans="1:1" x14ac:dyDescent="0.25">
      <c r="A744" t="s">
        <v>2414</v>
      </c>
    </row>
    <row r="745" spans="1:1" x14ac:dyDescent="0.25">
      <c r="A745" t="s">
        <v>2417</v>
      </c>
    </row>
    <row r="746" spans="1:1" x14ac:dyDescent="0.25">
      <c r="A746" t="s">
        <v>2418</v>
      </c>
    </row>
    <row r="747" spans="1:1" x14ac:dyDescent="0.25">
      <c r="A747" t="s">
        <v>2420</v>
      </c>
    </row>
    <row r="748" spans="1:1" x14ac:dyDescent="0.25">
      <c r="A748" t="s">
        <v>2423</v>
      </c>
    </row>
    <row r="749" spans="1:1" x14ac:dyDescent="0.25">
      <c r="A749" t="s">
        <v>2424</v>
      </c>
    </row>
    <row r="750" spans="1:1" x14ac:dyDescent="0.25">
      <c r="A750" t="s">
        <v>2425</v>
      </c>
    </row>
    <row r="751" spans="1:1" x14ac:dyDescent="0.25">
      <c r="A751" t="s">
        <v>2429</v>
      </c>
    </row>
    <row r="752" spans="1:1" x14ac:dyDescent="0.25">
      <c r="A752" t="s">
        <v>2433</v>
      </c>
    </row>
    <row r="753" spans="1:1" x14ac:dyDescent="0.25">
      <c r="A753" t="s">
        <v>2435</v>
      </c>
    </row>
    <row r="754" spans="1:1" x14ac:dyDescent="0.25">
      <c r="A754" t="s">
        <v>2437</v>
      </c>
    </row>
    <row r="755" spans="1:1" x14ac:dyDescent="0.25">
      <c r="A755" t="s">
        <v>2439</v>
      </c>
    </row>
    <row r="756" spans="1:1" x14ac:dyDescent="0.25">
      <c r="A756" t="s">
        <v>2442</v>
      </c>
    </row>
    <row r="757" spans="1:1" x14ac:dyDescent="0.25">
      <c r="A757" t="s">
        <v>2446</v>
      </c>
    </row>
    <row r="758" spans="1:1" x14ac:dyDescent="0.25">
      <c r="A758" t="s">
        <v>2448</v>
      </c>
    </row>
    <row r="759" spans="1:1" x14ac:dyDescent="0.25">
      <c r="A759" t="s">
        <v>2452</v>
      </c>
    </row>
    <row r="760" spans="1:1" x14ac:dyDescent="0.25">
      <c r="A760" t="s">
        <v>2453</v>
      </c>
    </row>
    <row r="761" spans="1:1" x14ac:dyDescent="0.25">
      <c r="A761" t="s">
        <v>2455</v>
      </c>
    </row>
    <row r="762" spans="1:1" x14ac:dyDescent="0.25">
      <c r="A762" t="s">
        <v>2456</v>
      </c>
    </row>
    <row r="763" spans="1:1" x14ac:dyDescent="0.25">
      <c r="A763" t="s">
        <v>2460</v>
      </c>
    </row>
    <row r="764" spans="1:1" x14ac:dyDescent="0.25">
      <c r="A764" t="s">
        <v>2462</v>
      </c>
    </row>
    <row r="765" spans="1:1" x14ac:dyDescent="0.25">
      <c r="A765" t="s">
        <v>2465</v>
      </c>
    </row>
    <row r="766" spans="1:1" x14ac:dyDescent="0.25">
      <c r="A766" t="s">
        <v>2468</v>
      </c>
    </row>
    <row r="767" spans="1:1" x14ac:dyDescent="0.25">
      <c r="A767" t="s">
        <v>2469</v>
      </c>
    </row>
    <row r="768" spans="1:1" x14ac:dyDescent="0.25">
      <c r="A768" t="s">
        <v>2471</v>
      </c>
    </row>
    <row r="769" spans="1:1" x14ac:dyDescent="0.25">
      <c r="A769" t="s">
        <v>2473</v>
      </c>
    </row>
    <row r="770" spans="1:1" x14ac:dyDescent="0.25">
      <c r="A770" t="s">
        <v>2476</v>
      </c>
    </row>
    <row r="771" spans="1:1" x14ac:dyDescent="0.25">
      <c r="A771" t="s">
        <v>2479</v>
      </c>
    </row>
    <row r="772" spans="1:1" x14ac:dyDescent="0.25">
      <c r="A772" t="s">
        <v>2480</v>
      </c>
    </row>
    <row r="773" spans="1:1" x14ac:dyDescent="0.25">
      <c r="A773" t="s">
        <v>2482</v>
      </c>
    </row>
    <row r="774" spans="1:1" x14ac:dyDescent="0.25">
      <c r="A774" t="s">
        <v>2483</v>
      </c>
    </row>
    <row r="775" spans="1:1" x14ac:dyDescent="0.25">
      <c r="A775" t="s">
        <v>2486</v>
      </c>
    </row>
    <row r="776" spans="1:1" x14ac:dyDescent="0.25">
      <c r="A776" t="s">
        <v>2489</v>
      </c>
    </row>
    <row r="777" spans="1:1" x14ac:dyDescent="0.25">
      <c r="A777" t="s">
        <v>2492</v>
      </c>
    </row>
    <row r="778" spans="1:1" x14ac:dyDescent="0.25">
      <c r="A778" t="s">
        <v>2495</v>
      </c>
    </row>
    <row r="779" spans="1:1" x14ac:dyDescent="0.25">
      <c r="A779" t="s">
        <v>2498</v>
      </c>
    </row>
    <row r="780" spans="1:1" x14ac:dyDescent="0.25">
      <c r="A780" t="s">
        <v>2499</v>
      </c>
    </row>
    <row r="781" spans="1:1" x14ac:dyDescent="0.25">
      <c r="A781" t="s">
        <v>2503</v>
      </c>
    </row>
    <row r="782" spans="1:1" x14ac:dyDescent="0.25">
      <c r="A782" t="s">
        <v>2505</v>
      </c>
    </row>
    <row r="783" spans="1:1" x14ac:dyDescent="0.25">
      <c r="A783" t="s">
        <v>2508</v>
      </c>
    </row>
    <row r="784" spans="1:1" x14ac:dyDescent="0.25">
      <c r="A784" t="s">
        <v>2509</v>
      </c>
    </row>
    <row r="785" spans="1:1" x14ac:dyDescent="0.25">
      <c r="A785" t="s">
        <v>2515</v>
      </c>
    </row>
    <row r="786" spans="1:1" x14ac:dyDescent="0.25">
      <c r="A786" t="s">
        <v>2516</v>
      </c>
    </row>
    <row r="787" spans="1:1" x14ac:dyDescent="0.25">
      <c r="A787" t="s">
        <v>2519</v>
      </c>
    </row>
    <row r="788" spans="1:1" x14ac:dyDescent="0.25">
      <c r="A788" t="s">
        <v>2522</v>
      </c>
    </row>
    <row r="789" spans="1:1" x14ac:dyDescent="0.25">
      <c r="A789" t="s">
        <v>2523</v>
      </c>
    </row>
    <row r="790" spans="1:1" x14ac:dyDescent="0.25">
      <c r="A790" t="s">
        <v>2525</v>
      </c>
    </row>
    <row r="791" spans="1:1" x14ac:dyDescent="0.25">
      <c r="A791" t="s">
        <v>2527</v>
      </c>
    </row>
    <row r="792" spans="1:1" x14ac:dyDescent="0.25">
      <c r="A792" t="s">
        <v>2530</v>
      </c>
    </row>
    <row r="793" spans="1:1" x14ac:dyDescent="0.25">
      <c r="A793" t="s">
        <v>2533</v>
      </c>
    </row>
    <row r="794" spans="1:1" x14ac:dyDescent="0.25">
      <c r="A794" t="s">
        <v>2536</v>
      </c>
    </row>
    <row r="795" spans="1:1" x14ac:dyDescent="0.25">
      <c r="A795" t="s">
        <v>2537</v>
      </c>
    </row>
    <row r="796" spans="1:1" x14ac:dyDescent="0.25">
      <c r="A796" t="s">
        <v>2539</v>
      </c>
    </row>
    <row r="797" spans="1:1" x14ac:dyDescent="0.25">
      <c r="A797" t="s">
        <v>2540</v>
      </c>
    </row>
    <row r="798" spans="1:1" x14ac:dyDescent="0.25">
      <c r="A798" t="s">
        <v>2542</v>
      </c>
    </row>
    <row r="799" spans="1:1" x14ac:dyDescent="0.25">
      <c r="A799" t="s">
        <v>2544</v>
      </c>
    </row>
    <row r="800" spans="1:1" x14ac:dyDescent="0.25">
      <c r="A800" t="s">
        <v>2545</v>
      </c>
    </row>
    <row r="801" spans="1:1" x14ac:dyDescent="0.25">
      <c r="A801" t="s">
        <v>2549</v>
      </c>
    </row>
    <row r="802" spans="1:1" x14ac:dyDescent="0.25">
      <c r="A802" t="s">
        <v>2550</v>
      </c>
    </row>
    <row r="803" spans="1:1" x14ac:dyDescent="0.25">
      <c r="A803" t="s">
        <v>2553</v>
      </c>
    </row>
    <row r="804" spans="1:1" x14ac:dyDescent="0.25">
      <c r="A804" t="s">
        <v>2556</v>
      </c>
    </row>
    <row r="805" spans="1:1" x14ac:dyDescent="0.25">
      <c r="A805" t="s">
        <v>2557</v>
      </c>
    </row>
    <row r="806" spans="1:1" x14ac:dyDescent="0.25">
      <c r="A806" t="s">
        <v>2559</v>
      </c>
    </row>
    <row r="807" spans="1:1" x14ac:dyDescent="0.25">
      <c r="A807" t="s">
        <v>2561</v>
      </c>
    </row>
    <row r="808" spans="1:1" x14ac:dyDescent="0.25">
      <c r="A808" t="s">
        <v>2562</v>
      </c>
    </row>
    <row r="809" spans="1:1" x14ac:dyDescent="0.25">
      <c r="A809" t="s">
        <v>2564</v>
      </c>
    </row>
    <row r="810" spans="1:1" x14ac:dyDescent="0.25">
      <c r="A810" t="s">
        <v>2567</v>
      </c>
    </row>
    <row r="811" spans="1:1" x14ac:dyDescent="0.25">
      <c r="A811" t="s">
        <v>2570</v>
      </c>
    </row>
    <row r="812" spans="1:1" x14ac:dyDescent="0.25">
      <c r="A812" t="s">
        <v>2572</v>
      </c>
    </row>
    <row r="813" spans="1:1" x14ac:dyDescent="0.25">
      <c r="A813" t="s">
        <v>2573</v>
      </c>
    </row>
    <row r="814" spans="1:1" x14ac:dyDescent="0.25">
      <c r="A814" t="s">
        <v>2574</v>
      </c>
    </row>
    <row r="815" spans="1:1" x14ac:dyDescent="0.25">
      <c r="A815" t="s">
        <v>2575</v>
      </c>
    </row>
    <row r="816" spans="1:1" x14ac:dyDescent="0.25">
      <c r="A816" t="s">
        <v>2577</v>
      </c>
    </row>
    <row r="817" spans="1:1" x14ac:dyDescent="0.25">
      <c r="A817" t="s">
        <v>2580</v>
      </c>
    </row>
    <row r="818" spans="1:1" x14ac:dyDescent="0.25">
      <c r="A818" t="s">
        <v>2582</v>
      </c>
    </row>
    <row r="819" spans="1:1" x14ac:dyDescent="0.25">
      <c r="A819" t="s">
        <v>2585</v>
      </c>
    </row>
    <row r="820" spans="1:1" x14ac:dyDescent="0.25">
      <c r="A820" t="s">
        <v>2588</v>
      </c>
    </row>
    <row r="821" spans="1:1" x14ac:dyDescent="0.25">
      <c r="A821" t="s">
        <v>2592</v>
      </c>
    </row>
    <row r="822" spans="1:1" x14ac:dyDescent="0.25">
      <c r="A822" t="s">
        <v>2594</v>
      </c>
    </row>
    <row r="823" spans="1:1" x14ac:dyDescent="0.25">
      <c r="A823" t="s">
        <v>2596</v>
      </c>
    </row>
    <row r="824" spans="1:1" x14ac:dyDescent="0.25">
      <c r="A824" t="s">
        <v>2598</v>
      </c>
    </row>
    <row r="825" spans="1:1" x14ac:dyDescent="0.25">
      <c r="A825" t="s">
        <v>2600</v>
      </c>
    </row>
    <row r="826" spans="1:1" x14ac:dyDescent="0.25">
      <c r="A826" t="s">
        <v>2603</v>
      </c>
    </row>
    <row r="827" spans="1:1" x14ac:dyDescent="0.25">
      <c r="A827" t="s">
        <v>2606</v>
      </c>
    </row>
    <row r="828" spans="1:1" x14ac:dyDescent="0.25">
      <c r="A828" t="s">
        <v>2607</v>
      </c>
    </row>
    <row r="829" spans="1:1" x14ac:dyDescent="0.25">
      <c r="A829" t="s">
        <v>2608</v>
      </c>
    </row>
    <row r="830" spans="1:1" x14ac:dyDescent="0.25">
      <c r="A830" t="s">
        <v>2609</v>
      </c>
    </row>
    <row r="831" spans="1:1" x14ac:dyDescent="0.25">
      <c r="A831" t="s">
        <v>2610</v>
      </c>
    </row>
    <row r="832" spans="1:1" x14ac:dyDescent="0.25">
      <c r="A832" t="s">
        <v>2612</v>
      </c>
    </row>
    <row r="833" spans="1:1" x14ac:dyDescent="0.25">
      <c r="A833" t="s">
        <v>2614</v>
      </c>
    </row>
    <row r="834" spans="1:1" x14ac:dyDescent="0.25">
      <c r="A834" t="s">
        <v>2615</v>
      </c>
    </row>
    <row r="835" spans="1:1" x14ac:dyDescent="0.25">
      <c r="A835" t="s">
        <v>2617</v>
      </c>
    </row>
    <row r="836" spans="1:1" x14ac:dyDescent="0.25">
      <c r="A836" t="s">
        <v>2618</v>
      </c>
    </row>
    <row r="837" spans="1:1" x14ac:dyDescent="0.25">
      <c r="A837" t="s">
        <v>2620</v>
      </c>
    </row>
    <row r="838" spans="1:1" x14ac:dyDescent="0.25">
      <c r="A838" t="s">
        <v>2622</v>
      </c>
    </row>
    <row r="839" spans="1:1" x14ac:dyDescent="0.25">
      <c r="A839" t="s">
        <v>2626</v>
      </c>
    </row>
    <row r="840" spans="1:1" x14ac:dyDescent="0.25">
      <c r="A840" t="s">
        <v>2628</v>
      </c>
    </row>
    <row r="841" spans="1:1" x14ac:dyDescent="0.25">
      <c r="A841" t="s">
        <v>2631</v>
      </c>
    </row>
    <row r="842" spans="1:1" x14ac:dyDescent="0.25">
      <c r="A842" t="s">
        <v>2632</v>
      </c>
    </row>
    <row r="843" spans="1:1" x14ac:dyDescent="0.25">
      <c r="A843" t="s">
        <v>2634</v>
      </c>
    </row>
    <row r="844" spans="1:1" x14ac:dyDescent="0.25">
      <c r="A844" t="s">
        <v>2636</v>
      </c>
    </row>
    <row r="845" spans="1:1" x14ac:dyDescent="0.25">
      <c r="A845" t="s">
        <v>2639</v>
      </c>
    </row>
    <row r="846" spans="1:1" x14ac:dyDescent="0.25">
      <c r="A846" t="s">
        <v>2641</v>
      </c>
    </row>
    <row r="847" spans="1:1" x14ac:dyDescent="0.25">
      <c r="A847" t="s">
        <v>2642</v>
      </c>
    </row>
    <row r="848" spans="1:1" x14ac:dyDescent="0.25">
      <c r="A848" t="s">
        <v>2644</v>
      </c>
    </row>
    <row r="849" spans="1:1" x14ac:dyDescent="0.25">
      <c r="A849" t="s">
        <v>2645</v>
      </c>
    </row>
    <row r="850" spans="1:1" x14ac:dyDescent="0.25">
      <c r="A850" t="s">
        <v>2647</v>
      </c>
    </row>
    <row r="851" spans="1:1" x14ac:dyDescent="0.25">
      <c r="A851" t="s">
        <v>2649</v>
      </c>
    </row>
    <row r="852" spans="1:1" x14ac:dyDescent="0.25">
      <c r="A852" t="s">
        <v>2652</v>
      </c>
    </row>
    <row r="853" spans="1:1" x14ac:dyDescent="0.25">
      <c r="A853" t="s">
        <v>2654</v>
      </c>
    </row>
    <row r="854" spans="1:1" x14ac:dyDescent="0.25">
      <c r="A854" t="s">
        <v>2658</v>
      </c>
    </row>
    <row r="855" spans="1:1" x14ac:dyDescent="0.25">
      <c r="A855" t="s">
        <v>2661</v>
      </c>
    </row>
    <row r="856" spans="1:1" x14ac:dyDescent="0.25">
      <c r="A856" t="s">
        <v>2662</v>
      </c>
    </row>
    <row r="857" spans="1:1" x14ac:dyDescent="0.25">
      <c r="A857" t="s">
        <v>2665</v>
      </c>
    </row>
    <row r="858" spans="1:1" x14ac:dyDescent="0.25">
      <c r="A858" t="s">
        <v>2668</v>
      </c>
    </row>
    <row r="859" spans="1:1" x14ac:dyDescent="0.25">
      <c r="A859" t="s">
        <v>2670</v>
      </c>
    </row>
    <row r="860" spans="1:1" x14ac:dyDescent="0.25">
      <c r="A860" t="s">
        <v>2672</v>
      </c>
    </row>
    <row r="861" spans="1:1" x14ac:dyDescent="0.25">
      <c r="A861" t="s">
        <v>2675</v>
      </c>
    </row>
    <row r="862" spans="1:1" x14ac:dyDescent="0.25">
      <c r="A862" t="s">
        <v>2677</v>
      </c>
    </row>
    <row r="863" spans="1:1" x14ac:dyDescent="0.25">
      <c r="A863" t="s">
        <v>2679</v>
      </c>
    </row>
    <row r="864" spans="1:1" x14ac:dyDescent="0.25">
      <c r="A864" t="s">
        <v>2681</v>
      </c>
    </row>
    <row r="865" spans="1:1" x14ac:dyDescent="0.25">
      <c r="A865" t="s">
        <v>2683</v>
      </c>
    </row>
    <row r="866" spans="1:1" x14ac:dyDescent="0.25">
      <c r="A866" t="s">
        <v>2684</v>
      </c>
    </row>
    <row r="867" spans="1:1" x14ac:dyDescent="0.25">
      <c r="A867" t="s">
        <v>2686</v>
      </c>
    </row>
    <row r="868" spans="1:1" x14ac:dyDescent="0.25">
      <c r="A868" t="s">
        <v>2688</v>
      </c>
    </row>
    <row r="869" spans="1:1" x14ac:dyDescent="0.25">
      <c r="A869" t="s">
        <v>2690</v>
      </c>
    </row>
    <row r="870" spans="1:1" x14ac:dyDescent="0.25">
      <c r="A870" t="s">
        <v>2694</v>
      </c>
    </row>
    <row r="871" spans="1:1" x14ac:dyDescent="0.25">
      <c r="A871" t="s">
        <v>2697</v>
      </c>
    </row>
    <row r="872" spans="1:1" x14ac:dyDescent="0.25">
      <c r="A872" t="s">
        <v>2699</v>
      </c>
    </row>
    <row r="873" spans="1:1" x14ac:dyDescent="0.25">
      <c r="A873" t="s">
        <v>2701</v>
      </c>
    </row>
    <row r="874" spans="1:1" x14ac:dyDescent="0.25">
      <c r="A874" t="s">
        <v>2702</v>
      </c>
    </row>
    <row r="875" spans="1:1" x14ac:dyDescent="0.25">
      <c r="A875" t="s">
        <v>2706</v>
      </c>
    </row>
    <row r="876" spans="1:1" x14ac:dyDescent="0.25">
      <c r="A876" t="s">
        <v>2709</v>
      </c>
    </row>
    <row r="877" spans="1:1" x14ac:dyDescent="0.25">
      <c r="A877" t="s">
        <v>2710</v>
      </c>
    </row>
    <row r="878" spans="1:1" x14ac:dyDescent="0.25">
      <c r="A878" t="s">
        <v>2713</v>
      </c>
    </row>
    <row r="879" spans="1:1" x14ac:dyDescent="0.25">
      <c r="A879" t="s">
        <v>2716</v>
      </c>
    </row>
    <row r="880" spans="1:1" x14ac:dyDescent="0.25">
      <c r="A880" t="s">
        <v>2718</v>
      </c>
    </row>
    <row r="881" spans="1:1" x14ac:dyDescent="0.25">
      <c r="A881" t="s">
        <v>2721</v>
      </c>
    </row>
    <row r="882" spans="1:1" x14ac:dyDescent="0.25">
      <c r="A882" t="s">
        <v>2722</v>
      </c>
    </row>
    <row r="883" spans="1:1" x14ac:dyDescent="0.25">
      <c r="A883" t="s">
        <v>2724</v>
      </c>
    </row>
    <row r="884" spans="1:1" x14ac:dyDescent="0.25">
      <c r="A884" t="s">
        <v>2726</v>
      </c>
    </row>
    <row r="885" spans="1:1" x14ac:dyDescent="0.25">
      <c r="A885" t="s">
        <v>2728</v>
      </c>
    </row>
    <row r="886" spans="1:1" x14ac:dyDescent="0.25">
      <c r="A886" t="s">
        <v>2730</v>
      </c>
    </row>
    <row r="887" spans="1:1" x14ac:dyDescent="0.25">
      <c r="A887" t="s">
        <v>2731</v>
      </c>
    </row>
    <row r="888" spans="1:1" x14ac:dyDescent="0.25">
      <c r="A888" t="s">
        <v>2732</v>
      </c>
    </row>
    <row r="889" spans="1:1" x14ac:dyDescent="0.25">
      <c r="A889" t="s">
        <v>2734</v>
      </c>
    </row>
    <row r="890" spans="1:1" x14ac:dyDescent="0.25">
      <c r="A890" t="s">
        <v>2736</v>
      </c>
    </row>
    <row r="891" spans="1:1" x14ac:dyDescent="0.25">
      <c r="A891" t="s">
        <v>2737</v>
      </c>
    </row>
    <row r="892" spans="1:1" x14ac:dyDescent="0.25">
      <c r="A892" t="s">
        <v>2738</v>
      </c>
    </row>
    <row r="893" spans="1:1" x14ac:dyDescent="0.25">
      <c r="A893" t="s">
        <v>2740</v>
      </c>
    </row>
    <row r="894" spans="1:1" x14ac:dyDescent="0.25">
      <c r="A894" t="s">
        <v>2742</v>
      </c>
    </row>
    <row r="895" spans="1:1" x14ac:dyDescent="0.25">
      <c r="A895" t="s">
        <v>2745</v>
      </c>
    </row>
    <row r="896" spans="1:1" x14ac:dyDescent="0.25">
      <c r="A896" t="s">
        <v>2746</v>
      </c>
    </row>
    <row r="897" spans="1:1" x14ac:dyDescent="0.25">
      <c r="A897" t="s">
        <v>2747</v>
      </c>
    </row>
    <row r="898" spans="1:1" x14ac:dyDescent="0.25">
      <c r="A898" t="s">
        <v>2749</v>
      </c>
    </row>
    <row r="899" spans="1:1" x14ac:dyDescent="0.25">
      <c r="A899" t="s">
        <v>2751</v>
      </c>
    </row>
    <row r="900" spans="1:1" x14ac:dyDescent="0.25">
      <c r="A900" t="s">
        <v>2752</v>
      </c>
    </row>
    <row r="901" spans="1:1" x14ac:dyDescent="0.25">
      <c r="A901" t="s">
        <v>2756</v>
      </c>
    </row>
    <row r="902" spans="1:1" x14ac:dyDescent="0.25">
      <c r="A902" t="s">
        <v>2758</v>
      </c>
    </row>
    <row r="903" spans="1:1" x14ac:dyDescent="0.25">
      <c r="A903" t="s">
        <v>2760</v>
      </c>
    </row>
    <row r="904" spans="1:1" x14ac:dyDescent="0.25">
      <c r="A904" t="s">
        <v>2764</v>
      </c>
    </row>
    <row r="905" spans="1:1" x14ac:dyDescent="0.25">
      <c r="A905" t="s">
        <v>2765</v>
      </c>
    </row>
    <row r="906" spans="1:1" x14ac:dyDescent="0.25">
      <c r="A906" t="s">
        <v>2768</v>
      </c>
    </row>
    <row r="907" spans="1:1" x14ac:dyDescent="0.25">
      <c r="A907" t="s">
        <v>2769</v>
      </c>
    </row>
    <row r="908" spans="1:1" x14ac:dyDescent="0.25">
      <c r="A908" t="s">
        <v>2771</v>
      </c>
    </row>
    <row r="909" spans="1:1" x14ac:dyDescent="0.25">
      <c r="A909" t="s">
        <v>2772</v>
      </c>
    </row>
    <row r="910" spans="1:1" x14ac:dyDescent="0.25">
      <c r="A910" t="s">
        <v>2773</v>
      </c>
    </row>
    <row r="911" spans="1:1" x14ac:dyDescent="0.25">
      <c r="A911" t="s">
        <v>2775</v>
      </c>
    </row>
    <row r="912" spans="1:1" x14ac:dyDescent="0.25">
      <c r="A912" t="s">
        <v>2777</v>
      </c>
    </row>
    <row r="913" spans="1:1" x14ac:dyDescent="0.25">
      <c r="A913" t="s">
        <v>2779</v>
      </c>
    </row>
    <row r="914" spans="1:1" x14ac:dyDescent="0.25">
      <c r="A914" t="s">
        <v>2784</v>
      </c>
    </row>
    <row r="915" spans="1:1" x14ac:dyDescent="0.25">
      <c r="A915" t="s">
        <v>2787</v>
      </c>
    </row>
    <row r="916" spans="1:1" x14ac:dyDescent="0.25">
      <c r="A916" t="s">
        <v>2789</v>
      </c>
    </row>
    <row r="917" spans="1:1" x14ac:dyDescent="0.25">
      <c r="A917" t="s">
        <v>2791</v>
      </c>
    </row>
    <row r="918" spans="1:1" x14ac:dyDescent="0.25">
      <c r="A918" t="s">
        <v>2793</v>
      </c>
    </row>
    <row r="919" spans="1:1" x14ac:dyDescent="0.25">
      <c r="A919" t="s">
        <v>2795</v>
      </c>
    </row>
    <row r="920" spans="1:1" x14ac:dyDescent="0.25">
      <c r="A920" t="s">
        <v>2796</v>
      </c>
    </row>
    <row r="921" spans="1:1" x14ac:dyDescent="0.25">
      <c r="A921" t="s">
        <v>2800</v>
      </c>
    </row>
    <row r="922" spans="1:1" x14ac:dyDescent="0.25">
      <c r="A922" t="s">
        <v>2802</v>
      </c>
    </row>
    <row r="923" spans="1:1" x14ac:dyDescent="0.25">
      <c r="A923" t="s">
        <v>2803</v>
      </c>
    </row>
    <row r="924" spans="1:1" x14ac:dyDescent="0.25">
      <c r="A924" t="s">
        <v>2806</v>
      </c>
    </row>
    <row r="925" spans="1:1" x14ac:dyDescent="0.25">
      <c r="A925" t="s">
        <v>2810</v>
      </c>
    </row>
    <row r="926" spans="1:1" x14ac:dyDescent="0.25">
      <c r="A926" t="s">
        <v>2813</v>
      </c>
    </row>
    <row r="927" spans="1:1" x14ac:dyDescent="0.25">
      <c r="A927" t="s">
        <v>2814</v>
      </c>
    </row>
    <row r="928" spans="1:1" x14ac:dyDescent="0.25">
      <c r="A928" t="s">
        <v>2815</v>
      </c>
    </row>
    <row r="929" spans="1:1" x14ac:dyDescent="0.25">
      <c r="A929" t="s">
        <v>2818</v>
      </c>
    </row>
    <row r="930" spans="1:1" x14ac:dyDescent="0.25">
      <c r="A930" t="s">
        <v>2822</v>
      </c>
    </row>
    <row r="931" spans="1:1" x14ac:dyDescent="0.25">
      <c r="A931" t="s">
        <v>2823</v>
      </c>
    </row>
    <row r="932" spans="1:1" x14ac:dyDescent="0.25">
      <c r="A932" t="s">
        <v>2826</v>
      </c>
    </row>
    <row r="933" spans="1:1" x14ac:dyDescent="0.25">
      <c r="A933" t="s">
        <v>2828</v>
      </c>
    </row>
    <row r="934" spans="1:1" x14ac:dyDescent="0.25">
      <c r="A934" t="s">
        <v>2836</v>
      </c>
    </row>
    <row r="935" spans="1:1" x14ac:dyDescent="0.25">
      <c r="A935" t="s">
        <v>2838</v>
      </c>
    </row>
    <row r="936" spans="1:1" x14ac:dyDescent="0.25">
      <c r="A936" t="s">
        <v>2841</v>
      </c>
    </row>
    <row r="937" spans="1:1" x14ac:dyDescent="0.25">
      <c r="A937" t="s">
        <v>2842</v>
      </c>
    </row>
    <row r="938" spans="1:1" x14ac:dyDescent="0.25">
      <c r="A938" t="s">
        <v>2844</v>
      </c>
    </row>
    <row r="939" spans="1:1" x14ac:dyDescent="0.25">
      <c r="A939" t="s">
        <v>2846</v>
      </c>
    </row>
    <row r="940" spans="1:1" x14ac:dyDescent="0.25">
      <c r="A940" t="s">
        <v>2849</v>
      </c>
    </row>
    <row r="941" spans="1:1" x14ac:dyDescent="0.25">
      <c r="A941" t="s">
        <v>2851</v>
      </c>
    </row>
    <row r="942" spans="1:1" x14ac:dyDescent="0.25">
      <c r="A942" t="s">
        <v>2852</v>
      </c>
    </row>
    <row r="943" spans="1:1" x14ac:dyDescent="0.25">
      <c r="A943" t="s">
        <v>2853</v>
      </c>
    </row>
    <row r="944" spans="1:1" x14ac:dyDescent="0.25">
      <c r="A944" t="s">
        <v>2855</v>
      </c>
    </row>
    <row r="945" spans="1:1" x14ac:dyDescent="0.25">
      <c r="A945" t="s">
        <v>2857</v>
      </c>
    </row>
    <row r="946" spans="1:1" x14ac:dyDescent="0.25">
      <c r="A946" t="s">
        <v>2860</v>
      </c>
    </row>
    <row r="947" spans="1:1" x14ac:dyDescent="0.25">
      <c r="A947" t="s">
        <v>2862</v>
      </c>
    </row>
    <row r="948" spans="1:1" x14ac:dyDescent="0.25">
      <c r="A948" t="s">
        <v>2864</v>
      </c>
    </row>
    <row r="949" spans="1:1" x14ac:dyDescent="0.25">
      <c r="A949" t="s">
        <v>2866</v>
      </c>
    </row>
    <row r="950" spans="1:1" x14ac:dyDescent="0.25">
      <c r="A950" t="s">
        <v>2868</v>
      </c>
    </row>
    <row r="951" spans="1:1" x14ac:dyDescent="0.25">
      <c r="A951" t="s">
        <v>2869</v>
      </c>
    </row>
    <row r="952" spans="1:1" x14ac:dyDescent="0.25">
      <c r="A952" t="s">
        <v>2875</v>
      </c>
    </row>
    <row r="953" spans="1:1" x14ac:dyDescent="0.25">
      <c r="A953" t="s">
        <v>2879</v>
      </c>
    </row>
    <row r="954" spans="1:1" x14ac:dyDescent="0.25">
      <c r="A954" t="s">
        <v>2880</v>
      </c>
    </row>
    <row r="955" spans="1:1" x14ac:dyDescent="0.25">
      <c r="A955" t="s">
        <v>2882</v>
      </c>
    </row>
    <row r="956" spans="1:1" x14ac:dyDescent="0.25">
      <c r="A956" t="s">
        <v>2887</v>
      </c>
    </row>
    <row r="957" spans="1:1" x14ac:dyDescent="0.25">
      <c r="A957" t="s">
        <v>2891</v>
      </c>
    </row>
    <row r="958" spans="1:1" x14ac:dyDescent="0.25">
      <c r="A958" t="s">
        <v>2894</v>
      </c>
    </row>
    <row r="959" spans="1:1" x14ac:dyDescent="0.25">
      <c r="A959" t="s">
        <v>2895</v>
      </c>
    </row>
    <row r="960" spans="1:1" x14ac:dyDescent="0.25">
      <c r="A960" t="s">
        <v>2897</v>
      </c>
    </row>
    <row r="961" spans="1:1" x14ac:dyDescent="0.25">
      <c r="A961" t="s">
        <v>2900</v>
      </c>
    </row>
    <row r="962" spans="1:1" x14ac:dyDescent="0.25">
      <c r="A962" t="s">
        <v>2902</v>
      </c>
    </row>
    <row r="963" spans="1:1" x14ac:dyDescent="0.25">
      <c r="A963" t="s">
        <v>2906</v>
      </c>
    </row>
    <row r="964" spans="1:1" x14ac:dyDescent="0.25">
      <c r="A964" t="s">
        <v>2909</v>
      </c>
    </row>
    <row r="965" spans="1:1" x14ac:dyDescent="0.25">
      <c r="A965" t="s">
        <v>2911</v>
      </c>
    </row>
    <row r="966" spans="1:1" x14ac:dyDescent="0.25">
      <c r="A966" t="s">
        <v>2913</v>
      </c>
    </row>
    <row r="967" spans="1:1" x14ac:dyDescent="0.25">
      <c r="A967" t="s">
        <v>2914</v>
      </c>
    </row>
    <row r="968" spans="1:1" x14ac:dyDescent="0.25">
      <c r="A968" t="s">
        <v>2916</v>
      </c>
    </row>
    <row r="969" spans="1:1" x14ac:dyDescent="0.25">
      <c r="A969" t="s">
        <v>2918</v>
      </c>
    </row>
    <row r="970" spans="1:1" x14ac:dyDescent="0.25">
      <c r="A970" t="s">
        <v>2919</v>
      </c>
    </row>
    <row r="971" spans="1:1" x14ac:dyDescent="0.25">
      <c r="A971" t="s">
        <v>2921</v>
      </c>
    </row>
    <row r="972" spans="1:1" x14ac:dyDescent="0.25">
      <c r="A972" t="s">
        <v>2923</v>
      </c>
    </row>
    <row r="973" spans="1:1" x14ac:dyDescent="0.25">
      <c r="A973" t="s">
        <v>2926</v>
      </c>
    </row>
    <row r="974" spans="1:1" x14ac:dyDescent="0.25">
      <c r="A974" t="s">
        <v>2927</v>
      </c>
    </row>
    <row r="975" spans="1:1" x14ac:dyDescent="0.25">
      <c r="A975" t="s">
        <v>2928</v>
      </c>
    </row>
    <row r="976" spans="1:1" x14ac:dyDescent="0.25">
      <c r="A976" t="s">
        <v>2929</v>
      </c>
    </row>
    <row r="977" spans="1:1" x14ac:dyDescent="0.25">
      <c r="A977" t="s">
        <v>2931</v>
      </c>
    </row>
    <row r="978" spans="1:1" x14ac:dyDescent="0.25">
      <c r="A978" t="s">
        <v>2934</v>
      </c>
    </row>
    <row r="979" spans="1:1" x14ac:dyDescent="0.25">
      <c r="A979" t="s">
        <v>2937</v>
      </c>
    </row>
    <row r="980" spans="1:1" x14ac:dyDescent="0.25">
      <c r="A980" t="s">
        <v>2938</v>
      </c>
    </row>
    <row r="981" spans="1:1" x14ac:dyDescent="0.25">
      <c r="A981" t="s">
        <v>2941</v>
      </c>
    </row>
    <row r="982" spans="1:1" x14ac:dyDescent="0.25">
      <c r="A982" t="s">
        <v>2942</v>
      </c>
    </row>
    <row r="983" spans="1:1" x14ac:dyDescent="0.25">
      <c r="A983" t="s">
        <v>2943</v>
      </c>
    </row>
    <row r="984" spans="1:1" x14ac:dyDescent="0.25">
      <c r="A984" t="s">
        <v>2946</v>
      </c>
    </row>
    <row r="985" spans="1:1" x14ac:dyDescent="0.25">
      <c r="A985" t="s">
        <v>2948</v>
      </c>
    </row>
    <row r="986" spans="1:1" x14ac:dyDescent="0.25">
      <c r="A986" t="s">
        <v>2949</v>
      </c>
    </row>
    <row r="987" spans="1:1" x14ac:dyDescent="0.25">
      <c r="A987" t="s">
        <v>2951</v>
      </c>
    </row>
    <row r="988" spans="1:1" x14ac:dyDescent="0.25">
      <c r="A988" t="s">
        <v>2953</v>
      </c>
    </row>
    <row r="989" spans="1:1" x14ac:dyDescent="0.25">
      <c r="A989" t="s">
        <v>2954</v>
      </c>
    </row>
    <row r="990" spans="1:1" x14ac:dyDescent="0.25">
      <c r="A990" t="s">
        <v>2956</v>
      </c>
    </row>
    <row r="991" spans="1:1" x14ac:dyDescent="0.25">
      <c r="A991" t="s">
        <v>2958</v>
      </c>
    </row>
    <row r="992" spans="1:1" x14ac:dyDescent="0.25">
      <c r="A992" t="s">
        <v>2959</v>
      </c>
    </row>
    <row r="993" spans="1:1" x14ac:dyDescent="0.25">
      <c r="A993" t="s">
        <v>2960</v>
      </c>
    </row>
    <row r="994" spans="1:1" x14ac:dyDescent="0.25">
      <c r="A994" t="s">
        <v>2962</v>
      </c>
    </row>
    <row r="995" spans="1:1" x14ac:dyDescent="0.25">
      <c r="A995" t="s">
        <v>2963</v>
      </c>
    </row>
    <row r="996" spans="1:1" x14ac:dyDescent="0.25">
      <c r="A996" t="s">
        <v>2965</v>
      </c>
    </row>
    <row r="997" spans="1:1" x14ac:dyDescent="0.25">
      <c r="A997" t="s">
        <v>2967</v>
      </c>
    </row>
    <row r="998" spans="1:1" x14ac:dyDescent="0.25">
      <c r="A998" t="s">
        <v>2968</v>
      </c>
    </row>
    <row r="999" spans="1:1" x14ac:dyDescent="0.25">
      <c r="A999" t="s">
        <v>2970</v>
      </c>
    </row>
    <row r="1000" spans="1:1" x14ac:dyDescent="0.25">
      <c r="A1000" t="s">
        <v>2973</v>
      </c>
    </row>
    <row r="1001" spans="1:1" x14ac:dyDescent="0.25">
      <c r="A1001" t="s">
        <v>2977</v>
      </c>
    </row>
    <row r="1002" spans="1:1" x14ac:dyDescent="0.25">
      <c r="A1002" t="s">
        <v>2979</v>
      </c>
    </row>
    <row r="1003" spans="1:1" x14ac:dyDescent="0.25">
      <c r="A1003" t="s">
        <v>2981</v>
      </c>
    </row>
    <row r="1004" spans="1:1" x14ac:dyDescent="0.25">
      <c r="A1004" t="s">
        <v>2983</v>
      </c>
    </row>
    <row r="1005" spans="1:1" x14ac:dyDescent="0.25">
      <c r="A1005" t="s">
        <v>2985</v>
      </c>
    </row>
    <row r="1006" spans="1:1" x14ac:dyDescent="0.25">
      <c r="A1006" t="s">
        <v>2987</v>
      </c>
    </row>
    <row r="1007" spans="1:1" x14ac:dyDescent="0.25">
      <c r="A1007" t="s">
        <v>2992</v>
      </c>
    </row>
    <row r="1008" spans="1:1" x14ac:dyDescent="0.25">
      <c r="A1008" t="s">
        <v>2997</v>
      </c>
    </row>
    <row r="1009" spans="1:1" x14ac:dyDescent="0.25">
      <c r="A1009" t="s">
        <v>2998</v>
      </c>
    </row>
    <row r="1010" spans="1:1" x14ac:dyDescent="0.25">
      <c r="A1010" t="s">
        <v>2999</v>
      </c>
    </row>
    <row r="1011" spans="1:1" x14ac:dyDescent="0.25">
      <c r="A1011" t="s">
        <v>3000</v>
      </c>
    </row>
    <row r="1012" spans="1:1" x14ac:dyDescent="0.25">
      <c r="A1012" t="s">
        <v>3003</v>
      </c>
    </row>
    <row r="1013" spans="1:1" x14ac:dyDescent="0.25">
      <c r="A1013" t="s">
        <v>3006</v>
      </c>
    </row>
    <row r="1014" spans="1:1" x14ac:dyDescent="0.25">
      <c r="A1014" t="s">
        <v>3008</v>
      </c>
    </row>
    <row r="1015" spans="1:1" x14ac:dyDescent="0.25">
      <c r="A1015" t="s">
        <v>3012</v>
      </c>
    </row>
    <row r="1016" spans="1:1" x14ac:dyDescent="0.25">
      <c r="A1016" t="s">
        <v>3015</v>
      </c>
    </row>
    <row r="1017" spans="1:1" x14ac:dyDescent="0.25">
      <c r="A1017" t="s">
        <v>3016</v>
      </c>
    </row>
    <row r="1018" spans="1:1" x14ac:dyDescent="0.25">
      <c r="A1018" t="s">
        <v>3018</v>
      </c>
    </row>
    <row r="1019" spans="1:1" x14ac:dyDescent="0.25">
      <c r="A1019" t="s">
        <v>3020</v>
      </c>
    </row>
    <row r="1020" spans="1:1" x14ac:dyDescent="0.25">
      <c r="A1020" t="s">
        <v>3024</v>
      </c>
    </row>
    <row r="1021" spans="1:1" x14ac:dyDescent="0.25">
      <c r="A1021" t="s">
        <v>3027</v>
      </c>
    </row>
    <row r="1022" spans="1:1" x14ac:dyDescent="0.25">
      <c r="A1022" t="s">
        <v>3029</v>
      </c>
    </row>
    <row r="1023" spans="1:1" x14ac:dyDescent="0.25">
      <c r="A1023" t="s">
        <v>3030</v>
      </c>
    </row>
    <row r="1024" spans="1:1" x14ac:dyDescent="0.25">
      <c r="A1024" t="s">
        <v>3034</v>
      </c>
    </row>
    <row r="1025" spans="1:1" x14ac:dyDescent="0.25">
      <c r="A1025" t="s">
        <v>3035</v>
      </c>
    </row>
    <row r="1026" spans="1:1" x14ac:dyDescent="0.25">
      <c r="A1026" t="s">
        <v>3036</v>
      </c>
    </row>
    <row r="1027" spans="1:1" x14ac:dyDescent="0.25">
      <c r="A1027" t="s">
        <v>3038</v>
      </c>
    </row>
    <row r="1028" spans="1:1" x14ac:dyDescent="0.25">
      <c r="A1028" t="s">
        <v>3040</v>
      </c>
    </row>
    <row r="1029" spans="1:1" x14ac:dyDescent="0.25">
      <c r="A1029" t="s">
        <v>3041</v>
      </c>
    </row>
    <row r="1030" spans="1:1" x14ac:dyDescent="0.25">
      <c r="A1030" t="s">
        <v>3043</v>
      </c>
    </row>
    <row r="1031" spans="1:1" x14ac:dyDescent="0.25">
      <c r="A1031" t="s">
        <v>3045</v>
      </c>
    </row>
    <row r="1032" spans="1:1" x14ac:dyDescent="0.25">
      <c r="A1032" t="s">
        <v>3047</v>
      </c>
    </row>
    <row r="1033" spans="1:1" x14ac:dyDescent="0.25">
      <c r="A1033" t="s">
        <v>3049</v>
      </c>
    </row>
    <row r="1034" spans="1:1" x14ac:dyDescent="0.25">
      <c r="A1034" t="s">
        <v>3051</v>
      </c>
    </row>
    <row r="1035" spans="1:1" x14ac:dyDescent="0.25">
      <c r="A1035" t="s">
        <v>3054</v>
      </c>
    </row>
    <row r="1036" spans="1:1" x14ac:dyDescent="0.25">
      <c r="A1036" t="s">
        <v>3057</v>
      </c>
    </row>
    <row r="1037" spans="1:1" x14ac:dyDescent="0.25">
      <c r="A1037" t="s">
        <v>3058</v>
      </c>
    </row>
    <row r="1038" spans="1:1" x14ac:dyDescent="0.25">
      <c r="A1038" t="s">
        <v>3059</v>
      </c>
    </row>
    <row r="1039" spans="1:1" x14ac:dyDescent="0.25">
      <c r="A1039" t="s">
        <v>3061</v>
      </c>
    </row>
    <row r="1040" spans="1:1" x14ac:dyDescent="0.25">
      <c r="A1040" t="s">
        <v>3064</v>
      </c>
    </row>
    <row r="1041" spans="1:1" x14ac:dyDescent="0.25">
      <c r="A1041" t="s">
        <v>3066</v>
      </c>
    </row>
    <row r="1042" spans="1:1" x14ac:dyDescent="0.25">
      <c r="A1042" t="s">
        <v>3068</v>
      </c>
    </row>
    <row r="1043" spans="1:1" x14ac:dyDescent="0.25">
      <c r="A1043" t="s">
        <v>3070</v>
      </c>
    </row>
    <row r="1044" spans="1:1" x14ac:dyDescent="0.25">
      <c r="A1044" t="s">
        <v>3071</v>
      </c>
    </row>
    <row r="1045" spans="1:1" x14ac:dyDescent="0.25">
      <c r="A1045" t="s">
        <v>3072</v>
      </c>
    </row>
    <row r="1046" spans="1:1" x14ac:dyDescent="0.25">
      <c r="A1046" t="s">
        <v>3074</v>
      </c>
    </row>
    <row r="1047" spans="1:1" x14ac:dyDescent="0.25">
      <c r="A1047" t="s">
        <v>3078</v>
      </c>
    </row>
    <row r="1048" spans="1:1" x14ac:dyDescent="0.25">
      <c r="A1048" t="s">
        <v>3079</v>
      </c>
    </row>
    <row r="1049" spans="1:1" x14ac:dyDescent="0.25">
      <c r="A1049" t="s">
        <v>3083</v>
      </c>
    </row>
    <row r="1050" spans="1:1" x14ac:dyDescent="0.25">
      <c r="A1050" t="s">
        <v>3086</v>
      </c>
    </row>
    <row r="1051" spans="1:1" x14ac:dyDescent="0.25">
      <c r="A1051" t="s">
        <v>3088</v>
      </c>
    </row>
    <row r="1052" spans="1:1" x14ac:dyDescent="0.25">
      <c r="A1052" t="s">
        <v>3091</v>
      </c>
    </row>
    <row r="1053" spans="1:1" x14ac:dyDescent="0.25">
      <c r="A1053" t="s">
        <v>3092</v>
      </c>
    </row>
    <row r="1054" spans="1:1" x14ac:dyDescent="0.25">
      <c r="A1054" t="s">
        <v>3095</v>
      </c>
    </row>
    <row r="1055" spans="1:1" x14ac:dyDescent="0.25">
      <c r="A1055" t="s">
        <v>3096</v>
      </c>
    </row>
    <row r="1056" spans="1:1" x14ac:dyDescent="0.25">
      <c r="A1056" t="s">
        <v>3098</v>
      </c>
    </row>
    <row r="1057" spans="1:1" x14ac:dyDescent="0.25">
      <c r="A1057" t="s">
        <v>3100</v>
      </c>
    </row>
    <row r="1058" spans="1:1" x14ac:dyDescent="0.25">
      <c r="A1058" t="s">
        <v>3102</v>
      </c>
    </row>
    <row r="1059" spans="1:1" x14ac:dyDescent="0.25">
      <c r="A1059" t="s">
        <v>3104</v>
      </c>
    </row>
    <row r="1060" spans="1:1" x14ac:dyDescent="0.25">
      <c r="A1060" t="s">
        <v>3105</v>
      </c>
    </row>
    <row r="1061" spans="1:1" x14ac:dyDescent="0.25">
      <c r="A1061" t="s">
        <v>3107</v>
      </c>
    </row>
    <row r="1062" spans="1:1" x14ac:dyDescent="0.25">
      <c r="A1062" t="s">
        <v>3108</v>
      </c>
    </row>
    <row r="1063" spans="1:1" x14ac:dyDescent="0.25">
      <c r="A1063" t="s">
        <v>3110</v>
      </c>
    </row>
    <row r="1064" spans="1:1" x14ac:dyDescent="0.25">
      <c r="A1064" t="s">
        <v>3113</v>
      </c>
    </row>
    <row r="1065" spans="1:1" x14ac:dyDescent="0.25">
      <c r="A1065" t="s">
        <v>3115</v>
      </c>
    </row>
    <row r="1066" spans="1:1" x14ac:dyDescent="0.25">
      <c r="A1066" t="s">
        <v>3117</v>
      </c>
    </row>
    <row r="1067" spans="1:1" x14ac:dyDescent="0.25">
      <c r="A1067" t="s">
        <v>3121</v>
      </c>
    </row>
    <row r="1068" spans="1:1" x14ac:dyDescent="0.25">
      <c r="A1068" t="s">
        <v>3124</v>
      </c>
    </row>
    <row r="1069" spans="1:1" x14ac:dyDescent="0.25">
      <c r="A1069" t="s">
        <v>3125</v>
      </c>
    </row>
    <row r="1070" spans="1:1" x14ac:dyDescent="0.25">
      <c r="A1070" t="s">
        <v>3127</v>
      </c>
    </row>
    <row r="1071" spans="1:1" x14ac:dyDescent="0.25">
      <c r="A1071" t="s">
        <v>3128</v>
      </c>
    </row>
    <row r="1072" spans="1:1" x14ac:dyDescent="0.25">
      <c r="A1072" t="s">
        <v>3130</v>
      </c>
    </row>
    <row r="1073" spans="1:1" x14ac:dyDescent="0.25">
      <c r="A1073" t="s">
        <v>3133</v>
      </c>
    </row>
    <row r="1074" spans="1:1" x14ac:dyDescent="0.25">
      <c r="A1074" t="s">
        <v>3135</v>
      </c>
    </row>
    <row r="1075" spans="1:1" x14ac:dyDescent="0.25">
      <c r="A1075" t="s">
        <v>3136</v>
      </c>
    </row>
    <row r="1076" spans="1:1" x14ac:dyDescent="0.25">
      <c r="A1076" t="s">
        <v>3140</v>
      </c>
    </row>
    <row r="1077" spans="1:1" x14ac:dyDescent="0.25">
      <c r="A1077" t="s">
        <v>3141</v>
      </c>
    </row>
    <row r="1078" spans="1:1" x14ac:dyDescent="0.25">
      <c r="A1078" t="s">
        <v>3143</v>
      </c>
    </row>
    <row r="1079" spans="1:1" x14ac:dyDescent="0.25">
      <c r="A1079" t="s">
        <v>3145</v>
      </c>
    </row>
    <row r="1080" spans="1:1" x14ac:dyDescent="0.25">
      <c r="A1080" t="s">
        <v>3146</v>
      </c>
    </row>
    <row r="1081" spans="1:1" x14ac:dyDescent="0.25">
      <c r="A1081" t="s">
        <v>3147</v>
      </c>
    </row>
    <row r="1082" spans="1:1" x14ac:dyDescent="0.25">
      <c r="A1082" t="s">
        <v>3151</v>
      </c>
    </row>
    <row r="1083" spans="1:1" x14ac:dyDescent="0.25">
      <c r="A1083" t="s">
        <v>3153</v>
      </c>
    </row>
    <row r="1084" spans="1:1" x14ac:dyDescent="0.25">
      <c r="A1084" t="s">
        <v>3154</v>
      </c>
    </row>
    <row r="1085" spans="1:1" x14ac:dyDescent="0.25">
      <c r="A1085" t="s">
        <v>3156</v>
      </c>
    </row>
    <row r="1086" spans="1:1" x14ac:dyDescent="0.25">
      <c r="A1086" t="s">
        <v>3158</v>
      </c>
    </row>
    <row r="1087" spans="1:1" x14ac:dyDescent="0.25">
      <c r="A1087" t="s">
        <v>3160</v>
      </c>
    </row>
    <row r="1088" spans="1:1" x14ac:dyDescent="0.25">
      <c r="A1088" t="s">
        <v>3162</v>
      </c>
    </row>
    <row r="1089" spans="1:1" x14ac:dyDescent="0.25">
      <c r="A1089" t="s">
        <v>3165</v>
      </c>
    </row>
    <row r="1090" spans="1:1" x14ac:dyDescent="0.25">
      <c r="A1090" t="s">
        <v>3171</v>
      </c>
    </row>
    <row r="1091" spans="1:1" x14ac:dyDescent="0.25">
      <c r="A1091" t="s">
        <v>3173</v>
      </c>
    </row>
    <row r="1092" spans="1:1" x14ac:dyDescent="0.25">
      <c r="A1092" t="s">
        <v>3175</v>
      </c>
    </row>
    <row r="1093" spans="1:1" x14ac:dyDescent="0.25">
      <c r="A1093" t="s">
        <v>3178</v>
      </c>
    </row>
    <row r="1094" spans="1:1" x14ac:dyDescent="0.25">
      <c r="A1094" t="s">
        <v>3179</v>
      </c>
    </row>
    <row r="1095" spans="1:1" x14ac:dyDescent="0.25">
      <c r="A1095" t="s">
        <v>3181</v>
      </c>
    </row>
    <row r="1096" spans="1:1" x14ac:dyDescent="0.25">
      <c r="A1096" t="s">
        <v>3183</v>
      </c>
    </row>
    <row r="1097" spans="1:1" x14ac:dyDescent="0.25">
      <c r="A1097" t="s">
        <v>3185</v>
      </c>
    </row>
    <row r="1098" spans="1:1" x14ac:dyDescent="0.25">
      <c r="A1098" t="s">
        <v>3187</v>
      </c>
    </row>
    <row r="1099" spans="1:1" x14ac:dyDescent="0.25">
      <c r="A1099" t="s">
        <v>3190</v>
      </c>
    </row>
    <row r="1100" spans="1:1" x14ac:dyDescent="0.25">
      <c r="A1100" t="s">
        <v>3192</v>
      </c>
    </row>
    <row r="1101" spans="1:1" x14ac:dyDescent="0.25">
      <c r="A1101" t="s">
        <v>3194</v>
      </c>
    </row>
    <row r="1102" spans="1:1" x14ac:dyDescent="0.25">
      <c r="A1102" t="s">
        <v>3196</v>
      </c>
    </row>
    <row r="1103" spans="1:1" x14ac:dyDescent="0.25">
      <c r="A1103" t="s">
        <v>3198</v>
      </c>
    </row>
    <row r="1104" spans="1:1" x14ac:dyDescent="0.25">
      <c r="A1104" t="s">
        <v>3200</v>
      </c>
    </row>
    <row r="1105" spans="1:1" x14ac:dyDescent="0.25">
      <c r="A1105" t="s">
        <v>3202</v>
      </c>
    </row>
    <row r="1106" spans="1:1" x14ac:dyDescent="0.25">
      <c r="A1106" t="s">
        <v>3205</v>
      </c>
    </row>
    <row r="1107" spans="1:1" x14ac:dyDescent="0.25">
      <c r="A1107" t="s">
        <v>3206</v>
      </c>
    </row>
    <row r="1108" spans="1:1" x14ac:dyDescent="0.25">
      <c r="A1108" t="s">
        <v>3209</v>
      </c>
    </row>
    <row r="1109" spans="1:1" x14ac:dyDescent="0.25">
      <c r="A1109" t="s">
        <v>3211</v>
      </c>
    </row>
    <row r="1110" spans="1:1" x14ac:dyDescent="0.25">
      <c r="A1110" t="s">
        <v>3213</v>
      </c>
    </row>
    <row r="1111" spans="1:1" x14ac:dyDescent="0.25">
      <c r="A1111" t="s">
        <v>3216</v>
      </c>
    </row>
    <row r="1112" spans="1:1" x14ac:dyDescent="0.25">
      <c r="A1112" t="s">
        <v>3217</v>
      </c>
    </row>
    <row r="1113" spans="1:1" x14ac:dyDescent="0.25">
      <c r="A1113" t="s">
        <v>3219</v>
      </c>
    </row>
    <row r="1114" spans="1:1" x14ac:dyDescent="0.25">
      <c r="A1114" t="s">
        <v>3221</v>
      </c>
    </row>
    <row r="1115" spans="1:1" x14ac:dyDescent="0.25">
      <c r="A1115" t="s">
        <v>3223</v>
      </c>
    </row>
    <row r="1116" spans="1:1" x14ac:dyDescent="0.25">
      <c r="A1116" t="s">
        <v>3224</v>
      </c>
    </row>
    <row r="1117" spans="1:1" x14ac:dyDescent="0.25">
      <c r="A1117" t="s">
        <v>3225</v>
      </c>
    </row>
    <row r="1118" spans="1:1" x14ac:dyDescent="0.25">
      <c r="A1118" t="s">
        <v>3226</v>
      </c>
    </row>
    <row r="1119" spans="1:1" x14ac:dyDescent="0.25">
      <c r="A1119" t="s">
        <v>3228</v>
      </c>
    </row>
    <row r="1120" spans="1:1" x14ac:dyDescent="0.25">
      <c r="A1120" t="s">
        <v>3231</v>
      </c>
    </row>
    <row r="1121" spans="1:1" x14ac:dyDescent="0.25">
      <c r="A1121" t="s">
        <v>3232</v>
      </c>
    </row>
    <row r="1122" spans="1:1" x14ac:dyDescent="0.25">
      <c r="A1122" t="s">
        <v>3234</v>
      </c>
    </row>
    <row r="1123" spans="1:1" x14ac:dyDescent="0.25">
      <c r="A1123" t="s">
        <v>3235</v>
      </c>
    </row>
    <row r="1124" spans="1:1" x14ac:dyDescent="0.25">
      <c r="A1124" t="s">
        <v>3238</v>
      </c>
    </row>
    <row r="1125" spans="1:1" x14ac:dyDescent="0.25">
      <c r="A1125" t="s">
        <v>3239</v>
      </c>
    </row>
    <row r="1126" spans="1:1" x14ac:dyDescent="0.25">
      <c r="A1126" t="s">
        <v>3240</v>
      </c>
    </row>
    <row r="1127" spans="1:1" x14ac:dyDescent="0.25">
      <c r="A1127" t="s">
        <v>3241</v>
      </c>
    </row>
    <row r="1128" spans="1:1" x14ac:dyDescent="0.25">
      <c r="A1128" t="s">
        <v>3242</v>
      </c>
    </row>
    <row r="1129" spans="1:1" x14ac:dyDescent="0.25">
      <c r="A1129" t="s">
        <v>3243</v>
      </c>
    </row>
    <row r="1130" spans="1:1" x14ac:dyDescent="0.25">
      <c r="A1130" t="s">
        <v>3244</v>
      </c>
    </row>
    <row r="1131" spans="1:1" x14ac:dyDescent="0.25">
      <c r="A1131" t="s">
        <v>3245</v>
      </c>
    </row>
    <row r="1132" spans="1:1" x14ac:dyDescent="0.25">
      <c r="A1132" t="s">
        <v>3246</v>
      </c>
    </row>
    <row r="1133" spans="1:1" x14ac:dyDescent="0.25">
      <c r="A1133" t="s">
        <v>3247</v>
      </c>
    </row>
    <row r="1134" spans="1:1" x14ac:dyDescent="0.25">
      <c r="A1134" t="s">
        <v>3248</v>
      </c>
    </row>
    <row r="1135" spans="1:1" x14ac:dyDescent="0.25">
      <c r="A1135" t="s">
        <v>3250</v>
      </c>
    </row>
    <row r="1136" spans="1:1" x14ac:dyDescent="0.25">
      <c r="A1136" t="s">
        <v>3252</v>
      </c>
    </row>
    <row r="1137" spans="1:1" x14ac:dyDescent="0.25">
      <c r="A1137" t="s">
        <v>3254</v>
      </c>
    </row>
    <row r="1138" spans="1:1" x14ac:dyDescent="0.25">
      <c r="A1138" t="s">
        <v>3257</v>
      </c>
    </row>
    <row r="1139" spans="1:1" x14ac:dyDescent="0.25">
      <c r="A1139" t="s">
        <v>3258</v>
      </c>
    </row>
    <row r="1140" spans="1:1" x14ac:dyDescent="0.25">
      <c r="A1140" t="s">
        <v>3259</v>
      </c>
    </row>
    <row r="1141" spans="1:1" x14ac:dyDescent="0.25">
      <c r="A1141" t="s">
        <v>3260</v>
      </c>
    </row>
    <row r="1142" spans="1:1" x14ac:dyDescent="0.25">
      <c r="A1142" t="s">
        <v>3261</v>
      </c>
    </row>
    <row r="1143" spans="1:1" x14ac:dyDescent="0.25">
      <c r="A1143" t="s">
        <v>3263</v>
      </c>
    </row>
    <row r="1144" spans="1:1" x14ac:dyDescent="0.25">
      <c r="A1144" t="s">
        <v>3265</v>
      </c>
    </row>
    <row r="1145" spans="1:1" x14ac:dyDescent="0.25">
      <c r="A1145" t="s">
        <v>3267</v>
      </c>
    </row>
    <row r="1146" spans="1:1" x14ac:dyDescent="0.25">
      <c r="A1146" t="s">
        <v>3268</v>
      </c>
    </row>
    <row r="1147" spans="1:1" x14ac:dyDescent="0.25">
      <c r="A1147" t="s">
        <v>3269</v>
      </c>
    </row>
    <row r="1148" spans="1:1" x14ac:dyDescent="0.25">
      <c r="A1148" t="s">
        <v>3271</v>
      </c>
    </row>
    <row r="1149" spans="1:1" x14ac:dyDescent="0.25">
      <c r="A1149" t="s">
        <v>3272</v>
      </c>
    </row>
    <row r="1150" spans="1:1" x14ac:dyDescent="0.25">
      <c r="A1150" t="s">
        <v>3275</v>
      </c>
    </row>
    <row r="1151" spans="1:1" x14ac:dyDescent="0.25">
      <c r="A1151" t="s">
        <v>3276</v>
      </c>
    </row>
    <row r="1152" spans="1:1" x14ac:dyDescent="0.25">
      <c r="A1152" t="s">
        <v>3277</v>
      </c>
    </row>
    <row r="1153" spans="1:1" x14ac:dyDescent="0.25">
      <c r="A1153" t="s">
        <v>3279</v>
      </c>
    </row>
    <row r="1154" spans="1:1" x14ac:dyDescent="0.25">
      <c r="A1154" t="s">
        <v>3281</v>
      </c>
    </row>
    <row r="1155" spans="1:1" x14ac:dyDescent="0.25">
      <c r="A1155" t="s">
        <v>3283</v>
      </c>
    </row>
    <row r="1156" spans="1:1" x14ac:dyDescent="0.25">
      <c r="A1156" t="s">
        <v>3284</v>
      </c>
    </row>
    <row r="1157" spans="1:1" x14ac:dyDescent="0.25">
      <c r="A1157" t="s">
        <v>3285</v>
      </c>
    </row>
    <row r="1158" spans="1:1" x14ac:dyDescent="0.25">
      <c r="A1158" t="s">
        <v>3287</v>
      </c>
    </row>
    <row r="1159" spans="1:1" x14ac:dyDescent="0.25">
      <c r="A1159" t="s">
        <v>3289</v>
      </c>
    </row>
    <row r="1160" spans="1:1" x14ac:dyDescent="0.25">
      <c r="A1160" t="s">
        <v>3291</v>
      </c>
    </row>
    <row r="1161" spans="1:1" x14ac:dyDescent="0.25">
      <c r="A1161" t="s">
        <v>3293</v>
      </c>
    </row>
    <row r="1162" spans="1:1" x14ac:dyDescent="0.25">
      <c r="A1162" t="s">
        <v>3295</v>
      </c>
    </row>
    <row r="1163" spans="1:1" x14ac:dyDescent="0.25">
      <c r="A1163" t="s">
        <v>3297</v>
      </c>
    </row>
    <row r="1164" spans="1:1" x14ac:dyDescent="0.25">
      <c r="A1164" t="s">
        <v>3300</v>
      </c>
    </row>
    <row r="1165" spans="1:1" x14ac:dyDescent="0.25">
      <c r="A1165" t="s">
        <v>3301</v>
      </c>
    </row>
    <row r="1166" spans="1:1" x14ac:dyDescent="0.25">
      <c r="A1166" t="s">
        <v>3303</v>
      </c>
    </row>
    <row r="1167" spans="1:1" x14ac:dyDescent="0.25">
      <c r="A1167" t="s">
        <v>3304</v>
      </c>
    </row>
    <row r="1168" spans="1:1" x14ac:dyDescent="0.25">
      <c r="A1168" t="s">
        <v>3306</v>
      </c>
    </row>
    <row r="1169" spans="1:1" x14ac:dyDescent="0.25">
      <c r="A1169" t="s">
        <v>3308</v>
      </c>
    </row>
    <row r="1170" spans="1:1" x14ac:dyDescent="0.25">
      <c r="A1170" t="s">
        <v>3309</v>
      </c>
    </row>
    <row r="1171" spans="1:1" x14ac:dyDescent="0.25">
      <c r="A1171" t="s">
        <v>3312</v>
      </c>
    </row>
    <row r="1172" spans="1:1" x14ac:dyDescent="0.25">
      <c r="A1172" t="s">
        <v>3314</v>
      </c>
    </row>
    <row r="1173" spans="1:1" x14ac:dyDescent="0.25">
      <c r="A1173" t="s">
        <v>3315</v>
      </c>
    </row>
    <row r="1174" spans="1:1" x14ac:dyDescent="0.25">
      <c r="A1174" t="s">
        <v>3318</v>
      </c>
    </row>
    <row r="1175" spans="1:1" x14ac:dyDescent="0.25">
      <c r="A1175" t="s">
        <v>3320</v>
      </c>
    </row>
    <row r="1176" spans="1:1" x14ac:dyDescent="0.25">
      <c r="A1176" t="s">
        <v>3322</v>
      </c>
    </row>
    <row r="1177" spans="1:1" x14ac:dyDescent="0.25">
      <c r="A1177" t="s">
        <v>3324</v>
      </c>
    </row>
    <row r="1178" spans="1:1" x14ac:dyDescent="0.25">
      <c r="A1178" t="s">
        <v>3327</v>
      </c>
    </row>
    <row r="1179" spans="1:1" x14ac:dyDescent="0.25">
      <c r="A1179" t="s">
        <v>3328</v>
      </c>
    </row>
    <row r="1180" spans="1:1" x14ac:dyDescent="0.25">
      <c r="A1180" t="s">
        <v>3329</v>
      </c>
    </row>
    <row r="1181" spans="1:1" x14ac:dyDescent="0.25">
      <c r="A1181" t="s">
        <v>3331</v>
      </c>
    </row>
    <row r="1182" spans="1:1" x14ac:dyDescent="0.25">
      <c r="A1182" t="s">
        <v>3333</v>
      </c>
    </row>
    <row r="1183" spans="1:1" x14ac:dyDescent="0.25">
      <c r="A1183" t="s">
        <v>3334</v>
      </c>
    </row>
    <row r="1184" spans="1:1" x14ac:dyDescent="0.25">
      <c r="A1184" t="s">
        <v>3335</v>
      </c>
    </row>
    <row r="1185" spans="1:1" x14ac:dyDescent="0.25">
      <c r="A1185" t="s">
        <v>3338</v>
      </c>
    </row>
    <row r="1186" spans="1:1" x14ac:dyDescent="0.25">
      <c r="A1186" t="s">
        <v>3339</v>
      </c>
    </row>
    <row r="1187" spans="1:1" x14ac:dyDescent="0.25">
      <c r="A1187" t="s">
        <v>3340</v>
      </c>
    </row>
    <row r="1188" spans="1:1" x14ac:dyDescent="0.25">
      <c r="A1188" t="s">
        <v>3341</v>
      </c>
    </row>
    <row r="1189" spans="1:1" x14ac:dyDescent="0.25">
      <c r="A1189" t="s">
        <v>3344</v>
      </c>
    </row>
    <row r="1190" spans="1:1" x14ac:dyDescent="0.25">
      <c r="A1190" t="s">
        <v>3345</v>
      </c>
    </row>
    <row r="1191" spans="1:1" x14ac:dyDescent="0.25">
      <c r="A1191" t="s">
        <v>3346</v>
      </c>
    </row>
    <row r="1192" spans="1:1" x14ac:dyDescent="0.25">
      <c r="A1192" t="s">
        <v>3347</v>
      </c>
    </row>
    <row r="1193" spans="1:1" x14ac:dyDescent="0.25">
      <c r="A1193" t="s">
        <v>3349</v>
      </c>
    </row>
    <row r="1194" spans="1:1" x14ac:dyDescent="0.25">
      <c r="A1194" t="s">
        <v>3352</v>
      </c>
    </row>
    <row r="1195" spans="1:1" x14ac:dyDescent="0.25">
      <c r="A1195" t="s">
        <v>3353</v>
      </c>
    </row>
    <row r="1196" spans="1:1" x14ac:dyDescent="0.25">
      <c r="A1196" t="s">
        <v>3355</v>
      </c>
    </row>
    <row r="1197" spans="1:1" x14ac:dyDescent="0.25">
      <c r="A1197" t="s">
        <v>3356</v>
      </c>
    </row>
    <row r="1198" spans="1:1" x14ac:dyDescent="0.25">
      <c r="A1198" t="s">
        <v>3359</v>
      </c>
    </row>
    <row r="1199" spans="1:1" x14ac:dyDescent="0.25">
      <c r="A1199" t="s">
        <v>3360</v>
      </c>
    </row>
    <row r="1200" spans="1:1" x14ac:dyDescent="0.25">
      <c r="A1200" t="s">
        <v>3361</v>
      </c>
    </row>
    <row r="1201" spans="1:1" x14ac:dyDescent="0.25">
      <c r="A1201" t="s">
        <v>3362</v>
      </c>
    </row>
    <row r="1202" spans="1:1" x14ac:dyDescent="0.25">
      <c r="A1202" t="s">
        <v>3365</v>
      </c>
    </row>
    <row r="1203" spans="1:1" x14ac:dyDescent="0.25">
      <c r="A1203" t="s">
        <v>3366</v>
      </c>
    </row>
    <row r="1204" spans="1:1" x14ac:dyDescent="0.25">
      <c r="A1204" t="s">
        <v>3368</v>
      </c>
    </row>
    <row r="1205" spans="1:1" x14ac:dyDescent="0.25">
      <c r="A1205" t="s">
        <v>3371</v>
      </c>
    </row>
    <row r="1206" spans="1:1" x14ac:dyDescent="0.25">
      <c r="A1206" t="s">
        <v>3374</v>
      </c>
    </row>
    <row r="1207" spans="1:1" x14ac:dyDescent="0.25">
      <c r="A1207" t="s">
        <v>3377</v>
      </c>
    </row>
    <row r="1208" spans="1:1" x14ac:dyDescent="0.25">
      <c r="A1208" t="s">
        <v>3378</v>
      </c>
    </row>
    <row r="1209" spans="1:1" x14ac:dyDescent="0.25">
      <c r="A1209" t="s">
        <v>3379</v>
      </c>
    </row>
    <row r="1210" spans="1:1" x14ac:dyDescent="0.25">
      <c r="A1210" t="s">
        <v>3382</v>
      </c>
    </row>
    <row r="1211" spans="1:1" x14ac:dyDescent="0.25">
      <c r="A1211" t="s">
        <v>3383</v>
      </c>
    </row>
    <row r="1212" spans="1:1" x14ac:dyDescent="0.25">
      <c r="A1212" t="s">
        <v>3384</v>
      </c>
    </row>
    <row r="1213" spans="1:1" x14ac:dyDescent="0.25">
      <c r="A1213" t="s">
        <v>3386</v>
      </c>
    </row>
    <row r="1214" spans="1:1" x14ac:dyDescent="0.25">
      <c r="A1214" t="s">
        <v>3387</v>
      </c>
    </row>
    <row r="1215" spans="1:1" x14ac:dyDescent="0.25">
      <c r="A1215" t="s">
        <v>3388</v>
      </c>
    </row>
    <row r="1216" spans="1:1" x14ac:dyDescent="0.25">
      <c r="A1216" t="s">
        <v>3389</v>
      </c>
    </row>
    <row r="1217" spans="1:1" x14ac:dyDescent="0.25">
      <c r="A1217" t="s">
        <v>3390</v>
      </c>
    </row>
    <row r="1218" spans="1:1" x14ac:dyDescent="0.25">
      <c r="A1218" t="s">
        <v>3393</v>
      </c>
    </row>
    <row r="1219" spans="1:1" x14ac:dyDescent="0.25">
      <c r="A1219" t="s">
        <v>3394</v>
      </c>
    </row>
    <row r="1220" spans="1:1" x14ac:dyDescent="0.25">
      <c r="A1220" t="s">
        <v>3395</v>
      </c>
    </row>
    <row r="1221" spans="1:1" x14ac:dyDescent="0.25">
      <c r="A1221" t="s">
        <v>3398</v>
      </c>
    </row>
    <row r="1222" spans="1:1" x14ac:dyDescent="0.25">
      <c r="A1222" t="s">
        <v>3400</v>
      </c>
    </row>
    <row r="1223" spans="1:1" x14ac:dyDescent="0.25">
      <c r="A1223" t="s">
        <v>3401</v>
      </c>
    </row>
    <row r="1224" spans="1:1" x14ac:dyDescent="0.25">
      <c r="A1224" t="s">
        <v>3402</v>
      </c>
    </row>
    <row r="1225" spans="1:1" x14ac:dyDescent="0.25">
      <c r="A1225" t="s">
        <v>3403</v>
      </c>
    </row>
    <row r="1226" spans="1:1" x14ac:dyDescent="0.25">
      <c r="A1226" t="s">
        <v>3406</v>
      </c>
    </row>
    <row r="1227" spans="1:1" x14ac:dyDescent="0.25">
      <c r="A1227" t="s">
        <v>3409</v>
      </c>
    </row>
    <row r="1228" spans="1:1" x14ac:dyDescent="0.25">
      <c r="A1228" t="s">
        <v>3411</v>
      </c>
    </row>
    <row r="1229" spans="1:1" x14ac:dyDescent="0.25">
      <c r="A1229" t="s">
        <v>3414</v>
      </c>
    </row>
    <row r="1230" spans="1:1" x14ac:dyDescent="0.25">
      <c r="A1230" t="s">
        <v>3415</v>
      </c>
    </row>
    <row r="1231" spans="1:1" x14ac:dyDescent="0.25">
      <c r="A1231" t="s">
        <v>3417</v>
      </c>
    </row>
    <row r="1232" spans="1:1" x14ac:dyDescent="0.25">
      <c r="A1232" t="s">
        <v>3419</v>
      </c>
    </row>
    <row r="1233" spans="1:1" x14ac:dyDescent="0.25">
      <c r="A1233" t="s">
        <v>3422</v>
      </c>
    </row>
    <row r="1234" spans="1:1" x14ac:dyDescent="0.25">
      <c r="A1234" t="s">
        <v>3423</v>
      </c>
    </row>
    <row r="1235" spans="1:1" x14ac:dyDescent="0.25">
      <c r="A1235" t="s">
        <v>3424</v>
      </c>
    </row>
    <row r="1236" spans="1:1" x14ac:dyDescent="0.25">
      <c r="A1236" t="s">
        <v>3427</v>
      </c>
    </row>
    <row r="1237" spans="1:1" x14ac:dyDescent="0.25">
      <c r="A1237" t="s">
        <v>3428</v>
      </c>
    </row>
    <row r="1238" spans="1:1" x14ac:dyDescent="0.25">
      <c r="A1238" t="s">
        <v>3430</v>
      </c>
    </row>
    <row r="1239" spans="1:1" x14ac:dyDescent="0.25">
      <c r="A1239" t="s">
        <v>3432</v>
      </c>
    </row>
    <row r="1240" spans="1:1" x14ac:dyDescent="0.25">
      <c r="A1240" t="s">
        <v>3433</v>
      </c>
    </row>
    <row r="1241" spans="1:1" x14ac:dyDescent="0.25">
      <c r="A1241" t="s">
        <v>3435</v>
      </c>
    </row>
    <row r="1242" spans="1:1" x14ac:dyDescent="0.25">
      <c r="A1242" t="s">
        <v>3436</v>
      </c>
    </row>
    <row r="1243" spans="1:1" x14ac:dyDescent="0.25">
      <c r="A1243" t="s">
        <v>3437</v>
      </c>
    </row>
    <row r="1244" spans="1:1" x14ac:dyDescent="0.25">
      <c r="A1244" t="s">
        <v>3439</v>
      </c>
    </row>
    <row r="1245" spans="1:1" x14ac:dyDescent="0.25">
      <c r="A1245" t="s">
        <v>3440</v>
      </c>
    </row>
    <row r="1246" spans="1:1" x14ac:dyDescent="0.25">
      <c r="A1246" t="s">
        <v>3442</v>
      </c>
    </row>
    <row r="1247" spans="1:1" x14ac:dyDescent="0.25">
      <c r="A1247" t="s">
        <v>3443</v>
      </c>
    </row>
    <row r="1248" spans="1:1" x14ac:dyDescent="0.25">
      <c r="A1248" t="s">
        <v>3445</v>
      </c>
    </row>
    <row r="1249" spans="1:1" x14ac:dyDescent="0.25">
      <c r="A1249" t="s">
        <v>3446</v>
      </c>
    </row>
    <row r="1250" spans="1:1" x14ac:dyDescent="0.25">
      <c r="A1250" t="s">
        <v>3447</v>
      </c>
    </row>
    <row r="1251" spans="1:1" x14ac:dyDescent="0.25">
      <c r="A1251" t="s">
        <v>3448</v>
      </c>
    </row>
    <row r="1252" spans="1:1" x14ac:dyDescent="0.25">
      <c r="A1252" t="s">
        <v>3449</v>
      </c>
    </row>
    <row r="1253" spans="1:1" x14ac:dyDescent="0.25">
      <c r="A1253" t="s">
        <v>3450</v>
      </c>
    </row>
    <row r="1254" spans="1:1" x14ac:dyDescent="0.25">
      <c r="A1254" t="s">
        <v>3451</v>
      </c>
    </row>
    <row r="1255" spans="1:1" x14ac:dyDescent="0.25">
      <c r="A1255" t="s">
        <v>3455</v>
      </c>
    </row>
    <row r="1256" spans="1:1" x14ac:dyDescent="0.25">
      <c r="A1256" t="s">
        <v>3459</v>
      </c>
    </row>
    <row r="1257" spans="1:1" x14ac:dyDescent="0.25">
      <c r="A1257" t="s">
        <v>3460</v>
      </c>
    </row>
    <row r="1258" spans="1:1" x14ac:dyDescent="0.25">
      <c r="A1258" t="s">
        <v>3462</v>
      </c>
    </row>
    <row r="1259" spans="1:1" x14ac:dyDescent="0.25">
      <c r="A1259" t="s">
        <v>3463</v>
      </c>
    </row>
    <row r="1260" spans="1:1" x14ac:dyDescent="0.25">
      <c r="A1260" t="s">
        <v>3465</v>
      </c>
    </row>
    <row r="1261" spans="1:1" x14ac:dyDescent="0.25">
      <c r="A1261" t="s">
        <v>3468</v>
      </c>
    </row>
    <row r="1262" spans="1:1" x14ac:dyDescent="0.25">
      <c r="A1262" t="s">
        <v>3471</v>
      </c>
    </row>
    <row r="1263" spans="1:1" x14ac:dyDescent="0.25">
      <c r="A1263" t="s">
        <v>3473</v>
      </c>
    </row>
    <row r="1264" spans="1:1" x14ac:dyDescent="0.25">
      <c r="A1264" t="s">
        <v>3476</v>
      </c>
    </row>
    <row r="1265" spans="1:1" x14ac:dyDescent="0.25">
      <c r="A1265" t="s">
        <v>3478</v>
      </c>
    </row>
    <row r="1266" spans="1:1" x14ac:dyDescent="0.25">
      <c r="A1266" t="s">
        <v>3479</v>
      </c>
    </row>
    <row r="1267" spans="1:1" x14ac:dyDescent="0.25">
      <c r="A1267" t="s">
        <v>3480</v>
      </c>
    </row>
    <row r="1268" spans="1:1" x14ac:dyDescent="0.25">
      <c r="A1268" t="s">
        <v>3482</v>
      </c>
    </row>
    <row r="1269" spans="1:1" x14ac:dyDescent="0.25">
      <c r="A1269" t="s">
        <v>3484</v>
      </c>
    </row>
    <row r="1270" spans="1:1" x14ac:dyDescent="0.25">
      <c r="A1270" t="s">
        <v>3486</v>
      </c>
    </row>
    <row r="1271" spans="1:1" x14ac:dyDescent="0.25">
      <c r="A1271" t="s">
        <v>3488</v>
      </c>
    </row>
    <row r="1272" spans="1:1" x14ac:dyDescent="0.25">
      <c r="A1272" t="s">
        <v>3492</v>
      </c>
    </row>
    <row r="1273" spans="1:1" x14ac:dyDescent="0.25">
      <c r="A1273" t="s">
        <v>3493</v>
      </c>
    </row>
    <row r="1274" spans="1:1" x14ac:dyDescent="0.25">
      <c r="A1274" t="s">
        <v>3495</v>
      </c>
    </row>
    <row r="1275" spans="1:1" x14ac:dyDescent="0.25">
      <c r="A1275" t="s">
        <v>3497</v>
      </c>
    </row>
    <row r="1276" spans="1:1" x14ac:dyDescent="0.25">
      <c r="A1276" t="s">
        <v>3498</v>
      </c>
    </row>
    <row r="1277" spans="1:1" x14ac:dyDescent="0.25">
      <c r="A1277" t="s">
        <v>3500</v>
      </c>
    </row>
    <row r="1278" spans="1:1" x14ac:dyDescent="0.25">
      <c r="A1278" t="s">
        <v>3501</v>
      </c>
    </row>
    <row r="1279" spans="1:1" x14ac:dyDescent="0.25">
      <c r="A1279" t="s">
        <v>3505</v>
      </c>
    </row>
    <row r="1280" spans="1:1" x14ac:dyDescent="0.25">
      <c r="A1280" t="s">
        <v>3507</v>
      </c>
    </row>
    <row r="1281" spans="1:1" x14ac:dyDescent="0.25">
      <c r="A1281" t="s">
        <v>3508</v>
      </c>
    </row>
    <row r="1282" spans="1:1" x14ac:dyDescent="0.25">
      <c r="A1282" t="s">
        <v>3511</v>
      </c>
    </row>
    <row r="1283" spans="1:1" x14ac:dyDescent="0.25">
      <c r="A1283" t="s">
        <v>3512</v>
      </c>
    </row>
    <row r="1284" spans="1:1" x14ac:dyDescent="0.25">
      <c r="A1284" t="s">
        <v>3514</v>
      </c>
    </row>
    <row r="1285" spans="1:1" x14ac:dyDescent="0.25">
      <c r="A1285" t="s">
        <v>3516</v>
      </c>
    </row>
    <row r="1286" spans="1:1" x14ac:dyDescent="0.25">
      <c r="A1286" t="s">
        <v>3517</v>
      </c>
    </row>
    <row r="1287" spans="1:1" x14ac:dyDescent="0.25">
      <c r="A1287" t="s">
        <v>3518</v>
      </c>
    </row>
    <row r="1288" spans="1:1" x14ac:dyDescent="0.25">
      <c r="A1288" t="s">
        <v>3519</v>
      </c>
    </row>
    <row r="1289" spans="1:1" x14ac:dyDescent="0.25">
      <c r="A1289" t="s">
        <v>3521</v>
      </c>
    </row>
    <row r="1290" spans="1:1" x14ac:dyDescent="0.25">
      <c r="A1290" t="s">
        <v>3523</v>
      </c>
    </row>
    <row r="1291" spans="1:1" x14ac:dyDescent="0.25">
      <c r="A1291" t="s">
        <v>3524</v>
      </c>
    </row>
    <row r="1292" spans="1:1" x14ac:dyDescent="0.25">
      <c r="A1292" t="s">
        <v>3527</v>
      </c>
    </row>
    <row r="1293" spans="1:1" x14ac:dyDescent="0.25">
      <c r="A1293" t="s">
        <v>3528</v>
      </c>
    </row>
    <row r="1294" spans="1:1" x14ac:dyDescent="0.25">
      <c r="A1294" t="s">
        <v>3529</v>
      </c>
    </row>
    <row r="1295" spans="1:1" x14ac:dyDescent="0.25">
      <c r="A1295" t="s">
        <v>3530</v>
      </c>
    </row>
    <row r="1296" spans="1:1" x14ac:dyDescent="0.25">
      <c r="A1296" t="s">
        <v>3532</v>
      </c>
    </row>
    <row r="1297" spans="1:1" x14ac:dyDescent="0.25">
      <c r="A1297" t="s">
        <v>3533</v>
      </c>
    </row>
    <row r="1298" spans="1:1" x14ac:dyDescent="0.25">
      <c r="A1298" t="s">
        <v>3534</v>
      </c>
    </row>
    <row r="1299" spans="1:1" x14ac:dyDescent="0.25">
      <c r="A1299" t="s">
        <v>3535</v>
      </c>
    </row>
    <row r="1300" spans="1:1" x14ac:dyDescent="0.25">
      <c r="A1300" t="s">
        <v>3536</v>
      </c>
    </row>
    <row r="1301" spans="1:1" x14ac:dyDescent="0.25">
      <c r="A1301" t="s">
        <v>3538</v>
      </c>
    </row>
    <row r="1302" spans="1:1" x14ac:dyDescent="0.25">
      <c r="A1302" t="s">
        <v>3540</v>
      </c>
    </row>
    <row r="1303" spans="1:1" x14ac:dyDescent="0.25">
      <c r="A1303" t="s">
        <v>3542</v>
      </c>
    </row>
    <row r="1304" spans="1:1" x14ac:dyDescent="0.25">
      <c r="A1304" t="s">
        <v>3543</v>
      </c>
    </row>
    <row r="1305" spans="1:1" x14ac:dyDescent="0.25">
      <c r="A1305" t="s">
        <v>3545</v>
      </c>
    </row>
    <row r="1306" spans="1:1" x14ac:dyDescent="0.25">
      <c r="A1306" t="s">
        <v>3546</v>
      </c>
    </row>
    <row r="1307" spans="1:1" x14ac:dyDescent="0.25">
      <c r="A1307" t="s">
        <v>3548</v>
      </c>
    </row>
    <row r="1308" spans="1:1" x14ac:dyDescent="0.25">
      <c r="A1308" t="s">
        <v>3549</v>
      </c>
    </row>
    <row r="1309" spans="1:1" x14ac:dyDescent="0.25">
      <c r="A1309" t="s">
        <v>3551</v>
      </c>
    </row>
    <row r="1310" spans="1:1" x14ac:dyDescent="0.25">
      <c r="A1310" t="s">
        <v>3552</v>
      </c>
    </row>
    <row r="1311" spans="1:1" x14ac:dyDescent="0.25">
      <c r="A1311" t="s">
        <v>3554</v>
      </c>
    </row>
    <row r="1312" spans="1:1" x14ac:dyDescent="0.25">
      <c r="A1312" t="s">
        <v>3555</v>
      </c>
    </row>
    <row r="1313" spans="1:1" x14ac:dyDescent="0.25">
      <c r="A1313" t="s">
        <v>3557</v>
      </c>
    </row>
    <row r="1314" spans="1:1" x14ac:dyDescent="0.25">
      <c r="A1314" t="s">
        <v>3558</v>
      </c>
    </row>
    <row r="1315" spans="1:1" x14ac:dyDescent="0.25">
      <c r="A1315" t="s">
        <v>3559</v>
      </c>
    </row>
    <row r="1316" spans="1:1" x14ac:dyDescent="0.25">
      <c r="A1316" t="s">
        <v>3560</v>
      </c>
    </row>
    <row r="1317" spans="1:1" x14ac:dyDescent="0.25">
      <c r="A1317" t="s">
        <v>3561</v>
      </c>
    </row>
    <row r="1318" spans="1:1" x14ac:dyDescent="0.25">
      <c r="A1318" t="s">
        <v>3562</v>
      </c>
    </row>
    <row r="1319" spans="1:1" x14ac:dyDescent="0.25">
      <c r="A1319" t="s">
        <v>3563</v>
      </c>
    </row>
    <row r="1320" spans="1:1" x14ac:dyDescent="0.25">
      <c r="A1320" t="s">
        <v>3564</v>
      </c>
    </row>
    <row r="1321" spans="1:1" x14ac:dyDescent="0.25">
      <c r="A1321" t="s">
        <v>3565</v>
      </c>
    </row>
    <row r="1322" spans="1:1" x14ac:dyDescent="0.25">
      <c r="A1322" t="s">
        <v>3566</v>
      </c>
    </row>
    <row r="1323" spans="1:1" x14ac:dyDescent="0.25">
      <c r="A1323" t="s">
        <v>3567</v>
      </c>
    </row>
    <row r="1324" spans="1:1" x14ac:dyDescent="0.25">
      <c r="A1324" t="s">
        <v>3573</v>
      </c>
    </row>
    <row r="1325" spans="1:1" x14ac:dyDescent="0.25">
      <c r="A1325" t="s">
        <v>3576</v>
      </c>
    </row>
    <row r="1326" spans="1:1" x14ac:dyDescent="0.25">
      <c r="A1326" t="s">
        <v>3578</v>
      </c>
    </row>
    <row r="1327" spans="1:1" x14ac:dyDescent="0.25">
      <c r="A1327" t="s">
        <v>3579</v>
      </c>
    </row>
    <row r="1328" spans="1:1" x14ac:dyDescent="0.25">
      <c r="A1328" t="s">
        <v>3580</v>
      </c>
    </row>
    <row r="1329" spans="1:1" x14ac:dyDescent="0.25">
      <c r="A1329" t="s">
        <v>3581</v>
      </c>
    </row>
    <row r="1330" spans="1:1" x14ac:dyDescent="0.25">
      <c r="A1330" t="s">
        <v>3582</v>
      </c>
    </row>
    <row r="1331" spans="1:1" x14ac:dyDescent="0.25">
      <c r="A1331" t="s">
        <v>3583</v>
      </c>
    </row>
    <row r="1332" spans="1:1" x14ac:dyDescent="0.25">
      <c r="A1332" t="s">
        <v>3584</v>
      </c>
    </row>
    <row r="1333" spans="1:1" x14ac:dyDescent="0.25">
      <c r="A1333" t="s">
        <v>3585</v>
      </c>
    </row>
    <row r="1334" spans="1:1" x14ac:dyDescent="0.25">
      <c r="A1334" t="s">
        <v>3586</v>
      </c>
    </row>
    <row r="1335" spans="1:1" x14ac:dyDescent="0.25">
      <c r="A1335" t="s">
        <v>3587</v>
      </c>
    </row>
    <row r="1336" spans="1:1" x14ac:dyDescent="0.25">
      <c r="A1336" t="s">
        <v>3589</v>
      </c>
    </row>
    <row r="1337" spans="1:1" x14ac:dyDescent="0.25">
      <c r="A1337" t="s">
        <v>3591</v>
      </c>
    </row>
    <row r="1338" spans="1:1" x14ac:dyDescent="0.25">
      <c r="A1338" t="s">
        <v>3592</v>
      </c>
    </row>
    <row r="1339" spans="1:1" x14ac:dyDescent="0.25">
      <c r="A1339" t="s">
        <v>3594</v>
      </c>
    </row>
    <row r="1340" spans="1:1" x14ac:dyDescent="0.25">
      <c r="A1340" t="s">
        <v>3596</v>
      </c>
    </row>
    <row r="1341" spans="1:1" x14ac:dyDescent="0.25">
      <c r="A1341" t="s">
        <v>3597</v>
      </c>
    </row>
    <row r="1342" spans="1:1" x14ac:dyDescent="0.25">
      <c r="A1342" t="s">
        <v>3598</v>
      </c>
    </row>
    <row r="1343" spans="1:1" x14ac:dyDescent="0.25">
      <c r="A1343" t="s">
        <v>3599</v>
      </c>
    </row>
    <row r="1344" spans="1:1" x14ac:dyDescent="0.25">
      <c r="A1344" t="s">
        <v>3600</v>
      </c>
    </row>
    <row r="1345" spans="1:1" x14ac:dyDescent="0.25">
      <c r="A1345" t="s">
        <v>3601</v>
      </c>
    </row>
    <row r="1346" spans="1:1" x14ac:dyDescent="0.25">
      <c r="A1346" t="s">
        <v>3603</v>
      </c>
    </row>
    <row r="1347" spans="1:1" x14ac:dyDescent="0.25">
      <c r="A1347" t="s">
        <v>3604</v>
      </c>
    </row>
    <row r="1348" spans="1:1" x14ac:dyDescent="0.25">
      <c r="A1348" t="s">
        <v>3606</v>
      </c>
    </row>
    <row r="1349" spans="1:1" x14ac:dyDescent="0.25">
      <c r="A1349" t="s">
        <v>3608</v>
      </c>
    </row>
    <row r="1350" spans="1:1" x14ac:dyDescent="0.25">
      <c r="A1350" t="s">
        <v>3609</v>
      </c>
    </row>
    <row r="1351" spans="1:1" x14ac:dyDescent="0.25">
      <c r="A1351" t="s">
        <v>3610</v>
      </c>
    </row>
    <row r="1352" spans="1:1" x14ac:dyDescent="0.25">
      <c r="A1352" t="s">
        <v>3612</v>
      </c>
    </row>
    <row r="1353" spans="1:1" x14ac:dyDescent="0.25">
      <c r="A1353" t="s">
        <v>3613</v>
      </c>
    </row>
    <row r="1354" spans="1:1" x14ac:dyDescent="0.25">
      <c r="A1354" t="s">
        <v>3614</v>
      </c>
    </row>
    <row r="1355" spans="1:1" x14ac:dyDescent="0.25">
      <c r="A1355" t="s">
        <v>3615</v>
      </c>
    </row>
    <row r="1356" spans="1:1" x14ac:dyDescent="0.25">
      <c r="A1356" t="s">
        <v>3617</v>
      </c>
    </row>
    <row r="1357" spans="1:1" x14ac:dyDescent="0.25">
      <c r="A1357" t="s">
        <v>3618</v>
      </c>
    </row>
    <row r="1358" spans="1:1" x14ac:dyDescent="0.25">
      <c r="A1358" t="s">
        <v>3619</v>
      </c>
    </row>
    <row r="1359" spans="1:1" x14ac:dyDescent="0.25">
      <c r="A1359" t="s">
        <v>3620</v>
      </c>
    </row>
    <row r="1360" spans="1:1" x14ac:dyDescent="0.25">
      <c r="A1360" t="s">
        <v>3622</v>
      </c>
    </row>
    <row r="1361" spans="1:1" x14ac:dyDescent="0.25">
      <c r="A1361" t="s">
        <v>3624</v>
      </c>
    </row>
    <row r="1362" spans="1:1" x14ac:dyDescent="0.25">
      <c r="A1362" t="s">
        <v>3625</v>
      </c>
    </row>
    <row r="1363" spans="1:1" x14ac:dyDescent="0.25">
      <c r="A1363" t="s">
        <v>3627</v>
      </c>
    </row>
    <row r="1364" spans="1:1" x14ac:dyDescent="0.25">
      <c r="A1364" t="s">
        <v>3628</v>
      </c>
    </row>
    <row r="1365" spans="1:1" x14ac:dyDescent="0.25">
      <c r="A1365" t="s">
        <v>3629</v>
      </c>
    </row>
    <row r="1366" spans="1:1" x14ac:dyDescent="0.25">
      <c r="A1366" t="s">
        <v>3630</v>
      </c>
    </row>
    <row r="1367" spans="1:1" x14ac:dyDescent="0.25">
      <c r="A1367" t="s">
        <v>3631</v>
      </c>
    </row>
    <row r="1368" spans="1:1" x14ac:dyDescent="0.25">
      <c r="A1368" t="s">
        <v>3633</v>
      </c>
    </row>
    <row r="1369" spans="1:1" x14ac:dyDescent="0.25">
      <c r="A1369" t="s">
        <v>3635</v>
      </c>
    </row>
    <row r="1370" spans="1:1" x14ac:dyDescent="0.25">
      <c r="A1370" t="s">
        <v>3636</v>
      </c>
    </row>
    <row r="1371" spans="1:1" x14ac:dyDescent="0.25">
      <c r="A1371" t="s">
        <v>3638</v>
      </c>
    </row>
    <row r="1372" spans="1:1" x14ac:dyDescent="0.25">
      <c r="A1372" t="s">
        <v>3639</v>
      </c>
    </row>
    <row r="1373" spans="1:1" x14ac:dyDescent="0.25">
      <c r="A1373" t="s">
        <v>3640</v>
      </c>
    </row>
    <row r="1374" spans="1:1" x14ac:dyDescent="0.25">
      <c r="A1374" t="s">
        <v>3642</v>
      </c>
    </row>
    <row r="1375" spans="1:1" x14ac:dyDescent="0.25">
      <c r="A1375" t="s">
        <v>3644</v>
      </c>
    </row>
    <row r="1376" spans="1:1" x14ac:dyDescent="0.25">
      <c r="A1376" t="s">
        <v>3645</v>
      </c>
    </row>
    <row r="1377" spans="1:1" x14ac:dyDescent="0.25">
      <c r="A1377" t="s">
        <v>3648</v>
      </c>
    </row>
    <row r="1378" spans="1:1" x14ac:dyDescent="0.25">
      <c r="A1378" t="s">
        <v>3650</v>
      </c>
    </row>
    <row r="1379" spans="1:1" x14ac:dyDescent="0.25">
      <c r="A1379" t="s">
        <v>3651</v>
      </c>
    </row>
    <row r="1380" spans="1:1" x14ac:dyDescent="0.25">
      <c r="A1380" t="s">
        <v>3652</v>
      </c>
    </row>
    <row r="1381" spans="1:1" x14ac:dyDescent="0.25">
      <c r="A1381" t="s">
        <v>3653</v>
      </c>
    </row>
    <row r="1382" spans="1:1" x14ac:dyDescent="0.25">
      <c r="A1382" t="s">
        <v>3654</v>
      </c>
    </row>
    <row r="1383" spans="1:1" x14ac:dyDescent="0.25">
      <c r="A1383" t="s">
        <v>3656</v>
      </c>
    </row>
    <row r="1384" spans="1:1" x14ac:dyDescent="0.25">
      <c r="A1384" t="s">
        <v>3658</v>
      </c>
    </row>
    <row r="1385" spans="1:1" x14ac:dyDescent="0.25">
      <c r="A1385" t="s">
        <v>3659</v>
      </c>
    </row>
    <row r="1386" spans="1:1" x14ac:dyDescent="0.25">
      <c r="A1386" t="s">
        <v>3661</v>
      </c>
    </row>
    <row r="1387" spans="1:1" x14ac:dyDescent="0.25">
      <c r="A1387" t="s">
        <v>3663</v>
      </c>
    </row>
    <row r="1388" spans="1:1" x14ac:dyDescent="0.25">
      <c r="A1388" t="s">
        <v>3664</v>
      </c>
    </row>
    <row r="1389" spans="1:1" x14ac:dyDescent="0.25">
      <c r="A1389" t="s">
        <v>3665</v>
      </c>
    </row>
    <row r="1390" spans="1:1" x14ac:dyDescent="0.25">
      <c r="A1390" t="s">
        <v>3667</v>
      </c>
    </row>
    <row r="1391" spans="1:1" x14ac:dyDescent="0.25">
      <c r="A1391" t="s">
        <v>3669</v>
      </c>
    </row>
    <row r="1392" spans="1:1" x14ac:dyDescent="0.25">
      <c r="A1392" t="s">
        <v>3670</v>
      </c>
    </row>
    <row r="1393" spans="1:1" x14ac:dyDescent="0.25">
      <c r="A1393" t="s">
        <v>3671</v>
      </c>
    </row>
    <row r="1394" spans="1:1" x14ac:dyDescent="0.25">
      <c r="A1394" t="s">
        <v>3673</v>
      </c>
    </row>
    <row r="1395" spans="1:1" x14ac:dyDescent="0.25">
      <c r="A1395" t="s">
        <v>3674</v>
      </c>
    </row>
    <row r="1396" spans="1:1" x14ac:dyDescent="0.25">
      <c r="A1396" t="s">
        <v>3675</v>
      </c>
    </row>
    <row r="1397" spans="1:1" x14ac:dyDescent="0.25">
      <c r="A1397" t="s">
        <v>3676</v>
      </c>
    </row>
    <row r="1398" spans="1:1" x14ac:dyDescent="0.25">
      <c r="A1398" t="s">
        <v>3677</v>
      </c>
    </row>
    <row r="1399" spans="1:1" x14ac:dyDescent="0.25">
      <c r="A1399" t="s">
        <v>3678</v>
      </c>
    </row>
    <row r="1400" spans="1:1" x14ac:dyDescent="0.25">
      <c r="A1400" t="s">
        <v>3679</v>
      </c>
    </row>
    <row r="1401" spans="1:1" x14ac:dyDescent="0.25">
      <c r="A1401" t="s">
        <v>3682</v>
      </c>
    </row>
    <row r="1402" spans="1:1" x14ac:dyDescent="0.25">
      <c r="A1402" t="s">
        <v>3683</v>
      </c>
    </row>
    <row r="1403" spans="1:1" x14ac:dyDescent="0.25">
      <c r="A1403" t="s">
        <v>3684</v>
      </c>
    </row>
    <row r="1404" spans="1:1" x14ac:dyDescent="0.25">
      <c r="A1404" t="s">
        <v>3685</v>
      </c>
    </row>
    <row r="1405" spans="1:1" x14ac:dyDescent="0.25">
      <c r="A1405" t="s">
        <v>3687</v>
      </c>
    </row>
    <row r="1406" spans="1:1" x14ac:dyDescent="0.25">
      <c r="A1406" t="s">
        <v>3688</v>
      </c>
    </row>
    <row r="1407" spans="1:1" x14ac:dyDescent="0.25">
      <c r="A1407" t="s">
        <v>3690</v>
      </c>
    </row>
    <row r="1408" spans="1:1" x14ac:dyDescent="0.25">
      <c r="A1408" t="s">
        <v>3691</v>
      </c>
    </row>
    <row r="1409" spans="1:1" x14ac:dyDescent="0.25">
      <c r="A1409" t="s">
        <v>3694</v>
      </c>
    </row>
    <row r="1410" spans="1:1" x14ac:dyDescent="0.25">
      <c r="A1410" t="s">
        <v>3696</v>
      </c>
    </row>
    <row r="1411" spans="1:1" x14ac:dyDescent="0.25">
      <c r="A1411" t="s">
        <v>3698</v>
      </c>
    </row>
    <row r="1412" spans="1:1" x14ac:dyDescent="0.25">
      <c r="A1412" t="s">
        <v>3699</v>
      </c>
    </row>
    <row r="1413" spans="1:1" x14ac:dyDescent="0.25">
      <c r="A1413" t="s">
        <v>3701</v>
      </c>
    </row>
    <row r="1414" spans="1:1" x14ac:dyDescent="0.25">
      <c r="A1414" t="s">
        <v>3703</v>
      </c>
    </row>
    <row r="1415" spans="1:1" x14ac:dyDescent="0.25">
      <c r="A1415" t="s">
        <v>3705</v>
      </c>
    </row>
    <row r="1416" spans="1:1" x14ac:dyDescent="0.25">
      <c r="A1416" t="s">
        <v>3706</v>
      </c>
    </row>
    <row r="1417" spans="1:1" x14ac:dyDescent="0.25">
      <c r="A1417" t="s">
        <v>3707</v>
      </c>
    </row>
    <row r="1418" spans="1:1" x14ac:dyDescent="0.25">
      <c r="A1418" t="s">
        <v>3708</v>
      </c>
    </row>
    <row r="1419" spans="1:1" x14ac:dyDescent="0.25">
      <c r="A1419" t="s">
        <v>3709</v>
      </c>
    </row>
    <row r="1420" spans="1:1" x14ac:dyDescent="0.25">
      <c r="A1420" t="s">
        <v>3710</v>
      </c>
    </row>
    <row r="1421" spans="1:1" x14ac:dyDescent="0.25">
      <c r="A1421" t="s">
        <v>3711</v>
      </c>
    </row>
    <row r="1422" spans="1:1" x14ac:dyDescent="0.25">
      <c r="A1422" t="s">
        <v>3713</v>
      </c>
    </row>
    <row r="1423" spans="1:1" x14ac:dyDescent="0.25">
      <c r="A1423" t="s">
        <v>3715</v>
      </c>
    </row>
    <row r="1424" spans="1:1" x14ac:dyDescent="0.25">
      <c r="A1424" t="s">
        <v>3716</v>
      </c>
    </row>
    <row r="1425" spans="1:1" x14ac:dyDescent="0.25">
      <c r="A1425" t="s">
        <v>3717</v>
      </c>
    </row>
    <row r="1426" spans="1:1" x14ac:dyDescent="0.25">
      <c r="A1426" t="s">
        <v>3718</v>
      </c>
    </row>
    <row r="1427" spans="1:1" x14ac:dyDescent="0.25">
      <c r="A1427" t="s">
        <v>3719</v>
      </c>
    </row>
    <row r="1428" spans="1:1" x14ac:dyDescent="0.25">
      <c r="A1428" t="s">
        <v>3721</v>
      </c>
    </row>
    <row r="1429" spans="1:1" x14ac:dyDescent="0.25">
      <c r="A1429" t="s">
        <v>3722</v>
      </c>
    </row>
    <row r="1430" spans="1:1" x14ac:dyDescent="0.25">
      <c r="A1430" t="s">
        <v>3724</v>
      </c>
    </row>
    <row r="1431" spans="1:1" x14ac:dyDescent="0.25">
      <c r="A1431" t="s">
        <v>3726</v>
      </c>
    </row>
    <row r="1432" spans="1:1" x14ac:dyDescent="0.25">
      <c r="A1432" t="s">
        <v>3727</v>
      </c>
    </row>
    <row r="1433" spans="1:1" x14ac:dyDescent="0.25">
      <c r="A1433" t="s">
        <v>3728</v>
      </c>
    </row>
    <row r="1434" spans="1:1" x14ac:dyDescent="0.25">
      <c r="A1434" t="s">
        <v>3729</v>
      </c>
    </row>
    <row r="1435" spans="1:1" x14ac:dyDescent="0.25">
      <c r="A1435" t="s">
        <v>3731</v>
      </c>
    </row>
    <row r="1436" spans="1:1" x14ac:dyDescent="0.25">
      <c r="A1436" t="s">
        <v>3733</v>
      </c>
    </row>
    <row r="1437" spans="1:1" x14ac:dyDescent="0.25">
      <c r="A1437" t="s">
        <v>3734</v>
      </c>
    </row>
    <row r="1438" spans="1:1" x14ac:dyDescent="0.25">
      <c r="A1438" t="s">
        <v>3735</v>
      </c>
    </row>
    <row r="1439" spans="1:1" x14ac:dyDescent="0.25">
      <c r="A1439" t="s">
        <v>3737</v>
      </c>
    </row>
    <row r="1440" spans="1:1" x14ac:dyDescent="0.25">
      <c r="A1440" t="s">
        <v>3738</v>
      </c>
    </row>
    <row r="1441" spans="1:1" x14ac:dyDescent="0.25">
      <c r="A1441" t="s">
        <v>3739</v>
      </c>
    </row>
    <row r="1442" spans="1:1" x14ac:dyDescent="0.25">
      <c r="A1442" t="s">
        <v>3740</v>
      </c>
    </row>
    <row r="1443" spans="1:1" x14ac:dyDescent="0.25">
      <c r="A1443" t="s">
        <v>3742</v>
      </c>
    </row>
    <row r="1444" spans="1:1" x14ac:dyDescent="0.25">
      <c r="A1444" t="s">
        <v>3744</v>
      </c>
    </row>
    <row r="1445" spans="1:1" x14ac:dyDescent="0.25">
      <c r="A1445" t="s">
        <v>3746</v>
      </c>
    </row>
    <row r="1446" spans="1:1" x14ac:dyDescent="0.25">
      <c r="A1446" t="s">
        <v>3748</v>
      </c>
    </row>
    <row r="1447" spans="1:1" x14ac:dyDescent="0.25">
      <c r="A1447" t="s">
        <v>3749</v>
      </c>
    </row>
    <row r="1448" spans="1:1" x14ac:dyDescent="0.25">
      <c r="A1448" t="s">
        <v>3750</v>
      </c>
    </row>
    <row r="1449" spans="1:1" x14ac:dyDescent="0.25">
      <c r="A1449" t="s">
        <v>3752</v>
      </c>
    </row>
    <row r="1450" spans="1:1" x14ac:dyDescent="0.25">
      <c r="A1450" t="s">
        <v>3754</v>
      </c>
    </row>
    <row r="1451" spans="1:1" x14ac:dyDescent="0.25">
      <c r="A1451" t="s">
        <v>3755</v>
      </c>
    </row>
    <row r="1452" spans="1:1" x14ac:dyDescent="0.25">
      <c r="A1452" t="s">
        <v>3756</v>
      </c>
    </row>
    <row r="1453" spans="1:1" x14ac:dyDescent="0.25">
      <c r="A1453" t="s">
        <v>3759</v>
      </c>
    </row>
    <row r="1454" spans="1:1" x14ac:dyDescent="0.25">
      <c r="A1454" t="s">
        <v>3760</v>
      </c>
    </row>
    <row r="1455" spans="1:1" x14ac:dyDescent="0.25">
      <c r="A1455" t="s">
        <v>3761</v>
      </c>
    </row>
    <row r="1456" spans="1:1" x14ac:dyDescent="0.25">
      <c r="A1456" t="s">
        <v>3762</v>
      </c>
    </row>
    <row r="1457" spans="1:1" x14ac:dyDescent="0.25">
      <c r="A1457" t="s">
        <v>3763</v>
      </c>
    </row>
    <row r="1458" spans="1:1" x14ac:dyDescent="0.25">
      <c r="A1458" t="s">
        <v>3765</v>
      </c>
    </row>
    <row r="1459" spans="1:1" x14ac:dyDescent="0.25">
      <c r="A1459" t="s">
        <v>3766</v>
      </c>
    </row>
    <row r="1460" spans="1:1" x14ac:dyDescent="0.25">
      <c r="A1460" t="s">
        <v>3767</v>
      </c>
    </row>
    <row r="1461" spans="1:1" x14ac:dyDescent="0.25">
      <c r="A1461" t="s">
        <v>3768</v>
      </c>
    </row>
    <row r="1462" spans="1:1" x14ac:dyDescent="0.25">
      <c r="A1462" t="s">
        <v>3769</v>
      </c>
    </row>
    <row r="1463" spans="1:1" x14ac:dyDescent="0.25">
      <c r="A1463" t="s">
        <v>3771</v>
      </c>
    </row>
    <row r="1464" spans="1:1" x14ac:dyDescent="0.25">
      <c r="A1464" t="s">
        <v>3772</v>
      </c>
    </row>
    <row r="1465" spans="1:1" x14ac:dyDescent="0.25">
      <c r="A1465" t="s">
        <v>3774</v>
      </c>
    </row>
    <row r="1466" spans="1:1" x14ac:dyDescent="0.25">
      <c r="A1466" t="s">
        <v>3776</v>
      </c>
    </row>
    <row r="1467" spans="1:1" x14ac:dyDescent="0.25">
      <c r="A1467" t="s">
        <v>3777</v>
      </c>
    </row>
    <row r="1468" spans="1:1" x14ac:dyDescent="0.25">
      <c r="A1468" t="s">
        <v>3778</v>
      </c>
    </row>
    <row r="1469" spans="1:1" x14ac:dyDescent="0.25">
      <c r="A1469" t="s">
        <v>3779</v>
      </c>
    </row>
    <row r="1470" spans="1:1" x14ac:dyDescent="0.25">
      <c r="A1470" t="s">
        <v>3780</v>
      </c>
    </row>
    <row r="1471" spans="1:1" x14ac:dyDescent="0.25">
      <c r="A1471" t="s">
        <v>3782</v>
      </c>
    </row>
    <row r="1472" spans="1:1" x14ac:dyDescent="0.25">
      <c r="A1472" t="s">
        <v>3783</v>
      </c>
    </row>
    <row r="1473" spans="1:1" x14ac:dyDescent="0.25">
      <c r="A1473" t="s">
        <v>3784</v>
      </c>
    </row>
    <row r="1474" spans="1:1" x14ac:dyDescent="0.25">
      <c r="A1474" t="s">
        <v>3785</v>
      </c>
    </row>
    <row r="1475" spans="1:1" x14ac:dyDescent="0.25">
      <c r="A1475" t="s">
        <v>3786</v>
      </c>
    </row>
    <row r="1476" spans="1:1" x14ac:dyDescent="0.25">
      <c r="A1476" t="s">
        <v>3788</v>
      </c>
    </row>
    <row r="1477" spans="1:1" x14ac:dyDescent="0.25">
      <c r="A1477" t="s">
        <v>3789</v>
      </c>
    </row>
    <row r="1478" spans="1:1" x14ac:dyDescent="0.25">
      <c r="A1478" t="s">
        <v>3794</v>
      </c>
    </row>
    <row r="1479" spans="1:1" x14ac:dyDescent="0.25">
      <c r="A1479" t="s">
        <v>3796</v>
      </c>
    </row>
    <row r="1480" spans="1:1" x14ac:dyDescent="0.25">
      <c r="A1480" t="s">
        <v>3797</v>
      </c>
    </row>
    <row r="1481" spans="1:1" x14ac:dyDescent="0.25">
      <c r="A1481" t="s">
        <v>3798</v>
      </c>
    </row>
    <row r="1482" spans="1:1" x14ac:dyDescent="0.25">
      <c r="A1482" t="s">
        <v>3799</v>
      </c>
    </row>
    <row r="1483" spans="1:1" x14ac:dyDescent="0.25">
      <c r="A1483" t="s">
        <v>3800</v>
      </c>
    </row>
    <row r="1484" spans="1:1" x14ac:dyDescent="0.25">
      <c r="A1484" t="s">
        <v>3801</v>
      </c>
    </row>
    <row r="1485" spans="1:1" x14ac:dyDescent="0.25">
      <c r="A1485" t="s">
        <v>3802</v>
      </c>
    </row>
    <row r="1486" spans="1:1" x14ac:dyDescent="0.25">
      <c r="A1486" t="s">
        <v>3803</v>
      </c>
    </row>
    <row r="1487" spans="1:1" x14ac:dyDescent="0.25">
      <c r="A1487" t="s">
        <v>3804</v>
      </c>
    </row>
    <row r="1488" spans="1:1" x14ac:dyDescent="0.25">
      <c r="A1488" t="s">
        <v>3806</v>
      </c>
    </row>
    <row r="1489" spans="1:1" x14ac:dyDescent="0.25">
      <c r="A1489" t="s">
        <v>3807</v>
      </c>
    </row>
    <row r="1490" spans="1:1" x14ac:dyDescent="0.25">
      <c r="A1490" t="s">
        <v>3809</v>
      </c>
    </row>
    <row r="1491" spans="1:1" x14ac:dyDescent="0.25">
      <c r="A1491" t="s">
        <v>3812</v>
      </c>
    </row>
    <row r="1492" spans="1:1" x14ac:dyDescent="0.25">
      <c r="A1492" t="s">
        <v>3813</v>
      </c>
    </row>
    <row r="1493" spans="1:1" x14ac:dyDescent="0.25">
      <c r="A1493" t="s">
        <v>3814</v>
      </c>
    </row>
    <row r="1494" spans="1:1" x14ac:dyDescent="0.25">
      <c r="A1494" t="s">
        <v>3816</v>
      </c>
    </row>
    <row r="1495" spans="1:1" x14ac:dyDescent="0.25">
      <c r="A1495" t="s">
        <v>3817</v>
      </c>
    </row>
    <row r="1496" spans="1:1" x14ac:dyDescent="0.25">
      <c r="A1496" t="s">
        <v>3819</v>
      </c>
    </row>
    <row r="1497" spans="1:1" x14ac:dyDescent="0.25">
      <c r="A1497" t="s">
        <v>3821</v>
      </c>
    </row>
    <row r="1498" spans="1:1" x14ac:dyDescent="0.25">
      <c r="A1498" t="s">
        <v>3822</v>
      </c>
    </row>
    <row r="1499" spans="1:1" x14ac:dyDescent="0.25">
      <c r="A1499" t="s">
        <v>3823</v>
      </c>
    </row>
    <row r="1500" spans="1:1" x14ac:dyDescent="0.25">
      <c r="A1500" t="s">
        <v>3824</v>
      </c>
    </row>
    <row r="1501" spans="1:1" x14ac:dyDescent="0.25">
      <c r="A1501" t="s">
        <v>3826</v>
      </c>
    </row>
    <row r="1502" spans="1:1" x14ac:dyDescent="0.25">
      <c r="A1502" t="s">
        <v>3828</v>
      </c>
    </row>
    <row r="1503" spans="1:1" x14ac:dyDescent="0.25">
      <c r="A1503" t="s">
        <v>3830</v>
      </c>
    </row>
    <row r="1504" spans="1:1" x14ac:dyDescent="0.25">
      <c r="A1504" t="s">
        <v>3833</v>
      </c>
    </row>
    <row r="1505" spans="1:1" x14ac:dyDescent="0.25">
      <c r="A1505" t="s">
        <v>3834</v>
      </c>
    </row>
    <row r="1506" spans="1:1" x14ac:dyDescent="0.25">
      <c r="A1506" t="s">
        <v>3836</v>
      </c>
    </row>
    <row r="1507" spans="1:1" x14ac:dyDescent="0.25">
      <c r="A1507" t="s">
        <v>3837</v>
      </c>
    </row>
    <row r="1508" spans="1:1" x14ac:dyDescent="0.25">
      <c r="A1508" t="s">
        <v>3838</v>
      </c>
    </row>
    <row r="1509" spans="1:1" x14ac:dyDescent="0.25">
      <c r="A1509" t="s">
        <v>3840</v>
      </c>
    </row>
    <row r="1510" spans="1:1" x14ac:dyDescent="0.25">
      <c r="A1510" t="s">
        <v>3841</v>
      </c>
    </row>
    <row r="1511" spans="1:1" x14ac:dyDescent="0.25">
      <c r="A1511" t="s">
        <v>3843</v>
      </c>
    </row>
    <row r="1512" spans="1:1" x14ac:dyDescent="0.25">
      <c r="A1512" t="s">
        <v>3845</v>
      </c>
    </row>
    <row r="1513" spans="1:1" x14ac:dyDescent="0.25">
      <c r="A1513" t="s">
        <v>3847</v>
      </c>
    </row>
    <row r="1514" spans="1:1" x14ac:dyDescent="0.25">
      <c r="A1514" t="s">
        <v>3848</v>
      </c>
    </row>
    <row r="1515" spans="1:1" x14ac:dyDescent="0.25">
      <c r="A1515" t="s">
        <v>3849</v>
      </c>
    </row>
    <row r="1516" spans="1:1" x14ac:dyDescent="0.25">
      <c r="A1516" t="s">
        <v>3850</v>
      </c>
    </row>
    <row r="1517" spans="1:1" x14ac:dyDescent="0.25">
      <c r="A1517" t="s">
        <v>3851</v>
      </c>
    </row>
    <row r="1518" spans="1:1" x14ac:dyDescent="0.25">
      <c r="A1518" t="s">
        <v>3852</v>
      </c>
    </row>
    <row r="1519" spans="1:1" x14ac:dyDescent="0.25">
      <c r="A1519" t="s">
        <v>3853</v>
      </c>
    </row>
    <row r="1520" spans="1:1" x14ac:dyDescent="0.25">
      <c r="A1520" t="s">
        <v>3854</v>
      </c>
    </row>
    <row r="1521" spans="1:1" x14ac:dyDescent="0.25">
      <c r="A1521" t="s">
        <v>3857</v>
      </c>
    </row>
    <row r="1522" spans="1:1" x14ac:dyDescent="0.25">
      <c r="A1522" t="s">
        <v>3858</v>
      </c>
    </row>
    <row r="1523" spans="1:1" x14ac:dyDescent="0.25">
      <c r="A1523" t="s">
        <v>3860</v>
      </c>
    </row>
    <row r="1524" spans="1:1" x14ac:dyDescent="0.25">
      <c r="A1524" t="s">
        <v>3861</v>
      </c>
    </row>
    <row r="1525" spans="1:1" x14ac:dyDescent="0.25">
      <c r="A1525" t="s">
        <v>3863</v>
      </c>
    </row>
    <row r="1526" spans="1:1" x14ac:dyDescent="0.25">
      <c r="A1526" t="s">
        <v>3864</v>
      </c>
    </row>
    <row r="1527" spans="1:1" x14ac:dyDescent="0.25">
      <c r="A1527" t="s">
        <v>3865</v>
      </c>
    </row>
    <row r="1528" spans="1:1" x14ac:dyDescent="0.25">
      <c r="A1528" t="s">
        <v>3867</v>
      </c>
    </row>
    <row r="1529" spans="1:1" x14ac:dyDescent="0.25">
      <c r="A1529" t="s">
        <v>3868</v>
      </c>
    </row>
    <row r="1530" spans="1:1" x14ac:dyDescent="0.25">
      <c r="A1530" t="s">
        <v>3869</v>
      </c>
    </row>
    <row r="1531" spans="1:1" x14ac:dyDescent="0.25">
      <c r="A1531" t="s">
        <v>3870</v>
      </c>
    </row>
    <row r="1532" spans="1:1" x14ac:dyDescent="0.25">
      <c r="A1532" t="s">
        <v>3871</v>
      </c>
    </row>
    <row r="1533" spans="1:1" x14ac:dyDescent="0.25">
      <c r="A1533" t="s">
        <v>3872</v>
      </c>
    </row>
    <row r="1534" spans="1:1" x14ac:dyDescent="0.25">
      <c r="A1534" t="s">
        <v>3875</v>
      </c>
    </row>
    <row r="1535" spans="1:1" x14ac:dyDescent="0.25">
      <c r="A1535" t="s">
        <v>3878</v>
      </c>
    </row>
    <row r="1536" spans="1:1" x14ac:dyDescent="0.25">
      <c r="A1536" t="s">
        <v>3881</v>
      </c>
    </row>
    <row r="1537" spans="1:1" x14ac:dyDescent="0.25">
      <c r="A1537" t="s">
        <v>3882</v>
      </c>
    </row>
    <row r="1538" spans="1:1" x14ac:dyDescent="0.25">
      <c r="A1538" t="s">
        <v>3883</v>
      </c>
    </row>
    <row r="1539" spans="1:1" x14ac:dyDescent="0.25">
      <c r="A1539" t="s">
        <v>3885</v>
      </c>
    </row>
    <row r="1540" spans="1:1" x14ac:dyDescent="0.25">
      <c r="A1540" t="s">
        <v>3887</v>
      </c>
    </row>
    <row r="1541" spans="1:1" x14ac:dyDescent="0.25">
      <c r="A1541" t="s">
        <v>3888</v>
      </c>
    </row>
    <row r="1542" spans="1:1" x14ac:dyDescent="0.25">
      <c r="A1542" t="s">
        <v>3889</v>
      </c>
    </row>
    <row r="1543" spans="1:1" x14ac:dyDescent="0.25">
      <c r="A1543" t="s">
        <v>3891</v>
      </c>
    </row>
    <row r="1544" spans="1:1" x14ac:dyDescent="0.25">
      <c r="A1544" t="s">
        <v>3892</v>
      </c>
    </row>
    <row r="1545" spans="1:1" x14ac:dyDescent="0.25">
      <c r="A1545" t="s">
        <v>3894</v>
      </c>
    </row>
    <row r="1546" spans="1:1" x14ac:dyDescent="0.25">
      <c r="A1546" t="s">
        <v>3896</v>
      </c>
    </row>
    <row r="1547" spans="1:1" x14ac:dyDescent="0.25">
      <c r="A1547" t="s">
        <v>3898</v>
      </c>
    </row>
    <row r="1548" spans="1:1" x14ac:dyDescent="0.25">
      <c r="A1548" t="s">
        <v>3899</v>
      </c>
    </row>
    <row r="1549" spans="1:1" x14ac:dyDescent="0.25">
      <c r="A1549" t="s">
        <v>3901</v>
      </c>
    </row>
    <row r="1550" spans="1:1" x14ac:dyDescent="0.25">
      <c r="A1550" t="s">
        <v>3903</v>
      </c>
    </row>
    <row r="1551" spans="1:1" x14ac:dyDescent="0.25">
      <c r="A1551" t="s">
        <v>3905</v>
      </c>
    </row>
    <row r="1552" spans="1:1" x14ac:dyDescent="0.25">
      <c r="A1552" t="s">
        <v>3906</v>
      </c>
    </row>
    <row r="1553" spans="1:1" x14ac:dyDescent="0.25">
      <c r="A1553" t="s">
        <v>3907</v>
      </c>
    </row>
    <row r="1554" spans="1:1" x14ac:dyDescent="0.25">
      <c r="A1554" t="s">
        <v>3908</v>
      </c>
    </row>
    <row r="1555" spans="1:1" x14ac:dyDescent="0.25">
      <c r="A1555" t="s">
        <v>3910</v>
      </c>
    </row>
    <row r="1556" spans="1:1" x14ac:dyDescent="0.25">
      <c r="A1556" t="s">
        <v>3911</v>
      </c>
    </row>
    <row r="1557" spans="1:1" x14ac:dyDescent="0.25">
      <c r="A1557" t="s">
        <v>3914</v>
      </c>
    </row>
    <row r="1558" spans="1:1" x14ac:dyDescent="0.25">
      <c r="A1558" t="s">
        <v>3915</v>
      </c>
    </row>
    <row r="1559" spans="1:1" x14ac:dyDescent="0.25">
      <c r="A1559" t="s">
        <v>3916</v>
      </c>
    </row>
    <row r="1560" spans="1:1" x14ac:dyDescent="0.25">
      <c r="A1560" t="s">
        <v>3917</v>
      </c>
    </row>
    <row r="1561" spans="1:1" x14ac:dyDescent="0.25">
      <c r="A1561" t="s">
        <v>3919</v>
      </c>
    </row>
    <row r="1562" spans="1:1" x14ac:dyDescent="0.25">
      <c r="A1562" t="s">
        <v>3921</v>
      </c>
    </row>
    <row r="1563" spans="1:1" x14ac:dyDescent="0.25">
      <c r="A1563" t="s">
        <v>3922</v>
      </c>
    </row>
    <row r="1564" spans="1:1" x14ac:dyDescent="0.25">
      <c r="A1564" t="s">
        <v>3923</v>
      </c>
    </row>
    <row r="1565" spans="1:1" x14ac:dyDescent="0.25">
      <c r="A1565" t="s">
        <v>3924</v>
      </c>
    </row>
    <row r="1566" spans="1:1" x14ac:dyDescent="0.25">
      <c r="A1566" t="s">
        <v>3927</v>
      </c>
    </row>
    <row r="1567" spans="1:1" x14ac:dyDescent="0.25">
      <c r="A1567" t="s">
        <v>3930</v>
      </c>
    </row>
    <row r="1568" spans="1:1" x14ac:dyDescent="0.25">
      <c r="A1568" t="s">
        <v>3931</v>
      </c>
    </row>
    <row r="1569" spans="1:1" x14ac:dyDescent="0.25">
      <c r="A1569" t="s">
        <v>3932</v>
      </c>
    </row>
    <row r="1570" spans="1:1" x14ac:dyDescent="0.25">
      <c r="A1570" t="s">
        <v>3934</v>
      </c>
    </row>
    <row r="1571" spans="1:1" x14ac:dyDescent="0.25">
      <c r="A1571" t="s">
        <v>3936</v>
      </c>
    </row>
    <row r="1572" spans="1:1" x14ac:dyDescent="0.25">
      <c r="A1572" t="s">
        <v>3937</v>
      </c>
    </row>
    <row r="1573" spans="1:1" x14ac:dyDescent="0.25">
      <c r="A1573" t="s">
        <v>3938</v>
      </c>
    </row>
    <row r="1574" spans="1:1" x14ac:dyDescent="0.25">
      <c r="A1574" t="s">
        <v>3939</v>
      </c>
    </row>
    <row r="1575" spans="1:1" x14ac:dyDescent="0.25">
      <c r="A1575" t="s">
        <v>3941</v>
      </c>
    </row>
    <row r="1576" spans="1:1" x14ac:dyDescent="0.25">
      <c r="A1576" t="s">
        <v>3943</v>
      </c>
    </row>
    <row r="1577" spans="1:1" x14ac:dyDescent="0.25">
      <c r="A1577" t="s">
        <v>3945</v>
      </c>
    </row>
    <row r="1578" spans="1:1" x14ac:dyDescent="0.25">
      <c r="A1578" t="s">
        <v>3946</v>
      </c>
    </row>
    <row r="1579" spans="1:1" x14ac:dyDescent="0.25">
      <c r="A1579" t="s">
        <v>3947</v>
      </c>
    </row>
    <row r="1580" spans="1:1" x14ac:dyDescent="0.25">
      <c r="A1580" t="s">
        <v>3949</v>
      </c>
    </row>
    <row r="1581" spans="1:1" x14ac:dyDescent="0.25">
      <c r="A1581" t="s">
        <v>3950</v>
      </c>
    </row>
    <row r="1582" spans="1:1" x14ac:dyDescent="0.25">
      <c r="A1582" t="s">
        <v>3952</v>
      </c>
    </row>
    <row r="1583" spans="1:1" x14ac:dyDescent="0.25">
      <c r="A1583" t="s">
        <v>3953</v>
      </c>
    </row>
    <row r="1584" spans="1:1" x14ac:dyDescent="0.25">
      <c r="A1584" t="s">
        <v>3954</v>
      </c>
    </row>
    <row r="1585" spans="1:1" x14ac:dyDescent="0.25">
      <c r="A1585" t="s">
        <v>3955</v>
      </c>
    </row>
    <row r="1586" spans="1:1" x14ac:dyDescent="0.25">
      <c r="A1586" t="s">
        <v>3956</v>
      </c>
    </row>
    <row r="1587" spans="1:1" x14ac:dyDescent="0.25">
      <c r="A1587" t="s">
        <v>3958</v>
      </c>
    </row>
    <row r="1588" spans="1:1" x14ac:dyDescent="0.25">
      <c r="A1588" t="s">
        <v>3960</v>
      </c>
    </row>
    <row r="1589" spans="1:1" x14ac:dyDescent="0.25">
      <c r="A1589" t="s">
        <v>3961</v>
      </c>
    </row>
    <row r="1590" spans="1:1" x14ac:dyDescent="0.25">
      <c r="A1590" t="s">
        <v>3964</v>
      </c>
    </row>
    <row r="1591" spans="1:1" x14ac:dyDescent="0.25">
      <c r="A1591" t="s">
        <v>3966</v>
      </c>
    </row>
    <row r="1592" spans="1:1" x14ac:dyDescent="0.25">
      <c r="A1592" t="s">
        <v>3967</v>
      </c>
    </row>
    <row r="1593" spans="1:1" x14ac:dyDescent="0.25">
      <c r="A1593" t="s">
        <v>3970</v>
      </c>
    </row>
    <row r="1594" spans="1:1" x14ac:dyDescent="0.25">
      <c r="A1594" t="s">
        <v>3971</v>
      </c>
    </row>
    <row r="1595" spans="1:1" x14ac:dyDescent="0.25">
      <c r="A1595" t="s">
        <v>3973</v>
      </c>
    </row>
    <row r="1596" spans="1:1" x14ac:dyDescent="0.25">
      <c r="A1596" t="s">
        <v>3975</v>
      </c>
    </row>
    <row r="1597" spans="1:1" x14ac:dyDescent="0.25">
      <c r="A1597" t="s">
        <v>3976</v>
      </c>
    </row>
    <row r="1598" spans="1:1" x14ac:dyDescent="0.25">
      <c r="A1598" t="s">
        <v>3977</v>
      </c>
    </row>
    <row r="1599" spans="1:1" x14ac:dyDescent="0.25">
      <c r="A1599" t="s">
        <v>3980</v>
      </c>
    </row>
    <row r="1600" spans="1:1" x14ac:dyDescent="0.25">
      <c r="A1600" t="s">
        <v>3982</v>
      </c>
    </row>
    <row r="1601" spans="1:1" x14ac:dyDescent="0.25">
      <c r="A1601" t="s">
        <v>3983</v>
      </c>
    </row>
    <row r="1602" spans="1:1" x14ac:dyDescent="0.25">
      <c r="A1602" t="s">
        <v>3984</v>
      </c>
    </row>
    <row r="1603" spans="1:1" x14ac:dyDescent="0.25">
      <c r="A1603" t="s">
        <v>3986</v>
      </c>
    </row>
    <row r="1604" spans="1:1" x14ac:dyDescent="0.25">
      <c r="A1604" t="s">
        <v>3987</v>
      </c>
    </row>
    <row r="1605" spans="1:1" x14ac:dyDescent="0.25">
      <c r="A1605" t="s">
        <v>3988</v>
      </c>
    </row>
    <row r="1606" spans="1:1" x14ac:dyDescent="0.25">
      <c r="A1606" t="s">
        <v>3990</v>
      </c>
    </row>
    <row r="1607" spans="1:1" x14ac:dyDescent="0.25">
      <c r="A1607" t="s">
        <v>3991</v>
      </c>
    </row>
    <row r="1608" spans="1:1" x14ac:dyDescent="0.25">
      <c r="A1608" t="s">
        <v>3994</v>
      </c>
    </row>
    <row r="1609" spans="1:1" x14ac:dyDescent="0.25">
      <c r="A1609" t="s">
        <v>3995</v>
      </c>
    </row>
    <row r="1610" spans="1:1" x14ac:dyDescent="0.25">
      <c r="A1610" t="s">
        <v>3998</v>
      </c>
    </row>
    <row r="1611" spans="1:1" x14ac:dyDescent="0.25">
      <c r="A1611" t="s">
        <v>3999</v>
      </c>
    </row>
    <row r="1612" spans="1:1" x14ac:dyDescent="0.25">
      <c r="A1612" t="s">
        <v>4000</v>
      </c>
    </row>
  </sheetData>
  <sortState xmlns:xlrd2="http://schemas.microsoft.com/office/spreadsheetml/2017/richdata2" ref="G2:G12">
    <sortCondition ref="G2:G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Walmart</vt:lpstr>
      <vt:lpstr>Calc</vt:lpstr>
      <vt:lpstr>Unique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Solanki</dc:creator>
  <cp:lastModifiedBy>Neeraj</cp:lastModifiedBy>
  <dcterms:created xsi:type="dcterms:W3CDTF">2023-03-12T11:50:27Z</dcterms:created>
  <dcterms:modified xsi:type="dcterms:W3CDTF">2023-03-19T19:27:55Z</dcterms:modified>
</cp:coreProperties>
</file>