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"/>
    </mc:Choice>
  </mc:AlternateContent>
  <xr:revisionPtr revIDLastSave="0" documentId="13_ncr:1_{F6FB3558-B9A2-4FC1-8891-49F1BFB31E6E}" xr6:coauthVersionLast="47" xr6:coauthVersionMax="47" xr10:uidLastSave="{00000000-0000-0000-0000-000000000000}"/>
  <bookViews>
    <workbookView xWindow="-110" yWindow="-110" windowWidth="19420" windowHeight="10560" firstSheet="4" activeTab="7" xr2:uid="{AFDFF0EE-C16A-4C5D-A58F-D56EFC62F348}"/>
  </bookViews>
  <sheets>
    <sheet name="Model_0_20.50.50" sheetId="20" r:id="rId1"/>
    <sheet name="Model_0_30.50.50" sheetId="18" r:id="rId2"/>
    <sheet name="Model_0_30.50.50-1" sheetId="21" r:id="rId3"/>
    <sheet name="Model_0_30.50.50-2" sheetId="22" r:id="rId4"/>
    <sheet name="Model_0_50.50.50" sheetId="19" r:id="rId5"/>
    <sheet name="Model_0_50.50.50-1" sheetId="23" r:id="rId6"/>
    <sheet name="Model_1_100.100.3xn_var" sheetId="24" r:id="rId7"/>
    <sheet name="Model_1_50.50.3xn_var" sheetId="2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5" l="1"/>
  <c r="C6" i="25" s="1"/>
  <c r="C4" i="24"/>
  <c r="C4" i="25"/>
  <c r="AF60" i="25"/>
  <c r="AE60" i="25"/>
  <c r="AC60" i="25"/>
  <c r="AB60" i="25"/>
  <c r="Y60" i="25"/>
  <c r="Z60" i="25" s="1"/>
  <c r="AA60" i="25" s="1"/>
  <c r="X60" i="25"/>
  <c r="AF59" i="25"/>
  <c r="AE59" i="25"/>
  <c r="AC59" i="25"/>
  <c r="AD59" i="25" s="1"/>
  <c r="AB59" i="25"/>
  <c r="Y59" i="25"/>
  <c r="Z59" i="25" s="1"/>
  <c r="AA59" i="25" s="1"/>
  <c r="X59" i="25"/>
  <c r="AF58" i="25"/>
  <c r="AE58" i="25"/>
  <c r="AC58" i="25"/>
  <c r="AB58" i="25"/>
  <c r="Y58" i="25"/>
  <c r="X58" i="25"/>
  <c r="Z58" i="25" s="1"/>
  <c r="AA58" i="25" s="1"/>
  <c r="AF57" i="25"/>
  <c r="AE57" i="25"/>
  <c r="AC57" i="25"/>
  <c r="AB57" i="25"/>
  <c r="Y57" i="25"/>
  <c r="Z57" i="25" s="1"/>
  <c r="AA57" i="25" s="1"/>
  <c r="AD57" i="25" s="1"/>
  <c r="X57" i="25"/>
  <c r="AF56" i="25"/>
  <c r="AE56" i="25"/>
  <c r="AC56" i="25"/>
  <c r="AB56" i="25"/>
  <c r="Y56" i="25"/>
  <c r="Z56" i="25" s="1"/>
  <c r="AA56" i="25" s="1"/>
  <c r="AD56" i="25" s="1"/>
  <c r="X56" i="25"/>
  <c r="AF55" i="25"/>
  <c r="AE55" i="25"/>
  <c r="AC55" i="25"/>
  <c r="AD55" i="25" s="1"/>
  <c r="AB55" i="25"/>
  <c r="Z55" i="25"/>
  <c r="AA55" i="25" s="1"/>
  <c r="Y55" i="25"/>
  <c r="X55" i="25"/>
  <c r="AF54" i="25"/>
  <c r="AE54" i="25"/>
  <c r="AC54" i="25"/>
  <c r="AD54" i="25" s="1"/>
  <c r="AB54" i="25"/>
  <c r="AA54" i="25"/>
  <c r="Z54" i="25"/>
  <c r="Y54" i="25"/>
  <c r="X54" i="25"/>
  <c r="AF53" i="25"/>
  <c r="AE53" i="25"/>
  <c r="AC53" i="25"/>
  <c r="AD53" i="25" s="1"/>
  <c r="AB53" i="25"/>
  <c r="Y53" i="25"/>
  <c r="Z53" i="25" s="1"/>
  <c r="AA53" i="25" s="1"/>
  <c r="X53" i="25"/>
  <c r="AF52" i="25"/>
  <c r="AE52" i="25"/>
  <c r="AC52" i="25"/>
  <c r="AB52" i="25"/>
  <c r="Y52" i="25"/>
  <c r="Z52" i="25" s="1"/>
  <c r="AA52" i="25" s="1"/>
  <c r="AD52" i="25" s="1"/>
  <c r="X52" i="25"/>
  <c r="AF51" i="25"/>
  <c r="AE51" i="25"/>
  <c r="AC51" i="25"/>
  <c r="AD51" i="25" s="1"/>
  <c r="AB51" i="25"/>
  <c r="Y51" i="25"/>
  <c r="Z51" i="25" s="1"/>
  <c r="AA51" i="25" s="1"/>
  <c r="X51" i="25"/>
  <c r="AF50" i="25"/>
  <c r="AE50" i="25"/>
  <c r="AC50" i="25"/>
  <c r="AB50" i="25"/>
  <c r="AA50" i="25"/>
  <c r="AD50" i="25" s="1"/>
  <c r="Z50" i="25"/>
  <c r="Y50" i="25"/>
  <c r="X50" i="25"/>
  <c r="AF49" i="25"/>
  <c r="AE49" i="25"/>
  <c r="AC49" i="25"/>
  <c r="AB49" i="25"/>
  <c r="Y49" i="25"/>
  <c r="Z49" i="25" s="1"/>
  <c r="AA49" i="25" s="1"/>
  <c r="X49" i="25"/>
  <c r="AF48" i="25"/>
  <c r="AE48" i="25"/>
  <c r="AC48" i="25"/>
  <c r="AB48" i="25"/>
  <c r="Y48" i="25"/>
  <c r="X48" i="25"/>
  <c r="Z48" i="25" s="1"/>
  <c r="AA48" i="25" s="1"/>
  <c r="AD48" i="25" s="1"/>
  <c r="AF47" i="25"/>
  <c r="AE47" i="25"/>
  <c r="AC47" i="25"/>
  <c r="AB47" i="25"/>
  <c r="Y47" i="25"/>
  <c r="Z47" i="25" s="1"/>
  <c r="AA47" i="25" s="1"/>
  <c r="X47" i="25"/>
  <c r="AF46" i="25"/>
  <c r="AE46" i="25"/>
  <c r="AC46" i="25"/>
  <c r="AB46" i="25"/>
  <c r="AA46" i="25"/>
  <c r="AD46" i="25" s="1"/>
  <c r="Z46" i="25"/>
  <c r="Y46" i="25"/>
  <c r="X46" i="25"/>
  <c r="AF45" i="25"/>
  <c r="AE45" i="25"/>
  <c r="AC45" i="25"/>
  <c r="AD45" i="25" s="1"/>
  <c r="AB45" i="25"/>
  <c r="Y45" i="25"/>
  <c r="Z45" i="25" s="1"/>
  <c r="AA45" i="25" s="1"/>
  <c r="X45" i="25"/>
  <c r="AF44" i="25"/>
  <c r="AE44" i="25"/>
  <c r="AC44" i="25"/>
  <c r="AB44" i="25"/>
  <c r="Y44" i="25"/>
  <c r="X44" i="25"/>
  <c r="Z44" i="25" s="1"/>
  <c r="AA44" i="25" s="1"/>
  <c r="AD44" i="25" s="1"/>
  <c r="AF43" i="25"/>
  <c r="AE43" i="25"/>
  <c r="AC43" i="25"/>
  <c r="AD43" i="25" s="1"/>
  <c r="AB43" i="25"/>
  <c r="Y43" i="25"/>
  <c r="Z43" i="25" s="1"/>
  <c r="AA43" i="25" s="1"/>
  <c r="X43" i="25"/>
  <c r="AF42" i="25"/>
  <c r="AE42" i="25"/>
  <c r="AC42" i="25"/>
  <c r="AB42" i="25"/>
  <c r="AA42" i="25"/>
  <c r="AD42" i="25" s="1"/>
  <c r="Z42" i="25"/>
  <c r="Y42" i="25"/>
  <c r="X42" i="25"/>
  <c r="AF41" i="25"/>
  <c r="AE41" i="25"/>
  <c r="AC41" i="25"/>
  <c r="AB41" i="25"/>
  <c r="Y41" i="25"/>
  <c r="Z41" i="25" s="1"/>
  <c r="AA41" i="25" s="1"/>
  <c r="X41" i="25"/>
  <c r="AF40" i="25"/>
  <c r="AE40" i="25"/>
  <c r="AC40" i="25"/>
  <c r="AB40" i="25"/>
  <c r="Y40" i="25"/>
  <c r="X40" i="25"/>
  <c r="Z40" i="25" s="1"/>
  <c r="AA40" i="25" s="1"/>
  <c r="AD40" i="25" s="1"/>
  <c r="AF39" i="25"/>
  <c r="AE39" i="25"/>
  <c r="AC39" i="25"/>
  <c r="AB39" i="25"/>
  <c r="Y39" i="25"/>
  <c r="Z39" i="25" s="1"/>
  <c r="AA39" i="25" s="1"/>
  <c r="X39" i="25"/>
  <c r="AF38" i="25"/>
  <c r="AE38" i="25"/>
  <c r="AC38" i="25"/>
  <c r="AB38" i="25"/>
  <c r="AA38" i="25"/>
  <c r="AD38" i="25" s="1"/>
  <c r="Z38" i="25"/>
  <c r="Y38" i="25"/>
  <c r="X38" i="25"/>
  <c r="AF37" i="25"/>
  <c r="AE37" i="25"/>
  <c r="AC37" i="25"/>
  <c r="AD37" i="25" s="1"/>
  <c r="AB37" i="25"/>
  <c r="Y37" i="25"/>
  <c r="Z37" i="25" s="1"/>
  <c r="AA37" i="25" s="1"/>
  <c r="X37" i="25"/>
  <c r="AF36" i="25"/>
  <c r="AE36" i="25"/>
  <c r="AC36" i="25"/>
  <c r="AB36" i="25"/>
  <c r="Y36" i="25"/>
  <c r="X36" i="25"/>
  <c r="Z36" i="25" s="1"/>
  <c r="AA36" i="25" s="1"/>
  <c r="AD36" i="25" s="1"/>
  <c r="AF35" i="25"/>
  <c r="AE35" i="25"/>
  <c r="AC35" i="25"/>
  <c r="AD35" i="25" s="1"/>
  <c r="AB35" i="25"/>
  <c r="Y35" i="25"/>
  <c r="Z35" i="25" s="1"/>
  <c r="AA35" i="25" s="1"/>
  <c r="X35" i="25"/>
  <c r="AF34" i="25"/>
  <c r="AE34" i="25"/>
  <c r="AC34" i="25"/>
  <c r="AB34" i="25"/>
  <c r="AA34" i="25"/>
  <c r="AD34" i="25" s="1"/>
  <c r="Z34" i="25"/>
  <c r="Y34" i="25"/>
  <c r="X34" i="25"/>
  <c r="AF33" i="25"/>
  <c r="AE33" i="25"/>
  <c r="AC33" i="25"/>
  <c r="AB33" i="25"/>
  <c r="Y33" i="25"/>
  <c r="Z33" i="25" s="1"/>
  <c r="AA33" i="25" s="1"/>
  <c r="X33" i="25"/>
  <c r="AF32" i="25"/>
  <c r="AE32" i="25"/>
  <c r="AC32" i="25"/>
  <c r="AB32" i="25"/>
  <c r="Y32" i="25"/>
  <c r="X32" i="25"/>
  <c r="Z32" i="25" s="1"/>
  <c r="AA32" i="25" s="1"/>
  <c r="AD32" i="25" s="1"/>
  <c r="AF31" i="25"/>
  <c r="AE31" i="25"/>
  <c r="AC31" i="25"/>
  <c r="AB31" i="25"/>
  <c r="Y31" i="25"/>
  <c r="Z31" i="25" s="1"/>
  <c r="AA31" i="25" s="1"/>
  <c r="X31" i="25"/>
  <c r="AF30" i="25"/>
  <c r="AE30" i="25"/>
  <c r="AC30" i="25"/>
  <c r="AB30" i="25"/>
  <c r="AA30" i="25"/>
  <c r="AD30" i="25" s="1"/>
  <c r="Z30" i="25"/>
  <c r="Y30" i="25"/>
  <c r="X30" i="25"/>
  <c r="AF29" i="25"/>
  <c r="AE29" i="25"/>
  <c r="AC29" i="25"/>
  <c r="AD29" i="25" s="1"/>
  <c r="AB29" i="25"/>
  <c r="Y29" i="25"/>
  <c r="Z29" i="25" s="1"/>
  <c r="AA29" i="25" s="1"/>
  <c r="X29" i="25"/>
  <c r="AF28" i="25"/>
  <c r="AE28" i="25"/>
  <c r="AC28" i="25"/>
  <c r="AB28" i="25"/>
  <c r="Y28" i="25"/>
  <c r="X28" i="25"/>
  <c r="Z28" i="25" s="1"/>
  <c r="AA28" i="25" s="1"/>
  <c r="AD28" i="25" s="1"/>
  <c r="AF27" i="25"/>
  <c r="AE27" i="25"/>
  <c r="AC27" i="25"/>
  <c r="AD27" i="25" s="1"/>
  <c r="AB27" i="25"/>
  <c r="Y27" i="25"/>
  <c r="Z27" i="25" s="1"/>
  <c r="AA27" i="25" s="1"/>
  <c r="X27" i="25"/>
  <c r="AF26" i="25"/>
  <c r="AE26" i="25"/>
  <c r="AC26" i="25"/>
  <c r="AB26" i="25"/>
  <c r="AA26" i="25"/>
  <c r="AD26" i="25" s="1"/>
  <c r="Z26" i="25"/>
  <c r="Y26" i="25"/>
  <c r="X26" i="25"/>
  <c r="AF25" i="25"/>
  <c r="AE25" i="25"/>
  <c r="AC25" i="25"/>
  <c r="AB25" i="25"/>
  <c r="Y25" i="25"/>
  <c r="Z25" i="25" s="1"/>
  <c r="AA25" i="25" s="1"/>
  <c r="X25" i="25"/>
  <c r="AF24" i="25"/>
  <c r="AE24" i="25"/>
  <c r="AC24" i="25"/>
  <c r="AB24" i="25"/>
  <c r="Y24" i="25"/>
  <c r="X24" i="25"/>
  <c r="Z24" i="25" s="1"/>
  <c r="AA24" i="25" s="1"/>
  <c r="AD24" i="25" s="1"/>
  <c r="AF23" i="25"/>
  <c r="AE23" i="25"/>
  <c r="AC23" i="25"/>
  <c r="AB23" i="25"/>
  <c r="Y23" i="25"/>
  <c r="Z23" i="25" s="1"/>
  <c r="AA23" i="25" s="1"/>
  <c r="X23" i="25"/>
  <c r="AF22" i="25"/>
  <c r="AE22" i="25"/>
  <c r="AC22" i="25"/>
  <c r="AB22" i="25"/>
  <c r="AA22" i="25"/>
  <c r="AD22" i="25" s="1"/>
  <c r="Z22" i="25"/>
  <c r="Y22" i="25"/>
  <c r="X22" i="25"/>
  <c r="AF21" i="25"/>
  <c r="AE21" i="25"/>
  <c r="AC21" i="25"/>
  <c r="AD21" i="25" s="1"/>
  <c r="AB21" i="25"/>
  <c r="Y21" i="25"/>
  <c r="Z21" i="25" s="1"/>
  <c r="AA21" i="25" s="1"/>
  <c r="X21" i="25"/>
  <c r="AF20" i="25"/>
  <c r="AE20" i="25"/>
  <c r="AC20" i="25"/>
  <c r="AB20" i="25"/>
  <c r="Y20" i="25"/>
  <c r="X20" i="25"/>
  <c r="Z20" i="25" s="1"/>
  <c r="AA20" i="25" s="1"/>
  <c r="AD20" i="25" s="1"/>
  <c r="AF19" i="25"/>
  <c r="AE19" i="25"/>
  <c r="AC19" i="25"/>
  <c r="AD19" i="25" s="1"/>
  <c r="AB19" i="25"/>
  <c r="Y19" i="25"/>
  <c r="Z19" i="25" s="1"/>
  <c r="AA19" i="25" s="1"/>
  <c r="X19" i="25"/>
  <c r="AF18" i="25"/>
  <c r="AE18" i="25"/>
  <c r="AC18" i="25"/>
  <c r="AB18" i="25"/>
  <c r="AA18" i="25"/>
  <c r="AD18" i="25" s="1"/>
  <c r="Z18" i="25"/>
  <c r="Y18" i="25"/>
  <c r="X18" i="25"/>
  <c r="AF17" i="25"/>
  <c r="AE17" i="25"/>
  <c r="AC17" i="25"/>
  <c r="AB17" i="25"/>
  <c r="Y17" i="25"/>
  <c r="Z17" i="25" s="1"/>
  <c r="AA17" i="25" s="1"/>
  <c r="X17" i="25"/>
  <c r="AF16" i="25"/>
  <c r="AE16" i="25"/>
  <c r="AC16" i="25"/>
  <c r="AB16" i="25"/>
  <c r="Y16" i="25"/>
  <c r="X16" i="25"/>
  <c r="Z16" i="25" s="1"/>
  <c r="AA16" i="25" s="1"/>
  <c r="AD16" i="25" s="1"/>
  <c r="AF15" i="25"/>
  <c r="AE15" i="25"/>
  <c r="AC15" i="25"/>
  <c r="AB15" i="25"/>
  <c r="Y15" i="25"/>
  <c r="Z15" i="25" s="1"/>
  <c r="AA15" i="25" s="1"/>
  <c r="X15" i="25"/>
  <c r="AF14" i="25"/>
  <c r="AE14" i="25"/>
  <c r="AC14" i="25"/>
  <c r="AB14" i="25"/>
  <c r="Y14" i="25"/>
  <c r="X14" i="25"/>
  <c r="Z14" i="25" s="1"/>
  <c r="AA14" i="25" s="1"/>
  <c r="AD14" i="25" s="1"/>
  <c r="AF13" i="25"/>
  <c r="AE13" i="25"/>
  <c r="AC13" i="25"/>
  <c r="AB13" i="25"/>
  <c r="Y13" i="25"/>
  <c r="Z13" i="25" s="1"/>
  <c r="AA13" i="25" s="1"/>
  <c r="X13" i="25"/>
  <c r="AF12" i="25"/>
  <c r="AE12" i="25"/>
  <c r="AC12" i="25"/>
  <c r="AB12" i="25"/>
  <c r="Y12" i="25"/>
  <c r="X12" i="25"/>
  <c r="Z12" i="25" s="1"/>
  <c r="AA12" i="25" s="1"/>
  <c r="AD12" i="25" s="1"/>
  <c r="A12" i="25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F11" i="25"/>
  <c r="AE11" i="25"/>
  <c r="AC11" i="25"/>
  <c r="AB11" i="25"/>
  <c r="Y11" i="25"/>
  <c r="Z11" i="25" s="1"/>
  <c r="AA11" i="25" s="1"/>
  <c r="X11" i="25"/>
  <c r="C8" i="25"/>
  <c r="J4" i="25"/>
  <c r="K4" i="25" s="1"/>
  <c r="K3" i="25"/>
  <c r="J3" i="25" s="1"/>
  <c r="K4" i="24"/>
  <c r="J4" i="24"/>
  <c r="J3" i="24"/>
  <c r="AE12" i="24"/>
  <c r="AF12" i="24"/>
  <c r="AE13" i="24"/>
  <c r="AF13" i="24"/>
  <c r="AE14" i="24"/>
  <c r="AF14" i="24"/>
  <c r="AE15" i="24"/>
  <c r="AF15" i="24"/>
  <c r="AE16" i="24"/>
  <c r="AF16" i="24"/>
  <c r="AE17" i="24"/>
  <c r="AF17" i="24"/>
  <c r="AE18" i="24"/>
  <c r="AF18" i="24"/>
  <c r="AE19" i="24"/>
  <c r="AF19" i="24"/>
  <c r="AE20" i="24"/>
  <c r="AF20" i="24"/>
  <c r="AE21" i="24"/>
  <c r="AF21" i="24"/>
  <c r="AE22" i="24"/>
  <c r="AF22" i="24"/>
  <c r="AE23" i="24"/>
  <c r="AF23" i="24"/>
  <c r="AE24" i="24"/>
  <c r="AF24" i="24"/>
  <c r="AE25" i="24"/>
  <c r="AF25" i="24"/>
  <c r="AE26" i="24"/>
  <c r="AF26" i="24"/>
  <c r="AE27" i="24"/>
  <c r="AF27" i="24"/>
  <c r="AE28" i="24"/>
  <c r="AF28" i="24"/>
  <c r="AE29" i="24"/>
  <c r="AF29" i="24"/>
  <c r="AE30" i="24"/>
  <c r="AF30" i="24"/>
  <c r="AE31" i="24"/>
  <c r="AF31" i="24"/>
  <c r="AE32" i="24"/>
  <c r="AF32" i="24"/>
  <c r="AE33" i="24"/>
  <c r="AF33" i="24"/>
  <c r="AE34" i="24"/>
  <c r="AF34" i="24"/>
  <c r="AE35" i="24"/>
  <c r="AF35" i="24"/>
  <c r="AE36" i="24"/>
  <c r="AF36" i="24"/>
  <c r="AE37" i="24"/>
  <c r="AF37" i="24"/>
  <c r="AE38" i="24"/>
  <c r="AF38" i="24"/>
  <c r="AE39" i="24"/>
  <c r="AF39" i="24"/>
  <c r="AE40" i="24"/>
  <c r="AF40" i="24"/>
  <c r="AE41" i="24"/>
  <c r="AF41" i="24"/>
  <c r="AE42" i="24"/>
  <c r="AF42" i="24"/>
  <c r="AE43" i="24"/>
  <c r="AF43" i="24"/>
  <c r="AE44" i="24"/>
  <c r="AF44" i="24"/>
  <c r="AE45" i="24"/>
  <c r="AF45" i="24"/>
  <c r="AE46" i="24"/>
  <c r="AF46" i="24"/>
  <c r="AE47" i="24"/>
  <c r="AF47" i="24"/>
  <c r="AE48" i="24"/>
  <c r="AF48" i="24"/>
  <c r="AE49" i="24"/>
  <c r="AF49" i="24"/>
  <c r="AE50" i="24"/>
  <c r="AF50" i="24"/>
  <c r="AE51" i="24"/>
  <c r="AF51" i="24"/>
  <c r="AE52" i="24"/>
  <c r="AF52" i="24"/>
  <c r="AE53" i="24"/>
  <c r="AF53" i="24"/>
  <c r="AE54" i="24"/>
  <c r="AF54" i="24"/>
  <c r="AE55" i="24"/>
  <c r="AF55" i="24"/>
  <c r="AE56" i="24"/>
  <c r="AF56" i="24"/>
  <c r="AE57" i="24"/>
  <c r="AF57" i="24"/>
  <c r="AE58" i="24"/>
  <c r="AF58" i="24"/>
  <c r="AE59" i="24"/>
  <c r="AF59" i="24"/>
  <c r="AE60" i="24"/>
  <c r="AF60" i="24"/>
  <c r="AF11" i="24"/>
  <c r="AE11" i="24"/>
  <c r="K3" i="24"/>
  <c r="C5" i="24"/>
  <c r="C6" i="24" s="1"/>
  <c r="X11" i="24"/>
  <c r="AC60" i="24"/>
  <c r="AB60" i="24"/>
  <c r="Y60" i="24"/>
  <c r="X60" i="24"/>
  <c r="AC59" i="24"/>
  <c r="AB59" i="24"/>
  <c r="Y59" i="24"/>
  <c r="Z59" i="24" s="1"/>
  <c r="AA59" i="24" s="1"/>
  <c r="X59" i="24"/>
  <c r="AC58" i="24"/>
  <c r="AB58" i="24"/>
  <c r="Y58" i="24"/>
  <c r="X58" i="24"/>
  <c r="AC57" i="24"/>
  <c r="AB57" i="24"/>
  <c r="Y57" i="24"/>
  <c r="Z57" i="24" s="1"/>
  <c r="AA57" i="24" s="1"/>
  <c r="X57" i="24"/>
  <c r="AC56" i="24"/>
  <c r="AB56" i="24"/>
  <c r="Y56" i="24"/>
  <c r="X56" i="24"/>
  <c r="AC55" i="24"/>
  <c r="AB55" i="24"/>
  <c r="Y55" i="24"/>
  <c r="Z55" i="24" s="1"/>
  <c r="AA55" i="24" s="1"/>
  <c r="X55" i="24"/>
  <c r="AC54" i="24"/>
  <c r="AB54" i="24"/>
  <c r="Y54" i="24"/>
  <c r="X54" i="24"/>
  <c r="AC53" i="24"/>
  <c r="AB53" i="24"/>
  <c r="Y53" i="24"/>
  <c r="Z53" i="24" s="1"/>
  <c r="AA53" i="24" s="1"/>
  <c r="X53" i="24"/>
  <c r="AC52" i="24"/>
  <c r="AB52" i="24"/>
  <c r="Y52" i="24"/>
  <c r="X52" i="24"/>
  <c r="AC51" i="24"/>
  <c r="AB51" i="24"/>
  <c r="Y51" i="24"/>
  <c r="Z51" i="24" s="1"/>
  <c r="AA51" i="24" s="1"/>
  <c r="X51" i="24"/>
  <c r="AC50" i="24"/>
  <c r="AB50" i="24"/>
  <c r="Y50" i="24"/>
  <c r="X50" i="24"/>
  <c r="AC49" i="24"/>
  <c r="AB49" i="24"/>
  <c r="Y49" i="24"/>
  <c r="Z49" i="24" s="1"/>
  <c r="AA49" i="24" s="1"/>
  <c r="X49" i="24"/>
  <c r="AC48" i="24"/>
  <c r="AB48" i="24"/>
  <c r="Y48" i="24"/>
  <c r="X48" i="24"/>
  <c r="AC47" i="24"/>
  <c r="AB47" i="24"/>
  <c r="Y47" i="24"/>
  <c r="Z47" i="24" s="1"/>
  <c r="AA47" i="24" s="1"/>
  <c r="X47" i="24"/>
  <c r="AC46" i="24"/>
  <c r="AB46" i="24"/>
  <c r="Y46" i="24"/>
  <c r="X46" i="24"/>
  <c r="AC45" i="24"/>
  <c r="AB45" i="24"/>
  <c r="Y45" i="24"/>
  <c r="X45" i="24"/>
  <c r="AC44" i="24"/>
  <c r="AB44" i="24"/>
  <c r="Y44" i="24"/>
  <c r="X44" i="24"/>
  <c r="AC43" i="24"/>
  <c r="AB43" i="24"/>
  <c r="Y43" i="24"/>
  <c r="X43" i="24"/>
  <c r="AC42" i="24"/>
  <c r="AB42" i="24"/>
  <c r="Y42" i="24"/>
  <c r="X42" i="24"/>
  <c r="AC41" i="24"/>
  <c r="AB41" i="24"/>
  <c r="Y41" i="24"/>
  <c r="X41" i="24"/>
  <c r="AC40" i="24"/>
  <c r="AB40" i="24"/>
  <c r="Y40" i="24"/>
  <c r="X40" i="24"/>
  <c r="AC39" i="24"/>
  <c r="AB39" i="24"/>
  <c r="Y39" i="24"/>
  <c r="X39" i="24"/>
  <c r="AC38" i="24"/>
  <c r="AB38" i="24"/>
  <c r="Y38" i="24"/>
  <c r="X38" i="24"/>
  <c r="AC37" i="24"/>
  <c r="AB37" i="24"/>
  <c r="Y37" i="24"/>
  <c r="X37" i="24"/>
  <c r="AC36" i="24"/>
  <c r="AB36" i="24"/>
  <c r="Y36" i="24"/>
  <c r="X36" i="24"/>
  <c r="AC35" i="24"/>
  <c r="AB35" i="24"/>
  <c r="Y35" i="24"/>
  <c r="X35" i="24"/>
  <c r="AC34" i="24"/>
  <c r="AB34" i="24"/>
  <c r="Y34" i="24"/>
  <c r="X34" i="24"/>
  <c r="AC33" i="24"/>
  <c r="AB33" i="24"/>
  <c r="Y33" i="24"/>
  <c r="X33" i="24"/>
  <c r="AC32" i="24"/>
  <c r="AB32" i="24"/>
  <c r="Y32" i="24"/>
  <c r="X32" i="24"/>
  <c r="AC31" i="24"/>
  <c r="AB31" i="24"/>
  <c r="Y31" i="24"/>
  <c r="X31" i="24"/>
  <c r="AC30" i="24"/>
  <c r="AB30" i="24"/>
  <c r="Y30" i="24"/>
  <c r="X30" i="24"/>
  <c r="AC29" i="24"/>
  <c r="AB29" i="24"/>
  <c r="Y29" i="24"/>
  <c r="X29" i="24"/>
  <c r="AC28" i="24"/>
  <c r="AB28" i="24"/>
  <c r="Y28" i="24"/>
  <c r="X28" i="24"/>
  <c r="AC27" i="24"/>
  <c r="AB27" i="24"/>
  <c r="Y27" i="24"/>
  <c r="X27" i="24"/>
  <c r="AC26" i="24"/>
  <c r="AB26" i="24"/>
  <c r="Y26" i="24"/>
  <c r="X26" i="24"/>
  <c r="AC25" i="24"/>
  <c r="AB25" i="24"/>
  <c r="Y25" i="24"/>
  <c r="X25" i="24"/>
  <c r="AC24" i="24"/>
  <c r="AB24" i="24"/>
  <c r="Y24" i="24"/>
  <c r="X24" i="24"/>
  <c r="AC23" i="24"/>
  <c r="AB23" i="24"/>
  <c r="Y23" i="24"/>
  <c r="X23" i="24"/>
  <c r="AC22" i="24"/>
  <c r="AB22" i="24"/>
  <c r="Y22" i="24"/>
  <c r="X22" i="24"/>
  <c r="AC21" i="24"/>
  <c r="AB21" i="24"/>
  <c r="Y21" i="24"/>
  <c r="X21" i="24"/>
  <c r="AC20" i="24"/>
  <c r="AB20" i="24"/>
  <c r="Y20" i="24"/>
  <c r="X20" i="24"/>
  <c r="AC19" i="24"/>
  <c r="AB19" i="24"/>
  <c r="Y19" i="24"/>
  <c r="X19" i="24"/>
  <c r="AC18" i="24"/>
  <c r="AB18" i="24"/>
  <c r="Y18" i="24"/>
  <c r="X18" i="24"/>
  <c r="AC17" i="24"/>
  <c r="AB17" i="24"/>
  <c r="Y17" i="24"/>
  <c r="X17" i="24"/>
  <c r="AC16" i="24"/>
  <c r="AB16" i="24"/>
  <c r="Y16" i="24"/>
  <c r="X16" i="24"/>
  <c r="AC15" i="24"/>
  <c r="AB15" i="24"/>
  <c r="Y15" i="24"/>
  <c r="X15" i="24"/>
  <c r="AC14" i="24"/>
  <c r="AB14" i="24"/>
  <c r="Y14" i="24"/>
  <c r="X14" i="24"/>
  <c r="AC13" i="24"/>
  <c r="AB13" i="24"/>
  <c r="Y13" i="24"/>
  <c r="X13" i="24"/>
  <c r="AC12" i="24"/>
  <c r="AB12" i="24"/>
  <c r="Y12" i="24"/>
  <c r="X12" i="24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C11" i="24"/>
  <c r="AB11" i="24"/>
  <c r="Y11" i="24"/>
  <c r="C8" i="24"/>
  <c r="A46" i="23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W46" i="23"/>
  <c r="X46" i="23"/>
  <c r="Y46" i="23" s="1"/>
  <c r="Z46" i="23" s="1"/>
  <c r="AA46" i="23"/>
  <c r="AB46" i="23"/>
  <c r="W47" i="23"/>
  <c r="Y47" i="23" s="1"/>
  <c r="Z47" i="23" s="1"/>
  <c r="AC47" i="23" s="1"/>
  <c r="X47" i="23"/>
  <c r="AA47" i="23"/>
  <c r="AB47" i="23"/>
  <c r="W48" i="23"/>
  <c r="X48" i="23"/>
  <c r="Y48" i="23" s="1"/>
  <c r="Z48" i="23" s="1"/>
  <c r="AA48" i="23"/>
  <c r="AB48" i="23"/>
  <c r="W49" i="23"/>
  <c r="X49" i="23"/>
  <c r="Y49" i="23"/>
  <c r="Z49" i="23" s="1"/>
  <c r="AA49" i="23"/>
  <c r="AB49" i="23"/>
  <c r="AC49" i="23" s="1"/>
  <c r="W50" i="23"/>
  <c r="X50" i="23"/>
  <c r="Y50" i="23" s="1"/>
  <c r="Z50" i="23" s="1"/>
  <c r="AA50" i="23"/>
  <c r="AB50" i="23"/>
  <c r="AC50" i="23" s="1"/>
  <c r="W51" i="23"/>
  <c r="X51" i="23"/>
  <c r="Y51" i="23"/>
  <c r="Z51" i="23" s="1"/>
  <c r="AC51" i="23" s="1"/>
  <c r="AA51" i="23"/>
  <c r="AB51" i="23"/>
  <c r="W52" i="23"/>
  <c r="X52" i="23"/>
  <c r="Y52" i="23" s="1"/>
  <c r="Z52" i="23" s="1"/>
  <c r="AA52" i="23"/>
  <c r="AB52" i="23"/>
  <c r="W53" i="23"/>
  <c r="X53" i="23"/>
  <c r="Y53" i="23" s="1"/>
  <c r="Z53" i="23" s="1"/>
  <c r="AC53" i="23" s="1"/>
  <c r="AA53" i="23"/>
  <c r="AB53" i="23"/>
  <c r="W54" i="23"/>
  <c r="X54" i="23"/>
  <c r="Y54" i="23" s="1"/>
  <c r="Z54" i="23" s="1"/>
  <c r="AA54" i="23"/>
  <c r="AB54" i="23"/>
  <c r="W55" i="23"/>
  <c r="Y55" i="23" s="1"/>
  <c r="Z55" i="23" s="1"/>
  <c r="AC55" i="23" s="1"/>
  <c r="X55" i="23"/>
  <c r="AA55" i="23"/>
  <c r="AB55" i="23"/>
  <c r="W56" i="23"/>
  <c r="X56" i="23"/>
  <c r="Y56" i="23" s="1"/>
  <c r="Z56" i="23" s="1"/>
  <c r="AA56" i="23"/>
  <c r="AB56" i="23"/>
  <c r="W57" i="23"/>
  <c r="X57" i="23"/>
  <c r="Y57" i="23"/>
  <c r="Z57" i="23" s="1"/>
  <c r="AA57" i="23"/>
  <c r="AB57" i="23"/>
  <c r="W58" i="23"/>
  <c r="X58" i="23"/>
  <c r="Y58" i="23" s="1"/>
  <c r="Z58" i="23" s="1"/>
  <c r="AA58" i="23"/>
  <c r="AB58" i="23"/>
  <c r="W59" i="23"/>
  <c r="X59" i="23"/>
  <c r="Y59" i="23"/>
  <c r="Z59" i="23" s="1"/>
  <c r="AC59" i="23" s="1"/>
  <c r="AA59" i="23"/>
  <c r="AB59" i="23"/>
  <c r="W10" i="23"/>
  <c r="AB45" i="23"/>
  <c r="AA45" i="23"/>
  <c r="X45" i="23"/>
  <c r="W45" i="23"/>
  <c r="AB44" i="23"/>
  <c r="AA44" i="23"/>
  <c r="X44" i="23"/>
  <c r="W44" i="23"/>
  <c r="AB43" i="23"/>
  <c r="AA43" i="23"/>
  <c r="X43" i="23"/>
  <c r="Y43" i="23" s="1"/>
  <c r="Z43" i="23" s="1"/>
  <c r="AC43" i="23" s="1"/>
  <c r="W43" i="23"/>
  <c r="AB42" i="23"/>
  <c r="AA42" i="23"/>
  <c r="X42" i="23"/>
  <c r="W42" i="23"/>
  <c r="AB41" i="23"/>
  <c r="AA41" i="23"/>
  <c r="X41" i="23"/>
  <c r="Y41" i="23" s="1"/>
  <c r="Z41" i="23" s="1"/>
  <c r="AC41" i="23" s="1"/>
  <c r="W41" i="23"/>
  <c r="AB40" i="23"/>
  <c r="AA40" i="23"/>
  <c r="X40" i="23"/>
  <c r="W40" i="23"/>
  <c r="AB39" i="23"/>
  <c r="AA39" i="23"/>
  <c r="X39" i="23"/>
  <c r="Y39" i="23" s="1"/>
  <c r="Z39" i="23" s="1"/>
  <c r="AC39" i="23" s="1"/>
  <c r="W39" i="23"/>
  <c r="AB38" i="23"/>
  <c r="AA38" i="23"/>
  <c r="X38" i="23"/>
  <c r="W38" i="23"/>
  <c r="AB37" i="23"/>
  <c r="AA37" i="23"/>
  <c r="X37" i="23"/>
  <c r="Y37" i="23" s="1"/>
  <c r="Z37" i="23" s="1"/>
  <c r="AC37" i="23" s="1"/>
  <c r="W37" i="23"/>
  <c r="AB36" i="23"/>
  <c r="AA36" i="23"/>
  <c r="X36" i="23"/>
  <c r="Y36" i="23" s="1"/>
  <c r="Z36" i="23" s="1"/>
  <c r="AC36" i="23" s="1"/>
  <c r="W36" i="23"/>
  <c r="AB35" i="23"/>
  <c r="AA35" i="23"/>
  <c r="X35" i="23"/>
  <c r="Y35" i="23" s="1"/>
  <c r="Z35" i="23" s="1"/>
  <c r="AC35" i="23" s="1"/>
  <c r="W35" i="23"/>
  <c r="AB34" i="23"/>
  <c r="AA34" i="23"/>
  <c r="X34" i="23"/>
  <c r="Y34" i="23" s="1"/>
  <c r="Z34" i="23" s="1"/>
  <c r="AC34" i="23" s="1"/>
  <c r="W34" i="23"/>
  <c r="AB33" i="23"/>
  <c r="AA33" i="23"/>
  <c r="X33" i="23"/>
  <c r="Y33" i="23" s="1"/>
  <c r="Z33" i="23" s="1"/>
  <c r="AC33" i="23" s="1"/>
  <c r="W33" i="23"/>
  <c r="AB32" i="23"/>
  <c r="AA32" i="23"/>
  <c r="X32" i="23"/>
  <c r="Y32" i="23" s="1"/>
  <c r="Z32" i="23" s="1"/>
  <c r="AC32" i="23" s="1"/>
  <c r="W32" i="23"/>
  <c r="AB31" i="23"/>
  <c r="AA31" i="23"/>
  <c r="X31" i="23"/>
  <c r="Y31" i="23" s="1"/>
  <c r="Z31" i="23" s="1"/>
  <c r="AC31" i="23" s="1"/>
  <c r="W31" i="23"/>
  <c r="AB30" i="23"/>
  <c r="AA30" i="23"/>
  <c r="X30" i="23"/>
  <c r="Y30" i="23" s="1"/>
  <c r="Z30" i="23" s="1"/>
  <c r="AC30" i="23" s="1"/>
  <c r="W30" i="23"/>
  <c r="AB29" i="23"/>
  <c r="AA29" i="23"/>
  <c r="X29" i="23"/>
  <c r="Y29" i="23" s="1"/>
  <c r="Z29" i="23" s="1"/>
  <c r="AC29" i="23" s="1"/>
  <c r="W29" i="23"/>
  <c r="AB28" i="23"/>
  <c r="AA28" i="23"/>
  <c r="X28" i="23"/>
  <c r="Y28" i="23" s="1"/>
  <c r="Z28" i="23" s="1"/>
  <c r="AC28" i="23" s="1"/>
  <c r="W28" i="23"/>
  <c r="AB27" i="23"/>
  <c r="AA27" i="23"/>
  <c r="X27" i="23"/>
  <c r="Y27" i="23" s="1"/>
  <c r="Z27" i="23" s="1"/>
  <c r="AC27" i="23" s="1"/>
  <c r="W27" i="23"/>
  <c r="AB26" i="23"/>
  <c r="AA26" i="23"/>
  <c r="X26" i="23"/>
  <c r="Y26" i="23" s="1"/>
  <c r="Z26" i="23" s="1"/>
  <c r="AC26" i="23" s="1"/>
  <c r="W26" i="23"/>
  <c r="AB25" i="23"/>
  <c r="AA25" i="23"/>
  <c r="X25" i="23"/>
  <c r="Y25" i="23" s="1"/>
  <c r="Z25" i="23" s="1"/>
  <c r="AC25" i="23" s="1"/>
  <c r="W25" i="23"/>
  <c r="AB24" i="23"/>
  <c r="AA24" i="23"/>
  <c r="X24" i="23"/>
  <c r="Y24" i="23" s="1"/>
  <c r="Z24" i="23" s="1"/>
  <c r="AC24" i="23" s="1"/>
  <c r="W24" i="23"/>
  <c r="AB23" i="23"/>
  <c r="AA23" i="23"/>
  <c r="X23" i="23"/>
  <c r="Y23" i="23" s="1"/>
  <c r="Z23" i="23" s="1"/>
  <c r="AC23" i="23" s="1"/>
  <c r="W23" i="23"/>
  <c r="AB22" i="23"/>
  <c r="AA22" i="23"/>
  <c r="X22" i="23"/>
  <c r="Y22" i="23" s="1"/>
  <c r="Z22" i="23" s="1"/>
  <c r="AC22" i="23" s="1"/>
  <c r="W22" i="23"/>
  <c r="AB21" i="23"/>
  <c r="AA21" i="23"/>
  <c r="X21" i="23"/>
  <c r="Y21" i="23" s="1"/>
  <c r="Z21" i="23" s="1"/>
  <c r="AC21" i="23" s="1"/>
  <c r="W21" i="23"/>
  <c r="AB20" i="23"/>
  <c r="AA20" i="23"/>
  <c r="X20" i="23"/>
  <c r="Y20" i="23" s="1"/>
  <c r="Z20" i="23" s="1"/>
  <c r="AC20" i="23" s="1"/>
  <c r="W20" i="23"/>
  <c r="AB19" i="23"/>
  <c r="AA19" i="23"/>
  <c r="X19" i="23"/>
  <c r="Y19" i="23" s="1"/>
  <c r="Z19" i="23" s="1"/>
  <c r="AC19" i="23" s="1"/>
  <c r="W19" i="23"/>
  <c r="AB18" i="23"/>
  <c r="AA18" i="23"/>
  <c r="X18" i="23"/>
  <c r="Y18" i="23" s="1"/>
  <c r="Z18" i="23" s="1"/>
  <c r="AC18" i="23" s="1"/>
  <c r="W18" i="23"/>
  <c r="AB17" i="23"/>
  <c r="AA17" i="23"/>
  <c r="X17" i="23"/>
  <c r="Y17" i="23" s="1"/>
  <c r="Z17" i="23" s="1"/>
  <c r="AC17" i="23" s="1"/>
  <c r="W17" i="23"/>
  <c r="AB16" i="23"/>
  <c r="AA16" i="23"/>
  <c r="X16" i="23"/>
  <c r="Y16" i="23" s="1"/>
  <c r="Z16" i="23" s="1"/>
  <c r="AC16" i="23" s="1"/>
  <c r="W16" i="23"/>
  <c r="AB15" i="23"/>
  <c r="AA15" i="23"/>
  <c r="X15" i="23"/>
  <c r="Y15" i="23" s="1"/>
  <c r="Z15" i="23" s="1"/>
  <c r="AC15" i="23" s="1"/>
  <c r="W15" i="23"/>
  <c r="AB14" i="23"/>
  <c r="AA14" i="23"/>
  <c r="X14" i="23"/>
  <c r="Y14" i="23" s="1"/>
  <c r="Z14" i="23" s="1"/>
  <c r="AC14" i="23" s="1"/>
  <c r="W14" i="23"/>
  <c r="AB13" i="23"/>
  <c r="AA13" i="23"/>
  <c r="X13" i="23"/>
  <c r="Y13" i="23" s="1"/>
  <c r="Z13" i="23" s="1"/>
  <c r="AC13" i="23" s="1"/>
  <c r="W13" i="23"/>
  <c r="AB12" i="23"/>
  <c r="AA12" i="23"/>
  <c r="X12" i="23"/>
  <c r="Y12" i="23" s="1"/>
  <c r="Z12" i="23" s="1"/>
  <c r="AC12" i="23" s="1"/>
  <c r="W12" i="23"/>
  <c r="AB11" i="23"/>
  <c r="AA11" i="23"/>
  <c r="X11" i="23"/>
  <c r="Y11" i="23" s="1"/>
  <c r="Z11" i="23" s="1"/>
  <c r="AC11" i="23" s="1"/>
  <c r="W11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B10" i="23"/>
  <c r="AA10" i="23"/>
  <c r="X10" i="23"/>
  <c r="C7" i="23"/>
  <c r="C5" i="23"/>
  <c r="Z38" i="22"/>
  <c r="Z39" i="22"/>
  <c r="Z40" i="22"/>
  <c r="W38" i="22"/>
  <c r="X38" i="22"/>
  <c r="Y38" i="22" s="1"/>
  <c r="W39" i="22"/>
  <c r="Y39" i="22" s="1"/>
  <c r="X39" i="22"/>
  <c r="W40" i="22"/>
  <c r="X40" i="22"/>
  <c r="Y40" i="22" s="1"/>
  <c r="A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B40" i="22"/>
  <c r="AA40" i="22"/>
  <c r="AB39" i="22"/>
  <c r="AA39" i="22"/>
  <c r="AB38" i="22"/>
  <c r="AA38" i="22"/>
  <c r="AB37" i="22"/>
  <c r="AA37" i="22"/>
  <c r="X37" i="22"/>
  <c r="Y37" i="22" s="1"/>
  <c r="Z37" i="22" s="1"/>
  <c r="W37" i="22"/>
  <c r="AB36" i="22"/>
  <c r="AA36" i="22"/>
  <c r="X36" i="22"/>
  <c r="Y36" i="22" s="1"/>
  <c r="Z36" i="22" s="1"/>
  <c r="W36" i="22"/>
  <c r="AB35" i="22"/>
  <c r="AA35" i="22"/>
  <c r="X35" i="22"/>
  <c r="W35" i="22"/>
  <c r="Y35" i="22" s="1"/>
  <c r="Z35" i="22" s="1"/>
  <c r="AC35" i="22" s="1"/>
  <c r="AD35" i="22" s="1"/>
  <c r="AB34" i="22"/>
  <c r="AA34" i="22"/>
  <c r="Y34" i="22"/>
  <c r="Z34" i="22" s="1"/>
  <c r="X34" i="22"/>
  <c r="W34" i="22"/>
  <c r="AB33" i="22"/>
  <c r="AA33" i="22"/>
  <c r="Y33" i="22"/>
  <c r="Z33" i="22" s="1"/>
  <c r="X33" i="22"/>
  <c r="W33" i="22"/>
  <c r="AB32" i="22"/>
  <c r="AA32" i="22"/>
  <c r="X32" i="22"/>
  <c r="Y32" i="22" s="1"/>
  <c r="Z32" i="22" s="1"/>
  <c r="W32" i="22"/>
  <c r="AB31" i="22"/>
  <c r="AA31" i="22"/>
  <c r="X31" i="22"/>
  <c r="W31" i="22"/>
  <c r="Y31" i="22" s="1"/>
  <c r="Z31" i="22" s="1"/>
  <c r="AC31" i="22" s="1"/>
  <c r="AD31" i="22" s="1"/>
  <c r="AB30" i="22"/>
  <c r="AA30" i="22"/>
  <c r="Y30" i="22"/>
  <c r="Z30" i="22" s="1"/>
  <c r="X30" i="22"/>
  <c r="W30" i="22"/>
  <c r="AB29" i="22"/>
  <c r="AA29" i="22"/>
  <c r="X29" i="22"/>
  <c r="W29" i="22"/>
  <c r="AB28" i="22"/>
  <c r="AA28" i="22"/>
  <c r="X28" i="22"/>
  <c r="W28" i="22"/>
  <c r="AB27" i="22"/>
  <c r="AA27" i="22"/>
  <c r="Y27" i="22"/>
  <c r="Z27" i="22" s="1"/>
  <c r="AC27" i="22" s="1"/>
  <c r="AD27" i="22" s="1"/>
  <c r="X27" i="22"/>
  <c r="W27" i="22"/>
  <c r="AB26" i="22"/>
  <c r="AA26" i="22"/>
  <c r="X26" i="22"/>
  <c r="Y26" i="22" s="1"/>
  <c r="Z26" i="22" s="1"/>
  <c r="W26" i="22"/>
  <c r="AB25" i="22"/>
  <c r="AA25" i="22"/>
  <c r="Y25" i="22"/>
  <c r="Z25" i="22" s="1"/>
  <c r="X25" i="22"/>
  <c r="W25" i="22"/>
  <c r="AB24" i="22"/>
  <c r="AA24" i="22"/>
  <c r="X24" i="22"/>
  <c r="Y24" i="22" s="1"/>
  <c r="Z24" i="22" s="1"/>
  <c r="W24" i="22"/>
  <c r="AB23" i="22"/>
  <c r="AA23" i="22"/>
  <c r="X23" i="22"/>
  <c r="Y23" i="22" s="1"/>
  <c r="Z23" i="22" s="1"/>
  <c r="W23" i="22"/>
  <c r="AB22" i="22"/>
  <c r="AC22" i="22" s="1"/>
  <c r="AD22" i="22" s="1"/>
  <c r="AA22" i="22"/>
  <c r="Y22" i="22"/>
  <c r="Z22" i="22" s="1"/>
  <c r="X22" i="22"/>
  <c r="W22" i="22"/>
  <c r="AB21" i="22"/>
  <c r="AA21" i="22"/>
  <c r="X21" i="22"/>
  <c r="Y21" i="22" s="1"/>
  <c r="Z21" i="22" s="1"/>
  <c r="AC21" i="22" s="1"/>
  <c r="AD21" i="22" s="1"/>
  <c r="W21" i="22"/>
  <c r="AB20" i="22"/>
  <c r="AA20" i="22"/>
  <c r="X20" i="22"/>
  <c r="W20" i="22"/>
  <c r="AB19" i="22"/>
  <c r="AA19" i="22"/>
  <c r="X19" i="22"/>
  <c r="W19" i="22"/>
  <c r="AB18" i="22"/>
  <c r="AA18" i="22"/>
  <c r="X18" i="22"/>
  <c r="W18" i="22"/>
  <c r="AB17" i="22"/>
  <c r="AA17" i="22"/>
  <c r="Y17" i="22"/>
  <c r="Z17" i="22" s="1"/>
  <c r="X17" i="22"/>
  <c r="W17" i="22"/>
  <c r="AB16" i="22"/>
  <c r="AA16" i="22"/>
  <c r="X16" i="22"/>
  <c r="Y16" i="22" s="1"/>
  <c r="Z16" i="22" s="1"/>
  <c r="W16" i="22"/>
  <c r="AB15" i="22"/>
  <c r="AA15" i="22"/>
  <c r="X15" i="22"/>
  <c r="Y15" i="22" s="1"/>
  <c r="Z15" i="22" s="1"/>
  <c r="W15" i="22"/>
  <c r="AB14" i="22"/>
  <c r="AA14" i="22"/>
  <c r="X14" i="22"/>
  <c r="Y14" i="22" s="1"/>
  <c r="Z14" i="22" s="1"/>
  <c r="W14" i="22"/>
  <c r="AB13" i="22"/>
  <c r="AA13" i="22"/>
  <c r="X13" i="22"/>
  <c r="W13" i="22"/>
  <c r="AB12" i="22"/>
  <c r="AA12" i="22"/>
  <c r="X12" i="22"/>
  <c r="Y12" i="22" s="1"/>
  <c r="Z12" i="22" s="1"/>
  <c r="AC12" i="22" s="1"/>
  <c r="AD12" i="22" s="1"/>
  <c r="W12" i="22"/>
  <c r="AB11" i="22"/>
  <c r="AA11" i="22"/>
  <c r="X11" i="22"/>
  <c r="W11" i="22"/>
  <c r="Y11" i="22" s="1"/>
  <c r="Z11" i="22" s="1"/>
  <c r="A11" i="22"/>
  <c r="A12" i="22" s="1"/>
  <c r="A13" i="22" s="1"/>
  <c r="A14" i="22" s="1"/>
  <c r="A15" i="22" s="1"/>
  <c r="A16" i="22" s="1"/>
  <c r="A17" i="22" s="1"/>
  <c r="A18" i="22" s="1"/>
  <c r="AB10" i="22"/>
  <c r="AA10" i="22"/>
  <c r="X10" i="22"/>
  <c r="Y10" i="22" s="1"/>
  <c r="Z10" i="22" s="1"/>
  <c r="AC10" i="22" s="1"/>
  <c r="AD10" i="22" s="1"/>
  <c r="W10" i="22"/>
  <c r="C7" i="22"/>
  <c r="C5" i="22"/>
  <c r="AB40" i="2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D11" i="25" l="1"/>
  <c r="AD58" i="25"/>
  <c r="AD15" i="25"/>
  <c r="AD25" i="25"/>
  <c r="AD31" i="25"/>
  <c r="AD41" i="25"/>
  <c r="AD47" i="25"/>
  <c r="AD60" i="25"/>
  <c r="AD13" i="25"/>
  <c r="AD17" i="25"/>
  <c r="AD23" i="25"/>
  <c r="AD33" i="25"/>
  <c r="AD39" i="25"/>
  <c r="AD49" i="25"/>
  <c r="Z54" i="24"/>
  <c r="AA54" i="24" s="1"/>
  <c r="Z56" i="24"/>
  <c r="AA56" i="24" s="1"/>
  <c r="Z58" i="24"/>
  <c r="AA58" i="24" s="1"/>
  <c r="Z52" i="24"/>
  <c r="AA52" i="24" s="1"/>
  <c r="AD52" i="24" s="1"/>
  <c r="Z12" i="24"/>
  <c r="AA12" i="24" s="1"/>
  <c r="AD12" i="24" s="1"/>
  <c r="Z14" i="24"/>
  <c r="AA14" i="24" s="1"/>
  <c r="AD14" i="24" s="1"/>
  <c r="Z16" i="24"/>
  <c r="AA16" i="24" s="1"/>
  <c r="AD16" i="24" s="1"/>
  <c r="Z18" i="24"/>
  <c r="AA18" i="24" s="1"/>
  <c r="AD18" i="24" s="1"/>
  <c r="Z20" i="24"/>
  <c r="AA20" i="24" s="1"/>
  <c r="AD20" i="24" s="1"/>
  <c r="Z22" i="24"/>
  <c r="AA22" i="24" s="1"/>
  <c r="AD22" i="24" s="1"/>
  <c r="Z24" i="24"/>
  <c r="AA24" i="24" s="1"/>
  <c r="AD24" i="24" s="1"/>
  <c r="Z26" i="24"/>
  <c r="AA26" i="24" s="1"/>
  <c r="AD26" i="24" s="1"/>
  <c r="Z28" i="24"/>
  <c r="AA28" i="24" s="1"/>
  <c r="AD28" i="24" s="1"/>
  <c r="Z46" i="24"/>
  <c r="AA46" i="24" s="1"/>
  <c r="AD46" i="24" s="1"/>
  <c r="Z48" i="24"/>
  <c r="AA48" i="24" s="1"/>
  <c r="AD48" i="24" s="1"/>
  <c r="Z50" i="24"/>
  <c r="AA50" i="24" s="1"/>
  <c r="AD50" i="24" s="1"/>
  <c r="Z31" i="24"/>
  <c r="AA31" i="24" s="1"/>
  <c r="AD31" i="24" s="1"/>
  <c r="Z33" i="24"/>
  <c r="AA33" i="24" s="1"/>
  <c r="AD33" i="24" s="1"/>
  <c r="Z35" i="24"/>
  <c r="AA35" i="24" s="1"/>
  <c r="AD35" i="24" s="1"/>
  <c r="Z37" i="24"/>
  <c r="AA37" i="24" s="1"/>
  <c r="AD37" i="24" s="1"/>
  <c r="Z39" i="24"/>
  <c r="AA39" i="24" s="1"/>
  <c r="AD39" i="24" s="1"/>
  <c r="Z41" i="24"/>
  <c r="AA41" i="24" s="1"/>
  <c r="AD41" i="24" s="1"/>
  <c r="Z43" i="24"/>
  <c r="AA43" i="24" s="1"/>
  <c r="AD43" i="24" s="1"/>
  <c r="Z45" i="24"/>
  <c r="AA45" i="24" s="1"/>
  <c r="AD45" i="24" s="1"/>
  <c r="AD47" i="24"/>
  <c r="AD51" i="24"/>
  <c r="AD55" i="24"/>
  <c r="AD59" i="24"/>
  <c r="AD56" i="24"/>
  <c r="Z11" i="24"/>
  <c r="AA11" i="24" s="1"/>
  <c r="AD11" i="24" s="1"/>
  <c r="Z13" i="24"/>
  <c r="AA13" i="24" s="1"/>
  <c r="AD13" i="24" s="1"/>
  <c r="Z15" i="24"/>
  <c r="AA15" i="24" s="1"/>
  <c r="AD15" i="24" s="1"/>
  <c r="Z17" i="24"/>
  <c r="AA17" i="24" s="1"/>
  <c r="AD17" i="24" s="1"/>
  <c r="Z19" i="24"/>
  <c r="AA19" i="24" s="1"/>
  <c r="AD19" i="24" s="1"/>
  <c r="Z21" i="24"/>
  <c r="AA21" i="24" s="1"/>
  <c r="AD21" i="24" s="1"/>
  <c r="Z23" i="24"/>
  <c r="AA23" i="24" s="1"/>
  <c r="AD23" i="24" s="1"/>
  <c r="Z25" i="24"/>
  <c r="AA25" i="24" s="1"/>
  <c r="AD25" i="24" s="1"/>
  <c r="Z27" i="24"/>
  <c r="AA27" i="24" s="1"/>
  <c r="AD27" i="24" s="1"/>
  <c r="Z29" i="24"/>
  <c r="AA29" i="24" s="1"/>
  <c r="AD29" i="24" s="1"/>
  <c r="AD54" i="24"/>
  <c r="AD58" i="24"/>
  <c r="Z60" i="24"/>
  <c r="AA60" i="24" s="1"/>
  <c r="AD49" i="24"/>
  <c r="AD53" i="24"/>
  <c r="AD57" i="24"/>
  <c r="Z30" i="24"/>
  <c r="AA30" i="24" s="1"/>
  <c r="AD30" i="24" s="1"/>
  <c r="Z32" i="24"/>
  <c r="AA32" i="24" s="1"/>
  <c r="AD32" i="24" s="1"/>
  <c r="Z34" i="24"/>
  <c r="AA34" i="24" s="1"/>
  <c r="AD34" i="24" s="1"/>
  <c r="Z36" i="24"/>
  <c r="AA36" i="24" s="1"/>
  <c r="AD36" i="24" s="1"/>
  <c r="Z38" i="24"/>
  <c r="AA38" i="24" s="1"/>
  <c r="AD38" i="24" s="1"/>
  <c r="Z40" i="24"/>
  <c r="AA40" i="24" s="1"/>
  <c r="AD40" i="24" s="1"/>
  <c r="Z42" i="24"/>
  <c r="AA42" i="24" s="1"/>
  <c r="AD42" i="24" s="1"/>
  <c r="Z44" i="24"/>
  <c r="AA44" i="24" s="1"/>
  <c r="AD44" i="24" s="1"/>
  <c r="AD60" i="24"/>
  <c r="AC58" i="23"/>
  <c r="AC56" i="23"/>
  <c r="AC54" i="23"/>
  <c r="AC52" i="23"/>
  <c r="AC48" i="23"/>
  <c r="AC46" i="23"/>
  <c r="AC57" i="23"/>
  <c r="Y44" i="23"/>
  <c r="Z44" i="23" s="1"/>
  <c r="AC44" i="23" s="1"/>
  <c r="Y40" i="23"/>
  <c r="Z40" i="23" s="1"/>
  <c r="AC40" i="23" s="1"/>
  <c r="Y42" i="23"/>
  <c r="Z42" i="23" s="1"/>
  <c r="AC42" i="23" s="1"/>
  <c r="Y38" i="23"/>
  <c r="Z38" i="23" s="1"/>
  <c r="AC38" i="23" s="1"/>
  <c r="Y45" i="23"/>
  <c r="Z45" i="23" s="1"/>
  <c r="AC45" i="23" s="1"/>
  <c r="Y10" i="23"/>
  <c r="Z10" i="23" s="1"/>
  <c r="AC10" i="23" s="1"/>
  <c r="AC38" i="22"/>
  <c r="AD38" i="22" s="1"/>
  <c r="AC39" i="22"/>
  <c r="AD39" i="22" s="1"/>
  <c r="AC23" i="22"/>
  <c r="AD23" i="22" s="1"/>
  <c r="AC14" i="22"/>
  <c r="AD14" i="22" s="1"/>
  <c r="AC26" i="22"/>
  <c r="AD26" i="22" s="1"/>
  <c r="AC37" i="22"/>
  <c r="AD37" i="22" s="1"/>
  <c r="AC34" i="22"/>
  <c r="AD34" i="22" s="1"/>
  <c r="Y13" i="22"/>
  <c r="Z13" i="22" s="1"/>
  <c r="AC13" i="22" s="1"/>
  <c r="AD13" i="22" s="1"/>
  <c r="Y18" i="22"/>
  <c r="Z18" i="22" s="1"/>
  <c r="AC18" i="22" s="1"/>
  <c r="AD18" i="22" s="1"/>
  <c r="Y20" i="22"/>
  <c r="Z20" i="22" s="1"/>
  <c r="AC20" i="22" s="1"/>
  <c r="AD20" i="22" s="1"/>
  <c r="AC24" i="22"/>
  <c r="AD24" i="22" s="1"/>
  <c r="Y28" i="22"/>
  <c r="Z28" i="22" s="1"/>
  <c r="AC28" i="22" s="1"/>
  <c r="AD28" i="22" s="1"/>
  <c r="AC30" i="22"/>
  <c r="AD30" i="22" s="1"/>
  <c r="AC16" i="22"/>
  <c r="AD16" i="22" s="1"/>
  <c r="AC32" i="22"/>
  <c r="AD32" i="22" s="1"/>
  <c r="AC15" i="22"/>
  <c r="AD15" i="22" s="1"/>
  <c r="Y19" i="22"/>
  <c r="Z19" i="22" s="1"/>
  <c r="AC19" i="22" s="1"/>
  <c r="AD19" i="22" s="1"/>
  <c r="AC25" i="22"/>
  <c r="AD25" i="22" s="1"/>
  <c r="Y29" i="22"/>
  <c r="Z29" i="22" s="1"/>
  <c r="AC29" i="22" s="1"/>
  <c r="AD29" i="22" s="1"/>
  <c r="AC40" i="22"/>
  <c r="AD40" i="22" s="1"/>
  <c r="AC36" i="22"/>
  <c r="AD36" i="22" s="1"/>
  <c r="AC17" i="22"/>
  <c r="AD17" i="22" s="1"/>
  <c r="AC33" i="22"/>
  <c r="AD33" i="22" s="1"/>
  <c r="AC11" i="22"/>
  <c r="AD11" i="22" s="1"/>
  <c r="AC38" i="2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<sst xmlns="http://schemas.openxmlformats.org/spreadsheetml/2006/main" count="380" uniqueCount="58">
  <si>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</si>
  <si>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</si>
  <si>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</si>
  <si>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</si>
  <si>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</si>
  <si>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</si>
  <si>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</si>
  <si>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</si>
  <si>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</si>
  <si>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</si>
  <si>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</si>
  <si>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</si>
  <si>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</si>
  <si>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</si>
  <si>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</si>
  <si>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</si>
  <si>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</si>
  <si>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</si>
  <si>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</si>
  <si>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</si>
  <si>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</si>
  <si>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</si>
  <si>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</si>
  <si>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</si>
  <si>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</si>
  <si>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</si>
  <si>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</si>
  <si>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</si>
  <si>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</si>
  <si>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</si>
  <si>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</si>
  <si>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</si>
  <si>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</si>
  <si>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</si>
  <si>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</si>
  <si>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</si>
  <si>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</si>
  <si>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</si>
  <si>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</si>
  <si>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</si>
  <si>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</si>
  <si>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</si>
  <si>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</si>
  <si>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</si>
  <si>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</si>
  <si>
    <t>Obs: Crea linea de tendencia. Element size en 0.0055</t>
  </si>
  <si>
    <t>Obs: Element size en 0.0055.</t>
  </si>
  <si>
    <t>l17</t>
  </si>
  <si>
    <t>4-4-4-4</t>
  </si>
  <si>
    <t>Model</t>
  </si>
  <si>
    <t>n variables</t>
  </si>
  <si>
    <t>3-4-3-4-3</t>
  </si>
  <si>
    <t>Best U</t>
  </si>
  <si>
    <t>Best W</t>
  </si>
  <si>
    <t>W</t>
  </si>
  <si>
    <t>U</t>
  </si>
  <si>
    <t>Obs: No queda muy bien la curva. No se guardó bien el grafico.</t>
  </si>
  <si>
    <t xml:space="preserve">Obs: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</si>
</sst>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'Model_0_20.50.50'!$B$10:$B$14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'Model_0_20.50.50'!$C$10:$C$14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'Model_0_30.50.50'!$B$10:$B$40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'Model_0_30.50.50'!$C$10:$C$40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'Model_0_30.50.50'!$C$10:$C$40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'Model_0_30.50.50-1'!$C$10:$C$40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'Model_0_30.50.50-2'!$B$10:$B$40</c:f>
              <c:numCache>
                <c:formatCode>General</c:formatCode>
                <c:ptCount val="31"/>
                <c:pt idx="0">
                  <c:v>8.0933700000000002</c:v>
                </c:pt>
                <c:pt idx="1">
                  <c:v>3.9548800000000002</c:v>
                </c:pt>
                <c:pt idx="2" formatCode="#,##0.00000">
                  <c:v>3.9038200000000001</c:v>
                </c:pt>
                <c:pt idx="3" formatCode="#,##0.00000">
                  <c:v>3.7136100000000001</c:v>
                </c:pt>
                <c:pt idx="4" formatCode="#,##0.00000">
                  <c:v>7.1200900000000003</c:v>
                </c:pt>
                <c:pt idx="5" formatCode="#,##0.00000">
                  <c:v>3.5011700000000001</c:v>
                </c:pt>
                <c:pt idx="6" formatCode="#,##0.00000">
                  <c:v>3.8305400000000001</c:v>
                </c:pt>
                <c:pt idx="7" formatCode="#,##0.00000">
                  <c:v>3.7745500000000001</c:v>
                </c:pt>
                <c:pt idx="8" formatCode="#,##0.00000">
                  <c:v>7.23949</c:v>
                </c:pt>
                <c:pt idx="9" formatCode="#,##0.00000">
                  <c:v>8.3148700000000009</c:v>
                </c:pt>
                <c:pt idx="10" formatCode="#,##0.00000">
                  <c:v>8.3856900000000003</c:v>
                </c:pt>
                <c:pt idx="11" formatCode="#,##0.00000">
                  <c:v>8.4466199999999994</c:v>
                </c:pt>
                <c:pt idx="12" formatCode="#,##0.00000">
                  <c:v>6.7545000000000002</c:v>
                </c:pt>
                <c:pt idx="13" formatCode="#,##0.00000">
                  <c:v>6.9883499999999996</c:v>
                </c:pt>
                <c:pt idx="14" formatCode="#,##0.00000">
                  <c:v>8.0077400000000001</c:v>
                </c:pt>
                <c:pt idx="15" formatCode="#,##0.00000">
                  <c:v>6.7981400000000001</c:v>
                </c:pt>
                <c:pt idx="16" formatCode="#,##0.00000">
                  <c:v>4.2084900000000003</c:v>
                </c:pt>
                <c:pt idx="17" formatCode="#,##0.00000">
                  <c:v>6.6079299999999996</c:v>
                </c:pt>
                <c:pt idx="18" formatCode="#,##0.00000">
                  <c:v>7.8858699999999997</c:v>
                </c:pt>
                <c:pt idx="19" formatCode="#,##0.00000">
                  <c:v>8.2687600000000003</c:v>
                </c:pt>
                <c:pt idx="20" formatCode="#,##0.00000">
                  <c:v>7.1785600000000001</c:v>
                </c:pt>
                <c:pt idx="21" formatCode="#,##0.00000">
                  <c:v>4.2842399999999996</c:v>
                </c:pt>
                <c:pt idx="22" formatCode="#,##0.00000">
                  <c:v>3.46</c:v>
                </c:pt>
                <c:pt idx="23" formatCode="#,##0.00000">
                  <c:v>6.9447099999999997</c:v>
                </c:pt>
                <c:pt idx="24" formatCode="#,##0.00000">
                  <c:v>6.4934700000000003</c:v>
                </c:pt>
                <c:pt idx="25" formatCode="#,##0.00000">
                  <c:v>4.32294</c:v>
                </c:pt>
                <c:pt idx="26" formatCode="#,##0.00000">
                  <c:v>7.8249399999999998</c:v>
                </c:pt>
                <c:pt idx="27" formatCode="#,##0.00000">
                  <c:v>4.0792099999999998</c:v>
                </c:pt>
                <c:pt idx="28" formatCode="#,##0.00000">
                  <c:v>7.3102999999999998</c:v>
                </c:pt>
              </c:numCache>
            </c:numRef>
          </c:xVal>
          <c:yVal>
            <c:numRef>
              <c:f>'Model_0_30.50.50-2'!$C$10:$C$40</c:f>
              <c:numCache>
                <c:formatCode>General</c:formatCode>
                <c:ptCount val="31"/>
                <c:pt idx="0">
                  <c:v>1.1315500000000001</c:v>
                </c:pt>
                <c:pt idx="1">
                  <c:v>1.55681</c:v>
                </c:pt>
                <c:pt idx="2" formatCode="#,##0.00000">
                  <c:v>1.57779</c:v>
                </c:pt>
                <c:pt idx="3" formatCode="#,##0.00000">
                  <c:v>1.61191</c:v>
                </c:pt>
                <c:pt idx="4" formatCode="#,##0.00000">
                  <c:v>1.2053100000000001</c:v>
                </c:pt>
                <c:pt idx="5" formatCode="#,##0.00000">
                  <c:v>1.61727</c:v>
                </c:pt>
                <c:pt idx="6" formatCode="#,##0.00000">
                  <c:v>1.5801700000000001</c:v>
                </c:pt>
                <c:pt idx="7" formatCode="#,##0.00000">
                  <c:v>1.5999699999999999</c:v>
                </c:pt>
                <c:pt idx="8" formatCode="#,##0.00000">
                  <c:v>1.18947</c:v>
                </c:pt>
                <c:pt idx="9" formatCode="#,##0.00000">
                  <c:v>1.1060399999999999</c:v>
                </c:pt>
                <c:pt idx="10" formatCode="#,##0.00000">
                  <c:v>1.1055699999999999</c:v>
                </c:pt>
                <c:pt idx="11" formatCode="#,##0.00000">
                  <c:v>1.10005</c:v>
                </c:pt>
                <c:pt idx="12" formatCode="#,##0.00000">
                  <c:v>1.2455099999999999</c:v>
                </c:pt>
                <c:pt idx="13" formatCode="#,##0.00000">
                  <c:v>1.21132</c:v>
                </c:pt>
                <c:pt idx="14" formatCode="#,##0.00000">
                  <c:v>1.1326700000000001</c:v>
                </c:pt>
                <c:pt idx="15" formatCode="#,##0.00000">
                  <c:v>1.2297800000000001</c:v>
                </c:pt>
                <c:pt idx="16" formatCode="#,##0.00000">
                  <c:v>1.5239499999999999</c:v>
                </c:pt>
                <c:pt idx="17" formatCode="#,##0.00000">
                  <c:v>1.24586</c:v>
                </c:pt>
                <c:pt idx="18" formatCode="#,##0.00000">
                  <c:v>1.1461399999999999</c:v>
                </c:pt>
                <c:pt idx="19" formatCode="#,##0.00000">
                  <c:v>1.11904</c:v>
                </c:pt>
                <c:pt idx="20" formatCode="#,##0.00000">
                  <c:v>1.19665</c:v>
                </c:pt>
                <c:pt idx="21" formatCode="#,##0.00000">
                  <c:v>1.52383</c:v>
                </c:pt>
                <c:pt idx="22" formatCode="#,##0.00000">
                  <c:v>1.64516</c:v>
                </c:pt>
                <c:pt idx="23" formatCode="#,##0.00000">
                  <c:v>1.22803</c:v>
                </c:pt>
                <c:pt idx="24" formatCode="#,##0.00000">
                  <c:v>1.2631399999999999</c:v>
                </c:pt>
                <c:pt idx="25" formatCode="#,##0.00000">
                  <c:v>1.4939899999999999</c:v>
                </c:pt>
                <c:pt idx="26" formatCode="#,##0.00000">
                  <c:v>1.1524099999999999</c:v>
                </c:pt>
                <c:pt idx="27" formatCode="#,##0.00000">
                  <c:v>1.53773</c:v>
                </c:pt>
                <c:pt idx="28" formatCode="#,##0.00000">
                  <c:v>1.1879299999999999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586-BFCD-E0DC9107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'Model_0_50.50.50'!$C$10:$C$45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,##0.00000">
                  <c:v>3.9277000000000002</c:v>
                </c:pt>
                <c:pt idx="37" formatCode="#,##0.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'Model_0_50.50.50-1'!$C$10:$C$59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C32-A740-FB40D49E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'Model_1_100.100.3xn_var'!$B$11:$B$35</c:f>
              <c:numCache>
                <c:formatCode>General</c:formatCode>
                <c:ptCount val="25"/>
                <c:pt idx="0">
                  <c:v>5.3729699999999996</c:v>
                </c:pt>
                <c:pt idx="1">
                  <c:v>5.0091000000000001</c:v>
                </c:pt>
                <c:pt idx="2">
                  <c:v>5.4270800000000001</c:v>
                </c:pt>
                <c:pt idx="3">
                  <c:v>4.9785300000000001</c:v>
                </c:pt>
                <c:pt idx="4">
                  <c:v>7.3546399999999998</c:v>
                </c:pt>
                <c:pt idx="5">
                  <c:v>5.3083999999999998</c:v>
                </c:pt>
                <c:pt idx="6">
                  <c:v>5.3110200000000001</c:v>
                </c:pt>
                <c:pt idx="7">
                  <c:v>5.5785400000000003</c:v>
                </c:pt>
                <c:pt idx="8">
                  <c:v>4.9759099999999998</c:v>
                </c:pt>
                <c:pt idx="9">
                  <c:v>5.0710499999999996</c:v>
                </c:pt>
                <c:pt idx="10">
                  <c:v>4.9244199999999996</c:v>
                </c:pt>
                <c:pt idx="11">
                  <c:v>5.4244599999999998</c:v>
                </c:pt>
                <c:pt idx="12">
                  <c:v>5.1199300000000001</c:v>
                </c:pt>
                <c:pt idx="13">
                  <c:v>6.00657</c:v>
                </c:pt>
                <c:pt idx="14">
                  <c:v>5.5757199999999996</c:v>
                </c:pt>
                <c:pt idx="15">
                  <c:v>6.4253600000000004</c:v>
                </c:pt>
                <c:pt idx="16">
                  <c:v>4.9165700000000001</c:v>
                </c:pt>
                <c:pt idx="17">
                  <c:v>4.9654499999999997</c:v>
                </c:pt>
                <c:pt idx="18">
                  <c:v>5.4546299999999999</c:v>
                </c:pt>
                <c:pt idx="19">
                  <c:v>7.1687900000000004</c:v>
                </c:pt>
                <c:pt idx="20">
                  <c:v>5.8883000000000001</c:v>
                </c:pt>
                <c:pt idx="21">
                  <c:v>6.1389300000000002</c:v>
                </c:pt>
                <c:pt idx="22">
                  <c:v>5.1147</c:v>
                </c:pt>
                <c:pt idx="23">
                  <c:v>6.24594</c:v>
                </c:pt>
                <c:pt idx="24">
                  <c:v>4.8676899999999996</c:v>
                </c:pt>
              </c:numCache>
            </c:numRef>
          </c:xVal>
          <c:yVal>
            <c:numRef>
              <c:f>'Model_1_100.100.3xn_var'!$C$11:$C$35</c:f>
              <c:numCache>
                <c:formatCode>General</c:formatCode>
                <c:ptCount val="25"/>
                <c:pt idx="0">
                  <c:v>1.43651</c:v>
                </c:pt>
                <c:pt idx="1">
                  <c:v>1.4552400000000001</c:v>
                </c:pt>
                <c:pt idx="2">
                  <c:v>1.42991</c:v>
                </c:pt>
                <c:pt idx="3">
                  <c:v>1.4628099999999999</c:v>
                </c:pt>
                <c:pt idx="4">
                  <c:v>1.32064</c:v>
                </c:pt>
                <c:pt idx="5">
                  <c:v>1.4385600000000001</c:v>
                </c:pt>
                <c:pt idx="6">
                  <c:v>1.4385600000000001</c:v>
                </c:pt>
                <c:pt idx="7">
                  <c:v>1.39821</c:v>
                </c:pt>
                <c:pt idx="8">
                  <c:v>1.4630799999999999</c:v>
                </c:pt>
                <c:pt idx="9">
                  <c:v>1.45018</c:v>
                </c:pt>
                <c:pt idx="10">
                  <c:v>1.46621</c:v>
                </c:pt>
                <c:pt idx="11">
                  <c:v>1.43035</c:v>
                </c:pt>
                <c:pt idx="12">
                  <c:v>1.4404300000000001</c:v>
                </c:pt>
                <c:pt idx="13">
                  <c:v>1.38907</c:v>
                </c:pt>
                <c:pt idx="14">
                  <c:v>1.39828</c:v>
                </c:pt>
                <c:pt idx="15">
                  <c:v>1.33683</c:v>
                </c:pt>
                <c:pt idx="16">
                  <c:v>1.46634</c:v>
                </c:pt>
                <c:pt idx="17">
                  <c:v>1.4659500000000001</c:v>
                </c:pt>
                <c:pt idx="18">
                  <c:v>1.4011499999999999</c:v>
                </c:pt>
                <c:pt idx="19">
                  <c:v>1.32368</c:v>
                </c:pt>
                <c:pt idx="20">
                  <c:v>1.3932100000000001</c:v>
                </c:pt>
                <c:pt idx="21">
                  <c:v>1.38801</c:v>
                </c:pt>
                <c:pt idx="22">
                  <c:v>1.44173</c:v>
                </c:pt>
                <c:pt idx="23">
                  <c:v>1.3429599999999999</c:v>
                </c:pt>
                <c:pt idx="24">
                  <c:v>1.47129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6-46F4-8897-91F4A21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1"/>
      </c:valAx>
      <c:valAx>
        <c:axId val="1616815824"/>
        <c:scaling>
          <c:orientation val="minMax"/>
          <c:max val="1.4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'Model_1_100.100.3xn_var'!$B$11:$B$35</c:f>
              <c:numCache>
                <c:formatCode>General</c:formatCode>
                <c:ptCount val="25"/>
                <c:pt idx="0">
                  <c:v>5.3729699999999996</c:v>
                </c:pt>
                <c:pt idx="1">
                  <c:v>5.0091000000000001</c:v>
                </c:pt>
                <c:pt idx="2">
                  <c:v>5.4270800000000001</c:v>
                </c:pt>
                <c:pt idx="3">
                  <c:v>4.9785300000000001</c:v>
                </c:pt>
                <c:pt idx="4">
                  <c:v>7.3546399999999998</c:v>
                </c:pt>
                <c:pt idx="5">
                  <c:v>5.3083999999999998</c:v>
                </c:pt>
                <c:pt idx="6">
                  <c:v>5.3110200000000001</c:v>
                </c:pt>
                <c:pt idx="7">
                  <c:v>5.5785400000000003</c:v>
                </c:pt>
                <c:pt idx="8">
                  <c:v>4.9759099999999998</c:v>
                </c:pt>
                <c:pt idx="9">
                  <c:v>5.0710499999999996</c:v>
                </c:pt>
                <c:pt idx="10">
                  <c:v>4.9244199999999996</c:v>
                </c:pt>
                <c:pt idx="11">
                  <c:v>5.4244599999999998</c:v>
                </c:pt>
                <c:pt idx="12">
                  <c:v>5.1199300000000001</c:v>
                </c:pt>
                <c:pt idx="13">
                  <c:v>6.00657</c:v>
                </c:pt>
                <c:pt idx="14">
                  <c:v>5.5757199999999996</c:v>
                </c:pt>
                <c:pt idx="15">
                  <c:v>6.4253600000000004</c:v>
                </c:pt>
                <c:pt idx="16">
                  <c:v>4.9165700000000001</c:v>
                </c:pt>
                <c:pt idx="17">
                  <c:v>4.9654499999999997</c:v>
                </c:pt>
                <c:pt idx="18">
                  <c:v>5.4546299999999999</c:v>
                </c:pt>
                <c:pt idx="19">
                  <c:v>7.1687900000000004</c:v>
                </c:pt>
                <c:pt idx="20">
                  <c:v>5.8883000000000001</c:v>
                </c:pt>
                <c:pt idx="21">
                  <c:v>6.1389300000000002</c:v>
                </c:pt>
                <c:pt idx="22">
                  <c:v>5.1147</c:v>
                </c:pt>
                <c:pt idx="23">
                  <c:v>6.24594</c:v>
                </c:pt>
                <c:pt idx="24">
                  <c:v>4.8676899999999996</c:v>
                </c:pt>
              </c:numCache>
            </c:numRef>
          </c:xVal>
          <c:yVal>
            <c:numRef>
              <c:f>'Model_1_100.100.3xn_var'!$C$11:$C$35</c:f>
              <c:numCache>
                <c:formatCode>General</c:formatCode>
                <c:ptCount val="25"/>
                <c:pt idx="0">
                  <c:v>1.43651</c:v>
                </c:pt>
                <c:pt idx="1">
                  <c:v>1.4552400000000001</c:v>
                </c:pt>
                <c:pt idx="2">
                  <c:v>1.42991</c:v>
                </c:pt>
                <c:pt idx="3">
                  <c:v>1.4628099999999999</c:v>
                </c:pt>
                <c:pt idx="4">
                  <c:v>1.32064</c:v>
                </c:pt>
                <c:pt idx="5">
                  <c:v>1.4385600000000001</c:v>
                </c:pt>
                <c:pt idx="6">
                  <c:v>1.4385600000000001</c:v>
                </c:pt>
                <c:pt idx="7">
                  <c:v>1.39821</c:v>
                </c:pt>
                <c:pt idx="8">
                  <c:v>1.4630799999999999</c:v>
                </c:pt>
                <c:pt idx="9">
                  <c:v>1.45018</c:v>
                </c:pt>
                <c:pt idx="10">
                  <c:v>1.46621</c:v>
                </c:pt>
                <c:pt idx="11">
                  <c:v>1.43035</c:v>
                </c:pt>
                <c:pt idx="12">
                  <c:v>1.4404300000000001</c:v>
                </c:pt>
                <c:pt idx="13">
                  <c:v>1.38907</c:v>
                </c:pt>
                <c:pt idx="14">
                  <c:v>1.39828</c:v>
                </c:pt>
                <c:pt idx="15">
                  <c:v>1.33683</c:v>
                </c:pt>
                <c:pt idx="16">
                  <c:v>1.46634</c:v>
                </c:pt>
                <c:pt idx="17">
                  <c:v>1.4659500000000001</c:v>
                </c:pt>
                <c:pt idx="18">
                  <c:v>1.4011499999999999</c:v>
                </c:pt>
                <c:pt idx="19">
                  <c:v>1.32368</c:v>
                </c:pt>
                <c:pt idx="20">
                  <c:v>1.3932100000000001</c:v>
                </c:pt>
                <c:pt idx="21">
                  <c:v>1.38801</c:v>
                </c:pt>
                <c:pt idx="22">
                  <c:v>1.44173</c:v>
                </c:pt>
                <c:pt idx="23">
                  <c:v>1.3429599999999999</c:v>
                </c:pt>
                <c:pt idx="24">
                  <c:v>1.47129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7D9-8BE7-B0686A91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1"/>
      </c:valAx>
      <c:valAx>
        <c:axId val="1616815824"/>
        <c:scaling>
          <c:orientation val="minMax"/>
          <c:max val="1.4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53FCF-EB48-4F2D-8355-FB212AA4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242086</xdr:colOff>
      <xdr:row>1</xdr:row>
      <xdr:rowOff>52227</xdr:rowOff>
    </xdr:from>
    <xdr:to>
      <xdr:col>35</xdr:col>
      <xdr:colOff>287289</xdr:colOff>
      <xdr:row>23</xdr:row>
      <xdr:rowOff>73506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C64EA-F091-4E6A-BA30-7CE1DDB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629436</xdr:colOff>
      <xdr:row>3</xdr:row>
      <xdr:rowOff>153827</xdr:rowOff>
    </xdr:from>
    <xdr:to>
      <xdr:col>41</xdr:col>
      <xdr:colOff>77739</xdr:colOff>
      <xdr:row>26</xdr:row>
      <xdr:rowOff>175106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2DAF8-F098-4A0D-8CDA-540F59DC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629436</xdr:colOff>
      <xdr:row>3</xdr:row>
      <xdr:rowOff>153827</xdr:rowOff>
    </xdr:from>
    <xdr:to>
      <xdr:col>41</xdr:col>
      <xdr:colOff>77739</xdr:colOff>
      <xdr:row>26</xdr:row>
      <xdr:rowOff>175106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A7C97-43FD-419C-8D44-30833D45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0" t="s">
        <v>43</v>
      </c>
      <c r="J1" s="30"/>
      <c r="K1" s="30"/>
      <c r="L1" s="30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H15" s="12"/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zoomScale="69" zoomScaleNormal="69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0" t="s">
        <v>42</v>
      </c>
      <c r="J1" s="30"/>
      <c r="K1" s="30"/>
      <c r="L1" s="30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zoomScale="63" zoomScaleNormal="63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0" t="s">
        <v>44</v>
      </c>
      <c r="J1" s="30"/>
      <c r="K1" s="30"/>
      <c r="L1" s="30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5">
        <v>8.0785499999999999</v>
      </c>
      <c r="C10" s="25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37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5">
        <v>4.1866700000000003</v>
      </c>
      <c r="C11" s="25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37" si="3">$F$2*U11</f>
        <v>25564</v>
      </c>
      <c r="Y11" s="7">
        <f t="shared" ref="Y11:Y37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5">
        <v>7.1987300000000003</v>
      </c>
      <c r="C12" s="25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5">
        <v>3.9678399999999998</v>
      </c>
      <c r="C13" s="25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5">
        <v>3.3918599999999999</v>
      </c>
      <c r="C14" s="25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5">
        <v>7.7426000000000004</v>
      </c>
      <c r="C15" s="25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5">
        <v>8.2177100000000003</v>
      </c>
      <c r="C16" s="25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5">
        <v>3.7508699999999999</v>
      </c>
      <c r="C17" s="25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5">
        <v>4.6039700000000003</v>
      </c>
      <c r="C18" s="25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5">
        <v>6.5325899999999999</v>
      </c>
      <c r="C19" s="25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5">
        <v>4.25007</v>
      </c>
      <c r="C20" s="25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5">
        <v>4.6666499999999997</v>
      </c>
      <c r="C21" s="25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5">
        <v>3.4338600000000001</v>
      </c>
      <c r="C22" s="25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5">
        <v>8.3841800000000006</v>
      </c>
      <c r="C23" s="25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5">
        <v>6.8003400000000003</v>
      </c>
      <c r="C24" s="25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5">
        <v>3.4999400000000001</v>
      </c>
      <c r="C25" s="25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5">
        <v>6.43384</v>
      </c>
      <c r="C26" s="25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5">
        <v>6.3158099999999999</v>
      </c>
      <c r="C27" s="25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5">
        <v>4.54129</v>
      </c>
      <c r="C28" s="25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5">
        <v>8.3166200000000003</v>
      </c>
      <c r="C29" s="25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5">
        <v>6.9871100000000004</v>
      </c>
      <c r="C30" s="25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5">
        <v>3.97052</v>
      </c>
      <c r="C31" s="25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5">
        <v>4.1446699999999996</v>
      </c>
      <c r="C32" s="25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5">
        <v>6.3131399999999998</v>
      </c>
      <c r="C33" s="25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5622-B409-4A53-B645-DD5BF4AEC064}">
  <dimension ref="A1:AN65"/>
  <sheetViews>
    <sheetView zoomScale="77" zoomScaleNormal="77" workbookViewId="0">
      <selection activeCell="B1" sqref="B1:C1"/>
    </sheetView>
  </sheetViews>
  <sheetFormatPr baseColWidth="10" defaultRowHeight="14.5" x14ac:dyDescent="0.35"/>
  <cols>
    <col min="1" max="1" width="3.179687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0" t="s">
        <v>45</v>
      </c>
      <c r="J1" s="30"/>
      <c r="K1" s="30"/>
      <c r="L1" s="30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60454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16.792777777777779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8.0933700000000002</v>
      </c>
      <c r="C10">
        <v>1.1315500000000001</v>
      </c>
      <c r="D10">
        <v>10</v>
      </c>
      <c r="E10">
        <v>41</v>
      </c>
      <c r="F10">
        <v>25</v>
      </c>
      <c r="G10">
        <v>25</v>
      </c>
      <c r="H10">
        <v>21</v>
      </c>
      <c r="I10">
        <v>60</v>
      </c>
      <c r="J10">
        <v>11</v>
      </c>
      <c r="K10">
        <v>11</v>
      </c>
      <c r="L10">
        <v>43</v>
      </c>
      <c r="M10">
        <v>16</v>
      </c>
      <c r="N10" s="26">
        <v>17</v>
      </c>
      <c r="O10">
        <v>13</v>
      </c>
      <c r="P10">
        <v>18</v>
      </c>
      <c r="Q10">
        <v>23</v>
      </c>
      <c r="R10">
        <v>14</v>
      </c>
      <c r="S10">
        <v>46</v>
      </c>
      <c r="T10" s="28">
        <v>12</v>
      </c>
      <c r="U10" s="28">
        <v>286</v>
      </c>
      <c r="V10" s="27">
        <v>0.61</v>
      </c>
      <c r="W10" s="7">
        <f t="shared" ref="W10:W37" si="0">SUM(D10:S10)*T10</f>
        <v>4728</v>
      </c>
      <c r="X10" s="7">
        <f>$F$2*U10</f>
        <v>44044</v>
      </c>
      <c r="Y10" s="7">
        <f>X10-W10</f>
        <v>39316</v>
      </c>
      <c r="Z10" s="9">
        <f>Y10/X10</f>
        <v>0.89265280174371087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18.268371677413501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3.9548800000000002</v>
      </c>
      <c r="C11">
        <v>1.55681</v>
      </c>
      <c r="D11">
        <v>10</v>
      </c>
      <c r="E11">
        <v>42</v>
      </c>
      <c r="F11">
        <v>25</v>
      </c>
      <c r="G11">
        <v>25</v>
      </c>
      <c r="H11">
        <v>35</v>
      </c>
      <c r="I11">
        <v>29</v>
      </c>
      <c r="J11">
        <v>13</v>
      </c>
      <c r="K11">
        <v>27</v>
      </c>
      <c r="L11">
        <v>40</v>
      </c>
      <c r="M11">
        <v>25</v>
      </c>
      <c r="N11" s="26">
        <v>13</v>
      </c>
      <c r="O11">
        <v>13</v>
      </c>
      <c r="P11">
        <v>20</v>
      </c>
      <c r="Q11">
        <v>23</v>
      </c>
      <c r="R11">
        <v>14</v>
      </c>
      <c r="S11">
        <v>47</v>
      </c>
      <c r="T11" s="28">
        <v>12</v>
      </c>
      <c r="U11" s="28">
        <v>156</v>
      </c>
      <c r="V11" s="27">
        <v>0.61</v>
      </c>
      <c r="W11" s="7">
        <f t="shared" si="0"/>
        <v>4812</v>
      </c>
      <c r="X11" s="7">
        <f t="shared" ref="X11:X37" si="3">$F$2*U11</f>
        <v>24024</v>
      </c>
      <c r="Y11" s="7">
        <f t="shared" ref="Y11:Y37" si="4">X11-W11</f>
        <v>19212</v>
      </c>
      <c r="Z11" s="9">
        <f t="shared" ref="Z11:Z40" si="5">Y11/X11</f>
        <v>0.79970029970029965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16.366074555444559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17">
        <v>3.9038200000000001</v>
      </c>
      <c r="C12" s="17">
        <v>1.57779</v>
      </c>
      <c r="D12">
        <v>10</v>
      </c>
      <c r="E12">
        <v>43</v>
      </c>
      <c r="F12">
        <v>22</v>
      </c>
      <c r="G12">
        <v>24</v>
      </c>
      <c r="H12">
        <v>35</v>
      </c>
      <c r="I12">
        <v>29</v>
      </c>
      <c r="J12">
        <v>13</v>
      </c>
      <c r="K12">
        <v>27</v>
      </c>
      <c r="L12">
        <v>40</v>
      </c>
      <c r="M12">
        <v>25</v>
      </c>
      <c r="N12">
        <v>13</v>
      </c>
      <c r="O12">
        <v>13</v>
      </c>
      <c r="P12">
        <v>18</v>
      </c>
      <c r="Q12">
        <v>23</v>
      </c>
      <c r="R12">
        <v>14</v>
      </c>
      <c r="S12">
        <v>47</v>
      </c>
      <c r="T12">
        <v>12</v>
      </c>
      <c r="U12">
        <v>154</v>
      </c>
      <c r="V12">
        <v>0.61</v>
      </c>
      <c r="W12" s="7">
        <f t="shared" si="0"/>
        <v>4752</v>
      </c>
      <c r="X12" s="7">
        <f t="shared" si="3"/>
        <v>23716</v>
      </c>
      <c r="Y12" s="7">
        <f t="shared" si="4"/>
        <v>18964</v>
      </c>
      <c r="Z12" s="9">
        <f t="shared" si="5"/>
        <v>0.79962894248608529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16.364614211502786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17">
        <v>3.7136100000000001</v>
      </c>
      <c r="C13" s="17">
        <v>1.61191</v>
      </c>
      <c r="D13">
        <v>10</v>
      </c>
      <c r="E13">
        <v>38</v>
      </c>
      <c r="F13">
        <v>21</v>
      </c>
      <c r="G13">
        <v>25</v>
      </c>
      <c r="H13">
        <v>34</v>
      </c>
      <c r="I13">
        <v>29</v>
      </c>
      <c r="J13">
        <v>13</v>
      </c>
      <c r="K13">
        <v>27</v>
      </c>
      <c r="L13">
        <v>38</v>
      </c>
      <c r="M13">
        <v>25</v>
      </c>
      <c r="N13">
        <v>19</v>
      </c>
      <c r="O13">
        <v>13</v>
      </c>
      <c r="P13">
        <v>18</v>
      </c>
      <c r="Q13">
        <v>15</v>
      </c>
      <c r="R13">
        <v>24</v>
      </c>
      <c r="S13">
        <v>47</v>
      </c>
      <c r="T13">
        <v>12</v>
      </c>
      <c r="U13">
        <v>148</v>
      </c>
      <c r="V13">
        <v>0.61</v>
      </c>
      <c r="W13" s="7">
        <f t="shared" si="0"/>
        <v>4752</v>
      </c>
      <c r="X13" s="7">
        <f t="shared" si="3"/>
        <v>22792</v>
      </c>
      <c r="Y13" s="7">
        <f t="shared" si="4"/>
        <v>18040</v>
      </c>
      <c r="Z13" s="9">
        <f t="shared" si="5"/>
        <v>0.79150579150579148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16.198371814671816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17">
        <v>7.1200900000000003</v>
      </c>
      <c r="C14" s="17">
        <v>1.2053100000000001</v>
      </c>
      <c r="D14">
        <v>10</v>
      </c>
      <c r="E14">
        <v>43</v>
      </c>
      <c r="F14">
        <v>22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40</v>
      </c>
      <c r="M14">
        <v>25</v>
      </c>
      <c r="N14">
        <v>17</v>
      </c>
      <c r="O14">
        <v>13</v>
      </c>
      <c r="P14">
        <v>20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7">
        <f t="shared" si="0"/>
        <v>4836</v>
      </c>
      <c r="X14" s="7">
        <f t="shared" si="3"/>
        <v>39424</v>
      </c>
      <c r="Y14" s="7">
        <f t="shared" si="4"/>
        <v>34588</v>
      </c>
      <c r="Z14" s="9">
        <f t="shared" si="5"/>
        <v>0.87733360389610393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17.954860310470785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17">
        <v>3.5011700000000001</v>
      </c>
      <c r="C15" s="17">
        <v>1.61727</v>
      </c>
      <c r="D15">
        <v>10</v>
      </c>
      <c r="E15">
        <v>42</v>
      </c>
      <c r="F15">
        <v>25</v>
      </c>
      <c r="G15">
        <v>24</v>
      </c>
      <c r="H15">
        <v>34</v>
      </c>
      <c r="I15">
        <v>29</v>
      </c>
      <c r="J15">
        <v>13</v>
      </c>
      <c r="K15">
        <v>27</v>
      </c>
      <c r="L15">
        <v>42</v>
      </c>
      <c r="M15">
        <v>25</v>
      </c>
      <c r="N15">
        <v>17</v>
      </c>
      <c r="O15">
        <v>13</v>
      </c>
      <c r="P15">
        <v>20</v>
      </c>
      <c r="Q15">
        <v>23</v>
      </c>
      <c r="R15">
        <v>15</v>
      </c>
      <c r="S15">
        <v>46</v>
      </c>
      <c r="T15">
        <v>12</v>
      </c>
      <c r="U15">
        <v>142</v>
      </c>
      <c r="V15">
        <v>0.61</v>
      </c>
      <c r="W15" s="7">
        <f t="shared" si="0"/>
        <v>4860</v>
      </c>
      <c r="X15" s="7">
        <f t="shared" si="3"/>
        <v>21868</v>
      </c>
      <c r="Y15" s="7">
        <f t="shared" si="4"/>
        <v>17008</v>
      </c>
      <c r="Z15" s="9">
        <f t="shared" si="5"/>
        <v>0.7777574538137918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15.917008509237244</v>
      </c>
      <c r="AD15" s="10" t="str">
        <f t="shared" si="2"/>
        <v>cumple</v>
      </c>
    </row>
    <row r="16" spans="1:39" x14ac:dyDescent="0.35">
      <c r="A16" s="3">
        <f t="shared" si="8"/>
        <v>7</v>
      </c>
      <c r="B16" s="17">
        <v>3.8305400000000001</v>
      </c>
      <c r="C16" s="17">
        <v>1.5801700000000001</v>
      </c>
      <c r="D16">
        <v>10</v>
      </c>
      <c r="E16">
        <v>42</v>
      </c>
      <c r="F16">
        <v>21</v>
      </c>
      <c r="G16">
        <v>24</v>
      </c>
      <c r="H16">
        <v>34</v>
      </c>
      <c r="I16">
        <v>34</v>
      </c>
      <c r="J16">
        <v>11</v>
      </c>
      <c r="K16">
        <v>25</v>
      </c>
      <c r="L16">
        <v>40</v>
      </c>
      <c r="M16">
        <v>25</v>
      </c>
      <c r="N16">
        <v>17</v>
      </c>
      <c r="O16">
        <v>13</v>
      </c>
      <c r="P16">
        <v>20</v>
      </c>
      <c r="Q16">
        <v>23</v>
      </c>
      <c r="R16">
        <v>15</v>
      </c>
      <c r="S16">
        <v>46</v>
      </c>
      <c r="T16">
        <v>12</v>
      </c>
      <c r="U16">
        <v>152</v>
      </c>
      <c r="V16">
        <v>0.61</v>
      </c>
      <c r="W16" s="7">
        <f t="shared" si="0"/>
        <v>4800</v>
      </c>
      <c r="X16" s="7">
        <f t="shared" si="3"/>
        <v>23408</v>
      </c>
      <c r="Y16" s="7">
        <f t="shared" si="4"/>
        <v>18608</v>
      </c>
      <c r="Z16" s="9">
        <f t="shared" si="5"/>
        <v>0.79494190020505806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16.268692672590571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17">
        <v>3.7745500000000001</v>
      </c>
      <c r="C17" s="17">
        <v>1.5999699999999999</v>
      </c>
      <c r="D17">
        <v>10</v>
      </c>
      <c r="E17">
        <v>39</v>
      </c>
      <c r="F17">
        <v>24</v>
      </c>
      <c r="G17">
        <v>24</v>
      </c>
      <c r="H17">
        <v>34</v>
      </c>
      <c r="I17">
        <v>29</v>
      </c>
      <c r="J17">
        <v>13</v>
      </c>
      <c r="K17">
        <v>27</v>
      </c>
      <c r="L17">
        <v>39</v>
      </c>
      <c r="M17">
        <v>25</v>
      </c>
      <c r="N17">
        <v>17</v>
      </c>
      <c r="O17">
        <v>13</v>
      </c>
      <c r="P17">
        <v>19</v>
      </c>
      <c r="Q17">
        <v>15</v>
      </c>
      <c r="R17">
        <v>25</v>
      </c>
      <c r="S17">
        <v>44</v>
      </c>
      <c r="T17">
        <v>12</v>
      </c>
      <c r="U17">
        <v>150</v>
      </c>
      <c r="V17">
        <v>0.61</v>
      </c>
      <c r="W17" s="7">
        <f t="shared" si="0"/>
        <v>4764</v>
      </c>
      <c r="X17" s="7">
        <f t="shared" si="3"/>
        <v>23100</v>
      </c>
      <c r="Y17" s="7">
        <f t="shared" si="4"/>
        <v>18336</v>
      </c>
      <c r="Z17" s="9">
        <f t="shared" si="5"/>
        <v>0.79376623376623379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16.244632353246757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17">
        <v>7.23949</v>
      </c>
      <c r="C18" s="17">
        <v>1.18947</v>
      </c>
      <c r="D18">
        <v>11</v>
      </c>
      <c r="E18">
        <v>43</v>
      </c>
      <c r="F18">
        <v>25</v>
      </c>
      <c r="G18">
        <v>25</v>
      </c>
      <c r="H18">
        <v>34</v>
      </c>
      <c r="I18">
        <v>29</v>
      </c>
      <c r="J18">
        <v>13</v>
      </c>
      <c r="K18">
        <v>27</v>
      </c>
      <c r="L18">
        <v>43</v>
      </c>
      <c r="M18">
        <v>25</v>
      </c>
      <c r="N18">
        <v>14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260</v>
      </c>
      <c r="V18">
        <v>0.61</v>
      </c>
      <c r="W18" s="7">
        <f t="shared" si="0"/>
        <v>4872</v>
      </c>
      <c r="X18" s="7">
        <f t="shared" si="3"/>
        <v>40040</v>
      </c>
      <c r="Y18" s="7">
        <f t="shared" si="4"/>
        <v>35168</v>
      </c>
      <c r="Z18" s="9">
        <f t="shared" si="5"/>
        <v>0.87832167832167829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17.975081510489513</v>
      </c>
      <c r="AD18" s="10" t="str">
        <f t="shared" si="2"/>
        <v>cumple</v>
      </c>
      <c r="AM18" s="15"/>
    </row>
    <row r="19" spans="1:40" x14ac:dyDescent="0.35">
      <c r="A19" s="3">
        <f>1+A18</f>
        <v>10</v>
      </c>
      <c r="B19" s="17">
        <v>8.3148700000000009</v>
      </c>
      <c r="C19" s="17">
        <v>1.1060399999999999</v>
      </c>
      <c r="D19">
        <v>10</v>
      </c>
      <c r="E19">
        <v>43</v>
      </c>
      <c r="F19">
        <v>24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41</v>
      </c>
      <c r="M19">
        <v>25</v>
      </c>
      <c r="N19">
        <v>17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294</v>
      </c>
      <c r="V19">
        <v>0.61</v>
      </c>
      <c r="W19" s="7">
        <f t="shared" si="0"/>
        <v>4884</v>
      </c>
      <c r="X19" s="7">
        <f t="shared" si="3"/>
        <v>45276</v>
      </c>
      <c r="Y19" s="7">
        <f t="shared" si="4"/>
        <v>40392</v>
      </c>
      <c r="Z19" s="9">
        <f t="shared" si="5"/>
        <v>0.89212827988338195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18.257637201166187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17">
        <v>8.3856900000000003</v>
      </c>
      <c r="C20" s="17">
        <v>1.1055699999999999</v>
      </c>
      <c r="D20">
        <v>10</v>
      </c>
      <c r="E20">
        <v>43</v>
      </c>
      <c r="F20">
        <v>25</v>
      </c>
      <c r="G20">
        <v>24</v>
      </c>
      <c r="H20">
        <v>34</v>
      </c>
      <c r="I20">
        <v>34</v>
      </c>
      <c r="J20">
        <v>10</v>
      </c>
      <c r="K20">
        <v>25</v>
      </c>
      <c r="L20">
        <v>40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296</v>
      </c>
      <c r="V20">
        <v>0.61</v>
      </c>
      <c r="W20" s="7">
        <f t="shared" si="0"/>
        <v>4848</v>
      </c>
      <c r="X20" s="7">
        <f t="shared" si="3"/>
        <v>45584</v>
      </c>
      <c r="Y20" s="7">
        <f t="shared" si="4"/>
        <v>40736</v>
      </c>
      <c r="Z20" s="9">
        <f t="shared" si="5"/>
        <v>0.89364689364689365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18.288716026676031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17">
        <v>8.4466199999999994</v>
      </c>
      <c r="C21" s="17">
        <v>1.10005</v>
      </c>
      <c r="D21">
        <v>10</v>
      </c>
      <c r="E21">
        <v>43</v>
      </c>
      <c r="F21">
        <v>25</v>
      </c>
      <c r="G21">
        <v>25</v>
      </c>
      <c r="H21">
        <v>34</v>
      </c>
      <c r="I21">
        <v>34</v>
      </c>
      <c r="J21">
        <v>11</v>
      </c>
      <c r="K21">
        <v>25</v>
      </c>
      <c r="L21">
        <v>40</v>
      </c>
      <c r="M21">
        <v>25</v>
      </c>
      <c r="N21">
        <v>17</v>
      </c>
      <c r="O21">
        <v>13</v>
      </c>
      <c r="P21">
        <v>20</v>
      </c>
      <c r="Q21">
        <v>23</v>
      </c>
      <c r="R21">
        <v>14</v>
      </c>
      <c r="S21">
        <v>46</v>
      </c>
      <c r="T21">
        <v>12</v>
      </c>
      <c r="U21">
        <v>298</v>
      </c>
      <c r="V21">
        <v>0.61</v>
      </c>
      <c r="W21" s="7">
        <f t="shared" si="0"/>
        <v>4860</v>
      </c>
      <c r="X21" s="7">
        <f t="shared" si="3"/>
        <v>45892</v>
      </c>
      <c r="Y21" s="7">
        <f t="shared" si="4"/>
        <v>41032</v>
      </c>
      <c r="Z21" s="9">
        <f t="shared" si="5"/>
        <v>0.89409918940120281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18.297972376884864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17">
        <v>6.7545000000000002</v>
      </c>
      <c r="C22" s="17">
        <v>1.2455099999999999</v>
      </c>
      <c r="D22">
        <v>10</v>
      </c>
      <c r="E22">
        <v>42</v>
      </c>
      <c r="F22">
        <v>25</v>
      </c>
      <c r="G22">
        <v>25</v>
      </c>
      <c r="H22">
        <v>33</v>
      </c>
      <c r="I22">
        <v>31</v>
      </c>
      <c r="J22">
        <v>13</v>
      </c>
      <c r="K22">
        <v>26</v>
      </c>
      <c r="L22">
        <v>41</v>
      </c>
      <c r="M22">
        <v>25</v>
      </c>
      <c r="N22">
        <v>13</v>
      </c>
      <c r="O22">
        <v>11</v>
      </c>
      <c r="P22">
        <v>18</v>
      </c>
      <c r="Q22">
        <v>23</v>
      </c>
      <c r="R22">
        <v>15</v>
      </c>
      <c r="S22">
        <v>46</v>
      </c>
      <c r="T22">
        <v>12</v>
      </c>
      <c r="U22">
        <v>244</v>
      </c>
      <c r="V22">
        <v>0.61</v>
      </c>
      <c r="W22" s="7">
        <f t="shared" si="0"/>
        <v>4764</v>
      </c>
      <c r="X22" s="7">
        <f t="shared" si="3"/>
        <v>37576</v>
      </c>
      <c r="Y22" s="7">
        <f t="shared" si="4"/>
        <v>32812</v>
      </c>
      <c r="Z22" s="9">
        <f t="shared" si="5"/>
        <v>0.87321694698743879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17.870611856504155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17">
        <v>6.9883499999999996</v>
      </c>
      <c r="C23" s="17">
        <v>1.21132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41</v>
      </c>
      <c r="M23">
        <v>25</v>
      </c>
      <c r="N23">
        <v>18</v>
      </c>
      <c r="O23">
        <v>11</v>
      </c>
      <c r="P23">
        <v>18</v>
      </c>
      <c r="Q23">
        <v>23</v>
      </c>
      <c r="R23">
        <v>15</v>
      </c>
      <c r="S23">
        <v>46</v>
      </c>
      <c r="T23">
        <v>12</v>
      </c>
      <c r="U23">
        <v>252</v>
      </c>
      <c r="V23">
        <v>0.61</v>
      </c>
      <c r="W23" s="7">
        <f t="shared" si="0"/>
        <v>4860</v>
      </c>
      <c r="X23" s="7">
        <f t="shared" si="3"/>
        <v>38808</v>
      </c>
      <c r="Y23" s="7">
        <f t="shared" si="4"/>
        <v>33948</v>
      </c>
      <c r="Z23" s="9">
        <f t="shared" si="5"/>
        <v>0.87476808905380332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17.902356382189243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17">
        <v>8.0077400000000001</v>
      </c>
      <c r="C24" s="17">
        <v>1.1326700000000001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40</v>
      </c>
      <c r="M24">
        <v>25</v>
      </c>
      <c r="N24">
        <v>17</v>
      </c>
      <c r="O24">
        <v>11</v>
      </c>
      <c r="P24">
        <v>20</v>
      </c>
      <c r="Q24">
        <v>23</v>
      </c>
      <c r="R24">
        <v>14</v>
      </c>
      <c r="S24">
        <v>46</v>
      </c>
      <c r="T24">
        <v>12</v>
      </c>
      <c r="U24">
        <v>284</v>
      </c>
      <c r="V24">
        <v>0.61</v>
      </c>
      <c r="W24" s="7">
        <f t="shared" si="0"/>
        <v>4836</v>
      </c>
      <c r="X24" s="7">
        <f t="shared" si="3"/>
        <v>43736</v>
      </c>
      <c r="Y24" s="7">
        <f t="shared" si="4"/>
        <v>38900</v>
      </c>
      <c r="Z24" s="9">
        <f t="shared" si="5"/>
        <v>0.88942747393451616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18.202364505213101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17">
        <v>6.7981400000000001</v>
      </c>
      <c r="C25" s="17">
        <v>1.2297800000000001</v>
      </c>
      <c r="D25">
        <v>10</v>
      </c>
      <c r="E25">
        <v>43</v>
      </c>
      <c r="F25">
        <v>25</v>
      </c>
      <c r="G25">
        <v>25</v>
      </c>
      <c r="H25">
        <v>33</v>
      </c>
      <c r="I25">
        <v>34</v>
      </c>
      <c r="J25">
        <v>11</v>
      </c>
      <c r="K25">
        <v>25</v>
      </c>
      <c r="L25">
        <v>40</v>
      </c>
      <c r="M25">
        <v>25</v>
      </c>
      <c r="N25">
        <v>17</v>
      </c>
      <c r="O25">
        <v>13</v>
      </c>
      <c r="P25">
        <v>20</v>
      </c>
      <c r="Q25">
        <v>23</v>
      </c>
      <c r="R25">
        <v>15</v>
      </c>
      <c r="S25">
        <v>46</v>
      </c>
      <c r="T25">
        <v>12</v>
      </c>
      <c r="U25">
        <v>246</v>
      </c>
      <c r="V25">
        <v>0.61</v>
      </c>
      <c r="W25" s="7">
        <f t="shared" si="0"/>
        <v>4860</v>
      </c>
      <c r="X25" s="7">
        <f t="shared" si="3"/>
        <v>37884</v>
      </c>
      <c r="Y25" s="7">
        <f t="shared" si="4"/>
        <v>33024</v>
      </c>
      <c r="Z25" s="9">
        <f t="shared" si="5"/>
        <v>0.87171365220145713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17.839846537852395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17">
        <v>4.2084900000000003</v>
      </c>
      <c r="C26" s="17">
        <v>1.5239499999999999</v>
      </c>
      <c r="D26">
        <v>11</v>
      </c>
      <c r="E26">
        <v>42</v>
      </c>
      <c r="F26">
        <v>22</v>
      </c>
      <c r="G26">
        <v>25</v>
      </c>
      <c r="H26">
        <v>34</v>
      </c>
      <c r="I26">
        <v>29</v>
      </c>
      <c r="J26">
        <v>13</v>
      </c>
      <c r="K26">
        <v>27</v>
      </c>
      <c r="L26">
        <v>43</v>
      </c>
      <c r="M26">
        <v>25</v>
      </c>
      <c r="N26">
        <v>14</v>
      </c>
      <c r="O26">
        <v>13</v>
      </c>
      <c r="P26">
        <v>20</v>
      </c>
      <c r="Q26">
        <v>23</v>
      </c>
      <c r="R26">
        <v>14</v>
      </c>
      <c r="S26">
        <v>46</v>
      </c>
      <c r="T26">
        <v>12</v>
      </c>
      <c r="U26">
        <v>164</v>
      </c>
      <c r="V26">
        <v>0.61</v>
      </c>
      <c r="W26" s="7">
        <f t="shared" si="0"/>
        <v>4812</v>
      </c>
      <c r="X26" s="7">
        <f t="shared" si="3"/>
        <v>25256</v>
      </c>
      <c r="Y26" s="7">
        <f t="shared" si="4"/>
        <v>20444</v>
      </c>
      <c r="Z26" s="9">
        <f t="shared" si="5"/>
        <v>0.80947101678808997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16.56603482103263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17">
        <v>6.6079299999999996</v>
      </c>
      <c r="C27" s="17">
        <v>1.24586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40</v>
      </c>
      <c r="M27">
        <v>25</v>
      </c>
      <c r="N27">
        <v>17</v>
      </c>
      <c r="O27">
        <v>13</v>
      </c>
      <c r="P27">
        <v>19</v>
      </c>
      <c r="Q27">
        <v>23</v>
      </c>
      <c r="R27">
        <v>14</v>
      </c>
      <c r="S27">
        <v>46</v>
      </c>
      <c r="T27">
        <v>12</v>
      </c>
      <c r="U27">
        <v>240</v>
      </c>
      <c r="V27">
        <v>0.61</v>
      </c>
      <c r="W27" s="7">
        <f t="shared" si="0"/>
        <v>4860</v>
      </c>
      <c r="X27" s="7">
        <f t="shared" si="3"/>
        <v>36960</v>
      </c>
      <c r="Y27" s="7">
        <f t="shared" si="4"/>
        <v>32100</v>
      </c>
      <c r="Z27" s="9">
        <f t="shared" si="5"/>
        <v>0.86850649350649356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17.774211201298705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17">
        <v>7.8858699999999997</v>
      </c>
      <c r="C28" s="17">
        <v>1.1461399999999999</v>
      </c>
      <c r="D28">
        <v>10</v>
      </c>
      <c r="E28">
        <v>42</v>
      </c>
      <c r="F28">
        <v>26</v>
      </c>
      <c r="G28">
        <v>25</v>
      </c>
      <c r="H28">
        <v>34</v>
      </c>
      <c r="I28">
        <v>29</v>
      </c>
      <c r="J28">
        <v>13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280</v>
      </c>
      <c r="V28">
        <v>0.61</v>
      </c>
      <c r="W28" s="7">
        <f t="shared" si="0"/>
        <v>4812</v>
      </c>
      <c r="X28" s="7">
        <f t="shared" si="3"/>
        <v>43120</v>
      </c>
      <c r="Y28" s="7">
        <f t="shared" si="4"/>
        <v>38308</v>
      </c>
      <c r="Z28" s="9">
        <f t="shared" si="5"/>
        <v>0.88840445269016699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18.181428109461972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17">
        <v>8.2687600000000003</v>
      </c>
      <c r="C29" s="17">
        <v>1.11904</v>
      </c>
      <c r="D29">
        <v>10</v>
      </c>
      <c r="E29">
        <v>43</v>
      </c>
      <c r="F29">
        <v>22</v>
      </c>
      <c r="G29">
        <v>25</v>
      </c>
      <c r="H29">
        <v>34</v>
      </c>
      <c r="I29">
        <v>34</v>
      </c>
      <c r="J29">
        <v>11</v>
      </c>
      <c r="K29">
        <v>25</v>
      </c>
      <c r="L29">
        <v>40</v>
      </c>
      <c r="M29">
        <v>25</v>
      </c>
      <c r="N29">
        <v>17</v>
      </c>
      <c r="O29">
        <v>11</v>
      </c>
      <c r="P29">
        <v>20</v>
      </c>
      <c r="Q29">
        <v>23</v>
      </c>
      <c r="R29">
        <v>14</v>
      </c>
      <c r="S29">
        <v>46</v>
      </c>
      <c r="T29">
        <v>12</v>
      </c>
      <c r="U29">
        <v>292</v>
      </c>
      <c r="V29">
        <v>0.61</v>
      </c>
      <c r="W29" s="7">
        <f t="shared" si="0"/>
        <v>4800</v>
      </c>
      <c r="X29" s="7">
        <f t="shared" si="3"/>
        <v>44968</v>
      </c>
      <c r="Y29" s="7">
        <f t="shared" si="4"/>
        <v>40168</v>
      </c>
      <c r="Z29" s="9">
        <f t="shared" si="5"/>
        <v>0.89325742750400283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18.280745500800574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17">
        <v>7.1785600000000001</v>
      </c>
      <c r="C30" s="17">
        <v>1.19665</v>
      </c>
      <c r="D30">
        <v>11</v>
      </c>
      <c r="E30">
        <v>42</v>
      </c>
      <c r="F30">
        <v>25</v>
      </c>
      <c r="G30">
        <v>25</v>
      </c>
      <c r="H30">
        <v>34</v>
      </c>
      <c r="I30">
        <v>29</v>
      </c>
      <c r="J30">
        <v>13</v>
      </c>
      <c r="K30">
        <v>27</v>
      </c>
      <c r="L30">
        <v>43</v>
      </c>
      <c r="M30">
        <v>25</v>
      </c>
      <c r="N30">
        <v>14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258</v>
      </c>
      <c r="V30">
        <v>0.61</v>
      </c>
      <c r="W30" s="7">
        <f t="shared" si="0"/>
        <v>4860</v>
      </c>
      <c r="X30" s="7">
        <f t="shared" si="3"/>
        <v>39732</v>
      </c>
      <c r="Y30" s="7">
        <f t="shared" si="4"/>
        <v>34872</v>
      </c>
      <c r="Z30" s="9">
        <f t="shared" si="5"/>
        <v>0.87768045907580794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17.961958791905772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17">
        <v>4.2842399999999996</v>
      </c>
      <c r="C31" s="17">
        <v>1.52383</v>
      </c>
      <c r="D31">
        <v>10</v>
      </c>
      <c r="E31">
        <v>42</v>
      </c>
      <c r="F31">
        <v>25</v>
      </c>
      <c r="G31">
        <v>25</v>
      </c>
      <c r="H31">
        <v>33</v>
      </c>
      <c r="I31">
        <v>29</v>
      </c>
      <c r="J31">
        <v>11</v>
      </c>
      <c r="K31">
        <v>27</v>
      </c>
      <c r="L31">
        <v>40</v>
      </c>
      <c r="M31">
        <v>25</v>
      </c>
      <c r="N31">
        <v>13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166</v>
      </c>
      <c r="V31">
        <v>0.61</v>
      </c>
      <c r="W31" s="7">
        <f t="shared" si="0"/>
        <v>4752</v>
      </c>
      <c r="X31" s="7">
        <f t="shared" si="3"/>
        <v>25564</v>
      </c>
      <c r="Y31" s="7">
        <f t="shared" si="4"/>
        <v>20812</v>
      </c>
      <c r="Z31" s="9">
        <f t="shared" si="5"/>
        <v>0.81411359724612742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16.661046437177284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17">
        <v>3.46</v>
      </c>
      <c r="C32" s="17">
        <v>1.64516</v>
      </c>
      <c r="D32">
        <v>11</v>
      </c>
      <c r="E32">
        <v>42</v>
      </c>
      <c r="F32">
        <v>25</v>
      </c>
      <c r="G32">
        <v>26</v>
      </c>
      <c r="H32">
        <v>34</v>
      </c>
      <c r="I32">
        <v>31</v>
      </c>
      <c r="J32">
        <v>13</v>
      </c>
      <c r="K32">
        <v>26</v>
      </c>
      <c r="L32">
        <v>40</v>
      </c>
      <c r="M32">
        <v>14</v>
      </c>
      <c r="N32">
        <v>17</v>
      </c>
      <c r="O32">
        <v>13</v>
      </c>
      <c r="P32">
        <v>20</v>
      </c>
      <c r="Q32">
        <v>23</v>
      </c>
      <c r="R32">
        <v>15</v>
      </c>
      <c r="S32">
        <v>46</v>
      </c>
      <c r="T32">
        <v>12</v>
      </c>
      <c r="U32">
        <v>140</v>
      </c>
      <c r="V32">
        <v>0.61</v>
      </c>
      <c r="W32" s="7">
        <f t="shared" si="0"/>
        <v>4752</v>
      </c>
      <c r="X32" s="7">
        <f t="shared" si="3"/>
        <v>21560</v>
      </c>
      <c r="Y32" s="7">
        <f t="shared" si="4"/>
        <v>16808</v>
      </c>
      <c r="Z32" s="9">
        <f t="shared" si="5"/>
        <v>0.7795918367346939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15.954549632653064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17">
        <v>6.9447099999999997</v>
      </c>
      <c r="C33" s="17">
        <v>1.22803</v>
      </c>
      <c r="D33">
        <v>10</v>
      </c>
      <c r="E33">
        <v>43</v>
      </c>
      <c r="F33">
        <v>22</v>
      </c>
      <c r="G33">
        <v>25</v>
      </c>
      <c r="H33">
        <v>34</v>
      </c>
      <c r="I33">
        <v>34</v>
      </c>
      <c r="J33">
        <v>11</v>
      </c>
      <c r="K33">
        <v>25</v>
      </c>
      <c r="L33">
        <v>40</v>
      </c>
      <c r="M33">
        <v>25</v>
      </c>
      <c r="N33">
        <v>13</v>
      </c>
      <c r="O33">
        <v>11</v>
      </c>
      <c r="P33">
        <v>20</v>
      </c>
      <c r="Q33">
        <v>23</v>
      </c>
      <c r="R33">
        <v>15</v>
      </c>
      <c r="S33">
        <v>46</v>
      </c>
      <c r="T33">
        <v>12</v>
      </c>
      <c r="U33">
        <v>250</v>
      </c>
      <c r="V33">
        <v>0.61</v>
      </c>
      <c r="W33" s="7">
        <f t="shared" si="0"/>
        <v>4764</v>
      </c>
      <c r="X33" s="7">
        <f t="shared" si="3"/>
        <v>38500</v>
      </c>
      <c r="Y33" s="7">
        <f t="shared" si="4"/>
        <v>33736</v>
      </c>
      <c r="Z33" s="9">
        <f t="shared" si="5"/>
        <v>0.87625974025974029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17.932883411948055</v>
      </c>
      <c r="AD33" s="10" t="str">
        <f t="shared" si="2"/>
        <v>cumple</v>
      </c>
    </row>
    <row r="34" spans="1:30" x14ac:dyDescent="0.35">
      <c r="A34" s="3">
        <f t="shared" si="8"/>
        <v>25</v>
      </c>
      <c r="B34" s="17">
        <v>6.4934700000000003</v>
      </c>
      <c r="C34" s="17">
        <v>1.2631399999999999</v>
      </c>
      <c r="D34">
        <v>10</v>
      </c>
      <c r="E34">
        <v>43</v>
      </c>
      <c r="F34">
        <v>25</v>
      </c>
      <c r="G34">
        <v>26</v>
      </c>
      <c r="H34">
        <v>33</v>
      </c>
      <c r="I34">
        <v>34</v>
      </c>
      <c r="J34">
        <v>11</v>
      </c>
      <c r="K34">
        <v>25</v>
      </c>
      <c r="L34">
        <v>40</v>
      </c>
      <c r="M34">
        <v>25</v>
      </c>
      <c r="N34">
        <v>13</v>
      </c>
      <c r="O34">
        <v>13</v>
      </c>
      <c r="P34">
        <v>19</v>
      </c>
      <c r="Q34">
        <v>23</v>
      </c>
      <c r="R34">
        <v>14</v>
      </c>
      <c r="S34">
        <v>46</v>
      </c>
      <c r="T34">
        <v>12</v>
      </c>
      <c r="U34">
        <v>236</v>
      </c>
      <c r="V34">
        <v>0.61</v>
      </c>
      <c r="W34" s="7">
        <f t="shared" si="0"/>
        <v>4800</v>
      </c>
      <c r="X34" s="7">
        <f t="shared" si="3"/>
        <v>36344</v>
      </c>
      <c r="Y34" s="7">
        <f t="shared" si="4"/>
        <v>31544</v>
      </c>
      <c r="Z34" s="9">
        <f t="shared" si="5"/>
        <v>0.86792868148800351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17.762386128109181</v>
      </c>
      <c r="AD34" s="10" t="str">
        <f t="shared" si="2"/>
        <v>cumple</v>
      </c>
    </row>
    <row r="35" spans="1:30" x14ac:dyDescent="0.35">
      <c r="A35" s="3">
        <f t="shared" si="8"/>
        <v>26</v>
      </c>
      <c r="B35" s="17">
        <v>4.32294</v>
      </c>
      <c r="C35" s="17">
        <v>1.4939899999999999</v>
      </c>
      <c r="D35">
        <v>10</v>
      </c>
      <c r="E35">
        <v>42</v>
      </c>
      <c r="F35">
        <v>25</v>
      </c>
      <c r="G35">
        <v>26</v>
      </c>
      <c r="H35">
        <v>34</v>
      </c>
      <c r="I35">
        <v>29</v>
      </c>
      <c r="J35">
        <v>11</v>
      </c>
      <c r="K35">
        <v>27</v>
      </c>
      <c r="L35">
        <v>42</v>
      </c>
      <c r="M35">
        <v>25</v>
      </c>
      <c r="N35">
        <v>18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168</v>
      </c>
      <c r="V35">
        <v>0.61</v>
      </c>
      <c r="W35" s="7">
        <f t="shared" si="0"/>
        <v>4872</v>
      </c>
      <c r="X35" s="7">
        <f t="shared" si="3"/>
        <v>25872</v>
      </c>
      <c r="Y35" s="7">
        <f t="shared" si="4"/>
        <v>21000</v>
      </c>
      <c r="Z35" s="9">
        <f t="shared" si="5"/>
        <v>0.81168831168831168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16.61141233766234</v>
      </c>
      <c r="AD35" s="10" t="str">
        <f t="shared" si="2"/>
        <v>cumple</v>
      </c>
    </row>
    <row r="36" spans="1:30" x14ac:dyDescent="0.35">
      <c r="A36" s="3">
        <f t="shared" si="8"/>
        <v>27</v>
      </c>
      <c r="B36" s="17">
        <v>7.8249399999999998</v>
      </c>
      <c r="C36" s="17">
        <v>1.1524099999999999</v>
      </c>
      <c r="D36">
        <v>10</v>
      </c>
      <c r="E36">
        <v>42</v>
      </c>
      <c r="F36">
        <v>26</v>
      </c>
      <c r="G36">
        <v>25</v>
      </c>
      <c r="H36">
        <v>34</v>
      </c>
      <c r="I36">
        <v>29</v>
      </c>
      <c r="J36">
        <v>13</v>
      </c>
      <c r="K36">
        <v>27</v>
      </c>
      <c r="L36">
        <v>40</v>
      </c>
      <c r="M36">
        <v>25</v>
      </c>
      <c r="N36">
        <v>13</v>
      </c>
      <c r="O36">
        <v>13</v>
      </c>
      <c r="P36">
        <v>19</v>
      </c>
      <c r="Q36">
        <v>23</v>
      </c>
      <c r="R36">
        <v>14</v>
      </c>
      <c r="S36">
        <v>47</v>
      </c>
      <c r="T36">
        <v>12</v>
      </c>
      <c r="U36">
        <v>278</v>
      </c>
      <c r="V36">
        <v>0.61</v>
      </c>
      <c r="W36" s="7">
        <f t="shared" si="0"/>
        <v>4800</v>
      </c>
      <c r="X36" s="7">
        <f t="shared" si="3"/>
        <v>42812</v>
      </c>
      <c r="Y36" s="7">
        <f t="shared" si="4"/>
        <v>38012</v>
      </c>
      <c r="Z36" s="9">
        <f t="shared" si="5"/>
        <v>0.88788190227039143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18.170733979258156</v>
      </c>
      <c r="AD36" s="10" t="str">
        <f t="shared" si="2"/>
        <v>cumple</v>
      </c>
    </row>
    <row r="37" spans="1:30" x14ac:dyDescent="0.35">
      <c r="A37" s="3">
        <f t="shared" si="8"/>
        <v>28</v>
      </c>
      <c r="B37" s="17">
        <v>4.0792099999999998</v>
      </c>
      <c r="C37" s="17">
        <v>1.53773</v>
      </c>
      <c r="D37">
        <v>11</v>
      </c>
      <c r="E37">
        <v>42</v>
      </c>
      <c r="F37">
        <v>25</v>
      </c>
      <c r="G37">
        <v>24</v>
      </c>
      <c r="H37">
        <v>33</v>
      </c>
      <c r="I37">
        <v>29</v>
      </c>
      <c r="J37">
        <v>13</v>
      </c>
      <c r="K37">
        <v>27</v>
      </c>
      <c r="L37">
        <v>43</v>
      </c>
      <c r="M37">
        <v>25</v>
      </c>
      <c r="N37">
        <v>13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160</v>
      </c>
      <c r="V37">
        <v>0.61</v>
      </c>
      <c r="W37" s="7">
        <f t="shared" si="0"/>
        <v>4824</v>
      </c>
      <c r="X37" s="7">
        <f t="shared" si="3"/>
        <v>24640</v>
      </c>
      <c r="Y37" s="7">
        <f t="shared" si="4"/>
        <v>19816</v>
      </c>
      <c r="Z37" s="9">
        <f t="shared" si="5"/>
        <v>0.80422077922077917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16.458587344155845</v>
      </c>
      <c r="AD37" s="10" t="str">
        <f t="shared" si="2"/>
        <v>cumple</v>
      </c>
    </row>
    <row r="38" spans="1:30" x14ac:dyDescent="0.35">
      <c r="A38" s="3">
        <f t="shared" si="8"/>
        <v>29</v>
      </c>
      <c r="B38" s="17">
        <v>7.3102999999999998</v>
      </c>
      <c r="C38" s="17">
        <v>1.1879299999999999</v>
      </c>
      <c r="D38">
        <v>10</v>
      </c>
      <c r="E38">
        <v>43</v>
      </c>
      <c r="F38">
        <v>25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40</v>
      </c>
      <c r="M38">
        <v>25</v>
      </c>
      <c r="N38">
        <v>17</v>
      </c>
      <c r="O38">
        <v>11</v>
      </c>
      <c r="P38">
        <v>20</v>
      </c>
      <c r="Q38">
        <v>23</v>
      </c>
      <c r="R38">
        <v>14</v>
      </c>
      <c r="S38">
        <v>46</v>
      </c>
      <c r="T38">
        <v>12</v>
      </c>
      <c r="U38">
        <v>262</v>
      </c>
      <c r="V38">
        <v>0.61</v>
      </c>
      <c r="W38" s="7">
        <f t="shared" ref="W38:W40" si="9">SUM(D38:S38)*T38</f>
        <v>4836</v>
      </c>
      <c r="X38" s="7">
        <f t="shared" ref="X38:X40" si="10">$F$2*U38</f>
        <v>40348</v>
      </c>
      <c r="Y38" s="7">
        <f t="shared" ref="Y38:Y40" si="11">X38-W38</f>
        <v>35512</v>
      </c>
      <c r="Z38" s="9">
        <f t="shared" si="5"/>
        <v>0.88014275800535346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18.012350379696645</v>
      </c>
      <c r="AD38" s="10" t="str">
        <f t="shared" si="2"/>
        <v>cumple</v>
      </c>
    </row>
    <row r="39" spans="1:30" x14ac:dyDescent="0.35">
      <c r="A39" s="3">
        <f t="shared" si="8"/>
        <v>30</v>
      </c>
      <c r="Q39" s="3"/>
      <c r="W39" s="7">
        <f t="shared" si="9"/>
        <v>0</v>
      </c>
      <c r="X39" s="7">
        <f t="shared" si="10"/>
        <v>0</v>
      </c>
      <c r="Y39" s="7">
        <f t="shared" si="11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>
        <f t="shared" si="9"/>
        <v>0</v>
      </c>
      <c r="X40" s="7">
        <f t="shared" si="10"/>
        <v>0</v>
      </c>
      <c r="Y40" s="7">
        <f t="shared" si="11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zoomScale="66" zoomScaleNormal="66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B1" s="4" t="s">
        <v>49</v>
      </c>
      <c r="C1" s="4" t="s">
        <v>48</v>
      </c>
      <c r="D1" s="3"/>
      <c r="I1" s="30" t="s">
        <v>41</v>
      </c>
      <c r="J1" s="30"/>
      <c r="K1" s="30"/>
      <c r="L1" s="30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B230-BC3B-4ED7-8CFD-8F826E1AC096}">
  <dimension ref="A1:AM65"/>
  <sheetViews>
    <sheetView workbookViewId="0">
      <selection activeCell="F16" sqref="F1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B1" s="4" t="s">
        <v>49</v>
      </c>
      <c r="C1" s="4" t="s">
        <v>48</v>
      </c>
      <c r="D1" s="3"/>
      <c r="I1" s="30" t="s">
        <v>46</v>
      </c>
      <c r="J1" s="30"/>
      <c r="K1" s="30"/>
      <c r="L1" s="30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0"/>
      <c r="J2" s="30"/>
      <c r="K2" s="30"/>
      <c r="L2" s="30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0"/>
      <c r="J3" s="30"/>
      <c r="K3" s="30"/>
      <c r="L3" s="30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30"/>
      <c r="J4" s="30"/>
      <c r="K4" s="30"/>
      <c r="L4" s="30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30"/>
      <c r="J5" s="30"/>
      <c r="K5" s="30"/>
      <c r="L5" s="30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101351</v>
      </c>
      <c r="D6" s="3"/>
      <c r="I6" s="30"/>
      <c r="J6" s="30"/>
      <c r="K6" s="30"/>
      <c r="L6" s="30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28.153055555555557</v>
      </c>
      <c r="D7" s="3"/>
      <c r="I7" s="30"/>
      <c r="J7" s="30"/>
      <c r="K7" s="30"/>
      <c r="L7" s="30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3.4229500000000002</v>
      </c>
      <c r="C10">
        <v>1.6077399999999999</v>
      </c>
      <c r="D10" s="15">
        <v>10</v>
      </c>
      <c r="E10" s="15">
        <v>43</v>
      </c>
      <c r="F10">
        <v>25</v>
      </c>
      <c r="G10">
        <v>25</v>
      </c>
      <c r="H10">
        <v>33</v>
      </c>
      <c r="I10">
        <v>35</v>
      </c>
      <c r="J10">
        <v>11</v>
      </c>
      <c r="K10">
        <v>25</v>
      </c>
      <c r="L10">
        <v>43</v>
      </c>
      <c r="M10">
        <v>25</v>
      </c>
      <c r="N10">
        <v>19</v>
      </c>
      <c r="O10">
        <v>13</v>
      </c>
      <c r="P10">
        <v>20</v>
      </c>
      <c r="Q10">
        <v>23</v>
      </c>
      <c r="R10">
        <v>14</v>
      </c>
      <c r="S10">
        <v>47</v>
      </c>
      <c r="T10">
        <v>12</v>
      </c>
      <c r="U10">
        <v>140</v>
      </c>
      <c r="V10">
        <v>0.61</v>
      </c>
      <c r="W10" s="24">
        <f>SUM(D10:S10)*T10</f>
        <v>4932</v>
      </c>
      <c r="X10" s="7">
        <f>$F$2*U10</f>
        <v>21560</v>
      </c>
      <c r="Y10" s="7">
        <f>X10-W10</f>
        <v>16628</v>
      </c>
      <c r="Z10" s="9">
        <f>Y10/X10</f>
        <v>0.77124304267161414</v>
      </c>
      <c r="AA10" s="18">
        <f>0.0000020841*V10+0.00000055042</f>
        <v>1.821721E-6</v>
      </c>
      <c r="AB10" s="10">
        <f t="shared" ref="AB10:AB45" si="0">76.766*V10-26.362</f>
        <v>20.465260000000004</v>
      </c>
      <c r="AC10" s="23">
        <f>AB10*Z10</f>
        <v>15.783689391465682</v>
      </c>
      <c r="AL10" s="15"/>
    </row>
    <row r="11" spans="1:38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T11">
        <v>12</v>
      </c>
      <c r="U11">
        <v>300</v>
      </c>
      <c r="V11">
        <v>0.61</v>
      </c>
      <c r="W11" s="24">
        <f t="shared" ref="W11:W40" si="1">SUM(D11:S11)*T11</f>
        <v>4944</v>
      </c>
      <c r="X11" s="7">
        <f t="shared" ref="X11:X45" si="2">$F$2*U11</f>
        <v>46200</v>
      </c>
      <c r="Y11" s="7">
        <f t="shared" ref="Y11:Y45" si="3">X11-W11</f>
        <v>41256</v>
      </c>
      <c r="Z11" s="9">
        <f t="shared" ref="Z11:Z45" si="4">Y11/X11</f>
        <v>0.892987012987013</v>
      </c>
      <c r="AA11" s="18">
        <f t="shared" ref="AA11:AA45" si="5">0.0000020841*V11+0.00000055042</f>
        <v>1.821721E-6</v>
      </c>
      <c r="AB11" s="10">
        <f t="shared" si="0"/>
        <v>20.465260000000004</v>
      </c>
      <c r="AC11" s="23">
        <f t="shared" ref="AC11:AC45" si="6">AB11*Z11</f>
        <v>18.2752113974026</v>
      </c>
      <c r="AL11" s="15"/>
    </row>
    <row r="12" spans="1:38" x14ac:dyDescent="0.35">
      <c r="A12" s="3">
        <f t="shared" ref="A12:A59" si="7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T12">
        <v>12</v>
      </c>
      <c r="U12">
        <v>196</v>
      </c>
      <c r="V12">
        <v>0.61</v>
      </c>
      <c r="W12" s="24">
        <f t="shared" si="1"/>
        <v>4920</v>
      </c>
      <c r="X12" s="7">
        <f t="shared" si="2"/>
        <v>30184</v>
      </c>
      <c r="Y12" s="7">
        <f t="shared" si="3"/>
        <v>25264</v>
      </c>
      <c r="Z12" s="9">
        <f t="shared" si="4"/>
        <v>0.83699973495891866</v>
      </c>
      <c r="AA12" s="18">
        <f t="shared" si="5"/>
        <v>1.821721E-6</v>
      </c>
      <c r="AB12" s="10">
        <f t="shared" si="0"/>
        <v>20.465260000000004</v>
      </c>
      <c r="AC12" s="23">
        <f t="shared" si="6"/>
        <v>17.129417195865365</v>
      </c>
      <c r="AL12" s="15"/>
    </row>
    <row r="13" spans="1:38" x14ac:dyDescent="0.35">
      <c r="A13" s="3">
        <f t="shared" si="7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T13">
        <v>12</v>
      </c>
      <c r="U13">
        <v>222</v>
      </c>
      <c r="V13">
        <v>0.61</v>
      </c>
      <c r="W13" s="24">
        <f t="shared" si="1"/>
        <v>4944</v>
      </c>
      <c r="X13" s="7">
        <f t="shared" si="2"/>
        <v>34188</v>
      </c>
      <c r="Y13" s="7">
        <f t="shared" si="3"/>
        <v>29244</v>
      </c>
      <c r="Z13" s="9">
        <f t="shared" si="4"/>
        <v>0.85538785538785533</v>
      </c>
      <c r="AA13" s="18">
        <f t="shared" si="5"/>
        <v>1.821721E-6</v>
      </c>
      <c r="AB13" s="10">
        <f t="shared" si="0"/>
        <v>20.465260000000004</v>
      </c>
      <c r="AC13" s="23">
        <f t="shared" si="6"/>
        <v>17.505734861354863</v>
      </c>
      <c r="AL13" s="15"/>
    </row>
    <row r="14" spans="1:38" x14ac:dyDescent="0.35">
      <c r="A14" s="3">
        <f t="shared" si="7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T14">
        <v>12</v>
      </c>
      <c r="U14">
        <v>190</v>
      </c>
      <c r="V14">
        <v>0.61</v>
      </c>
      <c r="W14" s="24">
        <f t="shared" si="1"/>
        <v>4944</v>
      </c>
      <c r="X14" s="7">
        <f t="shared" si="2"/>
        <v>29260</v>
      </c>
      <c r="Y14" s="7">
        <f t="shared" si="3"/>
        <v>24316</v>
      </c>
      <c r="Z14" s="9">
        <f t="shared" si="4"/>
        <v>0.8310321257689679</v>
      </c>
      <c r="AA14" s="18">
        <f t="shared" si="5"/>
        <v>1.821721E-6</v>
      </c>
      <c r="AB14" s="10">
        <f t="shared" si="0"/>
        <v>20.465260000000004</v>
      </c>
      <c r="AC14" s="23">
        <f t="shared" si="6"/>
        <v>17.007288522214633</v>
      </c>
      <c r="AL14" s="15"/>
    </row>
    <row r="15" spans="1:38" x14ac:dyDescent="0.35">
      <c r="A15" s="3">
        <f t="shared" si="7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T15">
        <v>12</v>
      </c>
      <c r="U15">
        <v>180</v>
      </c>
      <c r="V15">
        <v>0.61</v>
      </c>
      <c r="W15" s="24">
        <f t="shared" si="1"/>
        <v>4932</v>
      </c>
      <c r="X15" s="7">
        <f t="shared" si="2"/>
        <v>27720</v>
      </c>
      <c r="Y15" s="7">
        <f t="shared" si="3"/>
        <v>22788</v>
      </c>
      <c r="Z15" s="9">
        <f t="shared" si="4"/>
        <v>0.82207792207792207</v>
      </c>
      <c r="AA15" s="18">
        <f t="shared" si="5"/>
        <v>1.821721E-6</v>
      </c>
      <c r="AB15" s="10">
        <f t="shared" si="0"/>
        <v>20.465260000000004</v>
      </c>
      <c r="AC15" s="23">
        <f t="shared" si="6"/>
        <v>16.824038415584418</v>
      </c>
      <c r="AL15" s="15"/>
    </row>
    <row r="16" spans="1:38" x14ac:dyDescent="0.35">
      <c r="A16" s="3">
        <f t="shared" si="7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T16">
        <v>12</v>
      </c>
      <c r="U16">
        <v>270</v>
      </c>
      <c r="V16">
        <v>0.61</v>
      </c>
      <c r="W16" s="24">
        <f t="shared" si="1"/>
        <v>4944</v>
      </c>
      <c r="X16" s="7">
        <f t="shared" si="2"/>
        <v>41580</v>
      </c>
      <c r="Y16" s="7">
        <f t="shared" si="3"/>
        <v>36636</v>
      </c>
      <c r="Z16" s="9">
        <f t="shared" si="4"/>
        <v>0.88109668109668104</v>
      </c>
      <c r="AA16" s="18">
        <f t="shared" si="5"/>
        <v>1.821721E-6</v>
      </c>
      <c r="AB16" s="10">
        <f t="shared" si="0"/>
        <v>20.465260000000004</v>
      </c>
      <c r="AC16" s="23">
        <f t="shared" si="6"/>
        <v>18.031872663780668</v>
      </c>
      <c r="AL16" s="15"/>
    </row>
    <row r="17" spans="1:39" x14ac:dyDescent="0.35">
      <c r="A17" s="3">
        <f t="shared" si="7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T17">
        <v>12</v>
      </c>
      <c r="U17">
        <v>252</v>
      </c>
      <c r="V17">
        <v>0.61</v>
      </c>
      <c r="W17" s="24">
        <f t="shared" si="1"/>
        <v>4932</v>
      </c>
      <c r="X17" s="7">
        <f t="shared" si="2"/>
        <v>38808</v>
      </c>
      <c r="Y17" s="7">
        <f t="shared" si="3"/>
        <v>33876</v>
      </c>
      <c r="Z17" s="9">
        <f t="shared" si="4"/>
        <v>0.87291280148423001</v>
      </c>
      <c r="AA17" s="18">
        <f t="shared" si="5"/>
        <v>1.821721E-6</v>
      </c>
      <c r="AB17" s="10">
        <f t="shared" si="0"/>
        <v>20.465260000000004</v>
      </c>
      <c r="AC17" s="23">
        <f t="shared" si="6"/>
        <v>17.864387439703158</v>
      </c>
      <c r="AL17" s="15"/>
    </row>
    <row r="18" spans="1:39" x14ac:dyDescent="0.35">
      <c r="A18" s="3">
        <f t="shared" si="7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246</v>
      </c>
      <c r="V18">
        <v>0.61</v>
      </c>
      <c r="W18" s="24">
        <f t="shared" si="1"/>
        <v>4944</v>
      </c>
      <c r="X18" s="7">
        <f t="shared" si="2"/>
        <v>37884</v>
      </c>
      <c r="Y18" s="7">
        <f t="shared" si="3"/>
        <v>32940</v>
      </c>
      <c r="Z18" s="9">
        <f t="shared" si="4"/>
        <v>0.86949635730123531</v>
      </c>
      <c r="AA18" s="18">
        <f t="shared" si="5"/>
        <v>1.821721E-6</v>
      </c>
      <c r="AB18" s="10">
        <f t="shared" si="0"/>
        <v>20.465260000000004</v>
      </c>
      <c r="AC18" s="23">
        <f t="shared" si="6"/>
        <v>17.794469021222682</v>
      </c>
      <c r="AL18" s="15"/>
    </row>
    <row r="19" spans="1:39" x14ac:dyDescent="0.35">
      <c r="A19" s="3">
        <f t="shared" si="7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284</v>
      </c>
      <c r="V19">
        <v>0.61</v>
      </c>
      <c r="W19" s="24">
        <f t="shared" si="1"/>
        <v>4932</v>
      </c>
      <c r="X19" s="7">
        <f t="shared" si="2"/>
        <v>43736</v>
      </c>
      <c r="Y19" s="7">
        <f t="shared" si="3"/>
        <v>38804</v>
      </c>
      <c r="Z19" s="9">
        <f t="shared" si="4"/>
        <v>0.88723248582403513</v>
      </c>
      <c r="AA19" s="18">
        <f t="shared" si="5"/>
        <v>1.821721E-6</v>
      </c>
      <c r="AB19" s="10">
        <f t="shared" si="0"/>
        <v>20.465260000000004</v>
      </c>
      <c r="AC19" s="23">
        <f t="shared" si="6"/>
        <v>18.157443502835196</v>
      </c>
    </row>
    <row r="20" spans="1:39" x14ac:dyDescent="0.35">
      <c r="A20" s="3">
        <f t="shared" si="7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292</v>
      </c>
      <c r="V20">
        <v>0.61</v>
      </c>
      <c r="W20" s="24">
        <f t="shared" si="1"/>
        <v>4908</v>
      </c>
      <c r="X20" s="7">
        <f t="shared" si="2"/>
        <v>44968</v>
      </c>
      <c r="Y20" s="7">
        <f t="shared" si="3"/>
        <v>40060</v>
      </c>
      <c r="Z20" s="9">
        <f t="shared" si="4"/>
        <v>0.89085571962284293</v>
      </c>
      <c r="AA20" s="18">
        <f t="shared" si="5"/>
        <v>1.821721E-6</v>
      </c>
      <c r="AB20" s="10">
        <f t="shared" si="0"/>
        <v>20.465260000000004</v>
      </c>
      <c r="AC20" s="23">
        <f t="shared" si="6"/>
        <v>18.231593924568585</v>
      </c>
    </row>
    <row r="21" spans="1:39" x14ac:dyDescent="0.35">
      <c r="A21" s="3">
        <f t="shared" si="7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T21">
        <v>12</v>
      </c>
      <c r="U21">
        <v>266</v>
      </c>
      <c r="V21">
        <v>0.61</v>
      </c>
      <c r="W21" s="24">
        <f t="shared" si="1"/>
        <v>4908</v>
      </c>
      <c r="X21" s="7">
        <f t="shared" si="2"/>
        <v>40964</v>
      </c>
      <c r="Y21" s="7">
        <f t="shared" si="3"/>
        <v>36056</v>
      </c>
      <c r="Z21" s="9">
        <f t="shared" si="4"/>
        <v>0.88018748169124106</v>
      </c>
      <c r="AA21" s="18">
        <f t="shared" si="5"/>
        <v>1.821721E-6</v>
      </c>
      <c r="AB21" s="10">
        <f t="shared" si="0"/>
        <v>20.465260000000004</v>
      </c>
      <c r="AC21" s="23">
        <f t="shared" si="6"/>
        <v>18.013265661556492</v>
      </c>
    </row>
    <row r="22" spans="1:39" x14ac:dyDescent="0.35">
      <c r="A22" s="3">
        <f t="shared" si="7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T22">
        <v>12</v>
      </c>
      <c r="U22">
        <v>288</v>
      </c>
      <c r="V22">
        <v>0.61</v>
      </c>
      <c r="W22" s="24">
        <f t="shared" si="1"/>
        <v>4932</v>
      </c>
      <c r="X22" s="7">
        <f t="shared" si="2"/>
        <v>44352</v>
      </c>
      <c r="Y22" s="7">
        <f t="shared" si="3"/>
        <v>39420</v>
      </c>
      <c r="Z22" s="9">
        <f t="shared" si="4"/>
        <v>0.88879870129870131</v>
      </c>
      <c r="AA22" s="18">
        <f t="shared" si="5"/>
        <v>1.821721E-6</v>
      </c>
      <c r="AB22" s="10">
        <f t="shared" si="0"/>
        <v>20.465260000000004</v>
      </c>
      <c r="AC22" s="23">
        <f t="shared" si="6"/>
        <v>18.189496509740263</v>
      </c>
    </row>
    <row r="23" spans="1:39" x14ac:dyDescent="0.35">
      <c r="A23" s="3">
        <f t="shared" si="7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T23">
        <v>12</v>
      </c>
      <c r="U23">
        <v>244</v>
      </c>
      <c r="V23">
        <v>0.61</v>
      </c>
      <c r="W23" s="24">
        <f t="shared" si="1"/>
        <v>4944</v>
      </c>
      <c r="X23" s="7">
        <f t="shared" si="2"/>
        <v>37576</v>
      </c>
      <c r="Y23" s="7">
        <f t="shared" si="3"/>
        <v>32632</v>
      </c>
      <c r="Z23" s="9">
        <f t="shared" si="4"/>
        <v>0.86842665531190122</v>
      </c>
      <c r="AA23" s="18">
        <f t="shared" si="5"/>
        <v>1.821721E-6</v>
      </c>
      <c r="AB23" s="10">
        <f t="shared" si="0"/>
        <v>20.465260000000004</v>
      </c>
      <c r="AC23" s="23">
        <f t="shared" si="6"/>
        <v>17.772577291888442</v>
      </c>
    </row>
    <row r="24" spans="1:39" x14ac:dyDescent="0.35">
      <c r="A24" s="3">
        <f t="shared" si="7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T24">
        <v>12</v>
      </c>
      <c r="U24">
        <v>240</v>
      </c>
      <c r="V24">
        <v>0.61</v>
      </c>
      <c r="W24" s="24">
        <f t="shared" si="1"/>
        <v>4932</v>
      </c>
      <c r="X24" s="7">
        <f t="shared" si="2"/>
        <v>36960</v>
      </c>
      <c r="Y24" s="7">
        <f t="shared" si="3"/>
        <v>32028</v>
      </c>
      <c r="Z24" s="9">
        <f t="shared" si="4"/>
        <v>0.86655844155844153</v>
      </c>
      <c r="AA24" s="18">
        <f t="shared" si="5"/>
        <v>1.821721E-6</v>
      </c>
      <c r="AB24" s="10">
        <f t="shared" si="0"/>
        <v>20.465260000000004</v>
      </c>
      <c r="AC24" s="23">
        <f t="shared" si="6"/>
        <v>17.734343811688316</v>
      </c>
    </row>
    <row r="25" spans="1:39" x14ac:dyDescent="0.35">
      <c r="A25" s="3">
        <f t="shared" si="7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T25">
        <v>12</v>
      </c>
      <c r="U25">
        <v>296</v>
      </c>
      <c r="V25">
        <v>0.61</v>
      </c>
      <c r="W25" s="24">
        <f t="shared" si="1"/>
        <v>4920</v>
      </c>
      <c r="X25" s="7">
        <f t="shared" si="2"/>
        <v>45584</v>
      </c>
      <c r="Y25" s="7">
        <f t="shared" si="3"/>
        <v>40664</v>
      </c>
      <c r="Z25" s="9">
        <f t="shared" si="4"/>
        <v>0.89206739206739205</v>
      </c>
      <c r="AA25" s="18">
        <f t="shared" si="5"/>
        <v>1.821721E-6</v>
      </c>
      <c r="AB25" s="10">
        <f t="shared" si="0"/>
        <v>20.465260000000004</v>
      </c>
      <c r="AC25" s="23">
        <f t="shared" si="6"/>
        <v>18.256391116181121</v>
      </c>
    </row>
    <row r="26" spans="1:39" x14ac:dyDescent="0.35">
      <c r="A26" s="3">
        <f t="shared" si="7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T26">
        <v>12</v>
      </c>
      <c r="U26">
        <v>192</v>
      </c>
      <c r="V26">
        <v>0.61</v>
      </c>
      <c r="W26" s="24">
        <f t="shared" si="1"/>
        <v>4944</v>
      </c>
      <c r="X26" s="7">
        <f t="shared" si="2"/>
        <v>29568</v>
      </c>
      <c r="Y26" s="7">
        <f t="shared" si="3"/>
        <v>24624</v>
      </c>
      <c r="Z26" s="9">
        <f t="shared" si="4"/>
        <v>0.83279220779220775</v>
      </c>
      <c r="AA26" s="18">
        <f t="shared" si="5"/>
        <v>1.821721E-6</v>
      </c>
      <c r="AB26" s="10">
        <f t="shared" si="0"/>
        <v>20.465260000000004</v>
      </c>
      <c r="AC26" s="23">
        <f t="shared" si="6"/>
        <v>17.043309058441562</v>
      </c>
    </row>
    <row r="27" spans="1:39" x14ac:dyDescent="0.35">
      <c r="A27" s="3">
        <f t="shared" si="7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T27">
        <v>12</v>
      </c>
      <c r="U27">
        <v>234</v>
      </c>
      <c r="V27">
        <v>0.61</v>
      </c>
      <c r="W27" s="24">
        <f t="shared" si="1"/>
        <v>4932</v>
      </c>
      <c r="X27" s="7">
        <f t="shared" si="2"/>
        <v>36036</v>
      </c>
      <c r="Y27" s="7">
        <f t="shared" si="3"/>
        <v>31104</v>
      </c>
      <c r="Z27" s="9">
        <f t="shared" si="4"/>
        <v>0.86313686313686311</v>
      </c>
      <c r="AA27" s="18">
        <f t="shared" si="5"/>
        <v>1.821721E-6</v>
      </c>
      <c r="AB27" s="10">
        <f t="shared" si="0"/>
        <v>20.465260000000004</v>
      </c>
      <c r="AC27" s="23">
        <f t="shared" si="6"/>
        <v>17.664320319680321</v>
      </c>
    </row>
    <row r="28" spans="1:39" x14ac:dyDescent="0.35">
      <c r="A28" s="3">
        <f t="shared" si="7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238</v>
      </c>
      <c r="V28">
        <v>0.61</v>
      </c>
      <c r="W28" s="24">
        <f t="shared" si="1"/>
        <v>4932</v>
      </c>
      <c r="X28" s="7">
        <f t="shared" si="2"/>
        <v>36652</v>
      </c>
      <c r="Y28" s="7">
        <f t="shared" si="3"/>
        <v>31720</v>
      </c>
      <c r="Z28" s="9">
        <f t="shared" si="4"/>
        <v>0.86543708392447893</v>
      </c>
      <c r="AA28" s="18">
        <f t="shared" si="5"/>
        <v>1.821721E-6</v>
      </c>
      <c r="AB28" s="10">
        <f t="shared" si="0"/>
        <v>20.465260000000004</v>
      </c>
      <c r="AC28" s="23">
        <f t="shared" si="6"/>
        <v>17.711394936156285</v>
      </c>
    </row>
    <row r="29" spans="1:39" x14ac:dyDescent="0.35">
      <c r="A29" s="3">
        <f t="shared" si="7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T29">
        <v>12</v>
      </c>
      <c r="U29">
        <v>226</v>
      </c>
      <c r="V29">
        <v>0.61</v>
      </c>
      <c r="W29" s="24">
        <f t="shared" si="1"/>
        <v>4944</v>
      </c>
      <c r="X29" s="7">
        <f t="shared" si="2"/>
        <v>34804</v>
      </c>
      <c r="Y29" s="7">
        <f t="shared" si="3"/>
        <v>29860</v>
      </c>
      <c r="Z29" s="9">
        <f t="shared" si="4"/>
        <v>0.85794736237214109</v>
      </c>
      <c r="AA29" s="18">
        <f t="shared" si="5"/>
        <v>1.821721E-6</v>
      </c>
      <c r="AB29" s="10">
        <f t="shared" si="0"/>
        <v>20.465260000000004</v>
      </c>
      <c r="AC29" s="23">
        <f t="shared" si="6"/>
        <v>17.558115837260086</v>
      </c>
    </row>
    <row r="30" spans="1:39" x14ac:dyDescent="0.35">
      <c r="A30" s="3">
        <f t="shared" si="7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230</v>
      </c>
      <c r="V30">
        <v>0.61</v>
      </c>
      <c r="W30" s="24">
        <f t="shared" si="1"/>
        <v>4920</v>
      </c>
      <c r="X30" s="7">
        <f t="shared" si="2"/>
        <v>35420</v>
      </c>
      <c r="Y30" s="7">
        <f t="shared" si="3"/>
        <v>30500</v>
      </c>
      <c r="Z30" s="9">
        <f t="shared" si="4"/>
        <v>0.86109542631281766</v>
      </c>
      <c r="AA30" s="18">
        <f t="shared" si="5"/>
        <v>1.821721E-6</v>
      </c>
      <c r="AB30" s="10">
        <f t="shared" si="0"/>
        <v>20.465260000000004</v>
      </c>
      <c r="AC30" s="23">
        <f t="shared" si="6"/>
        <v>17.622541784302658</v>
      </c>
    </row>
    <row r="31" spans="1:39" x14ac:dyDescent="0.35">
      <c r="A31" s="3">
        <f t="shared" si="7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T31">
        <v>12</v>
      </c>
      <c r="U31">
        <v>154</v>
      </c>
      <c r="V31">
        <v>0.61</v>
      </c>
      <c r="W31" s="24">
        <f t="shared" si="1"/>
        <v>4932</v>
      </c>
      <c r="X31" s="7">
        <f t="shared" si="2"/>
        <v>23716</v>
      </c>
      <c r="Y31" s="7">
        <f t="shared" si="3"/>
        <v>18784</v>
      </c>
      <c r="Z31" s="9">
        <f t="shared" si="4"/>
        <v>0.79203912970146739</v>
      </c>
      <c r="AA31" s="18">
        <f t="shared" si="5"/>
        <v>1.821721E-6</v>
      </c>
      <c r="AB31" s="10">
        <f t="shared" si="0"/>
        <v>20.465260000000004</v>
      </c>
      <c r="AC31" s="23">
        <f t="shared" si="6"/>
        <v>16.209286719514257</v>
      </c>
    </row>
    <row r="32" spans="1:39" x14ac:dyDescent="0.35">
      <c r="A32" s="3">
        <f t="shared" si="7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T32">
        <v>12</v>
      </c>
      <c r="U32">
        <v>280</v>
      </c>
      <c r="V32">
        <v>0.61</v>
      </c>
      <c r="W32" s="24">
        <f t="shared" si="1"/>
        <v>4932</v>
      </c>
      <c r="X32" s="7">
        <f t="shared" si="2"/>
        <v>43120</v>
      </c>
      <c r="Y32" s="7">
        <f t="shared" si="3"/>
        <v>38188</v>
      </c>
      <c r="Z32" s="9">
        <f t="shared" si="4"/>
        <v>0.88562152133580707</v>
      </c>
      <c r="AA32" s="18">
        <f t="shared" si="5"/>
        <v>1.821721E-6</v>
      </c>
      <c r="AB32" s="10">
        <f t="shared" si="0"/>
        <v>20.465260000000004</v>
      </c>
      <c r="AC32" s="23">
        <f t="shared" si="6"/>
        <v>18.124474695732843</v>
      </c>
      <c r="AM32" s="15"/>
    </row>
    <row r="33" spans="1:29" x14ac:dyDescent="0.35">
      <c r="A33" s="3">
        <f t="shared" si="7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T33">
        <v>12</v>
      </c>
      <c r="U33">
        <v>258</v>
      </c>
      <c r="V33">
        <v>0.61</v>
      </c>
      <c r="W33" s="24">
        <f t="shared" si="1"/>
        <v>4920</v>
      </c>
      <c r="X33" s="7">
        <f t="shared" si="2"/>
        <v>39732</v>
      </c>
      <c r="Y33" s="7">
        <f t="shared" si="3"/>
        <v>34812</v>
      </c>
      <c r="Z33" s="9">
        <f t="shared" si="4"/>
        <v>0.8761703412866203</v>
      </c>
      <c r="AA33" s="18">
        <f t="shared" si="5"/>
        <v>1.821721E-6</v>
      </c>
      <c r="AB33" s="10">
        <f t="shared" si="0"/>
        <v>20.465260000000004</v>
      </c>
      <c r="AC33" s="23">
        <f t="shared" si="6"/>
        <v>17.931053838719421</v>
      </c>
    </row>
    <row r="34" spans="1:29" x14ac:dyDescent="0.35">
      <c r="A34" s="3">
        <f t="shared" si="7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T34">
        <v>12</v>
      </c>
      <c r="U34">
        <v>254</v>
      </c>
      <c r="V34">
        <v>0.61</v>
      </c>
      <c r="W34" s="24">
        <f t="shared" si="1"/>
        <v>4932</v>
      </c>
      <c r="X34" s="7">
        <f t="shared" si="2"/>
        <v>39116</v>
      </c>
      <c r="Y34" s="7">
        <f t="shared" si="3"/>
        <v>34184</v>
      </c>
      <c r="Z34" s="9">
        <f t="shared" si="4"/>
        <v>0.87391348808671643</v>
      </c>
      <c r="AA34" s="18">
        <f t="shared" si="5"/>
        <v>1.821721E-6</v>
      </c>
      <c r="AB34" s="10">
        <f t="shared" si="0"/>
        <v>20.465260000000004</v>
      </c>
      <c r="AC34" s="23">
        <f t="shared" si="6"/>
        <v>17.884866751201557</v>
      </c>
    </row>
    <row r="35" spans="1:29" x14ac:dyDescent="0.35">
      <c r="A35" s="3">
        <f t="shared" si="7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174</v>
      </c>
      <c r="V35">
        <v>0.61</v>
      </c>
      <c r="W35" s="24">
        <f t="shared" si="1"/>
        <v>4932</v>
      </c>
      <c r="X35" s="7">
        <f t="shared" si="2"/>
        <v>26796</v>
      </c>
      <c r="Y35" s="7">
        <f t="shared" si="3"/>
        <v>21864</v>
      </c>
      <c r="Z35" s="9">
        <f t="shared" si="4"/>
        <v>0.81594267801164355</v>
      </c>
      <c r="AA35" s="18">
        <f t="shared" si="5"/>
        <v>1.821721E-6</v>
      </c>
      <c r="AB35" s="10">
        <f t="shared" si="0"/>
        <v>20.465260000000004</v>
      </c>
      <c r="AC35" s="23">
        <f t="shared" si="6"/>
        <v>16.698479050604572</v>
      </c>
    </row>
    <row r="36" spans="1:29" x14ac:dyDescent="0.35">
      <c r="A36" s="3">
        <f t="shared" si="7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T36">
        <v>12</v>
      </c>
      <c r="U36">
        <v>168</v>
      </c>
      <c r="V36">
        <v>0.61</v>
      </c>
      <c r="W36" s="24">
        <f t="shared" si="1"/>
        <v>4920</v>
      </c>
      <c r="X36" s="7">
        <f t="shared" si="2"/>
        <v>25872</v>
      </c>
      <c r="Y36" s="7">
        <f t="shared" si="3"/>
        <v>20952</v>
      </c>
      <c r="Z36" s="9">
        <f t="shared" si="4"/>
        <v>0.80983302411873836</v>
      </c>
      <c r="AA36" s="18">
        <f t="shared" si="5"/>
        <v>1.821721E-6</v>
      </c>
      <c r="AB36" s="10">
        <f t="shared" si="0"/>
        <v>20.465260000000004</v>
      </c>
      <c r="AC36" s="23">
        <f t="shared" si="6"/>
        <v>16.573443395176255</v>
      </c>
    </row>
    <row r="37" spans="1:29" x14ac:dyDescent="0.35">
      <c r="A37" s="3">
        <f t="shared" si="7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152</v>
      </c>
      <c r="V37">
        <v>0.61</v>
      </c>
      <c r="W37" s="24">
        <f t="shared" si="1"/>
        <v>4920</v>
      </c>
      <c r="X37" s="7">
        <f t="shared" si="2"/>
        <v>23408</v>
      </c>
      <c r="Y37" s="7">
        <f t="shared" si="3"/>
        <v>18488</v>
      </c>
      <c r="Z37" s="9">
        <f t="shared" si="4"/>
        <v>0.78981544771018453</v>
      </c>
      <c r="AA37" s="18">
        <f t="shared" si="5"/>
        <v>1.821721E-6</v>
      </c>
      <c r="AB37" s="10">
        <f t="shared" si="0"/>
        <v>20.465260000000004</v>
      </c>
      <c r="AC37" s="23">
        <f t="shared" si="6"/>
        <v>16.163778489405335</v>
      </c>
    </row>
    <row r="38" spans="1:29" x14ac:dyDescent="0.35">
      <c r="A38" s="3">
        <f t="shared" si="7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T38">
        <v>12</v>
      </c>
      <c r="U38">
        <v>146</v>
      </c>
      <c r="V38">
        <v>0.61</v>
      </c>
      <c r="W38" s="24">
        <f t="shared" si="1"/>
        <v>4944</v>
      </c>
      <c r="X38" s="7">
        <f t="shared" si="2"/>
        <v>22484</v>
      </c>
      <c r="Y38" s="7">
        <f t="shared" si="3"/>
        <v>17540</v>
      </c>
      <c r="Z38" s="9">
        <f t="shared" si="4"/>
        <v>0.78011030065824583</v>
      </c>
      <c r="AA38" s="18">
        <f t="shared" si="5"/>
        <v>1.821721E-6</v>
      </c>
      <c r="AB38" s="10">
        <f t="shared" si="0"/>
        <v>20.465260000000004</v>
      </c>
      <c r="AC38" s="23">
        <f t="shared" si="6"/>
        <v>15.965160131649176</v>
      </c>
    </row>
    <row r="39" spans="1:29" x14ac:dyDescent="0.35">
      <c r="A39" s="3">
        <f t="shared" si="7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T39">
        <v>12</v>
      </c>
      <c r="U39">
        <v>144</v>
      </c>
      <c r="V39">
        <v>0.61</v>
      </c>
      <c r="W39" s="24">
        <f t="shared" si="1"/>
        <v>4932</v>
      </c>
      <c r="X39" s="7">
        <f t="shared" si="2"/>
        <v>22176</v>
      </c>
      <c r="Y39" s="7">
        <f t="shared" si="3"/>
        <v>17244</v>
      </c>
      <c r="Z39" s="9">
        <f t="shared" si="4"/>
        <v>0.77759740259740262</v>
      </c>
      <c r="AA39" s="18">
        <f t="shared" si="5"/>
        <v>1.821721E-6</v>
      </c>
      <c r="AB39" s="10">
        <f t="shared" si="0"/>
        <v>20.465260000000004</v>
      </c>
      <c r="AC39" s="23">
        <f t="shared" si="6"/>
        <v>15.913733019480523</v>
      </c>
    </row>
    <row r="40" spans="1:29" x14ac:dyDescent="0.35">
      <c r="A40" s="3">
        <f t="shared" si="7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T40">
        <v>12</v>
      </c>
      <c r="U40">
        <v>160</v>
      </c>
      <c r="V40">
        <v>0.61</v>
      </c>
      <c r="W40" s="24">
        <f t="shared" si="1"/>
        <v>4932</v>
      </c>
      <c r="X40" s="7">
        <f t="shared" si="2"/>
        <v>24640</v>
      </c>
      <c r="Y40" s="7">
        <f t="shared" si="3"/>
        <v>19708</v>
      </c>
      <c r="Z40" s="9">
        <f t="shared" si="4"/>
        <v>0.79983766233766229</v>
      </c>
      <c r="AA40" s="18">
        <f t="shared" si="5"/>
        <v>1.821721E-6</v>
      </c>
      <c r="AB40" s="10">
        <f t="shared" si="0"/>
        <v>20.465260000000004</v>
      </c>
      <c r="AC40" s="23">
        <f t="shared" si="6"/>
        <v>16.368885717532471</v>
      </c>
    </row>
    <row r="41" spans="1:29" x14ac:dyDescent="0.35">
      <c r="A41" s="3">
        <f t="shared" si="7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T41">
        <v>12</v>
      </c>
      <c r="U41">
        <v>176</v>
      </c>
      <c r="V41">
        <v>0.61</v>
      </c>
      <c r="W41" s="24">
        <f t="shared" ref="W41:W45" si="8">SUM(D41:S41)*T41</f>
        <v>4944</v>
      </c>
      <c r="X41" s="7">
        <f t="shared" si="2"/>
        <v>27104</v>
      </c>
      <c r="Y41" s="7">
        <f t="shared" si="3"/>
        <v>22160</v>
      </c>
      <c r="Z41" s="9">
        <f t="shared" si="4"/>
        <v>0.81759149940968123</v>
      </c>
      <c r="AA41" s="18">
        <f t="shared" si="5"/>
        <v>1.821721E-6</v>
      </c>
      <c r="AB41" s="10">
        <f t="shared" si="0"/>
        <v>20.465260000000004</v>
      </c>
      <c r="AC41" s="23">
        <f t="shared" si="6"/>
        <v>16.732222609208975</v>
      </c>
    </row>
    <row r="42" spans="1:29" x14ac:dyDescent="0.35">
      <c r="A42" s="3">
        <f t="shared" si="7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T42">
        <v>12</v>
      </c>
      <c r="U42">
        <v>264</v>
      </c>
      <c r="V42">
        <v>0.61</v>
      </c>
      <c r="W42" s="24">
        <f t="shared" si="8"/>
        <v>4896</v>
      </c>
      <c r="X42" s="7">
        <f t="shared" si="2"/>
        <v>40656</v>
      </c>
      <c r="Y42" s="7">
        <f t="shared" si="3"/>
        <v>35760</v>
      </c>
      <c r="Z42" s="9">
        <f t="shared" si="4"/>
        <v>0.87957497048406141</v>
      </c>
      <c r="AA42" s="18">
        <f t="shared" si="5"/>
        <v>1.821721E-6</v>
      </c>
      <c r="AB42" s="10">
        <f t="shared" si="0"/>
        <v>20.465260000000004</v>
      </c>
      <c r="AC42" s="23">
        <f t="shared" si="6"/>
        <v>18.000730460448647</v>
      </c>
    </row>
    <row r="43" spans="1:29" x14ac:dyDescent="0.35">
      <c r="A43" s="3">
        <f t="shared" si="7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T43">
        <v>12</v>
      </c>
      <c r="U43">
        <v>260</v>
      </c>
      <c r="V43">
        <v>0.61</v>
      </c>
      <c r="W43" s="24">
        <f t="shared" si="8"/>
        <v>4932</v>
      </c>
      <c r="X43" s="7">
        <f t="shared" si="2"/>
        <v>40040</v>
      </c>
      <c r="Y43" s="7">
        <f t="shared" si="3"/>
        <v>35108</v>
      </c>
      <c r="Z43" s="9">
        <f t="shared" si="4"/>
        <v>0.87682317682317679</v>
      </c>
      <c r="AA43" s="18">
        <f t="shared" si="5"/>
        <v>1.821721E-6</v>
      </c>
      <c r="AB43" s="10">
        <f t="shared" si="0"/>
        <v>20.465260000000004</v>
      </c>
      <c r="AC43" s="23">
        <f t="shared" si="6"/>
        <v>17.944414287712291</v>
      </c>
    </row>
    <row r="44" spans="1:29" x14ac:dyDescent="0.35">
      <c r="A44" s="3">
        <f t="shared" si="7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T44">
        <v>12</v>
      </c>
      <c r="U44">
        <v>274</v>
      </c>
      <c r="V44">
        <v>0.61</v>
      </c>
      <c r="W44" s="24">
        <f t="shared" si="8"/>
        <v>4920</v>
      </c>
      <c r="X44" s="7">
        <f t="shared" si="2"/>
        <v>42196</v>
      </c>
      <c r="Y44" s="7">
        <f t="shared" si="3"/>
        <v>37276</v>
      </c>
      <c r="Z44" s="9">
        <f t="shared" si="4"/>
        <v>0.88340127026258408</v>
      </c>
      <c r="AA44" s="18">
        <f t="shared" si="5"/>
        <v>1.821721E-6</v>
      </c>
      <c r="AB44" s="10">
        <f t="shared" si="0"/>
        <v>20.465260000000004</v>
      </c>
      <c r="AC44" s="23">
        <f t="shared" si="6"/>
        <v>18.079036680254056</v>
      </c>
    </row>
    <row r="45" spans="1:29" x14ac:dyDescent="0.35">
      <c r="A45" s="3">
        <f t="shared" si="7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T45">
        <v>12</v>
      </c>
      <c r="U45">
        <v>162</v>
      </c>
      <c r="V45">
        <v>0.61</v>
      </c>
      <c r="W45" s="24">
        <f t="shared" si="8"/>
        <v>4944</v>
      </c>
      <c r="X45" s="7">
        <f t="shared" si="2"/>
        <v>24948</v>
      </c>
      <c r="Y45" s="7">
        <f t="shared" si="3"/>
        <v>20004</v>
      </c>
      <c r="Z45" s="9">
        <f t="shared" si="4"/>
        <v>0.80182780182780178</v>
      </c>
      <c r="AA45" s="18">
        <f t="shared" si="5"/>
        <v>1.821721E-6</v>
      </c>
      <c r="AB45" s="10">
        <f t="shared" si="0"/>
        <v>20.465260000000004</v>
      </c>
      <c r="AC45" s="23">
        <f t="shared" si="6"/>
        <v>16.409614439634442</v>
      </c>
    </row>
    <row r="46" spans="1:29" x14ac:dyDescent="0.35">
      <c r="A46" s="3">
        <f t="shared" si="7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T46">
        <v>12</v>
      </c>
      <c r="U46">
        <v>156</v>
      </c>
      <c r="V46">
        <v>0.61</v>
      </c>
      <c r="W46" s="24">
        <f t="shared" ref="W46:W59" si="9">SUM(D46:S46)*T46</f>
        <v>4944</v>
      </c>
      <c r="X46" s="7">
        <f t="shared" ref="X46:X59" si="10">$F$2*U46</f>
        <v>24024</v>
      </c>
      <c r="Y46" s="7">
        <f t="shared" ref="Y46:Y59" si="11">X46-W46</f>
        <v>19080</v>
      </c>
      <c r="Z46" s="9">
        <f t="shared" ref="Z46:Z59" si="12">Y46/X46</f>
        <v>0.79420579420579418</v>
      </c>
      <c r="AA46" s="18">
        <f t="shared" ref="AA46:AA59" si="13">0.0000020841*V46+0.00000055042</f>
        <v>1.821721E-6</v>
      </c>
      <c r="AB46" s="10">
        <f t="shared" ref="AB46:AB59" si="14">76.766*V46-26.362</f>
        <v>20.465260000000004</v>
      </c>
      <c r="AC46" s="23">
        <f t="shared" ref="AC46:AC59" si="15">AB46*Z46</f>
        <v>16.253628071928073</v>
      </c>
    </row>
    <row r="47" spans="1:29" x14ac:dyDescent="0.35">
      <c r="A47" s="3">
        <f t="shared" si="7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T47">
        <v>12</v>
      </c>
      <c r="U47">
        <v>150</v>
      </c>
      <c r="V47">
        <v>0.61</v>
      </c>
      <c r="W47" s="24">
        <f t="shared" si="9"/>
        <v>4920</v>
      </c>
      <c r="X47" s="7">
        <f t="shared" si="10"/>
        <v>23100</v>
      </c>
      <c r="Y47" s="7">
        <f t="shared" si="11"/>
        <v>18180</v>
      </c>
      <c r="Z47" s="9">
        <f t="shared" si="12"/>
        <v>0.78701298701298705</v>
      </c>
      <c r="AA47" s="18">
        <f t="shared" si="13"/>
        <v>1.821721E-6</v>
      </c>
      <c r="AB47" s="10">
        <f t="shared" si="14"/>
        <v>20.465260000000004</v>
      </c>
      <c r="AC47" s="23">
        <f t="shared" si="15"/>
        <v>16.106425402597406</v>
      </c>
    </row>
    <row r="48" spans="1:29" x14ac:dyDescent="0.35">
      <c r="A48" s="3">
        <f t="shared" si="7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T48">
        <v>12</v>
      </c>
      <c r="U48">
        <v>166</v>
      </c>
      <c r="V48">
        <v>0.61</v>
      </c>
      <c r="W48" s="24">
        <f t="shared" si="9"/>
        <v>4920</v>
      </c>
      <c r="X48" s="7">
        <f t="shared" si="10"/>
        <v>25564</v>
      </c>
      <c r="Y48" s="7">
        <f t="shared" si="11"/>
        <v>20644</v>
      </c>
      <c r="Z48" s="9">
        <f t="shared" si="12"/>
        <v>0.80754185573462678</v>
      </c>
      <c r="AA48" s="18">
        <f t="shared" si="13"/>
        <v>1.821721E-6</v>
      </c>
      <c r="AB48" s="10">
        <f t="shared" si="14"/>
        <v>20.465260000000004</v>
      </c>
      <c r="AC48" s="23">
        <f t="shared" si="15"/>
        <v>16.526554038491632</v>
      </c>
    </row>
    <row r="49" spans="1:29" x14ac:dyDescent="0.35">
      <c r="A49" s="3">
        <f t="shared" si="7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T49">
        <v>12</v>
      </c>
      <c r="U49">
        <v>142</v>
      </c>
      <c r="V49">
        <v>0.61</v>
      </c>
      <c r="W49" s="24">
        <f t="shared" si="9"/>
        <v>4944</v>
      </c>
      <c r="X49" s="7">
        <f t="shared" si="10"/>
        <v>21868</v>
      </c>
      <c r="Y49" s="7">
        <f t="shared" si="11"/>
        <v>16924</v>
      </c>
      <c r="Z49" s="9">
        <f t="shared" si="12"/>
        <v>0.77391622462044996</v>
      </c>
      <c r="AA49" s="18">
        <f t="shared" si="13"/>
        <v>1.821721E-6</v>
      </c>
      <c r="AB49" s="10">
        <f t="shared" si="14"/>
        <v>20.465260000000004</v>
      </c>
      <c r="AC49" s="23">
        <f t="shared" si="15"/>
        <v>15.838396755075912</v>
      </c>
    </row>
    <row r="50" spans="1:29" x14ac:dyDescent="0.35">
      <c r="A50" s="3">
        <f t="shared" si="7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T50">
        <v>12</v>
      </c>
      <c r="U50">
        <v>148</v>
      </c>
      <c r="V50">
        <v>0.61</v>
      </c>
      <c r="W50" s="24">
        <f t="shared" si="9"/>
        <v>4932</v>
      </c>
      <c r="X50" s="7">
        <f t="shared" si="10"/>
        <v>22792</v>
      </c>
      <c r="Y50" s="7">
        <f t="shared" si="11"/>
        <v>17860</v>
      </c>
      <c r="Z50" s="9">
        <f t="shared" si="12"/>
        <v>0.78360828360828361</v>
      </c>
      <c r="AA50" s="18">
        <f t="shared" si="13"/>
        <v>1.821721E-6</v>
      </c>
      <c r="AB50" s="10">
        <f t="shared" si="14"/>
        <v>20.465260000000004</v>
      </c>
      <c r="AC50" s="23">
        <f t="shared" si="15"/>
        <v>16.036747262197267</v>
      </c>
    </row>
    <row r="51" spans="1:29" x14ac:dyDescent="0.35">
      <c r="A51" s="3">
        <f t="shared" si="7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T51">
        <v>12</v>
      </c>
      <c r="U51">
        <v>158</v>
      </c>
      <c r="V51">
        <v>0.61</v>
      </c>
      <c r="W51" s="24">
        <f t="shared" si="9"/>
        <v>4932</v>
      </c>
      <c r="X51" s="7">
        <f t="shared" si="10"/>
        <v>24332</v>
      </c>
      <c r="Y51" s="7">
        <f t="shared" si="11"/>
        <v>19400</v>
      </c>
      <c r="Z51" s="9">
        <f t="shared" si="12"/>
        <v>0.79730396186092389</v>
      </c>
      <c r="AA51" s="18">
        <f t="shared" si="13"/>
        <v>1.821721E-6</v>
      </c>
      <c r="AB51" s="10">
        <f t="shared" si="14"/>
        <v>20.465260000000004</v>
      </c>
      <c r="AC51" s="23">
        <f t="shared" si="15"/>
        <v>16.317032878513896</v>
      </c>
    </row>
    <row r="52" spans="1:29" x14ac:dyDescent="0.35">
      <c r="A52" s="3">
        <f t="shared" si="7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T52">
        <v>12</v>
      </c>
      <c r="U52">
        <v>164</v>
      </c>
      <c r="V52">
        <v>0.61</v>
      </c>
      <c r="W52" s="24">
        <f t="shared" si="9"/>
        <v>4932</v>
      </c>
      <c r="X52" s="7">
        <f t="shared" si="10"/>
        <v>25256</v>
      </c>
      <c r="Y52" s="7">
        <f t="shared" si="11"/>
        <v>20324</v>
      </c>
      <c r="Z52" s="9">
        <f t="shared" si="12"/>
        <v>0.80471967057332916</v>
      </c>
      <c r="AA52" s="18">
        <f t="shared" si="13"/>
        <v>1.821721E-6</v>
      </c>
      <c r="AB52" s="10">
        <f t="shared" si="14"/>
        <v>20.465260000000004</v>
      </c>
      <c r="AC52" s="23">
        <f t="shared" si="15"/>
        <v>16.468797285397535</v>
      </c>
    </row>
    <row r="53" spans="1:29" x14ac:dyDescent="0.35">
      <c r="A53" s="3">
        <f t="shared" si="7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T53">
        <v>12</v>
      </c>
      <c r="U53">
        <v>170</v>
      </c>
      <c r="V53">
        <v>0.61</v>
      </c>
      <c r="W53" s="24">
        <f t="shared" si="9"/>
        <v>4944</v>
      </c>
      <c r="X53" s="7">
        <f t="shared" si="10"/>
        <v>26180</v>
      </c>
      <c r="Y53" s="7">
        <f t="shared" si="11"/>
        <v>21236</v>
      </c>
      <c r="Z53" s="9">
        <f t="shared" si="12"/>
        <v>0.81115355233002295</v>
      </c>
      <c r="AA53" s="18">
        <f t="shared" si="13"/>
        <v>1.821721E-6</v>
      </c>
      <c r="AB53" s="10">
        <f t="shared" si="14"/>
        <v>20.465260000000004</v>
      </c>
      <c r="AC53" s="23">
        <f t="shared" si="15"/>
        <v>16.600468348357531</v>
      </c>
    </row>
    <row r="54" spans="1:29" x14ac:dyDescent="0.35">
      <c r="A54" s="3">
        <f t="shared" si="7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T54">
        <v>12</v>
      </c>
      <c r="U54">
        <v>172</v>
      </c>
      <c r="V54">
        <v>0.61</v>
      </c>
      <c r="W54" s="24">
        <f t="shared" si="9"/>
        <v>4908</v>
      </c>
      <c r="X54" s="7">
        <f t="shared" si="10"/>
        <v>26488</v>
      </c>
      <c r="Y54" s="7">
        <f t="shared" si="11"/>
        <v>21580</v>
      </c>
      <c r="Z54" s="9">
        <f t="shared" si="12"/>
        <v>0.81470854726668684</v>
      </c>
      <c r="AA54" s="18">
        <f t="shared" si="13"/>
        <v>1.821721E-6</v>
      </c>
      <c r="AB54" s="10">
        <f t="shared" si="14"/>
        <v>20.465260000000004</v>
      </c>
      <c r="AC54" s="23">
        <f t="shared" si="15"/>
        <v>16.673222244035038</v>
      </c>
    </row>
    <row r="55" spans="1:29" x14ac:dyDescent="0.35">
      <c r="A55" s="3">
        <f t="shared" si="7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T55">
        <v>12</v>
      </c>
      <c r="U55">
        <v>178</v>
      </c>
      <c r="V55">
        <v>0.61</v>
      </c>
      <c r="W55" s="24">
        <f t="shared" si="9"/>
        <v>4944</v>
      </c>
      <c r="X55" s="7">
        <f t="shared" si="10"/>
        <v>27412</v>
      </c>
      <c r="Y55" s="7">
        <f t="shared" si="11"/>
        <v>22468</v>
      </c>
      <c r="Z55" s="9">
        <f t="shared" si="12"/>
        <v>0.81964103312417924</v>
      </c>
      <c r="AA55" s="18">
        <f t="shared" si="13"/>
        <v>1.821721E-6</v>
      </c>
      <c r="AB55" s="10">
        <f t="shared" si="14"/>
        <v>20.465260000000004</v>
      </c>
      <c r="AC55" s="23">
        <f t="shared" si="15"/>
        <v>16.774166849554945</v>
      </c>
    </row>
    <row r="56" spans="1:29" x14ac:dyDescent="0.35">
      <c r="A56" s="3">
        <f t="shared" si="7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T56">
        <v>12</v>
      </c>
      <c r="U56">
        <v>298</v>
      </c>
      <c r="V56">
        <v>0.61</v>
      </c>
      <c r="W56" s="24">
        <f t="shared" si="9"/>
        <v>4944</v>
      </c>
      <c r="X56" s="7">
        <f t="shared" si="10"/>
        <v>45892</v>
      </c>
      <c r="Y56" s="7">
        <f t="shared" si="11"/>
        <v>40948</v>
      </c>
      <c r="Z56" s="9">
        <f t="shared" si="12"/>
        <v>0.89226880502048289</v>
      </c>
      <c r="AA56" s="18">
        <f t="shared" si="13"/>
        <v>1.821721E-6</v>
      </c>
      <c r="AB56" s="10">
        <f t="shared" si="14"/>
        <v>20.465260000000004</v>
      </c>
      <c r="AC56" s="23">
        <f t="shared" si="15"/>
        <v>18.260513084633491</v>
      </c>
    </row>
    <row r="57" spans="1:29" x14ac:dyDescent="0.35">
      <c r="A57" s="3">
        <f t="shared" si="7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T57">
        <v>12</v>
      </c>
      <c r="U57">
        <v>232</v>
      </c>
      <c r="V57">
        <v>0.61</v>
      </c>
      <c r="W57" s="24">
        <f t="shared" si="9"/>
        <v>4932</v>
      </c>
      <c r="X57" s="7">
        <f t="shared" si="10"/>
        <v>35728</v>
      </c>
      <c r="Y57" s="7">
        <f t="shared" si="11"/>
        <v>30796</v>
      </c>
      <c r="Z57" s="9">
        <f t="shared" si="12"/>
        <v>0.86195700850873269</v>
      </c>
      <c r="AA57" s="18">
        <f t="shared" si="13"/>
        <v>1.821721E-6</v>
      </c>
      <c r="AB57" s="10">
        <f t="shared" si="14"/>
        <v>20.465260000000004</v>
      </c>
      <c r="AC57" s="23">
        <f t="shared" si="15"/>
        <v>17.640174287953432</v>
      </c>
    </row>
    <row r="58" spans="1:29" x14ac:dyDescent="0.35">
      <c r="A58" s="3">
        <f t="shared" si="7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T58">
        <v>12</v>
      </c>
      <c r="U58">
        <v>224</v>
      </c>
      <c r="V58">
        <v>0.61</v>
      </c>
      <c r="W58" s="24">
        <f t="shared" si="9"/>
        <v>4932</v>
      </c>
      <c r="X58" s="7">
        <f t="shared" si="10"/>
        <v>34496</v>
      </c>
      <c r="Y58" s="7">
        <f t="shared" si="11"/>
        <v>29564</v>
      </c>
      <c r="Z58" s="9">
        <f t="shared" si="12"/>
        <v>0.85702690166975881</v>
      </c>
      <c r="AA58" s="18">
        <f t="shared" si="13"/>
        <v>1.821721E-6</v>
      </c>
      <c r="AB58" s="10">
        <f t="shared" si="14"/>
        <v>20.465260000000004</v>
      </c>
      <c r="AC58" s="23">
        <f t="shared" si="15"/>
        <v>17.53927836966605</v>
      </c>
    </row>
    <row r="59" spans="1:29" x14ac:dyDescent="0.35">
      <c r="A59" s="3">
        <f t="shared" si="7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T59">
        <v>12</v>
      </c>
      <c r="U59">
        <v>278</v>
      </c>
      <c r="V59">
        <v>0.61</v>
      </c>
      <c r="W59" s="24">
        <f t="shared" si="9"/>
        <v>4932</v>
      </c>
      <c r="X59" s="7">
        <f t="shared" si="10"/>
        <v>42812</v>
      </c>
      <c r="Y59" s="7">
        <f t="shared" si="11"/>
        <v>37880</v>
      </c>
      <c r="Z59" s="9">
        <f t="shared" si="12"/>
        <v>0.88479865458282725</v>
      </c>
      <c r="AA59" s="18">
        <f t="shared" si="13"/>
        <v>1.821721E-6</v>
      </c>
      <c r="AB59" s="10">
        <f t="shared" si="14"/>
        <v>20.465260000000004</v>
      </c>
      <c r="AC59" s="23">
        <f t="shared" si="15"/>
        <v>18.107634513687756</v>
      </c>
    </row>
    <row r="60" spans="1:29" x14ac:dyDescent="0.35">
      <c r="E60" s="15"/>
      <c r="F60" s="15"/>
    </row>
    <row r="61" spans="1:29" x14ac:dyDescent="0.35">
      <c r="E61" s="15"/>
      <c r="F61" s="15"/>
    </row>
    <row r="62" spans="1:29" x14ac:dyDescent="0.35">
      <c r="E62" s="15"/>
      <c r="F62" s="15"/>
    </row>
    <row r="63" spans="1:29" x14ac:dyDescent="0.35">
      <c r="E63" s="15"/>
      <c r="F63" s="15"/>
    </row>
    <row r="64" spans="1:29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74D5-0FC3-4D61-8D9D-CE1E7D7E37FB}">
  <dimension ref="A1:AN89"/>
  <sheetViews>
    <sheetView workbookViewId="0">
      <selection activeCell="D6" sqref="D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1" t="s">
        <v>51</v>
      </c>
      <c r="D1" s="3"/>
      <c r="M1" s="30" t="s">
        <v>56</v>
      </c>
      <c r="N1" s="30"/>
      <c r="O1" s="30"/>
      <c r="P1" s="30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50</v>
      </c>
      <c r="C2" s="1">
        <v>20</v>
      </c>
      <c r="D2" s="3"/>
      <c r="E2" s="11" t="s">
        <v>2</v>
      </c>
      <c r="F2" s="1">
        <v>154</v>
      </c>
      <c r="G2" s="4" t="s">
        <v>1</v>
      </c>
      <c r="I2" s="3"/>
      <c r="J2" s="11" t="s">
        <v>54</v>
      </c>
      <c r="K2" s="11" t="s">
        <v>55</v>
      </c>
      <c r="M2" s="30"/>
      <c r="N2" s="30"/>
      <c r="O2" s="30"/>
      <c r="P2" s="30"/>
      <c r="T2" s="3"/>
      <c r="U2" s="3"/>
      <c r="Y2" s="3"/>
      <c r="Z2" s="3"/>
      <c r="AA2" s="3"/>
    </row>
    <row r="3" spans="1:39" x14ac:dyDescent="0.35">
      <c r="A3" s="3"/>
      <c r="B3" s="4" t="s">
        <v>0</v>
      </c>
      <c r="C3" s="1">
        <v>100</v>
      </c>
      <c r="D3" s="3"/>
      <c r="E3" s="11" t="s">
        <v>4</v>
      </c>
      <c r="F3" s="1">
        <v>113</v>
      </c>
      <c r="G3" s="4" t="s">
        <v>1</v>
      </c>
      <c r="I3" s="11" t="s">
        <v>52</v>
      </c>
      <c r="J3" s="4">
        <f>VLOOKUP(K3,AE11:AF35,2,FALSE)</f>
        <v>7.3546399999999998</v>
      </c>
      <c r="K3" s="4">
        <f>MIN(C11:C35)</f>
        <v>1.32064</v>
      </c>
      <c r="M3" s="30"/>
      <c r="N3" s="30"/>
      <c r="O3" s="30"/>
      <c r="P3" s="30"/>
      <c r="S3" s="16"/>
      <c r="T3" s="16"/>
      <c r="U3" s="3"/>
      <c r="Y3" s="3"/>
      <c r="Z3" s="3"/>
      <c r="AA3" s="3"/>
    </row>
    <row r="4" spans="1:39" x14ac:dyDescent="0.35">
      <c r="A4" s="3"/>
      <c r="B4" s="4" t="s">
        <v>13</v>
      </c>
      <c r="C4" s="32">
        <f>C3</f>
        <v>100</v>
      </c>
      <c r="D4" s="5"/>
      <c r="E4" s="11" t="s">
        <v>11</v>
      </c>
      <c r="F4" s="1">
        <v>15</v>
      </c>
      <c r="G4" s="4" t="s">
        <v>12</v>
      </c>
      <c r="I4" s="11" t="s">
        <v>53</v>
      </c>
      <c r="J4" s="4">
        <f>MIN(B11:B35)</f>
        <v>4.8676899999999996</v>
      </c>
      <c r="K4" s="4">
        <f>VLOOKUP(J4,B11:C35,2,FALSE)</f>
        <v>1.47129</v>
      </c>
      <c r="M4" s="30"/>
      <c r="N4" s="30"/>
      <c r="O4" s="30"/>
      <c r="P4" s="30"/>
      <c r="S4" s="16"/>
      <c r="T4" s="16"/>
      <c r="U4" s="3"/>
      <c r="Y4" s="3"/>
      <c r="Z4" s="3"/>
      <c r="AA4" s="3"/>
    </row>
    <row r="5" spans="1:39" x14ac:dyDescent="0.35">
      <c r="A5" s="3"/>
      <c r="B5" s="4" t="s">
        <v>3</v>
      </c>
      <c r="C5" s="1">
        <f>C2*3</f>
        <v>60</v>
      </c>
      <c r="D5" s="3"/>
      <c r="E5" s="11" t="s">
        <v>27</v>
      </c>
      <c r="F5" s="1">
        <v>10</v>
      </c>
      <c r="G5" s="4" t="s">
        <v>1</v>
      </c>
      <c r="I5" s="3"/>
      <c r="J5" s="3"/>
      <c r="K5" s="3"/>
      <c r="M5" s="30"/>
      <c r="N5" s="30"/>
      <c r="O5" s="30"/>
      <c r="P5" s="30"/>
      <c r="S5" s="6"/>
      <c r="T5" s="6"/>
      <c r="U5" s="3"/>
      <c r="Y5" s="3"/>
      <c r="Z5" s="3"/>
      <c r="AA5" s="3"/>
    </row>
    <row r="6" spans="1:39" x14ac:dyDescent="0.35">
      <c r="A6" s="3"/>
      <c r="B6" s="4" t="s">
        <v>14</v>
      </c>
      <c r="C6" s="4">
        <f>C3*C5</f>
        <v>6000</v>
      </c>
      <c r="D6" s="3"/>
      <c r="M6" s="30"/>
      <c r="N6" s="30"/>
      <c r="O6" s="30"/>
      <c r="P6" s="30"/>
      <c r="S6" s="6"/>
      <c r="T6" s="6"/>
      <c r="U6" s="3"/>
      <c r="Y6" s="3"/>
      <c r="Z6" s="3"/>
      <c r="AA6" s="3"/>
    </row>
    <row r="7" spans="1:39" x14ac:dyDescent="0.35">
      <c r="A7" s="3"/>
      <c r="B7" s="4" t="s">
        <v>28</v>
      </c>
      <c r="C7" s="1">
        <v>222380</v>
      </c>
      <c r="D7" s="3"/>
      <c r="H7" s="12"/>
      <c r="M7" s="30"/>
      <c r="N7" s="30"/>
      <c r="O7" s="30"/>
      <c r="P7" s="30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4" t="s">
        <v>29</v>
      </c>
      <c r="C8" s="4">
        <f>C7/(60*60)</f>
        <v>61.772222222222226</v>
      </c>
      <c r="D8" s="3"/>
      <c r="I8" s="29"/>
      <c r="J8" s="29"/>
      <c r="K8" s="29"/>
      <c r="L8" s="29"/>
      <c r="M8" s="5"/>
      <c r="S8" s="7"/>
      <c r="T8" s="7"/>
      <c r="U8" s="3"/>
      <c r="Y8" s="3"/>
      <c r="Z8" s="3"/>
      <c r="AA8" s="3"/>
      <c r="AM8" s="15"/>
    </row>
    <row r="9" spans="1:39" x14ac:dyDescent="0.35">
      <c r="A9" s="3"/>
      <c r="B9" s="3"/>
      <c r="C9" s="3"/>
      <c r="D9" s="2"/>
      <c r="E9" s="13"/>
      <c r="F9" s="2"/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AM9" s="15"/>
    </row>
    <row r="10" spans="1:39" x14ac:dyDescent="0.35">
      <c r="A10" s="3"/>
      <c r="B10" s="8" t="s">
        <v>30</v>
      </c>
      <c r="C10" s="8" t="s">
        <v>31</v>
      </c>
      <c r="D10" s="8" t="s">
        <v>32</v>
      </c>
      <c r="E10" s="8" t="s">
        <v>5</v>
      </c>
      <c r="F10" s="8" t="s">
        <v>6</v>
      </c>
      <c r="G10" s="8" t="s">
        <v>7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47</v>
      </c>
      <c r="U10" s="8" t="s">
        <v>35</v>
      </c>
      <c r="V10" s="8" t="s">
        <v>34</v>
      </c>
      <c r="W10" s="8" t="s">
        <v>33</v>
      </c>
      <c r="X10" s="21" t="s">
        <v>36</v>
      </c>
      <c r="Y10" s="19" t="s">
        <v>37</v>
      </c>
      <c r="Z10" s="19" t="s">
        <v>38</v>
      </c>
      <c r="AA10" s="20" t="s">
        <v>8</v>
      </c>
      <c r="AB10" s="21" t="s">
        <v>39</v>
      </c>
      <c r="AC10" s="20" t="s">
        <v>40</v>
      </c>
      <c r="AD10" s="22" t="s">
        <v>9</v>
      </c>
      <c r="AE10" s="31" t="s">
        <v>55</v>
      </c>
      <c r="AF10" s="31" t="s">
        <v>54</v>
      </c>
      <c r="AM10" s="15"/>
    </row>
    <row r="11" spans="1:39" x14ac:dyDescent="0.35">
      <c r="A11" s="3">
        <v>1</v>
      </c>
      <c r="B11">
        <v>5.3729699999999996</v>
      </c>
      <c r="C11">
        <v>1.43651</v>
      </c>
      <c r="D11" s="15">
        <v>20</v>
      </c>
      <c r="E11" s="15">
        <v>66</v>
      </c>
      <c r="F11">
        <v>24</v>
      </c>
      <c r="G11">
        <v>35</v>
      </c>
      <c r="H11">
        <v>15</v>
      </c>
      <c r="I11">
        <v>39</v>
      </c>
      <c r="J11">
        <v>15</v>
      </c>
      <c r="K11">
        <v>25</v>
      </c>
      <c r="L11">
        <v>34</v>
      </c>
      <c r="M11">
        <v>13</v>
      </c>
      <c r="N11">
        <v>29</v>
      </c>
      <c r="O11">
        <v>33</v>
      </c>
      <c r="P11">
        <v>15</v>
      </c>
      <c r="Q11">
        <v>27</v>
      </c>
      <c r="R11">
        <v>66</v>
      </c>
      <c r="S11">
        <v>30</v>
      </c>
      <c r="T11">
        <v>18</v>
      </c>
      <c r="U11">
        <v>13</v>
      </c>
      <c r="V11">
        <v>216</v>
      </c>
      <c r="W11">
        <v>0.59</v>
      </c>
      <c r="X11" s="24">
        <f t="shared" ref="X11:X42" si="0">SUM(D11:S11)*U11</f>
        <v>6318</v>
      </c>
      <c r="Y11" s="7">
        <f>$F$2*V11</f>
        <v>33264</v>
      </c>
      <c r="Z11" s="7">
        <f>Y11-X11</f>
        <v>26946</v>
      </c>
      <c r="AA11" s="9">
        <f>Z11/Y11</f>
        <v>0.81006493506493504</v>
      </c>
      <c r="AB11" s="18">
        <f>0.0000020841*W11+0.00000055042</f>
        <v>1.7800389999999999E-6</v>
      </c>
      <c r="AC11" s="10">
        <f t="shared" ref="AC11:AC60" si="1">76.766*W11-26.362</f>
        <v>18.929940000000006</v>
      </c>
      <c r="AD11" s="23">
        <f>AC11*AA11</f>
        <v>15.334480616883122</v>
      </c>
      <c r="AE11">
        <f>C11</f>
        <v>1.43651</v>
      </c>
      <c r="AF11">
        <f>B11</f>
        <v>5.3729699999999996</v>
      </c>
      <c r="AM11" s="15"/>
    </row>
    <row r="12" spans="1:39" x14ac:dyDescent="0.35">
      <c r="A12" s="3">
        <f>1+A11</f>
        <v>2</v>
      </c>
      <c r="B12">
        <v>5.0091000000000001</v>
      </c>
      <c r="C12">
        <v>1.4552400000000001</v>
      </c>
      <c r="D12" s="15">
        <v>20</v>
      </c>
      <c r="E12" s="15">
        <v>66</v>
      </c>
      <c r="F12">
        <v>21</v>
      </c>
      <c r="G12">
        <v>35</v>
      </c>
      <c r="H12">
        <v>15</v>
      </c>
      <c r="I12">
        <v>39</v>
      </c>
      <c r="J12">
        <v>14</v>
      </c>
      <c r="K12">
        <v>25</v>
      </c>
      <c r="L12">
        <v>35</v>
      </c>
      <c r="M12">
        <v>13</v>
      </c>
      <c r="N12">
        <v>29</v>
      </c>
      <c r="O12">
        <v>34</v>
      </c>
      <c r="P12">
        <v>15</v>
      </c>
      <c r="Q12">
        <v>26</v>
      </c>
      <c r="R12">
        <v>66</v>
      </c>
      <c r="S12">
        <v>30</v>
      </c>
      <c r="T12">
        <v>18</v>
      </c>
      <c r="U12">
        <v>13</v>
      </c>
      <c r="V12">
        <v>204</v>
      </c>
      <c r="W12">
        <v>0.59</v>
      </c>
      <c r="X12" s="24">
        <f t="shared" si="0"/>
        <v>6279</v>
      </c>
      <c r="Y12" s="7">
        <f t="shared" ref="Y12:Y60" si="2">$F$2*V12</f>
        <v>31416</v>
      </c>
      <c r="Z12" s="7">
        <f t="shared" ref="Z12:Z60" si="3">Y12-X12</f>
        <v>25137</v>
      </c>
      <c r="AA12" s="9">
        <f t="shared" ref="AA12:AA60" si="4">Z12/Y12</f>
        <v>0.80013368983957223</v>
      </c>
      <c r="AB12" s="18">
        <f t="shared" ref="AB12:AB60" si="5">0.0000020841*W12+0.00000055042</f>
        <v>1.7800389999999999E-6</v>
      </c>
      <c r="AC12" s="10">
        <f t="shared" si="1"/>
        <v>18.929940000000006</v>
      </c>
      <c r="AD12" s="23">
        <f t="shared" ref="AD12:AD60" si="6">AC12*AA12</f>
        <v>15.146482740641716</v>
      </c>
      <c r="AE12">
        <f t="shared" ref="AE12:AE60" si="7">C12</f>
        <v>1.4552400000000001</v>
      </c>
      <c r="AF12">
        <f t="shared" ref="AF12:AF60" si="8">B12</f>
        <v>5.0091000000000001</v>
      </c>
      <c r="AM12" s="15"/>
    </row>
    <row r="13" spans="1:39" x14ac:dyDescent="0.35">
      <c r="A13" s="3">
        <f t="shared" ref="A13:A60" si="9">1+A12</f>
        <v>3</v>
      </c>
      <c r="B13">
        <v>5.4270800000000001</v>
      </c>
      <c r="C13">
        <v>1.42991</v>
      </c>
      <c r="D13">
        <v>20</v>
      </c>
      <c r="E13">
        <v>67</v>
      </c>
      <c r="F13">
        <v>24</v>
      </c>
      <c r="G13">
        <v>35</v>
      </c>
      <c r="H13">
        <v>15</v>
      </c>
      <c r="I13">
        <v>39</v>
      </c>
      <c r="J13">
        <v>14</v>
      </c>
      <c r="K13">
        <v>25</v>
      </c>
      <c r="L13">
        <v>37</v>
      </c>
      <c r="M13">
        <v>13</v>
      </c>
      <c r="N13">
        <v>29</v>
      </c>
      <c r="O13">
        <v>33</v>
      </c>
      <c r="P13">
        <v>15</v>
      </c>
      <c r="Q13">
        <v>27</v>
      </c>
      <c r="R13">
        <v>66</v>
      </c>
      <c r="S13">
        <v>30</v>
      </c>
      <c r="T13">
        <v>18</v>
      </c>
      <c r="U13">
        <v>13</v>
      </c>
      <c r="V13">
        <v>218</v>
      </c>
      <c r="W13">
        <v>0.59</v>
      </c>
      <c r="X13" s="24">
        <f t="shared" si="0"/>
        <v>6357</v>
      </c>
      <c r="Y13" s="7">
        <f t="shared" si="2"/>
        <v>33572</v>
      </c>
      <c r="Z13" s="7">
        <f t="shared" si="3"/>
        <v>27215</v>
      </c>
      <c r="AA13" s="9">
        <f t="shared" si="4"/>
        <v>0.81064577624210654</v>
      </c>
      <c r="AB13" s="18">
        <f t="shared" si="5"/>
        <v>1.7800389999999999E-6</v>
      </c>
      <c r="AC13" s="10">
        <f t="shared" si="1"/>
        <v>18.929940000000006</v>
      </c>
      <c r="AD13" s="23">
        <f t="shared" si="6"/>
        <v>15.345475905516507</v>
      </c>
      <c r="AE13">
        <f t="shared" si="7"/>
        <v>1.42991</v>
      </c>
      <c r="AF13">
        <f t="shared" si="8"/>
        <v>5.4270800000000001</v>
      </c>
      <c r="AM13" s="15"/>
    </row>
    <row r="14" spans="1:39" x14ac:dyDescent="0.35">
      <c r="A14" s="3">
        <f t="shared" si="9"/>
        <v>4</v>
      </c>
      <c r="B14">
        <v>4.9785300000000001</v>
      </c>
      <c r="C14">
        <v>1.4628099999999999</v>
      </c>
      <c r="D14">
        <v>20</v>
      </c>
      <c r="E14">
        <v>66</v>
      </c>
      <c r="F14">
        <v>24</v>
      </c>
      <c r="G14">
        <v>35</v>
      </c>
      <c r="H14">
        <v>15</v>
      </c>
      <c r="I14">
        <v>39</v>
      </c>
      <c r="J14">
        <v>12</v>
      </c>
      <c r="K14">
        <v>25</v>
      </c>
      <c r="L14">
        <v>23</v>
      </c>
      <c r="M14">
        <v>13</v>
      </c>
      <c r="N14">
        <v>29</v>
      </c>
      <c r="O14">
        <v>33</v>
      </c>
      <c r="P14">
        <v>15</v>
      </c>
      <c r="Q14">
        <v>26</v>
      </c>
      <c r="R14">
        <v>66</v>
      </c>
      <c r="S14">
        <v>30</v>
      </c>
      <c r="T14">
        <v>18</v>
      </c>
      <c r="U14">
        <v>13</v>
      </c>
      <c r="V14">
        <v>202</v>
      </c>
      <c r="W14">
        <v>0.59</v>
      </c>
      <c r="X14" s="24">
        <f t="shared" si="0"/>
        <v>6123</v>
      </c>
      <c r="Y14" s="7">
        <f t="shared" si="2"/>
        <v>31108</v>
      </c>
      <c r="Z14" s="7">
        <f t="shared" si="3"/>
        <v>24985</v>
      </c>
      <c r="AA14" s="9">
        <f t="shared" si="4"/>
        <v>0.80316960267455317</v>
      </c>
      <c r="AB14" s="18">
        <f t="shared" si="5"/>
        <v>1.7800389999999999E-6</v>
      </c>
      <c r="AC14" s="10">
        <f t="shared" si="1"/>
        <v>18.929940000000006</v>
      </c>
      <c r="AD14" s="23">
        <f t="shared" si="6"/>
        <v>15.203952388453136</v>
      </c>
      <c r="AE14">
        <f t="shared" si="7"/>
        <v>1.4628099999999999</v>
      </c>
      <c r="AF14">
        <f t="shared" si="8"/>
        <v>4.9785300000000001</v>
      </c>
      <c r="AM14" s="15"/>
    </row>
    <row r="15" spans="1:39" x14ac:dyDescent="0.35">
      <c r="A15" s="3">
        <f t="shared" si="9"/>
        <v>5</v>
      </c>
      <c r="B15">
        <v>7.3546399999999998</v>
      </c>
      <c r="C15">
        <v>1.32064</v>
      </c>
      <c r="D15">
        <v>20</v>
      </c>
      <c r="E15">
        <v>67</v>
      </c>
      <c r="F15">
        <v>24</v>
      </c>
      <c r="G15">
        <v>35</v>
      </c>
      <c r="H15">
        <v>15</v>
      </c>
      <c r="I15">
        <v>39</v>
      </c>
      <c r="J15">
        <v>15</v>
      </c>
      <c r="K15">
        <v>25</v>
      </c>
      <c r="L15">
        <v>35</v>
      </c>
      <c r="M15">
        <v>13</v>
      </c>
      <c r="N15">
        <v>29</v>
      </c>
      <c r="O15">
        <v>34</v>
      </c>
      <c r="P15">
        <v>15</v>
      </c>
      <c r="Q15">
        <v>26</v>
      </c>
      <c r="R15">
        <v>66</v>
      </c>
      <c r="S15">
        <v>30</v>
      </c>
      <c r="T15">
        <v>18</v>
      </c>
      <c r="U15">
        <v>16</v>
      </c>
      <c r="V15">
        <v>290</v>
      </c>
      <c r="W15">
        <v>0.59</v>
      </c>
      <c r="X15" s="24">
        <f t="shared" si="0"/>
        <v>7808</v>
      </c>
      <c r="Y15" s="7">
        <f t="shared" si="2"/>
        <v>44660</v>
      </c>
      <c r="Z15" s="7">
        <f t="shared" si="3"/>
        <v>36852</v>
      </c>
      <c r="AA15" s="9">
        <f t="shared" si="4"/>
        <v>0.82516793551276313</v>
      </c>
      <c r="AB15" s="18">
        <f t="shared" si="5"/>
        <v>1.7800389999999999E-6</v>
      </c>
      <c r="AC15" s="10">
        <f t="shared" si="1"/>
        <v>18.929940000000006</v>
      </c>
      <c r="AD15" s="23">
        <f t="shared" si="6"/>
        <v>15.620379509180481</v>
      </c>
      <c r="AE15">
        <f t="shared" si="7"/>
        <v>1.32064</v>
      </c>
      <c r="AF15">
        <f t="shared" si="8"/>
        <v>7.3546399999999998</v>
      </c>
      <c r="AM15" s="15"/>
    </row>
    <row r="16" spans="1:39" x14ac:dyDescent="0.35">
      <c r="A16" s="3">
        <f t="shared" si="9"/>
        <v>6</v>
      </c>
      <c r="B16">
        <v>5.3083999999999998</v>
      </c>
      <c r="C16">
        <v>1.4385600000000001</v>
      </c>
      <c r="D16">
        <v>20</v>
      </c>
      <c r="E16">
        <v>66</v>
      </c>
      <c r="F16">
        <v>24</v>
      </c>
      <c r="G16">
        <v>35</v>
      </c>
      <c r="H16">
        <v>15</v>
      </c>
      <c r="I16">
        <v>39</v>
      </c>
      <c r="J16">
        <v>15</v>
      </c>
      <c r="K16">
        <v>24</v>
      </c>
      <c r="L16">
        <v>36</v>
      </c>
      <c r="M16">
        <v>13</v>
      </c>
      <c r="N16">
        <v>30</v>
      </c>
      <c r="O16">
        <v>33</v>
      </c>
      <c r="P16">
        <v>15</v>
      </c>
      <c r="Q16">
        <v>26</v>
      </c>
      <c r="R16">
        <v>66</v>
      </c>
      <c r="S16">
        <v>30</v>
      </c>
      <c r="T16">
        <v>18</v>
      </c>
      <c r="U16">
        <v>13</v>
      </c>
      <c r="V16">
        <v>214</v>
      </c>
      <c r="W16">
        <v>0.59</v>
      </c>
      <c r="X16" s="24">
        <f t="shared" si="0"/>
        <v>6331</v>
      </c>
      <c r="Y16" s="7">
        <f t="shared" si="2"/>
        <v>32956</v>
      </c>
      <c r="Z16" s="7">
        <f t="shared" si="3"/>
        <v>26625</v>
      </c>
      <c r="AA16" s="9">
        <f t="shared" si="4"/>
        <v>0.80789537565238501</v>
      </c>
      <c r="AB16" s="18">
        <f t="shared" si="5"/>
        <v>1.7800389999999999E-6</v>
      </c>
      <c r="AC16" s="10">
        <f t="shared" si="1"/>
        <v>18.929940000000006</v>
      </c>
      <c r="AD16" s="23">
        <f t="shared" si="6"/>
        <v>15.293410987377113</v>
      </c>
      <c r="AE16">
        <f t="shared" si="7"/>
        <v>1.4385600000000001</v>
      </c>
      <c r="AF16">
        <f t="shared" si="8"/>
        <v>5.3083999999999998</v>
      </c>
      <c r="AM16" s="15"/>
    </row>
    <row r="17" spans="1:39" x14ac:dyDescent="0.35">
      <c r="A17" s="3">
        <f t="shared" si="9"/>
        <v>7</v>
      </c>
      <c r="B17">
        <v>5.3110200000000001</v>
      </c>
      <c r="C17">
        <v>1.4385600000000001</v>
      </c>
      <c r="D17">
        <v>20</v>
      </c>
      <c r="E17">
        <v>66</v>
      </c>
      <c r="F17">
        <v>24</v>
      </c>
      <c r="G17">
        <v>35</v>
      </c>
      <c r="H17">
        <v>15</v>
      </c>
      <c r="I17">
        <v>39</v>
      </c>
      <c r="J17">
        <v>15</v>
      </c>
      <c r="K17">
        <v>25</v>
      </c>
      <c r="L17">
        <v>34</v>
      </c>
      <c r="M17">
        <v>13</v>
      </c>
      <c r="N17">
        <v>29</v>
      </c>
      <c r="O17">
        <v>33</v>
      </c>
      <c r="P17">
        <v>15</v>
      </c>
      <c r="Q17">
        <v>27</v>
      </c>
      <c r="R17">
        <v>66</v>
      </c>
      <c r="S17">
        <v>30</v>
      </c>
      <c r="T17">
        <v>18</v>
      </c>
      <c r="U17">
        <v>13</v>
      </c>
      <c r="V17">
        <v>214</v>
      </c>
      <c r="W17">
        <v>0.59</v>
      </c>
      <c r="X17" s="24">
        <f t="shared" si="0"/>
        <v>6318</v>
      </c>
      <c r="Y17" s="7">
        <f t="shared" si="2"/>
        <v>32956</v>
      </c>
      <c r="Z17" s="7">
        <f t="shared" si="3"/>
        <v>26638</v>
      </c>
      <c r="AA17" s="9">
        <f t="shared" si="4"/>
        <v>0.80828984100012136</v>
      </c>
      <c r="AB17" s="18">
        <f t="shared" si="5"/>
        <v>1.7800389999999999E-6</v>
      </c>
      <c r="AC17" s="10">
        <f t="shared" si="1"/>
        <v>18.929940000000006</v>
      </c>
      <c r="AD17" s="23">
        <f t="shared" si="6"/>
        <v>15.300878192741841</v>
      </c>
      <c r="AE17">
        <f t="shared" si="7"/>
        <v>1.4385600000000001</v>
      </c>
      <c r="AF17">
        <f t="shared" si="8"/>
        <v>5.3110200000000001</v>
      </c>
      <c r="AM17" s="15"/>
    </row>
    <row r="18" spans="1:39" x14ac:dyDescent="0.35">
      <c r="A18" s="3">
        <f t="shared" si="9"/>
        <v>8</v>
      </c>
      <c r="B18">
        <v>5.5785400000000003</v>
      </c>
      <c r="C18">
        <v>1.39821</v>
      </c>
      <c r="D18">
        <v>21</v>
      </c>
      <c r="E18">
        <v>66</v>
      </c>
      <c r="F18">
        <v>24</v>
      </c>
      <c r="G18">
        <v>35</v>
      </c>
      <c r="H18">
        <v>15</v>
      </c>
      <c r="I18">
        <v>39</v>
      </c>
      <c r="J18">
        <v>15</v>
      </c>
      <c r="K18">
        <v>25</v>
      </c>
      <c r="L18">
        <v>34</v>
      </c>
      <c r="M18">
        <v>13</v>
      </c>
      <c r="N18">
        <v>30</v>
      </c>
      <c r="O18">
        <v>34</v>
      </c>
      <c r="P18">
        <v>14</v>
      </c>
      <c r="Q18">
        <v>26</v>
      </c>
      <c r="R18">
        <v>66</v>
      </c>
      <c r="S18">
        <v>30</v>
      </c>
      <c r="T18">
        <v>18</v>
      </c>
      <c r="U18">
        <v>14</v>
      </c>
      <c r="V18">
        <v>226</v>
      </c>
      <c r="W18">
        <v>0.59</v>
      </c>
      <c r="X18" s="24">
        <f t="shared" si="0"/>
        <v>6818</v>
      </c>
      <c r="Y18" s="7">
        <f t="shared" si="2"/>
        <v>34804</v>
      </c>
      <c r="Z18" s="7">
        <f t="shared" si="3"/>
        <v>27986</v>
      </c>
      <c r="AA18" s="9">
        <f t="shared" si="4"/>
        <v>0.80410297666934838</v>
      </c>
      <c r="AB18" s="18">
        <f t="shared" si="5"/>
        <v>1.7800389999999999E-6</v>
      </c>
      <c r="AC18" s="10">
        <f t="shared" si="1"/>
        <v>18.929940000000006</v>
      </c>
      <c r="AD18" s="23">
        <f t="shared" si="6"/>
        <v>15.221621102172168</v>
      </c>
      <c r="AE18">
        <f t="shared" si="7"/>
        <v>1.39821</v>
      </c>
      <c r="AF18">
        <f t="shared" si="8"/>
        <v>5.5785400000000003</v>
      </c>
      <c r="AM18" s="15"/>
    </row>
    <row r="19" spans="1:39" x14ac:dyDescent="0.35">
      <c r="A19" s="3">
        <f t="shared" si="9"/>
        <v>9</v>
      </c>
      <c r="B19">
        <v>4.9759099999999998</v>
      </c>
      <c r="C19">
        <v>1.4630799999999999</v>
      </c>
      <c r="D19">
        <v>21</v>
      </c>
      <c r="E19">
        <v>66</v>
      </c>
      <c r="F19">
        <v>26</v>
      </c>
      <c r="G19">
        <v>36</v>
      </c>
      <c r="H19">
        <v>15</v>
      </c>
      <c r="I19">
        <v>35</v>
      </c>
      <c r="J19">
        <v>15</v>
      </c>
      <c r="K19">
        <v>25</v>
      </c>
      <c r="L19">
        <v>23</v>
      </c>
      <c r="M19">
        <v>13</v>
      </c>
      <c r="N19">
        <v>26</v>
      </c>
      <c r="O19">
        <v>34</v>
      </c>
      <c r="P19">
        <v>15</v>
      </c>
      <c r="Q19">
        <v>26</v>
      </c>
      <c r="R19">
        <v>66</v>
      </c>
      <c r="S19">
        <v>30</v>
      </c>
      <c r="T19">
        <v>18</v>
      </c>
      <c r="U19">
        <v>13</v>
      </c>
      <c r="V19">
        <v>202</v>
      </c>
      <c r="W19">
        <v>0.59</v>
      </c>
      <c r="X19" s="24">
        <f t="shared" si="0"/>
        <v>6136</v>
      </c>
      <c r="Y19" s="7">
        <f t="shared" si="2"/>
        <v>31108</v>
      </c>
      <c r="Z19" s="7">
        <f t="shared" si="3"/>
        <v>24972</v>
      </c>
      <c r="AA19" s="9">
        <f t="shared" si="4"/>
        <v>0.80275170374180271</v>
      </c>
      <c r="AB19" s="18">
        <f t="shared" si="5"/>
        <v>1.7800389999999999E-6</v>
      </c>
      <c r="AC19" s="10">
        <f t="shared" si="1"/>
        <v>18.929940000000006</v>
      </c>
      <c r="AD19" s="23">
        <f t="shared" si="6"/>
        <v>15.196041586730106</v>
      </c>
      <c r="AE19">
        <f t="shared" si="7"/>
        <v>1.4630799999999999</v>
      </c>
      <c r="AF19">
        <f t="shared" si="8"/>
        <v>4.9759099999999998</v>
      </c>
      <c r="AM19" s="15"/>
    </row>
    <row r="20" spans="1:39" x14ac:dyDescent="0.35">
      <c r="A20" s="3">
        <f t="shared" si="9"/>
        <v>10</v>
      </c>
      <c r="B20">
        <v>5.0710499999999996</v>
      </c>
      <c r="C20">
        <v>1.45018</v>
      </c>
      <c r="D20">
        <v>20</v>
      </c>
      <c r="E20">
        <v>67</v>
      </c>
      <c r="F20">
        <v>24</v>
      </c>
      <c r="G20">
        <v>35</v>
      </c>
      <c r="H20">
        <v>15</v>
      </c>
      <c r="I20">
        <v>39</v>
      </c>
      <c r="J20">
        <v>12</v>
      </c>
      <c r="K20">
        <v>24</v>
      </c>
      <c r="L20">
        <v>34</v>
      </c>
      <c r="M20">
        <v>13</v>
      </c>
      <c r="N20">
        <v>29</v>
      </c>
      <c r="O20">
        <v>34</v>
      </c>
      <c r="P20">
        <v>15</v>
      </c>
      <c r="Q20">
        <v>26</v>
      </c>
      <c r="R20">
        <v>66</v>
      </c>
      <c r="S20">
        <v>30</v>
      </c>
      <c r="T20">
        <v>18</v>
      </c>
      <c r="U20">
        <v>13</v>
      </c>
      <c r="V20">
        <v>206</v>
      </c>
      <c r="W20">
        <v>0.59</v>
      </c>
      <c r="X20" s="24">
        <f t="shared" si="0"/>
        <v>6279</v>
      </c>
      <c r="Y20" s="7">
        <f t="shared" si="2"/>
        <v>31724</v>
      </c>
      <c r="Z20" s="7">
        <f t="shared" si="3"/>
        <v>25445</v>
      </c>
      <c r="AA20" s="9">
        <f t="shared" si="4"/>
        <v>0.80207413945278028</v>
      </c>
      <c r="AB20" s="18">
        <f t="shared" si="5"/>
        <v>1.7800389999999999E-6</v>
      </c>
      <c r="AC20" s="10">
        <f t="shared" si="1"/>
        <v>18.929940000000006</v>
      </c>
      <c r="AD20" s="23">
        <f t="shared" si="6"/>
        <v>15.183215335392768</v>
      </c>
      <c r="AE20">
        <f t="shared" si="7"/>
        <v>1.45018</v>
      </c>
      <c r="AF20">
        <f t="shared" si="8"/>
        <v>5.0710499999999996</v>
      </c>
    </row>
    <row r="21" spans="1:39" x14ac:dyDescent="0.35">
      <c r="A21" s="3">
        <f t="shared" si="9"/>
        <v>11</v>
      </c>
      <c r="B21">
        <v>4.9244199999999996</v>
      </c>
      <c r="C21">
        <v>1.46621</v>
      </c>
      <c r="D21">
        <v>20</v>
      </c>
      <c r="E21">
        <v>66</v>
      </c>
      <c r="F21">
        <v>24</v>
      </c>
      <c r="G21">
        <v>36</v>
      </c>
      <c r="H21">
        <v>15</v>
      </c>
      <c r="I21">
        <v>35</v>
      </c>
      <c r="J21">
        <v>15</v>
      </c>
      <c r="K21">
        <v>24</v>
      </c>
      <c r="L21">
        <v>23</v>
      </c>
      <c r="M21">
        <v>10</v>
      </c>
      <c r="N21">
        <v>30</v>
      </c>
      <c r="O21">
        <v>33</v>
      </c>
      <c r="P21">
        <v>15</v>
      </c>
      <c r="Q21">
        <v>26</v>
      </c>
      <c r="R21">
        <v>66</v>
      </c>
      <c r="S21">
        <v>30</v>
      </c>
      <c r="T21">
        <v>18</v>
      </c>
      <c r="U21">
        <v>13</v>
      </c>
      <c r="V21">
        <v>200</v>
      </c>
      <c r="W21">
        <v>0.59</v>
      </c>
      <c r="X21" s="24">
        <f t="shared" si="0"/>
        <v>6084</v>
      </c>
      <c r="Y21" s="7">
        <f t="shared" si="2"/>
        <v>30800</v>
      </c>
      <c r="Z21" s="7">
        <f t="shared" si="3"/>
        <v>24716</v>
      </c>
      <c r="AA21" s="9">
        <f t="shared" si="4"/>
        <v>0.80246753246753244</v>
      </c>
      <c r="AB21" s="18">
        <f t="shared" si="5"/>
        <v>1.7800389999999999E-6</v>
      </c>
      <c r="AC21" s="10">
        <f t="shared" si="1"/>
        <v>18.929940000000006</v>
      </c>
      <c r="AD21" s="23">
        <f t="shared" si="6"/>
        <v>15.190662241558446</v>
      </c>
      <c r="AE21">
        <f t="shared" si="7"/>
        <v>1.46621</v>
      </c>
      <c r="AF21">
        <f t="shared" si="8"/>
        <v>4.9244199999999996</v>
      </c>
    </row>
    <row r="22" spans="1:39" x14ac:dyDescent="0.35">
      <c r="A22" s="3">
        <f t="shared" si="9"/>
        <v>12</v>
      </c>
      <c r="B22">
        <v>5.4244599999999998</v>
      </c>
      <c r="C22">
        <v>1.43035</v>
      </c>
      <c r="D22">
        <v>21</v>
      </c>
      <c r="E22">
        <v>66</v>
      </c>
      <c r="F22">
        <v>24</v>
      </c>
      <c r="G22">
        <v>36</v>
      </c>
      <c r="H22">
        <v>15</v>
      </c>
      <c r="I22">
        <v>39</v>
      </c>
      <c r="J22">
        <v>14</v>
      </c>
      <c r="K22">
        <v>25</v>
      </c>
      <c r="L22">
        <v>37</v>
      </c>
      <c r="M22">
        <v>13</v>
      </c>
      <c r="N22">
        <v>29</v>
      </c>
      <c r="O22">
        <v>33</v>
      </c>
      <c r="P22">
        <v>15</v>
      </c>
      <c r="Q22">
        <v>27</v>
      </c>
      <c r="R22">
        <v>66</v>
      </c>
      <c r="S22">
        <v>30</v>
      </c>
      <c r="T22">
        <v>18</v>
      </c>
      <c r="U22">
        <v>13</v>
      </c>
      <c r="V22">
        <v>218</v>
      </c>
      <c r="W22">
        <v>0.59</v>
      </c>
      <c r="X22" s="24">
        <f t="shared" si="0"/>
        <v>6370</v>
      </c>
      <c r="Y22" s="7">
        <f t="shared" si="2"/>
        <v>33572</v>
      </c>
      <c r="Z22" s="7">
        <f t="shared" si="3"/>
        <v>27202</v>
      </c>
      <c r="AA22" s="9">
        <f t="shared" si="4"/>
        <v>0.81025854879065884</v>
      </c>
      <c r="AB22" s="18">
        <f t="shared" si="5"/>
        <v>1.7800389999999999E-6</v>
      </c>
      <c r="AC22" s="10">
        <f t="shared" si="1"/>
        <v>18.929940000000006</v>
      </c>
      <c r="AD22" s="23">
        <f t="shared" si="6"/>
        <v>15.338145713094249</v>
      </c>
      <c r="AE22">
        <f t="shared" si="7"/>
        <v>1.43035</v>
      </c>
      <c r="AF22">
        <f t="shared" si="8"/>
        <v>5.4244599999999998</v>
      </c>
    </row>
    <row r="23" spans="1:39" x14ac:dyDescent="0.35">
      <c r="A23" s="3">
        <f t="shared" si="9"/>
        <v>13</v>
      </c>
      <c r="B23">
        <v>5.1199300000000001</v>
      </c>
      <c r="C23">
        <v>1.4404300000000001</v>
      </c>
      <c r="D23">
        <v>21</v>
      </c>
      <c r="E23">
        <v>67</v>
      </c>
      <c r="F23">
        <v>24</v>
      </c>
      <c r="G23">
        <v>35</v>
      </c>
      <c r="H23">
        <v>15</v>
      </c>
      <c r="I23">
        <v>38</v>
      </c>
      <c r="J23">
        <v>15</v>
      </c>
      <c r="K23">
        <v>25</v>
      </c>
      <c r="L23">
        <v>35</v>
      </c>
      <c r="M23">
        <v>13</v>
      </c>
      <c r="N23">
        <v>29</v>
      </c>
      <c r="O23">
        <v>34</v>
      </c>
      <c r="P23">
        <v>15</v>
      </c>
      <c r="Q23">
        <v>26</v>
      </c>
      <c r="R23">
        <v>66</v>
      </c>
      <c r="S23">
        <v>30</v>
      </c>
      <c r="T23">
        <v>18</v>
      </c>
      <c r="U23">
        <v>13</v>
      </c>
      <c r="V23">
        <v>208</v>
      </c>
      <c r="W23">
        <v>0.59</v>
      </c>
      <c r="X23" s="24">
        <f t="shared" si="0"/>
        <v>6344</v>
      </c>
      <c r="Y23" s="7">
        <f t="shared" si="2"/>
        <v>32032</v>
      </c>
      <c r="Z23" s="7">
        <f t="shared" si="3"/>
        <v>25688</v>
      </c>
      <c r="AA23" s="9">
        <f t="shared" si="4"/>
        <v>0.80194805194805197</v>
      </c>
      <c r="AB23" s="18">
        <f t="shared" si="5"/>
        <v>1.7800389999999999E-6</v>
      </c>
      <c r="AC23" s="10">
        <f t="shared" si="1"/>
        <v>18.929940000000006</v>
      </c>
      <c r="AD23" s="23">
        <f t="shared" si="6"/>
        <v>15.180828506493512</v>
      </c>
      <c r="AE23">
        <f t="shared" si="7"/>
        <v>1.4404300000000001</v>
      </c>
      <c r="AF23">
        <f t="shared" si="8"/>
        <v>5.1199300000000001</v>
      </c>
    </row>
    <row r="24" spans="1:39" x14ac:dyDescent="0.35">
      <c r="A24" s="3">
        <f t="shared" si="9"/>
        <v>14</v>
      </c>
      <c r="B24">
        <v>6.00657</v>
      </c>
      <c r="C24">
        <v>1.38907</v>
      </c>
      <c r="D24">
        <v>20</v>
      </c>
      <c r="E24">
        <v>66</v>
      </c>
      <c r="F24">
        <v>24</v>
      </c>
      <c r="G24">
        <v>35</v>
      </c>
      <c r="H24">
        <v>15</v>
      </c>
      <c r="I24">
        <v>39</v>
      </c>
      <c r="J24">
        <v>15</v>
      </c>
      <c r="K24">
        <v>25</v>
      </c>
      <c r="L24">
        <v>37</v>
      </c>
      <c r="M24">
        <v>13</v>
      </c>
      <c r="N24">
        <v>29</v>
      </c>
      <c r="O24">
        <v>33</v>
      </c>
      <c r="P24">
        <v>15</v>
      </c>
      <c r="Q24">
        <v>27</v>
      </c>
      <c r="R24">
        <v>66</v>
      </c>
      <c r="S24">
        <v>30</v>
      </c>
      <c r="T24">
        <v>18</v>
      </c>
      <c r="U24">
        <v>14</v>
      </c>
      <c r="V24">
        <v>240</v>
      </c>
      <c r="W24">
        <v>0.59</v>
      </c>
      <c r="X24" s="24">
        <f t="shared" si="0"/>
        <v>6846</v>
      </c>
      <c r="Y24" s="7">
        <f t="shared" si="2"/>
        <v>36960</v>
      </c>
      <c r="Z24" s="7">
        <f t="shared" si="3"/>
        <v>30114</v>
      </c>
      <c r="AA24" s="9">
        <f t="shared" si="4"/>
        <v>0.81477272727272732</v>
      </c>
      <c r="AB24" s="18">
        <f t="shared" si="5"/>
        <v>1.7800389999999999E-6</v>
      </c>
      <c r="AC24" s="10">
        <f t="shared" si="1"/>
        <v>18.929940000000006</v>
      </c>
      <c r="AD24" s="23">
        <f t="shared" si="6"/>
        <v>15.423598840909095</v>
      </c>
      <c r="AE24">
        <f t="shared" si="7"/>
        <v>1.38907</v>
      </c>
      <c r="AF24">
        <f t="shared" si="8"/>
        <v>6.00657</v>
      </c>
    </row>
    <row r="25" spans="1:39" x14ac:dyDescent="0.35">
      <c r="A25" s="3">
        <f t="shared" si="9"/>
        <v>15</v>
      </c>
      <c r="B25">
        <v>5.5757199999999996</v>
      </c>
      <c r="C25">
        <v>1.39828</v>
      </c>
      <c r="D25">
        <v>20</v>
      </c>
      <c r="E25">
        <v>66</v>
      </c>
      <c r="F25">
        <v>24</v>
      </c>
      <c r="G25">
        <v>35</v>
      </c>
      <c r="H25">
        <v>15</v>
      </c>
      <c r="I25">
        <v>39</v>
      </c>
      <c r="J25">
        <v>15</v>
      </c>
      <c r="K25">
        <v>25</v>
      </c>
      <c r="L25">
        <v>36</v>
      </c>
      <c r="M25">
        <v>13</v>
      </c>
      <c r="N25">
        <v>29</v>
      </c>
      <c r="O25">
        <v>34</v>
      </c>
      <c r="P25">
        <v>15</v>
      </c>
      <c r="Q25">
        <v>26</v>
      </c>
      <c r="R25">
        <v>66</v>
      </c>
      <c r="S25">
        <v>30</v>
      </c>
      <c r="T25">
        <v>18</v>
      </c>
      <c r="U25">
        <v>14</v>
      </c>
      <c r="V25">
        <v>226</v>
      </c>
      <c r="W25">
        <v>0.59</v>
      </c>
      <c r="X25" s="24">
        <f t="shared" si="0"/>
        <v>6832</v>
      </c>
      <c r="Y25" s="7">
        <f t="shared" si="2"/>
        <v>34804</v>
      </c>
      <c r="Z25" s="7">
        <f t="shared" si="3"/>
        <v>27972</v>
      </c>
      <c r="AA25" s="9">
        <f t="shared" si="4"/>
        <v>0.80370072405470638</v>
      </c>
      <c r="AB25" s="18">
        <f t="shared" si="5"/>
        <v>1.7800389999999999E-6</v>
      </c>
      <c r="AC25" s="10">
        <f t="shared" si="1"/>
        <v>18.929940000000006</v>
      </c>
      <c r="AD25" s="23">
        <f t="shared" si="6"/>
        <v>15.214006484312153</v>
      </c>
      <c r="AE25">
        <f t="shared" si="7"/>
        <v>1.39828</v>
      </c>
      <c r="AF25">
        <f t="shared" si="8"/>
        <v>5.5757199999999996</v>
      </c>
    </row>
    <row r="26" spans="1:39" x14ac:dyDescent="0.35">
      <c r="A26" s="3">
        <f t="shared" si="9"/>
        <v>16</v>
      </c>
      <c r="B26">
        <v>6.4253600000000004</v>
      </c>
      <c r="C26">
        <v>1.33683</v>
      </c>
      <c r="D26">
        <v>20</v>
      </c>
      <c r="E26">
        <v>67</v>
      </c>
      <c r="F26">
        <v>24</v>
      </c>
      <c r="G26">
        <v>35</v>
      </c>
      <c r="H26">
        <v>15</v>
      </c>
      <c r="I26">
        <v>39</v>
      </c>
      <c r="J26">
        <v>15</v>
      </c>
      <c r="K26">
        <v>25</v>
      </c>
      <c r="L26">
        <v>35</v>
      </c>
      <c r="M26">
        <v>13</v>
      </c>
      <c r="N26">
        <v>29</v>
      </c>
      <c r="O26">
        <v>34</v>
      </c>
      <c r="P26">
        <v>15</v>
      </c>
      <c r="Q26">
        <v>26</v>
      </c>
      <c r="R26">
        <v>66</v>
      </c>
      <c r="S26">
        <v>30</v>
      </c>
      <c r="T26">
        <v>18</v>
      </c>
      <c r="U26">
        <v>16</v>
      </c>
      <c r="V26">
        <v>260</v>
      </c>
      <c r="W26">
        <v>0.59</v>
      </c>
      <c r="X26" s="24">
        <f t="shared" si="0"/>
        <v>7808</v>
      </c>
      <c r="Y26" s="7">
        <f t="shared" si="2"/>
        <v>40040</v>
      </c>
      <c r="Z26" s="7">
        <f t="shared" si="3"/>
        <v>32232</v>
      </c>
      <c r="AA26" s="9">
        <f t="shared" si="4"/>
        <v>0.80499500499500498</v>
      </c>
      <c r="AB26" s="18">
        <f t="shared" si="5"/>
        <v>1.7800389999999999E-6</v>
      </c>
      <c r="AC26" s="10">
        <f t="shared" si="1"/>
        <v>18.929940000000006</v>
      </c>
      <c r="AD26" s="23">
        <f t="shared" si="6"/>
        <v>15.238507144855149</v>
      </c>
      <c r="AE26">
        <f t="shared" si="7"/>
        <v>1.33683</v>
      </c>
      <c r="AF26">
        <f t="shared" si="8"/>
        <v>6.4253600000000004</v>
      </c>
    </row>
    <row r="27" spans="1:39" x14ac:dyDescent="0.35">
      <c r="A27" s="3">
        <f t="shared" si="9"/>
        <v>17</v>
      </c>
      <c r="B27">
        <v>4.9165700000000001</v>
      </c>
      <c r="C27">
        <v>1.46634</v>
      </c>
      <c r="D27">
        <v>20</v>
      </c>
      <c r="E27">
        <v>66</v>
      </c>
      <c r="F27">
        <v>24</v>
      </c>
      <c r="G27">
        <v>35</v>
      </c>
      <c r="H27">
        <v>15</v>
      </c>
      <c r="I27">
        <v>38</v>
      </c>
      <c r="J27">
        <v>14</v>
      </c>
      <c r="K27">
        <v>25</v>
      </c>
      <c r="L27">
        <v>24</v>
      </c>
      <c r="M27">
        <v>13</v>
      </c>
      <c r="N27">
        <v>26</v>
      </c>
      <c r="O27">
        <v>34</v>
      </c>
      <c r="P27">
        <v>15</v>
      </c>
      <c r="Q27">
        <v>26</v>
      </c>
      <c r="R27">
        <v>66</v>
      </c>
      <c r="S27">
        <v>30</v>
      </c>
      <c r="T27">
        <v>18</v>
      </c>
      <c r="U27">
        <v>13</v>
      </c>
      <c r="V27">
        <v>200</v>
      </c>
      <c r="W27">
        <v>0.59</v>
      </c>
      <c r="X27" s="24">
        <f t="shared" si="0"/>
        <v>6123</v>
      </c>
      <c r="Y27" s="7">
        <f t="shared" si="2"/>
        <v>30800</v>
      </c>
      <c r="Z27" s="7">
        <f t="shared" si="3"/>
        <v>24677</v>
      </c>
      <c r="AA27" s="9">
        <f t="shared" si="4"/>
        <v>0.80120129870129875</v>
      </c>
      <c r="AB27" s="18">
        <f t="shared" si="5"/>
        <v>1.7800389999999999E-6</v>
      </c>
      <c r="AC27" s="10">
        <f t="shared" si="1"/>
        <v>18.929940000000006</v>
      </c>
      <c r="AD27" s="23">
        <f t="shared" si="6"/>
        <v>15.166692512337667</v>
      </c>
      <c r="AE27">
        <f t="shared" si="7"/>
        <v>1.46634</v>
      </c>
      <c r="AF27">
        <f t="shared" si="8"/>
        <v>4.9165700000000001</v>
      </c>
    </row>
    <row r="28" spans="1:39" x14ac:dyDescent="0.35">
      <c r="A28" s="3">
        <f t="shared" si="9"/>
        <v>18</v>
      </c>
      <c r="B28">
        <v>4.9654499999999997</v>
      </c>
      <c r="C28">
        <v>1.4659500000000001</v>
      </c>
      <c r="D28">
        <v>20</v>
      </c>
      <c r="E28">
        <v>66</v>
      </c>
      <c r="F28">
        <v>21</v>
      </c>
      <c r="G28">
        <v>35</v>
      </c>
      <c r="H28">
        <v>15</v>
      </c>
      <c r="I28">
        <v>35</v>
      </c>
      <c r="J28">
        <v>15</v>
      </c>
      <c r="K28">
        <v>25</v>
      </c>
      <c r="L28">
        <v>35</v>
      </c>
      <c r="M28">
        <v>13</v>
      </c>
      <c r="N28">
        <v>26</v>
      </c>
      <c r="O28">
        <v>34</v>
      </c>
      <c r="P28">
        <v>15</v>
      </c>
      <c r="Q28">
        <v>25</v>
      </c>
      <c r="R28">
        <v>66</v>
      </c>
      <c r="S28">
        <v>30</v>
      </c>
      <c r="T28">
        <v>18</v>
      </c>
      <c r="U28">
        <v>13</v>
      </c>
      <c r="V28">
        <v>202</v>
      </c>
      <c r="W28">
        <v>0.59</v>
      </c>
      <c r="X28" s="24">
        <f t="shared" si="0"/>
        <v>6188</v>
      </c>
      <c r="Y28" s="7">
        <f t="shared" si="2"/>
        <v>31108</v>
      </c>
      <c r="Z28" s="7">
        <f t="shared" si="3"/>
        <v>24920</v>
      </c>
      <c r="AA28" s="9">
        <f t="shared" si="4"/>
        <v>0.8010801080108011</v>
      </c>
      <c r="AB28" s="18">
        <f t="shared" si="5"/>
        <v>1.7800389999999999E-6</v>
      </c>
      <c r="AC28" s="10">
        <f t="shared" si="1"/>
        <v>18.929940000000006</v>
      </c>
      <c r="AD28" s="23">
        <f t="shared" si="6"/>
        <v>15.164398379837989</v>
      </c>
      <c r="AE28">
        <f t="shared" si="7"/>
        <v>1.4659500000000001</v>
      </c>
      <c r="AF28">
        <f t="shared" si="8"/>
        <v>4.9654499999999997</v>
      </c>
    </row>
    <row r="29" spans="1:39" x14ac:dyDescent="0.35">
      <c r="A29" s="3">
        <f t="shared" si="9"/>
        <v>19</v>
      </c>
      <c r="B29">
        <v>5.4546299999999999</v>
      </c>
      <c r="C29">
        <v>1.4011499999999999</v>
      </c>
      <c r="D29">
        <v>20</v>
      </c>
      <c r="E29">
        <v>66</v>
      </c>
      <c r="F29">
        <v>24</v>
      </c>
      <c r="G29">
        <v>35</v>
      </c>
      <c r="H29">
        <v>15</v>
      </c>
      <c r="I29">
        <v>39</v>
      </c>
      <c r="J29">
        <v>15</v>
      </c>
      <c r="K29">
        <v>25</v>
      </c>
      <c r="L29">
        <v>35</v>
      </c>
      <c r="M29">
        <v>13</v>
      </c>
      <c r="N29">
        <v>29</v>
      </c>
      <c r="O29">
        <v>34</v>
      </c>
      <c r="P29">
        <v>15</v>
      </c>
      <c r="Q29">
        <v>26</v>
      </c>
      <c r="R29">
        <v>66</v>
      </c>
      <c r="S29">
        <v>30</v>
      </c>
      <c r="T29">
        <v>18</v>
      </c>
      <c r="U29">
        <v>14</v>
      </c>
      <c r="V29">
        <v>222</v>
      </c>
      <c r="W29">
        <v>0.59</v>
      </c>
      <c r="X29" s="24">
        <f t="shared" si="0"/>
        <v>6818</v>
      </c>
      <c r="Y29" s="7">
        <f t="shared" si="2"/>
        <v>34188</v>
      </c>
      <c r="Z29" s="7">
        <f t="shared" si="3"/>
        <v>27370</v>
      </c>
      <c r="AA29" s="9">
        <f t="shared" si="4"/>
        <v>0.80057330057330056</v>
      </c>
      <c r="AB29" s="18">
        <f t="shared" si="5"/>
        <v>1.7800389999999999E-6</v>
      </c>
      <c r="AC29" s="10">
        <f t="shared" si="1"/>
        <v>18.929940000000006</v>
      </c>
      <c r="AD29" s="23">
        <f t="shared" si="6"/>
        <v>15.154804545454549</v>
      </c>
      <c r="AE29">
        <f t="shared" si="7"/>
        <v>1.4011499999999999</v>
      </c>
      <c r="AF29">
        <f t="shared" si="8"/>
        <v>5.4546299999999999</v>
      </c>
    </row>
    <row r="30" spans="1:39" x14ac:dyDescent="0.35">
      <c r="A30" s="3">
        <f t="shared" si="9"/>
        <v>20</v>
      </c>
      <c r="B30">
        <v>7.1687900000000004</v>
      </c>
      <c r="C30">
        <v>1.32368</v>
      </c>
      <c r="D30">
        <v>20</v>
      </c>
      <c r="E30">
        <v>67</v>
      </c>
      <c r="F30">
        <v>24</v>
      </c>
      <c r="G30">
        <v>35</v>
      </c>
      <c r="H30">
        <v>15</v>
      </c>
      <c r="I30">
        <v>39</v>
      </c>
      <c r="J30">
        <v>15</v>
      </c>
      <c r="K30">
        <v>25</v>
      </c>
      <c r="L30">
        <v>35</v>
      </c>
      <c r="M30">
        <v>13</v>
      </c>
      <c r="N30">
        <v>29</v>
      </c>
      <c r="O30">
        <v>34</v>
      </c>
      <c r="P30">
        <v>15</v>
      </c>
      <c r="Q30">
        <v>26</v>
      </c>
      <c r="R30">
        <v>66</v>
      </c>
      <c r="S30">
        <v>30</v>
      </c>
      <c r="T30">
        <v>18</v>
      </c>
      <c r="U30">
        <v>16</v>
      </c>
      <c r="V30">
        <v>284</v>
      </c>
      <c r="W30">
        <v>0.59</v>
      </c>
      <c r="X30" s="24">
        <f t="shared" si="0"/>
        <v>7808</v>
      </c>
      <c r="Y30" s="7">
        <f t="shared" si="2"/>
        <v>43736</v>
      </c>
      <c r="Z30" s="7">
        <f t="shared" si="3"/>
        <v>35928</v>
      </c>
      <c r="AA30" s="9">
        <f t="shared" si="4"/>
        <v>0.82147430034753977</v>
      </c>
      <c r="AB30" s="18">
        <f t="shared" si="5"/>
        <v>1.7800389999999999E-6</v>
      </c>
      <c r="AC30" s="10">
        <f t="shared" si="1"/>
        <v>18.929940000000006</v>
      </c>
      <c r="AD30" s="23">
        <f t="shared" si="6"/>
        <v>15.550459217120912</v>
      </c>
      <c r="AE30">
        <f t="shared" si="7"/>
        <v>1.32368</v>
      </c>
      <c r="AF30">
        <f t="shared" si="8"/>
        <v>7.1687900000000004</v>
      </c>
    </row>
    <row r="31" spans="1:39" x14ac:dyDescent="0.35">
      <c r="A31" s="3">
        <f t="shared" si="9"/>
        <v>21</v>
      </c>
      <c r="B31">
        <v>5.8883000000000001</v>
      </c>
      <c r="C31">
        <v>1.3932100000000001</v>
      </c>
      <c r="D31">
        <v>20</v>
      </c>
      <c r="E31">
        <v>66</v>
      </c>
      <c r="F31">
        <v>24</v>
      </c>
      <c r="G31">
        <v>35</v>
      </c>
      <c r="H31">
        <v>15</v>
      </c>
      <c r="I31">
        <v>39</v>
      </c>
      <c r="J31">
        <v>15</v>
      </c>
      <c r="K31">
        <v>25</v>
      </c>
      <c r="L31">
        <v>35</v>
      </c>
      <c r="M31">
        <v>13</v>
      </c>
      <c r="N31">
        <v>29</v>
      </c>
      <c r="O31">
        <v>34</v>
      </c>
      <c r="P31">
        <v>15</v>
      </c>
      <c r="Q31">
        <v>26</v>
      </c>
      <c r="R31">
        <v>66</v>
      </c>
      <c r="S31">
        <v>30</v>
      </c>
      <c r="T31">
        <v>18</v>
      </c>
      <c r="U31">
        <v>14</v>
      </c>
      <c r="V31">
        <v>236</v>
      </c>
      <c r="W31">
        <v>0.59</v>
      </c>
      <c r="X31" s="24">
        <f t="shared" si="0"/>
        <v>6818</v>
      </c>
      <c r="Y31" s="7">
        <f t="shared" si="2"/>
        <v>36344</v>
      </c>
      <c r="Z31" s="7">
        <f t="shared" si="3"/>
        <v>29526</v>
      </c>
      <c r="AA31" s="9">
        <f t="shared" si="4"/>
        <v>0.81240369799691836</v>
      </c>
      <c r="AB31" s="18">
        <f t="shared" si="5"/>
        <v>1.7800389999999999E-6</v>
      </c>
      <c r="AC31" s="10">
        <f t="shared" si="1"/>
        <v>18.929940000000006</v>
      </c>
      <c r="AD31" s="23">
        <f t="shared" si="6"/>
        <v>15.378753258859788</v>
      </c>
      <c r="AE31">
        <f t="shared" si="7"/>
        <v>1.3932100000000001</v>
      </c>
      <c r="AF31">
        <f t="shared" si="8"/>
        <v>5.8883000000000001</v>
      </c>
    </row>
    <row r="32" spans="1:39" x14ac:dyDescent="0.35">
      <c r="A32" s="3">
        <f t="shared" si="9"/>
        <v>22</v>
      </c>
      <c r="B32">
        <v>6.1389300000000002</v>
      </c>
      <c r="C32">
        <v>1.38801</v>
      </c>
      <c r="D32">
        <v>20</v>
      </c>
      <c r="E32">
        <v>66</v>
      </c>
      <c r="F32">
        <v>24</v>
      </c>
      <c r="G32">
        <v>35</v>
      </c>
      <c r="H32">
        <v>15</v>
      </c>
      <c r="I32">
        <v>39</v>
      </c>
      <c r="J32">
        <v>15</v>
      </c>
      <c r="K32">
        <v>24</v>
      </c>
      <c r="L32">
        <v>35</v>
      </c>
      <c r="M32">
        <v>13</v>
      </c>
      <c r="N32">
        <v>29</v>
      </c>
      <c r="O32">
        <v>34</v>
      </c>
      <c r="P32">
        <v>15</v>
      </c>
      <c r="Q32">
        <v>26</v>
      </c>
      <c r="R32">
        <v>66</v>
      </c>
      <c r="S32">
        <v>30</v>
      </c>
      <c r="T32">
        <v>18</v>
      </c>
      <c r="U32">
        <v>14</v>
      </c>
      <c r="V32">
        <v>244</v>
      </c>
      <c r="W32">
        <v>0.59</v>
      </c>
      <c r="X32" s="24">
        <f t="shared" si="0"/>
        <v>6804</v>
      </c>
      <c r="Y32" s="7">
        <f t="shared" si="2"/>
        <v>37576</v>
      </c>
      <c r="Z32" s="7">
        <f t="shared" si="3"/>
        <v>30772</v>
      </c>
      <c r="AA32" s="9">
        <f t="shared" si="4"/>
        <v>0.81892697466467956</v>
      </c>
      <c r="AB32" s="18">
        <f t="shared" si="5"/>
        <v>1.7800389999999999E-6</v>
      </c>
      <c r="AC32" s="10">
        <f t="shared" si="1"/>
        <v>18.929940000000006</v>
      </c>
      <c r="AD32" s="23">
        <f t="shared" si="6"/>
        <v>15.502238494783908</v>
      </c>
      <c r="AE32">
        <f t="shared" si="7"/>
        <v>1.38801</v>
      </c>
      <c r="AF32">
        <f t="shared" si="8"/>
        <v>6.1389300000000002</v>
      </c>
    </row>
    <row r="33" spans="1:40" x14ac:dyDescent="0.35">
      <c r="A33" s="3">
        <f t="shared" si="9"/>
        <v>23</v>
      </c>
      <c r="B33">
        <v>5.1147</v>
      </c>
      <c r="C33">
        <v>1.44173</v>
      </c>
      <c r="D33">
        <v>20</v>
      </c>
      <c r="E33">
        <v>67</v>
      </c>
      <c r="F33">
        <v>24</v>
      </c>
      <c r="G33">
        <v>35</v>
      </c>
      <c r="H33">
        <v>15</v>
      </c>
      <c r="I33">
        <v>39</v>
      </c>
      <c r="J33">
        <v>15</v>
      </c>
      <c r="K33">
        <v>25</v>
      </c>
      <c r="L33">
        <v>38</v>
      </c>
      <c r="M33">
        <v>13</v>
      </c>
      <c r="N33">
        <v>29</v>
      </c>
      <c r="O33">
        <v>33</v>
      </c>
      <c r="P33">
        <v>15</v>
      </c>
      <c r="Q33">
        <v>26</v>
      </c>
      <c r="R33">
        <v>66</v>
      </c>
      <c r="S33">
        <v>30</v>
      </c>
      <c r="T33">
        <v>18</v>
      </c>
      <c r="U33">
        <v>13</v>
      </c>
      <c r="V33">
        <v>208</v>
      </c>
      <c r="W33">
        <v>0.59</v>
      </c>
      <c r="X33" s="24">
        <f t="shared" si="0"/>
        <v>6370</v>
      </c>
      <c r="Y33" s="7">
        <f t="shared" si="2"/>
        <v>32032</v>
      </c>
      <c r="Z33" s="7">
        <f t="shared" si="3"/>
        <v>25662</v>
      </c>
      <c r="AA33" s="9">
        <f t="shared" si="4"/>
        <v>0.80113636363636365</v>
      </c>
      <c r="AB33" s="18">
        <f t="shared" si="5"/>
        <v>1.7800389999999999E-6</v>
      </c>
      <c r="AC33" s="10">
        <f t="shared" si="1"/>
        <v>18.929940000000006</v>
      </c>
      <c r="AD33" s="23">
        <f t="shared" si="6"/>
        <v>15.165463295454551</v>
      </c>
      <c r="AE33">
        <f t="shared" si="7"/>
        <v>1.44173</v>
      </c>
      <c r="AF33">
        <f t="shared" si="8"/>
        <v>5.1147</v>
      </c>
      <c r="AN33" s="15"/>
    </row>
    <row r="34" spans="1:40" x14ac:dyDescent="0.35">
      <c r="A34" s="3">
        <f t="shared" si="9"/>
        <v>24</v>
      </c>
      <c r="B34">
        <v>6.24594</v>
      </c>
      <c r="C34">
        <v>1.3429599999999999</v>
      </c>
      <c r="D34">
        <v>20</v>
      </c>
      <c r="E34">
        <v>66</v>
      </c>
      <c r="F34">
        <v>24</v>
      </c>
      <c r="G34">
        <v>36</v>
      </c>
      <c r="H34">
        <v>15</v>
      </c>
      <c r="I34">
        <v>38</v>
      </c>
      <c r="J34">
        <v>15</v>
      </c>
      <c r="K34">
        <v>25</v>
      </c>
      <c r="L34">
        <v>34</v>
      </c>
      <c r="M34">
        <v>13</v>
      </c>
      <c r="N34">
        <v>29</v>
      </c>
      <c r="O34">
        <v>34</v>
      </c>
      <c r="P34">
        <v>15</v>
      </c>
      <c r="Q34">
        <v>26</v>
      </c>
      <c r="R34">
        <v>66</v>
      </c>
      <c r="S34">
        <v>30</v>
      </c>
      <c r="T34">
        <v>18</v>
      </c>
      <c r="U34">
        <v>16</v>
      </c>
      <c r="V34">
        <v>254</v>
      </c>
      <c r="W34">
        <v>0.59</v>
      </c>
      <c r="X34" s="24">
        <f t="shared" si="0"/>
        <v>7776</v>
      </c>
      <c r="Y34" s="7">
        <f t="shared" si="2"/>
        <v>39116</v>
      </c>
      <c r="Z34" s="7">
        <f t="shared" si="3"/>
        <v>31340</v>
      </c>
      <c r="AA34" s="9">
        <f t="shared" si="4"/>
        <v>0.80120666734839963</v>
      </c>
      <c r="AB34" s="18">
        <f t="shared" si="5"/>
        <v>1.7800389999999999E-6</v>
      </c>
      <c r="AC34" s="10">
        <f t="shared" si="1"/>
        <v>18.929940000000006</v>
      </c>
      <c r="AD34" s="23">
        <f t="shared" si="6"/>
        <v>15.166794140505168</v>
      </c>
      <c r="AE34">
        <f t="shared" si="7"/>
        <v>1.3429599999999999</v>
      </c>
      <c r="AF34">
        <f t="shared" si="8"/>
        <v>6.24594</v>
      </c>
    </row>
    <row r="35" spans="1:40" x14ac:dyDescent="0.35">
      <c r="A35" s="3">
        <f t="shared" si="9"/>
        <v>25</v>
      </c>
      <c r="B35">
        <v>4.8676899999999996</v>
      </c>
      <c r="C35">
        <v>1.47129</v>
      </c>
      <c r="D35">
        <v>20</v>
      </c>
      <c r="E35">
        <v>66</v>
      </c>
      <c r="F35">
        <v>24</v>
      </c>
      <c r="G35">
        <v>35</v>
      </c>
      <c r="H35">
        <v>15</v>
      </c>
      <c r="I35">
        <v>35</v>
      </c>
      <c r="J35">
        <v>15</v>
      </c>
      <c r="K35">
        <v>24</v>
      </c>
      <c r="L35">
        <v>22</v>
      </c>
      <c r="M35">
        <v>10</v>
      </c>
      <c r="N35">
        <v>30</v>
      </c>
      <c r="O35">
        <v>33</v>
      </c>
      <c r="P35">
        <v>15</v>
      </c>
      <c r="Q35">
        <v>26</v>
      </c>
      <c r="R35">
        <v>66</v>
      </c>
      <c r="S35">
        <v>30</v>
      </c>
      <c r="T35">
        <v>18</v>
      </c>
      <c r="U35">
        <v>13</v>
      </c>
      <c r="V35">
        <v>198</v>
      </c>
      <c r="W35">
        <v>0.59</v>
      </c>
      <c r="X35" s="24">
        <f t="shared" si="0"/>
        <v>6058</v>
      </c>
      <c r="Y35" s="7">
        <f t="shared" si="2"/>
        <v>30492</v>
      </c>
      <c r="Z35" s="7">
        <f t="shared" si="3"/>
        <v>24434</v>
      </c>
      <c r="AA35" s="9">
        <f t="shared" si="4"/>
        <v>0.80132493768857405</v>
      </c>
      <c r="AB35" s="18">
        <f t="shared" si="5"/>
        <v>1.7800389999999999E-6</v>
      </c>
      <c r="AC35" s="10">
        <f t="shared" si="1"/>
        <v>18.929940000000006</v>
      </c>
      <c r="AD35" s="23">
        <f t="shared" si="6"/>
        <v>15.16903299094845</v>
      </c>
      <c r="AE35">
        <f t="shared" si="7"/>
        <v>1.47129</v>
      </c>
      <c r="AF35">
        <f t="shared" si="8"/>
        <v>4.8676899999999996</v>
      </c>
    </row>
    <row r="36" spans="1:40" x14ac:dyDescent="0.35">
      <c r="A36" s="3">
        <f t="shared" si="9"/>
        <v>26</v>
      </c>
      <c r="X36" s="24">
        <f t="shared" si="0"/>
        <v>0</v>
      </c>
      <c r="Y36" s="7">
        <f t="shared" si="2"/>
        <v>0</v>
      </c>
      <c r="Z36" s="7">
        <f t="shared" si="3"/>
        <v>0</v>
      </c>
      <c r="AA36" s="9" t="e">
        <f t="shared" si="4"/>
        <v>#DIV/0!</v>
      </c>
      <c r="AB36" s="18">
        <f t="shared" si="5"/>
        <v>5.5041999999999997E-7</v>
      </c>
      <c r="AC36" s="10">
        <f t="shared" si="1"/>
        <v>-26.361999999999998</v>
      </c>
      <c r="AD36" s="23" t="e">
        <f t="shared" si="6"/>
        <v>#DIV/0!</v>
      </c>
      <c r="AE36">
        <f t="shared" si="7"/>
        <v>0</v>
      </c>
      <c r="AF36">
        <f t="shared" si="8"/>
        <v>0</v>
      </c>
    </row>
    <row r="37" spans="1:40" x14ac:dyDescent="0.35">
      <c r="A37" s="3">
        <f t="shared" si="9"/>
        <v>27</v>
      </c>
      <c r="X37" s="24">
        <f t="shared" si="0"/>
        <v>0</v>
      </c>
      <c r="Y37" s="7">
        <f t="shared" si="2"/>
        <v>0</v>
      </c>
      <c r="Z37" s="7">
        <f t="shared" si="3"/>
        <v>0</v>
      </c>
      <c r="AA37" s="9" t="e">
        <f t="shared" si="4"/>
        <v>#DIV/0!</v>
      </c>
      <c r="AB37" s="18">
        <f t="shared" si="5"/>
        <v>5.5041999999999997E-7</v>
      </c>
      <c r="AC37" s="10">
        <f t="shared" si="1"/>
        <v>-26.361999999999998</v>
      </c>
      <c r="AD37" s="23" t="e">
        <f t="shared" si="6"/>
        <v>#DIV/0!</v>
      </c>
      <c r="AE37">
        <f t="shared" si="7"/>
        <v>0</v>
      </c>
      <c r="AF37">
        <f t="shared" si="8"/>
        <v>0</v>
      </c>
    </row>
    <row r="38" spans="1:40" x14ac:dyDescent="0.35">
      <c r="A38" s="3">
        <f t="shared" si="9"/>
        <v>28</v>
      </c>
      <c r="X38" s="24">
        <f t="shared" si="0"/>
        <v>0</v>
      </c>
      <c r="Y38" s="7">
        <f t="shared" si="2"/>
        <v>0</v>
      </c>
      <c r="Z38" s="7">
        <f t="shared" si="3"/>
        <v>0</v>
      </c>
      <c r="AA38" s="9" t="e">
        <f t="shared" si="4"/>
        <v>#DIV/0!</v>
      </c>
      <c r="AB38" s="18">
        <f t="shared" si="5"/>
        <v>5.5041999999999997E-7</v>
      </c>
      <c r="AC38" s="10">
        <f t="shared" si="1"/>
        <v>-26.361999999999998</v>
      </c>
      <c r="AD38" s="23" t="e">
        <f t="shared" si="6"/>
        <v>#DIV/0!</v>
      </c>
      <c r="AE38">
        <f t="shared" si="7"/>
        <v>0</v>
      </c>
      <c r="AF38">
        <f t="shared" si="8"/>
        <v>0</v>
      </c>
    </row>
    <row r="39" spans="1:40" x14ac:dyDescent="0.35">
      <c r="A39" s="3">
        <f t="shared" si="9"/>
        <v>29</v>
      </c>
      <c r="X39" s="24">
        <f t="shared" si="0"/>
        <v>0</v>
      </c>
      <c r="Y39" s="7">
        <f t="shared" si="2"/>
        <v>0</v>
      </c>
      <c r="Z39" s="7">
        <f t="shared" si="3"/>
        <v>0</v>
      </c>
      <c r="AA39" s="9" t="e">
        <f t="shared" si="4"/>
        <v>#DIV/0!</v>
      </c>
      <c r="AB39" s="18">
        <f t="shared" si="5"/>
        <v>5.5041999999999997E-7</v>
      </c>
      <c r="AC39" s="10">
        <f t="shared" si="1"/>
        <v>-26.361999999999998</v>
      </c>
      <c r="AD39" s="23" t="e">
        <f t="shared" si="6"/>
        <v>#DIV/0!</v>
      </c>
      <c r="AE39">
        <f t="shared" si="7"/>
        <v>0</v>
      </c>
      <c r="AF39">
        <f t="shared" si="8"/>
        <v>0</v>
      </c>
    </row>
    <row r="40" spans="1:40" x14ac:dyDescent="0.35">
      <c r="A40" s="3">
        <f t="shared" si="9"/>
        <v>30</v>
      </c>
      <c r="X40" s="24">
        <f t="shared" si="0"/>
        <v>0</v>
      </c>
      <c r="Y40" s="7">
        <f t="shared" si="2"/>
        <v>0</v>
      </c>
      <c r="Z40" s="7">
        <f t="shared" si="3"/>
        <v>0</v>
      </c>
      <c r="AA40" s="9" t="e">
        <f t="shared" si="4"/>
        <v>#DIV/0!</v>
      </c>
      <c r="AB40" s="18">
        <f t="shared" si="5"/>
        <v>5.5041999999999997E-7</v>
      </c>
      <c r="AC40" s="10">
        <f t="shared" si="1"/>
        <v>-26.361999999999998</v>
      </c>
      <c r="AD40" s="23" t="e">
        <f t="shared" si="6"/>
        <v>#DIV/0!</v>
      </c>
      <c r="AE40">
        <f t="shared" si="7"/>
        <v>0</v>
      </c>
      <c r="AF40">
        <f t="shared" si="8"/>
        <v>0</v>
      </c>
    </row>
    <row r="41" spans="1:40" x14ac:dyDescent="0.35">
      <c r="A41" s="3">
        <f t="shared" si="9"/>
        <v>31</v>
      </c>
      <c r="X41" s="24">
        <f t="shared" si="0"/>
        <v>0</v>
      </c>
      <c r="Y41" s="7">
        <f t="shared" si="2"/>
        <v>0</v>
      </c>
      <c r="Z41" s="7">
        <f t="shared" si="3"/>
        <v>0</v>
      </c>
      <c r="AA41" s="9" t="e">
        <f t="shared" si="4"/>
        <v>#DIV/0!</v>
      </c>
      <c r="AB41" s="18">
        <f t="shared" si="5"/>
        <v>5.5041999999999997E-7</v>
      </c>
      <c r="AC41" s="10">
        <f t="shared" si="1"/>
        <v>-26.361999999999998</v>
      </c>
      <c r="AD41" s="23" t="e">
        <f t="shared" si="6"/>
        <v>#DIV/0!</v>
      </c>
      <c r="AE41">
        <f t="shared" si="7"/>
        <v>0</v>
      </c>
      <c r="AF41">
        <f t="shared" si="8"/>
        <v>0</v>
      </c>
    </row>
    <row r="42" spans="1:40" x14ac:dyDescent="0.35">
      <c r="A42" s="3">
        <f t="shared" si="9"/>
        <v>32</v>
      </c>
      <c r="X42" s="24">
        <f t="shared" si="0"/>
        <v>0</v>
      </c>
      <c r="Y42" s="7">
        <f t="shared" si="2"/>
        <v>0</v>
      </c>
      <c r="Z42" s="7">
        <f t="shared" si="3"/>
        <v>0</v>
      </c>
      <c r="AA42" s="9" t="e">
        <f t="shared" si="4"/>
        <v>#DIV/0!</v>
      </c>
      <c r="AB42" s="18">
        <f t="shared" si="5"/>
        <v>5.5041999999999997E-7</v>
      </c>
      <c r="AC42" s="10">
        <f t="shared" si="1"/>
        <v>-26.361999999999998</v>
      </c>
      <c r="AD42" s="23" t="e">
        <f t="shared" si="6"/>
        <v>#DIV/0!</v>
      </c>
      <c r="AE42">
        <f t="shared" si="7"/>
        <v>0</v>
      </c>
      <c r="AF42">
        <f t="shared" si="8"/>
        <v>0</v>
      </c>
    </row>
    <row r="43" spans="1:40" x14ac:dyDescent="0.35">
      <c r="A43" s="3">
        <f t="shared" si="9"/>
        <v>33</v>
      </c>
      <c r="X43" s="24">
        <f t="shared" ref="X43:X60" si="10">SUM(D43:S43)*U43</f>
        <v>0</v>
      </c>
      <c r="Y43" s="7">
        <f t="shared" si="2"/>
        <v>0</v>
      </c>
      <c r="Z43" s="7">
        <f t="shared" si="3"/>
        <v>0</v>
      </c>
      <c r="AA43" s="9" t="e">
        <f t="shared" si="4"/>
        <v>#DIV/0!</v>
      </c>
      <c r="AB43" s="18">
        <f t="shared" si="5"/>
        <v>5.5041999999999997E-7</v>
      </c>
      <c r="AC43" s="10">
        <f t="shared" si="1"/>
        <v>-26.361999999999998</v>
      </c>
      <c r="AD43" s="23" t="e">
        <f t="shared" si="6"/>
        <v>#DIV/0!</v>
      </c>
      <c r="AE43">
        <f t="shared" si="7"/>
        <v>0</v>
      </c>
      <c r="AF43">
        <f t="shared" si="8"/>
        <v>0</v>
      </c>
    </row>
    <row r="44" spans="1:40" x14ac:dyDescent="0.35">
      <c r="A44" s="3">
        <f t="shared" si="9"/>
        <v>34</v>
      </c>
      <c r="X44" s="24">
        <f t="shared" si="10"/>
        <v>0</v>
      </c>
      <c r="Y44" s="7">
        <f t="shared" si="2"/>
        <v>0</v>
      </c>
      <c r="Z44" s="7">
        <f t="shared" si="3"/>
        <v>0</v>
      </c>
      <c r="AA44" s="9" t="e">
        <f t="shared" si="4"/>
        <v>#DIV/0!</v>
      </c>
      <c r="AB44" s="18">
        <f t="shared" si="5"/>
        <v>5.5041999999999997E-7</v>
      </c>
      <c r="AC44" s="10">
        <f t="shared" si="1"/>
        <v>-26.361999999999998</v>
      </c>
      <c r="AD44" s="23" t="e">
        <f t="shared" si="6"/>
        <v>#DIV/0!</v>
      </c>
      <c r="AE44">
        <f t="shared" si="7"/>
        <v>0</v>
      </c>
      <c r="AF44">
        <f t="shared" si="8"/>
        <v>0</v>
      </c>
    </row>
    <row r="45" spans="1:40" x14ac:dyDescent="0.35">
      <c r="A45" s="3">
        <f t="shared" si="9"/>
        <v>35</v>
      </c>
      <c r="X45" s="24">
        <f t="shared" si="10"/>
        <v>0</v>
      </c>
      <c r="Y45" s="7">
        <f t="shared" si="2"/>
        <v>0</v>
      </c>
      <c r="Z45" s="7">
        <f t="shared" si="3"/>
        <v>0</v>
      </c>
      <c r="AA45" s="9" t="e">
        <f t="shared" si="4"/>
        <v>#DIV/0!</v>
      </c>
      <c r="AB45" s="18">
        <f t="shared" si="5"/>
        <v>5.5041999999999997E-7</v>
      </c>
      <c r="AC45" s="10">
        <f t="shared" si="1"/>
        <v>-26.361999999999998</v>
      </c>
      <c r="AD45" s="23" t="e">
        <f t="shared" si="6"/>
        <v>#DIV/0!</v>
      </c>
      <c r="AE45">
        <f t="shared" si="7"/>
        <v>0</v>
      </c>
      <c r="AF45">
        <f t="shared" si="8"/>
        <v>0</v>
      </c>
    </row>
    <row r="46" spans="1:40" x14ac:dyDescent="0.35">
      <c r="A46" s="3">
        <f t="shared" si="9"/>
        <v>36</v>
      </c>
      <c r="X46" s="24">
        <f t="shared" si="10"/>
        <v>0</v>
      </c>
      <c r="Y46" s="7">
        <f t="shared" si="2"/>
        <v>0</v>
      </c>
      <c r="Z46" s="7">
        <f t="shared" si="3"/>
        <v>0</v>
      </c>
      <c r="AA46" s="9" t="e">
        <f t="shared" si="4"/>
        <v>#DIV/0!</v>
      </c>
      <c r="AB46" s="18">
        <f t="shared" si="5"/>
        <v>5.5041999999999997E-7</v>
      </c>
      <c r="AC46" s="10">
        <f t="shared" si="1"/>
        <v>-26.361999999999998</v>
      </c>
      <c r="AD46" s="23" t="e">
        <f t="shared" si="6"/>
        <v>#DIV/0!</v>
      </c>
      <c r="AE46">
        <f t="shared" si="7"/>
        <v>0</v>
      </c>
      <c r="AF46">
        <f t="shared" si="8"/>
        <v>0</v>
      </c>
    </row>
    <row r="47" spans="1:40" x14ac:dyDescent="0.35">
      <c r="A47" s="3">
        <f t="shared" si="9"/>
        <v>37</v>
      </c>
      <c r="B47" s="17"/>
      <c r="E47" s="15"/>
      <c r="F47" s="15"/>
      <c r="X47" s="24">
        <f t="shared" si="10"/>
        <v>0</v>
      </c>
      <c r="Y47" s="7">
        <f t="shared" si="2"/>
        <v>0</v>
      </c>
      <c r="Z47" s="7">
        <f t="shared" si="3"/>
        <v>0</v>
      </c>
      <c r="AA47" s="9" t="e">
        <f t="shared" si="4"/>
        <v>#DIV/0!</v>
      </c>
      <c r="AB47" s="18">
        <f t="shared" si="5"/>
        <v>5.5041999999999997E-7</v>
      </c>
      <c r="AC47" s="10">
        <f t="shared" si="1"/>
        <v>-26.361999999999998</v>
      </c>
      <c r="AD47" s="23" t="e">
        <f t="shared" si="6"/>
        <v>#DIV/0!</v>
      </c>
      <c r="AE47">
        <f t="shared" si="7"/>
        <v>0</v>
      </c>
      <c r="AF47">
        <f t="shared" si="8"/>
        <v>0</v>
      </c>
    </row>
    <row r="48" spans="1:40" x14ac:dyDescent="0.35">
      <c r="A48" s="3">
        <f t="shared" si="9"/>
        <v>38</v>
      </c>
      <c r="B48" s="17"/>
      <c r="E48" s="15"/>
      <c r="F48" s="15"/>
      <c r="X48" s="24">
        <f t="shared" si="10"/>
        <v>0</v>
      </c>
      <c r="Y48" s="7">
        <f t="shared" si="2"/>
        <v>0</v>
      </c>
      <c r="Z48" s="7">
        <f t="shared" si="3"/>
        <v>0</v>
      </c>
      <c r="AA48" s="9" t="e">
        <f t="shared" si="4"/>
        <v>#DIV/0!</v>
      </c>
      <c r="AB48" s="18">
        <f t="shared" si="5"/>
        <v>5.5041999999999997E-7</v>
      </c>
      <c r="AC48" s="10">
        <f t="shared" si="1"/>
        <v>-26.361999999999998</v>
      </c>
      <c r="AD48" s="23" t="e">
        <f t="shared" si="6"/>
        <v>#DIV/0!</v>
      </c>
      <c r="AE48">
        <f t="shared" si="7"/>
        <v>0</v>
      </c>
      <c r="AF48">
        <f t="shared" si="8"/>
        <v>0</v>
      </c>
    </row>
    <row r="49" spans="1:32" x14ac:dyDescent="0.35">
      <c r="A49" s="3">
        <f t="shared" si="9"/>
        <v>39</v>
      </c>
      <c r="E49" s="15"/>
      <c r="F49" s="15"/>
      <c r="X49" s="24">
        <f t="shared" si="10"/>
        <v>0</v>
      </c>
      <c r="Y49" s="7">
        <f t="shared" si="2"/>
        <v>0</v>
      </c>
      <c r="Z49" s="7">
        <f t="shared" si="3"/>
        <v>0</v>
      </c>
      <c r="AA49" s="9" t="e">
        <f t="shared" si="4"/>
        <v>#DIV/0!</v>
      </c>
      <c r="AB49" s="18">
        <f t="shared" si="5"/>
        <v>5.5041999999999997E-7</v>
      </c>
      <c r="AC49" s="10">
        <f t="shared" si="1"/>
        <v>-26.361999999999998</v>
      </c>
      <c r="AD49" s="23" t="e">
        <f t="shared" si="6"/>
        <v>#DIV/0!</v>
      </c>
      <c r="AE49">
        <f t="shared" si="7"/>
        <v>0</v>
      </c>
      <c r="AF49">
        <f t="shared" si="8"/>
        <v>0</v>
      </c>
    </row>
    <row r="50" spans="1:32" x14ac:dyDescent="0.35">
      <c r="A50" s="3">
        <f t="shared" si="9"/>
        <v>40</v>
      </c>
      <c r="E50" s="15"/>
      <c r="F50" s="15"/>
      <c r="X50" s="24">
        <f t="shared" si="10"/>
        <v>0</v>
      </c>
      <c r="Y50" s="7">
        <f t="shared" si="2"/>
        <v>0</v>
      </c>
      <c r="Z50" s="7">
        <f t="shared" si="3"/>
        <v>0</v>
      </c>
      <c r="AA50" s="9" t="e">
        <f t="shared" si="4"/>
        <v>#DIV/0!</v>
      </c>
      <c r="AB50" s="18">
        <f t="shared" si="5"/>
        <v>5.5041999999999997E-7</v>
      </c>
      <c r="AC50" s="10">
        <f t="shared" si="1"/>
        <v>-26.361999999999998</v>
      </c>
      <c r="AD50" s="23" t="e">
        <f t="shared" si="6"/>
        <v>#DIV/0!</v>
      </c>
      <c r="AE50">
        <f t="shared" si="7"/>
        <v>0</v>
      </c>
      <c r="AF50">
        <f t="shared" si="8"/>
        <v>0</v>
      </c>
    </row>
    <row r="51" spans="1:32" x14ac:dyDescent="0.35">
      <c r="A51" s="3">
        <f t="shared" si="9"/>
        <v>41</v>
      </c>
      <c r="E51" s="15"/>
      <c r="F51" s="15"/>
      <c r="X51" s="24">
        <f t="shared" si="10"/>
        <v>0</v>
      </c>
      <c r="Y51" s="7">
        <f t="shared" si="2"/>
        <v>0</v>
      </c>
      <c r="Z51" s="7">
        <f t="shared" si="3"/>
        <v>0</v>
      </c>
      <c r="AA51" s="9" t="e">
        <f t="shared" si="4"/>
        <v>#DIV/0!</v>
      </c>
      <c r="AB51" s="18">
        <f t="shared" si="5"/>
        <v>5.5041999999999997E-7</v>
      </c>
      <c r="AC51" s="10">
        <f t="shared" si="1"/>
        <v>-26.361999999999998</v>
      </c>
      <c r="AD51" s="23" t="e">
        <f t="shared" si="6"/>
        <v>#DIV/0!</v>
      </c>
      <c r="AE51">
        <f t="shared" si="7"/>
        <v>0</v>
      </c>
      <c r="AF51">
        <f t="shared" si="8"/>
        <v>0</v>
      </c>
    </row>
    <row r="52" spans="1:32" x14ac:dyDescent="0.35">
      <c r="A52" s="3">
        <f t="shared" si="9"/>
        <v>42</v>
      </c>
      <c r="E52" s="15"/>
      <c r="F52" s="15"/>
      <c r="X52" s="24">
        <f t="shared" si="10"/>
        <v>0</v>
      </c>
      <c r="Y52" s="7">
        <f t="shared" si="2"/>
        <v>0</v>
      </c>
      <c r="Z52" s="7">
        <f t="shared" si="3"/>
        <v>0</v>
      </c>
      <c r="AA52" s="9" t="e">
        <f t="shared" si="4"/>
        <v>#DIV/0!</v>
      </c>
      <c r="AB52" s="18">
        <f t="shared" si="5"/>
        <v>5.5041999999999997E-7</v>
      </c>
      <c r="AC52" s="10">
        <f t="shared" si="1"/>
        <v>-26.361999999999998</v>
      </c>
      <c r="AD52" s="23" t="e">
        <f t="shared" si="6"/>
        <v>#DIV/0!</v>
      </c>
      <c r="AE52">
        <f t="shared" si="7"/>
        <v>0</v>
      </c>
      <c r="AF52">
        <f t="shared" si="8"/>
        <v>0</v>
      </c>
    </row>
    <row r="53" spans="1:32" x14ac:dyDescent="0.35">
      <c r="A53" s="3">
        <f t="shared" si="9"/>
        <v>43</v>
      </c>
      <c r="E53" s="15"/>
      <c r="F53" s="15"/>
      <c r="X53" s="24">
        <f t="shared" si="10"/>
        <v>0</v>
      </c>
      <c r="Y53" s="7">
        <f t="shared" si="2"/>
        <v>0</v>
      </c>
      <c r="Z53" s="7">
        <f t="shared" si="3"/>
        <v>0</v>
      </c>
      <c r="AA53" s="9" t="e">
        <f t="shared" si="4"/>
        <v>#DIV/0!</v>
      </c>
      <c r="AB53" s="18">
        <f t="shared" si="5"/>
        <v>5.5041999999999997E-7</v>
      </c>
      <c r="AC53" s="10">
        <f t="shared" si="1"/>
        <v>-26.361999999999998</v>
      </c>
      <c r="AD53" s="23" t="e">
        <f t="shared" si="6"/>
        <v>#DIV/0!</v>
      </c>
      <c r="AE53">
        <f t="shared" si="7"/>
        <v>0</v>
      </c>
      <c r="AF53">
        <f t="shared" si="8"/>
        <v>0</v>
      </c>
    </row>
    <row r="54" spans="1:32" x14ac:dyDescent="0.35">
      <c r="A54" s="3">
        <f t="shared" si="9"/>
        <v>44</v>
      </c>
      <c r="E54" s="15"/>
      <c r="F54" s="15"/>
      <c r="X54" s="24">
        <f t="shared" si="10"/>
        <v>0</v>
      </c>
      <c r="Y54" s="7">
        <f t="shared" si="2"/>
        <v>0</v>
      </c>
      <c r="Z54" s="7">
        <f t="shared" si="3"/>
        <v>0</v>
      </c>
      <c r="AA54" s="9" t="e">
        <f t="shared" si="4"/>
        <v>#DIV/0!</v>
      </c>
      <c r="AB54" s="18">
        <f t="shared" si="5"/>
        <v>5.5041999999999997E-7</v>
      </c>
      <c r="AC54" s="10">
        <f t="shared" si="1"/>
        <v>-26.361999999999998</v>
      </c>
      <c r="AD54" s="23" t="e">
        <f t="shared" si="6"/>
        <v>#DIV/0!</v>
      </c>
      <c r="AE54">
        <f t="shared" si="7"/>
        <v>0</v>
      </c>
      <c r="AF54">
        <f t="shared" si="8"/>
        <v>0</v>
      </c>
    </row>
    <row r="55" spans="1:32" x14ac:dyDescent="0.35">
      <c r="A55" s="3">
        <f t="shared" si="9"/>
        <v>45</v>
      </c>
      <c r="E55" s="15"/>
      <c r="F55" s="15"/>
      <c r="X55" s="24">
        <f t="shared" si="10"/>
        <v>0</v>
      </c>
      <c r="Y55" s="7">
        <f t="shared" si="2"/>
        <v>0</v>
      </c>
      <c r="Z55" s="7">
        <f t="shared" si="3"/>
        <v>0</v>
      </c>
      <c r="AA55" s="9" t="e">
        <f t="shared" si="4"/>
        <v>#DIV/0!</v>
      </c>
      <c r="AB55" s="18">
        <f t="shared" si="5"/>
        <v>5.5041999999999997E-7</v>
      </c>
      <c r="AC55" s="10">
        <f t="shared" si="1"/>
        <v>-26.361999999999998</v>
      </c>
      <c r="AD55" s="23" t="e">
        <f t="shared" si="6"/>
        <v>#DIV/0!</v>
      </c>
      <c r="AE55">
        <f t="shared" si="7"/>
        <v>0</v>
      </c>
      <c r="AF55">
        <f t="shared" si="8"/>
        <v>0</v>
      </c>
    </row>
    <row r="56" spans="1:32" x14ac:dyDescent="0.35">
      <c r="A56" s="3">
        <f t="shared" si="9"/>
        <v>46</v>
      </c>
      <c r="E56" s="15"/>
      <c r="F56" s="15"/>
      <c r="X56" s="24">
        <f t="shared" si="10"/>
        <v>0</v>
      </c>
      <c r="Y56" s="7">
        <f t="shared" si="2"/>
        <v>0</v>
      </c>
      <c r="Z56" s="7">
        <f t="shared" si="3"/>
        <v>0</v>
      </c>
      <c r="AA56" s="9" t="e">
        <f t="shared" si="4"/>
        <v>#DIV/0!</v>
      </c>
      <c r="AB56" s="18">
        <f t="shared" si="5"/>
        <v>5.5041999999999997E-7</v>
      </c>
      <c r="AC56" s="10">
        <f t="shared" si="1"/>
        <v>-26.361999999999998</v>
      </c>
      <c r="AD56" s="23" t="e">
        <f t="shared" si="6"/>
        <v>#DIV/0!</v>
      </c>
      <c r="AE56">
        <f t="shared" si="7"/>
        <v>0</v>
      </c>
      <c r="AF56">
        <f t="shared" si="8"/>
        <v>0</v>
      </c>
    </row>
    <row r="57" spans="1:32" x14ac:dyDescent="0.35">
      <c r="A57" s="3">
        <f t="shared" si="9"/>
        <v>47</v>
      </c>
      <c r="E57" s="15"/>
      <c r="F57" s="15"/>
      <c r="X57" s="24">
        <f t="shared" si="10"/>
        <v>0</v>
      </c>
      <c r="Y57" s="7">
        <f t="shared" si="2"/>
        <v>0</v>
      </c>
      <c r="Z57" s="7">
        <f t="shared" si="3"/>
        <v>0</v>
      </c>
      <c r="AA57" s="9" t="e">
        <f t="shared" si="4"/>
        <v>#DIV/0!</v>
      </c>
      <c r="AB57" s="18">
        <f t="shared" si="5"/>
        <v>5.5041999999999997E-7</v>
      </c>
      <c r="AC57" s="10">
        <f t="shared" si="1"/>
        <v>-26.361999999999998</v>
      </c>
      <c r="AD57" s="23" t="e">
        <f t="shared" si="6"/>
        <v>#DIV/0!</v>
      </c>
      <c r="AE57">
        <f t="shared" si="7"/>
        <v>0</v>
      </c>
      <c r="AF57">
        <f t="shared" si="8"/>
        <v>0</v>
      </c>
    </row>
    <row r="58" spans="1:32" x14ac:dyDescent="0.35">
      <c r="A58" s="3">
        <f t="shared" si="9"/>
        <v>48</v>
      </c>
      <c r="E58" s="15"/>
      <c r="F58" s="15"/>
      <c r="X58" s="24">
        <f t="shared" si="10"/>
        <v>0</v>
      </c>
      <c r="Y58" s="7">
        <f t="shared" si="2"/>
        <v>0</v>
      </c>
      <c r="Z58" s="7">
        <f t="shared" si="3"/>
        <v>0</v>
      </c>
      <c r="AA58" s="9" t="e">
        <f t="shared" si="4"/>
        <v>#DIV/0!</v>
      </c>
      <c r="AB58" s="18">
        <f t="shared" si="5"/>
        <v>5.5041999999999997E-7</v>
      </c>
      <c r="AC58" s="10">
        <f t="shared" si="1"/>
        <v>-26.361999999999998</v>
      </c>
      <c r="AD58" s="23" t="e">
        <f t="shared" si="6"/>
        <v>#DIV/0!</v>
      </c>
      <c r="AE58">
        <f t="shared" si="7"/>
        <v>0</v>
      </c>
      <c r="AF58">
        <f t="shared" si="8"/>
        <v>0</v>
      </c>
    </row>
    <row r="59" spans="1:32" x14ac:dyDescent="0.35">
      <c r="A59" s="3">
        <f t="shared" si="9"/>
        <v>49</v>
      </c>
      <c r="E59" s="15"/>
      <c r="F59" s="15"/>
      <c r="X59" s="24">
        <f t="shared" si="10"/>
        <v>0</v>
      </c>
      <c r="Y59" s="7">
        <f t="shared" si="2"/>
        <v>0</v>
      </c>
      <c r="Z59" s="7">
        <f t="shared" si="3"/>
        <v>0</v>
      </c>
      <c r="AA59" s="9" t="e">
        <f t="shared" si="4"/>
        <v>#DIV/0!</v>
      </c>
      <c r="AB59" s="18">
        <f t="shared" si="5"/>
        <v>5.5041999999999997E-7</v>
      </c>
      <c r="AC59" s="10">
        <f t="shared" si="1"/>
        <v>-26.361999999999998</v>
      </c>
      <c r="AD59" s="23" t="e">
        <f t="shared" si="6"/>
        <v>#DIV/0!</v>
      </c>
      <c r="AE59">
        <f t="shared" si="7"/>
        <v>0</v>
      </c>
      <c r="AF59">
        <f t="shared" si="8"/>
        <v>0</v>
      </c>
    </row>
    <row r="60" spans="1:32" x14ac:dyDescent="0.35">
      <c r="A60" s="3">
        <f t="shared" si="9"/>
        <v>50</v>
      </c>
      <c r="E60" s="15"/>
      <c r="F60" s="15"/>
      <c r="X60" s="24">
        <f t="shared" si="10"/>
        <v>0</v>
      </c>
      <c r="Y60" s="7">
        <f t="shared" si="2"/>
        <v>0</v>
      </c>
      <c r="Z60" s="7">
        <f t="shared" si="3"/>
        <v>0</v>
      </c>
      <c r="AA60" s="9" t="e">
        <f t="shared" si="4"/>
        <v>#DIV/0!</v>
      </c>
      <c r="AB60" s="18">
        <f t="shared" si="5"/>
        <v>5.5041999999999997E-7</v>
      </c>
      <c r="AC60" s="10">
        <f t="shared" si="1"/>
        <v>-26.361999999999998</v>
      </c>
      <c r="AD60" s="23" t="e">
        <f t="shared" si="6"/>
        <v>#DIV/0!</v>
      </c>
      <c r="AE60">
        <f t="shared" si="7"/>
        <v>0</v>
      </c>
      <c r="AF60">
        <f t="shared" si="8"/>
        <v>0</v>
      </c>
    </row>
    <row r="61" spans="1:32" x14ac:dyDescent="0.35">
      <c r="E61" s="15"/>
      <c r="F61" s="15"/>
    </row>
    <row r="62" spans="1:32" x14ac:dyDescent="0.35">
      <c r="E62" s="15"/>
      <c r="F62" s="15"/>
    </row>
    <row r="63" spans="1:32" x14ac:dyDescent="0.35">
      <c r="E63" s="15"/>
      <c r="F63" s="15"/>
    </row>
    <row r="64" spans="1:32" x14ac:dyDescent="0.35">
      <c r="E64" s="15"/>
      <c r="F64" s="15"/>
    </row>
    <row r="65" spans="3:24" x14ac:dyDescent="0.35">
      <c r="C65">
        <v>5.3729699999999996</v>
      </c>
      <c r="D65">
        <v>1.43651</v>
      </c>
      <c r="E65" s="15">
        <v>20</v>
      </c>
      <c r="F65" s="15">
        <v>66</v>
      </c>
      <c r="G65">
        <v>24</v>
      </c>
      <c r="H65">
        <v>35</v>
      </c>
      <c r="I65">
        <v>15</v>
      </c>
      <c r="X65">
        <v>0.59</v>
      </c>
    </row>
    <row r="66" spans="3:24" x14ac:dyDescent="0.35">
      <c r="C66">
        <v>5.0091000000000001</v>
      </c>
      <c r="D66">
        <v>1.4552400000000001</v>
      </c>
      <c r="E66" s="15">
        <v>20</v>
      </c>
      <c r="F66" s="15">
        <v>66</v>
      </c>
      <c r="G66">
        <v>21</v>
      </c>
      <c r="H66">
        <v>35</v>
      </c>
      <c r="I66">
        <v>15</v>
      </c>
      <c r="X66">
        <v>0.59</v>
      </c>
    </row>
    <row r="67" spans="3:24" x14ac:dyDescent="0.35">
      <c r="C67">
        <v>5.4270800000000001</v>
      </c>
      <c r="D67">
        <v>1.42991</v>
      </c>
      <c r="E67">
        <v>20</v>
      </c>
      <c r="F67">
        <v>67</v>
      </c>
      <c r="G67">
        <v>24</v>
      </c>
      <c r="H67">
        <v>35</v>
      </c>
      <c r="I67">
        <v>15</v>
      </c>
      <c r="X67">
        <v>0.59</v>
      </c>
    </row>
    <row r="68" spans="3:24" x14ac:dyDescent="0.35">
      <c r="C68">
        <v>4.9785300000000001</v>
      </c>
      <c r="D68">
        <v>1.4628099999999999</v>
      </c>
      <c r="E68">
        <v>20</v>
      </c>
      <c r="F68">
        <v>66</v>
      </c>
      <c r="G68">
        <v>24</v>
      </c>
      <c r="H68">
        <v>35</v>
      </c>
      <c r="I68">
        <v>15</v>
      </c>
      <c r="X68">
        <v>0.59</v>
      </c>
    </row>
    <row r="69" spans="3:24" x14ac:dyDescent="0.35">
      <c r="C69">
        <v>7.3546399999999998</v>
      </c>
      <c r="D69">
        <v>1.32064</v>
      </c>
      <c r="E69">
        <v>20</v>
      </c>
      <c r="F69">
        <v>67</v>
      </c>
      <c r="G69">
        <v>24</v>
      </c>
      <c r="H69">
        <v>35</v>
      </c>
      <c r="I69">
        <v>15</v>
      </c>
      <c r="X69">
        <v>0.59</v>
      </c>
    </row>
    <row r="70" spans="3:24" x14ac:dyDescent="0.35">
      <c r="C70">
        <v>5.3083999999999998</v>
      </c>
      <c r="D70">
        <v>1.4385600000000001</v>
      </c>
      <c r="E70">
        <v>20</v>
      </c>
      <c r="F70">
        <v>66</v>
      </c>
      <c r="G70">
        <v>24</v>
      </c>
      <c r="H70">
        <v>35</v>
      </c>
      <c r="I70">
        <v>15</v>
      </c>
      <c r="X70">
        <v>0.59</v>
      </c>
    </row>
    <row r="71" spans="3:24" x14ac:dyDescent="0.35">
      <c r="C71">
        <v>5.3110200000000001</v>
      </c>
      <c r="D71">
        <v>1.4385600000000001</v>
      </c>
      <c r="E71">
        <v>20</v>
      </c>
      <c r="F71">
        <v>66</v>
      </c>
      <c r="G71">
        <v>24</v>
      </c>
      <c r="H71">
        <v>35</v>
      </c>
      <c r="I71">
        <v>15</v>
      </c>
      <c r="X71">
        <v>0.59</v>
      </c>
    </row>
    <row r="72" spans="3:24" x14ac:dyDescent="0.35">
      <c r="C72">
        <v>5.5785400000000003</v>
      </c>
      <c r="D72">
        <v>1.39821</v>
      </c>
      <c r="E72">
        <v>21</v>
      </c>
      <c r="F72">
        <v>66</v>
      </c>
      <c r="G72">
        <v>24</v>
      </c>
      <c r="H72">
        <v>35</v>
      </c>
      <c r="I72">
        <v>15</v>
      </c>
      <c r="X72">
        <v>0.59</v>
      </c>
    </row>
    <row r="73" spans="3:24" x14ac:dyDescent="0.35">
      <c r="C73">
        <v>4.9759099999999998</v>
      </c>
      <c r="D73">
        <v>1.4630799999999999</v>
      </c>
      <c r="E73">
        <v>21</v>
      </c>
      <c r="F73">
        <v>66</v>
      </c>
      <c r="G73">
        <v>26</v>
      </c>
      <c r="H73">
        <v>36</v>
      </c>
      <c r="I73">
        <v>15</v>
      </c>
      <c r="X73">
        <v>0.59</v>
      </c>
    </row>
    <row r="74" spans="3:24" x14ac:dyDescent="0.35">
      <c r="C74">
        <v>5.0710499999999996</v>
      </c>
      <c r="D74">
        <v>1.45018</v>
      </c>
      <c r="E74">
        <v>20</v>
      </c>
      <c r="F74">
        <v>67</v>
      </c>
      <c r="G74">
        <v>24</v>
      </c>
      <c r="H74">
        <v>35</v>
      </c>
      <c r="I74">
        <v>15</v>
      </c>
      <c r="X74">
        <v>0.59</v>
      </c>
    </row>
    <row r="75" spans="3:24" x14ac:dyDescent="0.35">
      <c r="C75">
        <v>4.9244199999999996</v>
      </c>
      <c r="D75">
        <v>1.46621</v>
      </c>
      <c r="E75">
        <v>20</v>
      </c>
      <c r="F75">
        <v>66</v>
      </c>
      <c r="G75">
        <v>24</v>
      </c>
      <c r="H75">
        <v>36</v>
      </c>
      <c r="I75">
        <v>15</v>
      </c>
      <c r="X75">
        <v>0.59</v>
      </c>
    </row>
    <row r="76" spans="3:24" x14ac:dyDescent="0.35">
      <c r="C76">
        <v>5.4244599999999998</v>
      </c>
      <c r="D76">
        <v>1.43035</v>
      </c>
      <c r="E76">
        <v>21</v>
      </c>
      <c r="F76">
        <v>66</v>
      </c>
      <c r="G76">
        <v>24</v>
      </c>
      <c r="H76">
        <v>36</v>
      </c>
      <c r="I76">
        <v>15</v>
      </c>
      <c r="X76">
        <v>0.59</v>
      </c>
    </row>
    <row r="77" spans="3:24" x14ac:dyDescent="0.35">
      <c r="C77">
        <v>5.1199300000000001</v>
      </c>
      <c r="D77">
        <v>1.4404300000000001</v>
      </c>
      <c r="E77">
        <v>21</v>
      </c>
      <c r="F77">
        <v>67</v>
      </c>
      <c r="G77">
        <v>24</v>
      </c>
      <c r="H77">
        <v>35</v>
      </c>
      <c r="I77">
        <v>15</v>
      </c>
      <c r="X77">
        <v>0.59</v>
      </c>
    </row>
    <row r="78" spans="3:24" x14ac:dyDescent="0.35">
      <c r="C78">
        <v>6.00657</v>
      </c>
      <c r="D78">
        <v>1.38907</v>
      </c>
      <c r="E78">
        <v>20</v>
      </c>
      <c r="F78">
        <v>66</v>
      </c>
      <c r="G78">
        <v>24</v>
      </c>
      <c r="H78">
        <v>35</v>
      </c>
      <c r="I78">
        <v>15</v>
      </c>
      <c r="X78">
        <v>0.59</v>
      </c>
    </row>
    <row r="79" spans="3:24" x14ac:dyDescent="0.35">
      <c r="C79">
        <v>5.5757199999999996</v>
      </c>
      <c r="D79">
        <v>1.39828</v>
      </c>
      <c r="E79">
        <v>20</v>
      </c>
      <c r="F79">
        <v>66</v>
      </c>
      <c r="G79">
        <v>24</v>
      </c>
      <c r="H79">
        <v>35</v>
      </c>
      <c r="I79">
        <v>15</v>
      </c>
      <c r="X79">
        <v>0.59</v>
      </c>
    </row>
    <row r="80" spans="3:24" x14ac:dyDescent="0.35">
      <c r="C80">
        <v>6.4253600000000004</v>
      </c>
      <c r="D80">
        <v>1.33683</v>
      </c>
      <c r="E80">
        <v>20</v>
      </c>
      <c r="F80">
        <v>67</v>
      </c>
      <c r="G80">
        <v>24</v>
      </c>
      <c r="H80">
        <v>35</v>
      </c>
      <c r="I80">
        <v>15</v>
      </c>
      <c r="X80">
        <v>0.59</v>
      </c>
    </row>
    <row r="81" spans="3:24" x14ac:dyDescent="0.35">
      <c r="C81">
        <v>4.9165700000000001</v>
      </c>
      <c r="D81">
        <v>1.46634</v>
      </c>
      <c r="E81">
        <v>20</v>
      </c>
      <c r="F81">
        <v>66</v>
      </c>
      <c r="G81">
        <v>24</v>
      </c>
      <c r="H81">
        <v>35</v>
      </c>
      <c r="I81">
        <v>15</v>
      </c>
      <c r="X81">
        <v>0.59</v>
      </c>
    </row>
    <row r="82" spans="3:24" x14ac:dyDescent="0.35">
      <c r="C82">
        <v>4.9654499999999997</v>
      </c>
      <c r="D82">
        <v>1.4659500000000001</v>
      </c>
      <c r="E82">
        <v>20</v>
      </c>
      <c r="F82">
        <v>66</v>
      </c>
      <c r="G82">
        <v>21</v>
      </c>
      <c r="H82">
        <v>35</v>
      </c>
      <c r="I82">
        <v>15</v>
      </c>
      <c r="X82">
        <v>0.59</v>
      </c>
    </row>
    <row r="83" spans="3:24" x14ac:dyDescent="0.35">
      <c r="C83">
        <v>5.4546299999999999</v>
      </c>
      <c r="D83">
        <v>1.4011499999999999</v>
      </c>
      <c r="E83">
        <v>20</v>
      </c>
      <c r="F83">
        <v>66</v>
      </c>
      <c r="G83">
        <v>24</v>
      </c>
      <c r="H83">
        <v>35</v>
      </c>
      <c r="I83">
        <v>15</v>
      </c>
      <c r="X83">
        <v>0.59</v>
      </c>
    </row>
    <row r="84" spans="3:24" x14ac:dyDescent="0.35">
      <c r="C84">
        <v>7.1687900000000004</v>
      </c>
      <c r="D84">
        <v>1.32368</v>
      </c>
      <c r="E84">
        <v>20</v>
      </c>
      <c r="F84">
        <v>67</v>
      </c>
      <c r="G84">
        <v>24</v>
      </c>
      <c r="H84">
        <v>35</v>
      </c>
      <c r="I84">
        <v>15</v>
      </c>
      <c r="X84">
        <v>0.59</v>
      </c>
    </row>
    <row r="85" spans="3:24" x14ac:dyDescent="0.35">
      <c r="C85">
        <v>5.8883000000000001</v>
      </c>
      <c r="D85">
        <v>1.3932100000000001</v>
      </c>
      <c r="E85">
        <v>20</v>
      </c>
      <c r="F85">
        <v>66</v>
      </c>
      <c r="G85">
        <v>24</v>
      </c>
      <c r="H85">
        <v>35</v>
      </c>
      <c r="I85">
        <v>15</v>
      </c>
      <c r="X85">
        <v>0.59</v>
      </c>
    </row>
    <row r="86" spans="3:24" x14ac:dyDescent="0.35">
      <c r="C86">
        <v>6.1389300000000002</v>
      </c>
      <c r="D86">
        <v>1.38801</v>
      </c>
      <c r="E86">
        <v>20</v>
      </c>
      <c r="F86">
        <v>66</v>
      </c>
      <c r="G86">
        <v>24</v>
      </c>
      <c r="H86">
        <v>35</v>
      </c>
      <c r="I86">
        <v>15</v>
      </c>
      <c r="X86">
        <v>0.59</v>
      </c>
    </row>
    <row r="87" spans="3:24" x14ac:dyDescent="0.35">
      <c r="C87">
        <v>5.1147</v>
      </c>
      <c r="D87">
        <v>1.44173</v>
      </c>
      <c r="E87">
        <v>20</v>
      </c>
      <c r="F87">
        <v>67</v>
      </c>
      <c r="G87">
        <v>24</v>
      </c>
      <c r="H87">
        <v>35</v>
      </c>
      <c r="I87">
        <v>15</v>
      </c>
      <c r="X87">
        <v>0.59</v>
      </c>
    </row>
    <row r="88" spans="3:24" x14ac:dyDescent="0.35">
      <c r="C88">
        <v>6.24594</v>
      </c>
      <c r="D88">
        <v>1.3429599999999999</v>
      </c>
      <c r="E88">
        <v>20</v>
      </c>
      <c r="F88">
        <v>66</v>
      </c>
      <c r="G88">
        <v>24</v>
      </c>
      <c r="H88">
        <v>36</v>
      </c>
      <c r="I88">
        <v>15</v>
      </c>
      <c r="X88">
        <v>0.59</v>
      </c>
    </row>
    <row r="89" spans="3:24" x14ac:dyDescent="0.35">
      <c r="C89">
        <v>4.8676899999999996</v>
      </c>
      <c r="D89">
        <v>1.47129</v>
      </c>
      <c r="E89">
        <v>20</v>
      </c>
      <c r="F89">
        <v>66</v>
      </c>
      <c r="G89">
        <v>24</v>
      </c>
      <c r="H89">
        <v>35</v>
      </c>
      <c r="I89">
        <v>15</v>
      </c>
      <c r="X89">
        <v>0.59</v>
      </c>
    </row>
  </sheetData>
  <mergeCells count="1">
    <mergeCell ref="M1:P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1EDC-F6F6-4B10-BB1A-BA369BD0E988}">
  <dimension ref="A1:AN89"/>
  <sheetViews>
    <sheetView tabSelected="1" topLeftCell="C1" workbookViewId="0">
      <selection activeCell="K7" sqref="K7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1" t="s">
        <v>51</v>
      </c>
      <c r="D1" s="3"/>
      <c r="M1" s="30" t="s">
        <v>57</v>
      </c>
      <c r="N1" s="30"/>
      <c r="O1" s="30"/>
      <c r="P1" s="30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50</v>
      </c>
      <c r="C2" s="1">
        <v>20</v>
      </c>
      <c r="D2" s="3"/>
      <c r="E2" s="11" t="s">
        <v>2</v>
      </c>
      <c r="F2" s="1">
        <v>154</v>
      </c>
      <c r="G2" s="4" t="s">
        <v>1</v>
      </c>
      <c r="I2" s="3"/>
      <c r="J2" s="11" t="s">
        <v>54</v>
      </c>
      <c r="K2" s="11" t="s">
        <v>55</v>
      </c>
      <c r="M2" s="30"/>
      <c r="N2" s="30"/>
      <c r="O2" s="30"/>
      <c r="P2" s="30"/>
      <c r="T2" s="3"/>
      <c r="U2" s="3"/>
      <c r="Y2" s="3"/>
      <c r="Z2" s="3"/>
      <c r="AA2" s="3"/>
    </row>
    <row r="3" spans="1:39" x14ac:dyDescent="0.35">
      <c r="A3" s="3"/>
      <c r="B3" s="4" t="s">
        <v>0</v>
      </c>
      <c r="C3" s="1">
        <v>60</v>
      </c>
      <c r="D3" s="3"/>
      <c r="E3" s="11" t="s">
        <v>4</v>
      </c>
      <c r="F3" s="1">
        <v>113</v>
      </c>
      <c r="G3" s="4" t="s">
        <v>1</v>
      </c>
      <c r="I3" s="11" t="s">
        <v>52</v>
      </c>
      <c r="J3" s="4">
        <f>VLOOKUP(K3,AE11:AF35,2,FALSE)</f>
        <v>7.3546399999999998</v>
      </c>
      <c r="K3" s="4">
        <f>MIN(C11:C35)</f>
        <v>1.32064</v>
      </c>
      <c r="M3" s="30"/>
      <c r="N3" s="30"/>
      <c r="O3" s="30"/>
      <c r="P3" s="30"/>
      <c r="S3" s="16"/>
      <c r="T3" s="16"/>
      <c r="U3" s="3"/>
      <c r="Y3" s="3"/>
      <c r="Z3" s="3"/>
      <c r="AA3" s="3"/>
    </row>
    <row r="4" spans="1:39" x14ac:dyDescent="0.35">
      <c r="A4" s="3"/>
      <c r="B4" s="4" t="s">
        <v>13</v>
      </c>
      <c r="C4" s="32">
        <f>C3</f>
        <v>60</v>
      </c>
      <c r="D4" s="5"/>
      <c r="E4" s="11" t="s">
        <v>11</v>
      </c>
      <c r="F4" s="1">
        <v>15</v>
      </c>
      <c r="G4" s="4" t="s">
        <v>12</v>
      </c>
      <c r="I4" s="11" t="s">
        <v>53</v>
      </c>
      <c r="J4" s="4">
        <f>MIN(B11:B35)</f>
        <v>4.8676899999999996</v>
      </c>
      <c r="K4" s="4">
        <f>VLOOKUP(J4,B11:C35,2,FALSE)</f>
        <v>1.47129</v>
      </c>
      <c r="M4" s="30"/>
      <c r="N4" s="30"/>
      <c r="O4" s="30"/>
      <c r="P4" s="30"/>
      <c r="S4" s="16"/>
      <c r="T4" s="16"/>
      <c r="U4" s="3"/>
      <c r="Y4" s="3"/>
      <c r="Z4" s="3"/>
      <c r="AA4" s="3"/>
    </row>
    <row r="5" spans="1:39" x14ac:dyDescent="0.35">
      <c r="A5" s="3"/>
      <c r="B5" s="4" t="s">
        <v>3</v>
      </c>
      <c r="C5" s="1">
        <f>C2*5</f>
        <v>100</v>
      </c>
      <c r="D5" s="3"/>
      <c r="E5" s="11" t="s">
        <v>27</v>
      </c>
      <c r="F5" s="1">
        <v>10</v>
      </c>
      <c r="G5" s="4" t="s">
        <v>1</v>
      </c>
      <c r="I5" s="3"/>
      <c r="J5" s="3"/>
      <c r="K5" s="3"/>
      <c r="M5" s="30"/>
      <c r="N5" s="30"/>
      <c r="O5" s="30"/>
      <c r="P5" s="30"/>
      <c r="S5" s="6"/>
      <c r="T5" s="6"/>
      <c r="U5" s="3"/>
      <c r="Y5" s="3"/>
      <c r="Z5" s="3"/>
      <c r="AA5" s="3"/>
    </row>
    <row r="6" spans="1:39" x14ac:dyDescent="0.35">
      <c r="A6" s="3"/>
      <c r="B6" s="4" t="s">
        <v>14</v>
      </c>
      <c r="C6" s="33">
        <f>C3*C5</f>
        <v>6000</v>
      </c>
      <c r="D6" s="3"/>
      <c r="M6" s="30"/>
      <c r="N6" s="30"/>
      <c r="O6" s="30"/>
      <c r="P6" s="30"/>
      <c r="S6" s="6"/>
      <c r="T6" s="6"/>
      <c r="U6" s="3"/>
      <c r="Y6" s="3"/>
      <c r="Z6" s="3"/>
      <c r="AA6" s="3"/>
    </row>
    <row r="7" spans="1:39" x14ac:dyDescent="0.35">
      <c r="A7" s="3"/>
      <c r="B7" s="4" t="s">
        <v>28</v>
      </c>
      <c r="C7" s="1">
        <v>222380</v>
      </c>
      <c r="D7" s="5"/>
      <c r="M7" s="30"/>
      <c r="N7" s="30"/>
      <c r="O7" s="30"/>
      <c r="P7" s="30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4" t="s">
        <v>29</v>
      </c>
      <c r="C8" s="4">
        <f>C7/(60*60)</f>
        <v>61.772222222222226</v>
      </c>
      <c r="D8" s="3"/>
      <c r="I8" s="34"/>
      <c r="J8" s="29"/>
      <c r="K8" s="29"/>
      <c r="L8" s="29"/>
      <c r="M8" s="5"/>
      <c r="S8" s="7"/>
      <c r="T8" s="7"/>
      <c r="U8" s="3"/>
      <c r="Y8" s="3"/>
      <c r="Z8" s="3"/>
      <c r="AA8" s="3"/>
      <c r="AM8" s="15"/>
    </row>
    <row r="9" spans="1:39" x14ac:dyDescent="0.35">
      <c r="A9" s="3"/>
      <c r="B9" s="3"/>
      <c r="C9" s="3"/>
      <c r="D9" s="2"/>
      <c r="E9" s="13"/>
      <c r="F9" s="2"/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AM9" s="15"/>
    </row>
    <row r="10" spans="1:39" x14ac:dyDescent="0.35">
      <c r="A10" s="3"/>
      <c r="B10" s="8" t="s">
        <v>30</v>
      </c>
      <c r="C10" s="8" t="s">
        <v>31</v>
      </c>
      <c r="D10" s="8" t="s">
        <v>32</v>
      </c>
      <c r="E10" s="8" t="s">
        <v>5</v>
      </c>
      <c r="F10" s="8" t="s">
        <v>6</v>
      </c>
      <c r="G10" s="8" t="s">
        <v>7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47</v>
      </c>
      <c r="U10" s="8" t="s">
        <v>35</v>
      </c>
      <c r="V10" s="8" t="s">
        <v>34</v>
      </c>
      <c r="W10" s="8" t="s">
        <v>33</v>
      </c>
      <c r="X10" s="21" t="s">
        <v>36</v>
      </c>
      <c r="Y10" s="19" t="s">
        <v>37</v>
      </c>
      <c r="Z10" s="19" t="s">
        <v>38</v>
      </c>
      <c r="AA10" s="20" t="s">
        <v>8</v>
      </c>
      <c r="AB10" s="21" t="s">
        <v>39</v>
      </c>
      <c r="AC10" s="20" t="s">
        <v>40</v>
      </c>
      <c r="AD10" s="22" t="s">
        <v>9</v>
      </c>
      <c r="AE10" s="31" t="s">
        <v>55</v>
      </c>
      <c r="AF10" s="31" t="s">
        <v>54</v>
      </c>
      <c r="AM10" s="15"/>
    </row>
    <row r="11" spans="1:39" x14ac:dyDescent="0.35">
      <c r="A11" s="3">
        <v>1</v>
      </c>
      <c r="B11">
        <v>5.3729699999999996</v>
      </c>
      <c r="C11">
        <v>1.43651</v>
      </c>
      <c r="D11" s="15">
        <v>20</v>
      </c>
      <c r="E11" s="15">
        <v>66</v>
      </c>
      <c r="F11">
        <v>24</v>
      </c>
      <c r="G11">
        <v>35</v>
      </c>
      <c r="H11">
        <v>15</v>
      </c>
      <c r="I11">
        <v>39</v>
      </c>
      <c r="J11">
        <v>15</v>
      </c>
      <c r="K11">
        <v>25</v>
      </c>
      <c r="L11">
        <v>34</v>
      </c>
      <c r="M11">
        <v>13</v>
      </c>
      <c r="N11">
        <v>29</v>
      </c>
      <c r="O11">
        <v>33</v>
      </c>
      <c r="P11">
        <v>15</v>
      </c>
      <c r="Q11">
        <v>27</v>
      </c>
      <c r="R11">
        <v>66</v>
      </c>
      <c r="S11">
        <v>30</v>
      </c>
      <c r="T11">
        <v>18</v>
      </c>
      <c r="U11">
        <v>13</v>
      </c>
      <c r="V11">
        <v>216</v>
      </c>
      <c r="W11">
        <v>0.59</v>
      </c>
      <c r="X11" s="24">
        <f t="shared" ref="X11:X60" si="0">SUM(D11:S11)*U11</f>
        <v>6318</v>
      </c>
      <c r="Y11" s="7">
        <f>$F$2*V11</f>
        <v>33264</v>
      </c>
      <c r="Z11" s="7">
        <f>Y11-X11</f>
        <v>26946</v>
      </c>
      <c r="AA11" s="9">
        <f>Z11/Y11</f>
        <v>0.81006493506493504</v>
      </c>
      <c r="AB11" s="18">
        <f>0.0000020841*W11+0.00000055042</f>
        <v>1.7800389999999999E-6</v>
      </c>
      <c r="AC11" s="10">
        <f t="shared" ref="AC11:AC60" si="1">76.766*W11-26.362</f>
        <v>18.929940000000006</v>
      </c>
      <c r="AD11" s="23">
        <f>AC11*AA11</f>
        <v>15.334480616883122</v>
      </c>
      <c r="AE11">
        <f>C11</f>
        <v>1.43651</v>
      </c>
      <c r="AF11">
        <f>B11</f>
        <v>5.3729699999999996</v>
      </c>
      <c r="AM11" s="15"/>
    </row>
    <row r="12" spans="1:39" x14ac:dyDescent="0.35">
      <c r="A12" s="3">
        <f>1+A11</f>
        <v>2</v>
      </c>
      <c r="B12">
        <v>5.0091000000000001</v>
      </c>
      <c r="C12">
        <v>1.4552400000000001</v>
      </c>
      <c r="D12" s="15">
        <v>20</v>
      </c>
      <c r="E12" s="15">
        <v>66</v>
      </c>
      <c r="F12">
        <v>21</v>
      </c>
      <c r="G12">
        <v>35</v>
      </c>
      <c r="H12">
        <v>15</v>
      </c>
      <c r="I12">
        <v>39</v>
      </c>
      <c r="J12">
        <v>14</v>
      </c>
      <c r="K12">
        <v>25</v>
      </c>
      <c r="L12">
        <v>35</v>
      </c>
      <c r="M12">
        <v>13</v>
      </c>
      <c r="N12">
        <v>29</v>
      </c>
      <c r="O12">
        <v>34</v>
      </c>
      <c r="P12">
        <v>15</v>
      </c>
      <c r="Q12">
        <v>26</v>
      </c>
      <c r="R12">
        <v>66</v>
      </c>
      <c r="S12">
        <v>30</v>
      </c>
      <c r="T12">
        <v>18</v>
      </c>
      <c r="U12">
        <v>13</v>
      </c>
      <c r="V12">
        <v>204</v>
      </c>
      <c r="W12">
        <v>0.59</v>
      </c>
      <c r="X12" s="24">
        <f t="shared" si="0"/>
        <v>6279</v>
      </c>
      <c r="Y12" s="7">
        <f t="shared" ref="Y12:Y60" si="2">$F$2*V12</f>
        <v>31416</v>
      </c>
      <c r="Z12" s="7">
        <f t="shared" ref="Z12:Z60" si="3">Y12-X12</f>
        <v>25137</v>
      </c>
      <c r="AA12" s="9">
        <f t="shared" ref="AA12:AA60" si="4">Z12/Y12</f>
        <v>0.80013368983957223</v>
      </c>
      <c r="AB12" s="18">
        <f t="shared" ref="AB12:AB60" si="5">0.0000020841*W12+0.00000055042</f>
        <v>1.7800389999999999E-6</v>
      </c>
      <c r="AC12" s="10">
        <f t="shared" si="1"/>
        <v>18.929940000000006</v>
      </c>
      <c r="AD12" s="23">
        <f t="shared" ref="AD12:AD60" si="6">AC12*AA12</f>
        <v>15.146482740641716</v>
      </c>
      <c r="AE12">
        <f t="shared" ref="AE12:AE60" si="7">C12</f>
        <v>1.4552400000000001</v>
      </c>
      <c r="AF12">
        <f t="shared" ref="AF12:AF60" si="8">B12</f>
        <v>5.0091000000000001</v>
      </c>
      <c r="AM12" s="15"/>
    </row>
    <row r="13" spans="1:39" x14ac:dyDescent="0.35">
      <c r="A13" s="3">
        <f t="shared" ref="A13:A60" si="9">1+A12</f>
        <v>3</v>
      </c>
      <c r="B13">
        <v>5.4270800000000001</v>
      </c>
      <c r="C13">
        <v>1.42991</v>
      </c>
      <c r="D13">
        <v>20</v>
      </c>
      <c r="E13">
        <v>67</v>
      </c>
      <c r="F13">
        <v>24</v>
      </c>
      <c r="G13">
        <v>35</v>
      </c>
      <c r="H13">
        <v>15</v>
      </c>
      <c r="I13">
        <v>39</v>
      </c>
      <c r="J13">
        <v>14</v>
      </c>
      <c r="K13">
        <v>25</v>
      </c>
      <c r="L13">
        <v>37</v>
      </c>
      <c r="M13">
        <v>13</v>
      </c>
      <c r="N13">
        <v>29</v>
      </c>
      <c r="O13">
        <v>33</v>
      </c>
      <c r="P13">
        <v>15</v>
      </c>
      <c r="Q13">
        <v>27</v>
      </c>
      <c r="R13">
        <v>66</v>
      </c>
      <c r="S13">
        <v>30</v>
      </c>
      <c r="T13">
        <v>18</v>
      </c>
      <c r="U13">
        <v>13</v>
      </c>
      <c r="V13">
        <v>218</v>
      </c>
      <c r="W13">
        <v>0.59</v>
      </c>
      <c r="X13" s="24">
        <f t="shared" si="0"/>
        <v>6357</v>
      </c>
      <c r="Y13" s="7">
        <f t="shared" si="2"/>
        <v>33572</v>
      </c>
      <c r="Z13" s="7">
        <f t="shared" si="3"/>
        <v>27215</v>
      </c>
      <c r="AA13" s="9">
        <f t="shared" si="4"/>
        <v>0.81064577624210654</v>
      </c>
      <c r="AB13" s="18">
        <f t="shared" si="5"/>
        <v>1.7800389999999999E-6</v>
      </c>
      <c r="AC13" s="10">
        <f t="shared" si="1"/>
        <v>18.929940000000006</v>
      </c>
      <c r="AD13" s="23">
        <f t="shared" si="6"/>
        <v>15.345475905516507</v>
      </c>
      <c r="AE13">
        <f t="shared" si="7"/>
        <v>1.42991</v>
      </c>
      <c r="AF13">
        <f t="shared" si="8"/>
        <v>5.4270800000000001</v>
      </c>
      <c r="AM13" s="15"/>
    </row>
    <row r="14" spans="1:39" x14ac:dyDescent="0.35">
      <c r="A14" s="3">
        <f t="shared" si="9"/>
        <v>4</v>
      </c>
      <c r="B14">
        <v>4.9785300000000001</v>
      </c>
      <c r="C14">
        <v>1.4628099999999999</v>
      </c>
      <c r="D14">
        <v>20</v>
      </c>
      <c r="E14">
        <v>66</v>
      </c>
      <c r="F14">
        <v>24</v>
      </c>
      <c r="G14">
        <v>35</v>
      </c>
      <c r="H14">
        <v>15</v>
      </c>
      <c r="I14">
        <v>39</v>
      </c>
      <c r="J14">
        <v>12</v>
      </c>
      <c r="K14">
        <v>25</v>
      </c>
      <c r="L14">
        <v>23</v>
      </c>
      <c r="M14">
        <v>13</v>
      </c>
      <c r="N14">
        <v>29</v>
      </c>
      <c r="O14">
        <v>33</v>
      </c>
      <c r="P14">
        <v>15</v>
      </c>
      <c r="Q14">
        <v>26</v>
      </c>
      <c r="R14">
        <v>66</v>
      </c>
      <c r="S14">
        <v>30</v>
      </c>
      <c r="T14">
        <v>18</v>
      </c>
      <c r="U14">
        <v>13</v>
      </c>
      <c r="V14">
        <v>202</v>
      </c>
      <c r="W14">
        <v>0.59</v>
      </c>
      <c r="X14" s="24">
        <f t="shared" si="0"/>
        <v>6123</v>
      </c>
      <c r="Y14" s="7">
        <f t="shared" si="2"/>
        <v>31108</v>
      </c>
      <c r="Z14" s="7">
        <f t="shared" si="3"/>
        <v>24985</v>
      </c>
      <c r="AA14" s="9">
        <f t="shared" si="4"/>
        <v>0.80316960267455317</v>
      </c>
      <c r="AB14" s="18">
        <f t="shared" si="5"/>
        <v>1.7800389999999999E-6</v>
      </c>
      <c r="AC14" s="10">
        <f t="shared" si="1"/>
        <v>18.929940000000006</v>
      </c>
      <c r="AD14" s="23">
        <f t="shared" si="6"/>
        <v>15.203952388453136</v>
      </c>
      <c r="AE14">
        <f t="shared" si="7"/>
        <v>1.4628099999999999</v>
      </c>
      <c r="AF14">
        <f t="shared" si="8"/>
        <v>4.9785300000000001</v>
      </c>
      <c r="AM14" s="15"/>
    </row>
    <row r="15" spans="1:39" x14ac:dyDescent="0.35">
      <c r="A15" s="3">
        <f t="shared" si="9"/>
        <v>5</v>
      </c>
      <c r="B15">
        <v>7.3546399999999998</v>
      </c>
      <c r="C15">
        <v>1.32064</v>
      </c>
      <c r="D15">
        <v>20</v>
      </c>
      <c r="E15">
        <v>67</v>
      </c>
      <c r="F15">
        <v>24</v>
      </c>
      <c r="G15">
        <v>35</v>
      </c>
      <c r="H15">
        <v>15</v>
      </c>
      <c r="I15">
        <v>39</v>
      </c>
      <c r="J15">
        <v>15</v>
      </c>
      <c r="K15">
        <v>25</v>
      </c>
      <c r="L15">
        <v>35</v>
      </c>
      <c r="M15">
        <v>13</v>
      </c>
      <c r="N15">
        <v>29</v>
      </c>
      <c r="O15">
        <v>34</v>
      </c>
      <c r="P15">
        <v>15</v>
      </c>
      <c r="Q15">
        <v>26</v>
      </c>
      <c r="R15">
        <v>66</v>
      </c>
      <c r="S15">
        <v>30</v>
      </c>
      <c r="T15">
        <v>18</v>
      </c>
      <c r="U15">
        <v>16</v>
      </c>
      <c r="V15">
        <v>290</v>
      </c>
      <c r="W15">
        <v>0.59</v>
      </c>
      <c r="X15" s="24">
        <f t="shared" si="0"/>
        <v>7808</v>
      </c>
      <c r="Y15" s="7">
        <f t="shared" si="2"/>
        <v>44660</v>
      </c>
      <c r="Z15" s="7">
        <f t="shared" si="3"/>
        <v>36852</v>
      </c>
      <c r="AA15" s="9">
        <f t="shared" si="4"/>
        <v>0.82516793551276313</v>
      </c>
      <c r="AB15" s="18">
        <f t="shared" si="5"/>
        <v>1.7800389999999999E-6</v>
      </c>
      <c r="AC15" s="10">
        <f t="shared" si="1"/>
        <v>18.929940000000006</v>
      </c>
      <c r="AD15" s="23">
        <f t="shared" si="6"/>
        <v>15.620379509180481</v>
      </c>
      <c r="AE15">
        <f t="shared" si="7"/>
        <v>1.32064</v>
      </c>
      <c r="AF15">
        <f t="shared" si="8"/>
        <v>7.3546399999999998</v>
      </c>
      <c r="AM15" s="15"/>
    </row>
    <row r="16" spans="1:39" x14ac:dyDescent="0.35">
      <c r="A16" s="3">
        <f t="shared" si="9"/>
        <v>6</v>
      </c>
      <c r="B16">
        <v>5.3083999999999998</v>
      </c>
      <c r="C16">
        <v>1.4385600000000001</v>
      </c>
      <c r="D16">
        <v>20</v>
      </c>
      <c r="E16">
        <v>66</v>
      </c>
      <c r="F16">
        <v>24</v>
      </c>
      <c r="G16">
        <v>35</v>
      </c>
      <c r="H16">
        <v>15</v>
      </c>
      <c r="I16">
        <v>39</v>
      </c>
      <c r="J16">
        <v>15</v>
      </c>
      <c r="K16">
        <v>24</v>
      </c>
      <c r="L16">
        <v>36</v>
      </c>
      <c r="M16">
        <v>13</v>
      </c>
      <c r="N16">
        <v>30</v>
      </c>
      <c r="O16">
        <v>33</v>
      </c>
      <c r="P16">
        <v>15</v>
      </c>
      <c r="Q16">
        <v>26</v>
      </c>
      <c r="R16">
        <v>66</v>
      </c>
      <c r="S16">
        <v>30</v>
      </c>
      <c r="T16">
        <v>18</v>
      </c>
      <c r="U16">
        <v>13</v>
      </c>
      <c r="V16">
        <v>214</v>
      </c>
      <c r="W16">
        <v>0.59</v>
      </c>
      <c r="X16" s="24">
        <f t="shared" si="0"/>
        <v>6331</v>
      </c>
      <c r="Y16" s="7">
        <f t="shared" si="2"/>
        <v>32956</v>
      </c>
      <c r="Z16" s="7">
        <f t="shared" si="3"/>
        <v>26625</v>
      </c>
      <c r="AA16" s="9">
        <f t="shared" si="4"/>
        <v>0.80789537565238501</v>
      </c>
      <c r="AB16" s="18">
        <f t="shared" si="5"/>
        <v>1.7800389999999999E-6</v>
      </c>
      <c r="AC16" s="10">
        <f t="shared" si="1"/>
        <v>18.929940000000006</v>
      </c>
      <c r="AD16" s="23">
        <f t="shared" si="6"/>
        <v>15.293410987377113</v>
      </c>
      <c r="AE16">
        <f t="shared" si="7"/>
        <v>1.4385600000000001</v>
      </c>
      <c r="AF16">
        <f t="shared" si="8"/>
        <v>5.3083999999999998</v>
      </c>
      <c r="AM16" s="15"/>
    </row>
    <row r="17" spans="1:39" x14ac:dyDescent="0.35">
      <c r="A17" s="3">
        <f t="shared" si="9"/>
        <v>7</v>
      </c>
      <c r="B17">
        <v>5.3110200000000001</v>
      </c>
      <c r="C17">
        <v>1.4385600000000001</v>
      </c>
      <c r="D17">
        <v>20</v>
      </c>
      <c r="E17">
        <v>66</v>
      </c>
      <c r="F17">
        <v>24</v>
      </c>
      <c r="G17">
        <v>35</v>
      </c>
      <c r="H17">
        <v>15</v>
      </c>
      <c r="I17">
        <v>39</v>
      </c>
      <c r="J17">
        <v>15</v>
      </c>
      <c r="K17">
        <v>25</v>
      </c>
      <c r="L17">
        <v>34</v>
      </c>
      <c r="M17">
        <v>13</v>
      </c>
      <c r="N17">
        <v>29</v>
      </c>
      <c r="O17">
        <v>33</v>
      </c>
      <c r="P17">
        <v>15</v>
      </c>
      <c r="Q17">
        <v>27</v>
      </c>
      <c r="R17">
        <v>66</v>
      </c>
      <c r="S17">
        <v>30</v>
      </c>
      <c r="T17">
        <v>18</v>
      </c>
      <c r="U17">
        <v>13</v>
      </c>
      <c r="V17">
        <v>214</v>
      </c>
      <c r="W17">
        <v>0.59</v>
      </c>
      <c r="X17" s="24">
        <f t="shared" si="0"/>
        <v>6318</v>
      </c>
      <c r="Y17" s="7">
        <f t="shared" si="2"/>
        <v>32956</v>
      </c>
      <c r="Z17" s="7">
        <f t="shared" si="3"/>
        <v>26638</v>
      </c>
      <c r="AA17" s="9">
        <f t="shared" si="4"/>
        <v>0.80828984100012136</v>
      </c>
      <c r="AB17" s="18">
        <f t="shared" si="5"/>
        <v>1.7800389999999999E-6</v>
      </c>
      <c r="AC17" s="10">
        <f t="shared" si="1"/>
        <v>18.929940000000006</v>
      </c>
      <c r="AD17" s="23">
        <f t="shared" si="6"/>
        <v>15.300878192741841</v>
      </c>
      <c r="AE17">
        <f t="shared" si="7"/>
        <v>1.4385600000000001</v>
      </c>
      <c r="AF17">
        <f t="shared" si="8"/>
        <v>5.3110200000000001</v>
      </c>
      <c r="AM17" s="15"/>
    </row>
    <row r="18" spans="1:39" x14ac:dyDescent="0.35">
      <c r="A18" s="3">
        <f t="shared" si="9"/>
        <v>8</v>
      </c>
      <c r="B18">
        <v>5.5785400000000003</v>
      </c>
      <c r="C18">
        <v>1.39821</v>
      </c>
      <c r="D18">
        <v>21</v>
      </c>
      <c r="E18">
        <v>66</v>
      </c>
      <c r="F18">
        <v>24</v>
      </c>
      <c r="G18">
        <v>35</v>
      </c>
      <c r="H18">
        <v>15</v>
      </c>
      <c r="I18">
        <v>39</v>
      </c>
      <c r="J18">
        <v>15</v>
      </c>
      <c r="K18">
        <v>25</v>
      </c>
      <c r="L18">
        <v>34</v>
      </c>
      <c r="M18">
        <v>13</v>
      </c>
      <c r="N18">
        <v>30</v>
      </c>
      <c r="O18">
        <v>34</v>
      </c>
      <c r="P18">
        <v>14</v>
      </c>
      <c r="Q18">
        <v>26</v>
      </c>
      <c r="R18">
        <v>66</v>
      </c>
      <c r="S18">
        <v>30</v>
      </c>
      <c r="T18">
        <v>18</v>
      </c>
      <c r="U18">
        <v>14</v>
      </c>
      <c r="V18">
        <v>226</v>
      </c>
      <c r="W18">
        <v>0.59</v>
      </c>
      <c r="X18" s="24">
        <f t="shared" si="0"/>
        <v>6818</v>
      </c>
      <c r="Y18" s="7">
        <f t="shared" si="2"/>
        <v>34804</v>
      </c>
      <c r="Z18" s="7">
        <f t="shared" si="3"/>
        <v>27986</v>
      </c>
      <c r="AA18" s="9">
        <f t="shared" si="4"/>
        <v>0.80410297666934838</v>
      </c>
      <c r="AB18" s="18">
        <f t="shared" si="5"/>
        <v>1.7800389999999999E-6</v>
      </c>
      <c r="AC18" s="10">
        <f t="shared" si="1"/>
        <v>18.929940000000006</v>
      </c>
      <c r="AD18" s="23">
        <f t="shared" si="6"/>
        <v>15.221621102172168</v>
      </c>
      <c r="AE18">
        <f t="shared" si="7"/>
        <v>1.39821</v>
      </c>
      <c r="AF18">
        <f t="shared" si="8"/>
        <v>5.5785400000000003</v>
      </c>
      <c r="AM18" s="15"/>
    </row>
    <row r="19" spans="1:39" x14ac:dyDescent="0.35">
      <c r="A19" s="3">
        <f t="shared" si="9"/>
        <v>9</v>
      </c>
      <c r="B19">
        <v>4.9759099999999998</v>
      </c>
      <c r="C19">
        <v>1.4630799999999999</v>
      </c>
      <c r="D19">
        <v>21</v>
      </c>
      <c r="E19">
        <v>66</v>
      </c>
      <c r="F19">
        <v>26</v>
      </c>
      <c r="G19">
        <v>36</v>
      </c>
      <c r="H19">
        <v>15</v>
      </c>
      <c r="I19">
        <v>35</v>
      </c>
      <c r="J19">
        <v>15</v>
      </c>
      <c r="K19">
        <v>25</v>
      </c>
      <c r="L19">
        <v>23</v>
      </c>
      <c r="M19">
        <v>13</v>
      </c>
      <c r="N19">
        <v>26</v>
      </c>
      <c r="O19">
        <v>34</v>
      </c>
      <c r="P19">
        <v>15</v>
      </c>
      <c r="Q19">
        <v>26</v>
      </c>
      <c r="R19">
        <v>66</v>
      </c>
      <c r="S19">
        <v>30</v>
      </c>
      <c r="T19">
        <v>18</v>
      </c>
      <c r="U19">
        <v>13</v>
      </c>
      <c r="V19">
        <v>202</v>
      </c>
      <c r="W19">
        <v>0.59</v>
      </c>
      <c r="X19" s="24">
        <f t="shared" si="0"/>
        <v>6136</v>
      </c>
      <c r="Y19" s="7">
        <f t="shared" si="2"/>
        <v>31108</v>
      </c>
      <c r="Z19" s="7">
        <f t="shared" si="3"/>
        <v>24972</v>
      </c>
      <c r="AA19" s="9">
        <f t="shared" si="4"/>
        <v>0.80275170374180271</v>
      </c>
      <c r="AB19" s="18">
        <f t="shared" si="5"/>
        <v>1.7800389999999999E-6</v>
      </c>
      <c r="AC19" s="10">
        <f t="shared" si="1"/>
        <v>18.929940000000006</v>
      </c>
      <c r="AD19" s="23">
        <f t="shared" si="6"/>
        <v>15.196041586730106</v>
      </c>
      <c r="AE19">
        <f t="shared" si="7"/>
        <v>1.4630799999999999</v>
      </c>
      <c r="AF19">
        <f t="shared" si="8"/>
        <v>4.9759099999999998</v>
      </c>
      <c r="AM19" s="15"/>
    </row>
    <row r="20" spans="1:39" x14ac:dyDescent="0.35">
      <c r="A20" s="3">
        <f t="shared" si="9"/>
        <v>10</v>
      </c>
      <c r="B20">
        <v>5.0710499999999996</v>
      </c>
      <c r="C20">
        <v>1.45018</v>
      </c>
      <c r="D20">
        <v>20</v>
      </c>
      <c r="E20">
        <v>67</v>
      </c>
      <c r="F20">
        <v>24</v>
      </c>
      <c r="G20">
        <v>35</v>
      </c>
      <c r="H20">
        <v>15</v>
      </c>
      <c r="I20">
        <v>39</v>
      </c>
      <c r="J20">
        <v>12</v>
      </c>
      <c r="K20">
        <v>24</v>
      </c>
      <c r="L20">
        <v>34</v>
      </c>
      <c r="M20">
        <v>13</v>
      </c>
      <c r="N20">
        <v>29</v>
      </c>
      <c r="O20">
        <v>34</v>
      </c>
      <c r="P20">
        <v>15</v>
      </c>
      <c r="Q20">
        <v>26</v>
      </c>
      <c r="R20">
        <v>66</v>
      </c>
      <c r="S20">
        <v>30</v>
      </c>
      <c r="T20">
        <v>18</v>
      </c>
      <c r="U20">
        <v>13</v>
      </c>
      <c r="V20">
        <v>206</v>
      </c>
      <c r="W20">
        <v>0.59</v>
      </c>
      <c r="X20" s="24">
        <f t="shared" si="0"/>
        <v>6279</v>
      </c>
      <c r="Y20" s="7">
        <f t="shared" si="2"/>
        <v>31724</v>
      </c>
      <c r="Z20" s="7">
        <f t="shared" si="3"/>
        <v>25445</v>
      </c>
      <c r="AA20" s="9">
        <f t="shared" si="4"/>
        <v>0.80207413945278028</v>
      </c>
      <c r="AB20" s="18">
        <f t="shared" si="5"/>
        <v>1.7800389999999999E-6</v>
      </c>
      <c r="AC20" s="10">
        <f t="shared" si="1"/>
        <v>18.929940000000006</v>
      </c>
      <c r="AD20" s="23">
        <f t="shared" si="6"/>
        <v>15.183215335392768</v>
      </c>
      <c r="AE20">
        <f t="shared" si="7"/>
        <v>1.45018</v>
      </c>
      <c r="AF20">
        <f t="shared" si="8"/>
        <v>5.0710499999999996</v>
      </c>
    </row>
    <row r="21" spans="1:39" x14ac:dyDescent="0.35">
      <c r="A21" s="3">
        <f t="shared" si="9"/>
        <v>11</v>
      </c>
      <c r="B21">
        <v>4.9244199999999996</v>
      </c>
      <c r="C21">
        <v>1.46621</v>
      </c>
      <c r="D21">
        <v>20</v>
      </c>
      <c r="E21">
        <v>66</v>
      </c>
      <c r="F21">
        <v>24</v>
      </c>
      <c r="G21">
        <v>36</v>
      </c>
      <c r="H21">
        <v>15</v>
      </c>
      <c r="I21">
        <v>35</v>
      </c>
      <c r="J21">
        <v>15</v>
      </c>
      <c r="K21">
        <v>24</v>
      </c>
      <c r="L21">
        <v>23</v>
      </c>
      <c r="M21">
        <v>10</v>
      </c>
      <c r="N21">
        <v>30</v>
      </c>
      <c r="O21">
        <v>33</v>
      </c>
      <c r="P21">
        <v>15</v>
      </c>
      <c r="Q21">
        <v>26</v>
      </c>
      <c r="R21">
        <v>66</v>
      </c>
      <c r="S21">
        <v>30</v>
      </c>
      <c r="T21">
        <v>18</v>
      </c>
      <c r="U21">
        <v>13</v>
      </c>
      <c r="V21">
        <v>200</v>
      </c>
      <c r="W21">
        <v>0.59</v>
      </c>
      <c r="X21" s="24">
        <f t="shared" si="0"/>
        <v>6084</v>
      </c>
      <c r="Y21" s="7">
        <f t="shared" si="2"/>
        <v>30800</v>
      </c>
      <c r="Z21" s="7">
        <f t="shared" si="3"/>
        <v>24716</v>
      </c>
      <c r="AA21" s="9">
        <f t="shared" si="4"/>
        <v>0.80246753246753244</v>
      </c>
      <c r="AB21" s="18">
        <f t="shared" si="5"/>
        <v>1.7800389999999999E-6</v>
      </c>
      <c r="AC21" s="10">
        <f t="shared" si="1"/>
        <v>18.929940000000006</v>
      </c>
      <c r="AD21" s="23">
        <f t="shared" si="6"/>
        <v>15.190662241558446</v>
      </c>
      <c r="AE21">
        <f t="shared" si="7"/>
        <v>1.46621</v>
      </c>
      <c r="AF21">
        <f t="shared" si="8"/>
        <v>4.9244199999999996</v>
      </c>
    </row>
    <row r="22" spans="1:39" x14ac:dyDescent="0.35">
      <c r="A22" s="3">
        <f t="shared" si="9"/>
        <v>12</v>
      </c>
      <c r="B22">
        <v>5.4244599999999998</v>
      </c>
      <c r="C22">
        <v>1.43035</v>
      </c>
      <c r="D22">
        <v>21</v>
      </c>
      <c r="E22">
        <v>66</v>
      </c>
      <c r="F22">
        <v>24</v>
      </c>
      <c r="G22">
        <v>36</v>
      </c>
      <c r="H22">
        <v>15</v>
      </c>
      <c r="I22">
        <v>39</v>
      </c>
      <c r="J22">
        <v>14</v>
      </c>
      <c r="K22">
        <v>25</v>
      </c>
      <c r="L22">
        <v>37</v>
      </c>
      <c r="M22">
        <v>13</v>
      </c>
      <c r="N22">
        <v>29</v>
      </c>
      <c r="O22">
        <v>33</v>
      </c>
      <c r="P22">
        <v>15</v>
      </c>
      <c r="Q22">
        <v>27</v>
      </c>
      <c r="R22">
        <v>66</v>
      </c>
      <c r="S22">
        <v>30</v>
      </c>
      <c r="T22">
        <v>18</v>
      </c>
      <c r="U22">
        <v>13</v>
      </c>
      <c r="V22">
        <v>218</v>
      </c>
      <c r="W22">
        <v>0.59</v>
      </c>
      <c r="X22" s="24">
        <f t="shared" si="0"/>
        <v>6370</v>
      </c>
      <c r="Y22" s="7">
        <f t="shared" si="2"/>
        <v>33572</v>
      </c>
      <c r="Z22" s="7">
        <f t="shared" si="3"/>
        <v>27202</v>
      </c>
      <c r="AA22" s="9">
        <f t="shared" si="4"/>
        <v>0.81025854879065884</v>
      </c>
      <c r="AB22" s="18">
        <f t="shared" si="5"/>
        <v>1.7800389999999999E-6</v>
      </c>
      <c r="AC22" s="10">
        <f t="shared" si="1"/>
        <v>18.929940000000006</v>
      </c>
      <c r="AD22" s="23">
        <f t="shared" si="6"/>
        <v>15.338145713094249</v>
      </c>
      <c r="AE22">
        <f t="shared" si="7"/>
        <v>1.43035</v>
      </c>
      <c r="AF22">
        <f t="shared" si="8"/>
        <v>5.4244599999999998</v>
      </c>
    </row>
    <row r="23" spans="1:39" x14ac:dyDescent="0.35">
      <c r="A23" s="3">
        <f t="shared" si="9"/>
        <v>13</v>
      </c>
      <c r="B23">
        <v>5.1199300000000001</v>
      </c>
      <c r="C23">
        <v>1.4404300000000001</v>
      </c>
      <c r="D23">
        <v>21</v>
      </c>
      <c r="E23">
        <v>67</v>
      </c>
      <c r="F23">
        <v>24</v>
      </c>
      <c r="G23">
        <v>35</v>
      </c>
      <c r="H23">
        <v>15</v>
      </c>
      <c r="I23">
        <v>38</v>
      </c>
      <c r="J23">
        <v>15</v>
      </c>
      <c r="K23">
        <v>25</v>
      </c>
      <c r="L23">
        <v>35</v>
      </c>
      <c r="M23">
        <v>13</v>
      </c>
      <c r="N23">
        <v>29</v>
      </c>
      <c r="O23">
        <v>34</v>
      </c>
      <c r="P23">
        <v>15</v>
      </c>
      <c r="Q23">
        <v>26</v>
      </c>
      <c r="R23">
        <v>66</v>
      </c>
      <c r="S23">
        <v>30</v>
      </c>
      <c r="T23">
        <v>18</v>
      </c>
      <c r="U23">
        <v>13</v>
      </c>
      <c r="V23">
        <v>208</v>
      </c>
      <c r="W23">
        <v>0.59</v>
      </c>
      <c r="X23" s="24">
        <f t="shared" si="0"/>
        <v>6344</v>
      </c>
      <c r="Y23" s="7">
        <f t="shared" si="2"/>
        <v>32032</v>
      </c>
      <c r="Z23" s="7">
        <f t="shared" si="3"/>
        <v>25688</v>
      </c>
      <c r="AA23" s="9">
        <f t="shared" si="4"/>
        <v>0.80194805194805197</v>
      </c>
      <c r="AB23" s="18">
        <f t="shared" si="5"/>
        <v>1.7800389999999999E-6</v>
      </c>
      <c r="AC23" s="10">
        <f t="shared" si="1"/>
        <v>18.929940000000006</v>
      </c>
      <c r="AD23" s="23">
        <f t="shared" si="6"/>
        <v>15.180828506493512</v>
      </c>
      <c r="AE23">
        <f t="shared" si="7"/>
        <v>1.4404300000000001</v>
      </c>
      <c r="AF23">
        <f t="shared" si="8"/>
        <v>5.1199300000000001</v>
      </c>
    </row>
    <row r="24" spans="1:39" x14ac:dyDescent="0.35">
      <c r="A24" s="3">
        <f t="shared" si="9"/>
        <v>14</v>
      </c>
      <c r="B24">
        <v>6.00657</v>
      </c>
      <c r="C24">
        <v>1.38907</v>
      </c>
      <c r="D24">
        <v>20</v>
      </c>
      <c r="E24">
        <v>66</v>
      </c>
      <c r="F24">
        <v>24</v>
      </c>
      <c r="G24">
        <v>35</v>
      </c>
      <c r="H24">
        <v>15</v>
      </c>
      <c r="I24">
        <v>39</v>
      </c>
      <c r="J24">
        <v>15</v>
      </c>
      <c r="K24">
        <v>25</v>
      </c>
      <c r="L24">
        <v>37</v>
      </c>
      <c r="M24">
        <v>13</v>
      </c>
      <c r="N24">
        <v>29</v>
      </c>
      <c r="O24">
        <v>33</v>
      </c>
      <c r="P24">
        <v>15</v>
      </c>
      <c r="Q24">
        <v>27</v>
      </c>
      <c r="R24">
        <v>66</v>
      </c>
      <c r="S24">
        <v>30</v>
      </c>
      <c r="T24">
        <v>18</v>
      </c>
      <c r="U24">
        <v>14</v>
      </c>
      <c r="V24">
        <v>240</v>
      </c>
      <c r="W24">
        <v>0.59</v>
      </c>
      <c r="X24" s="24">
        <f t="shared" si="0"/>
        <v>6846</v>
      </c>
      <c r="Y24" s="7">
        <f t="shared" si="2"/>
        <v>36960</v>
      </c>
      <c r="Z24" s="7">
        <f t="shared" si="3"/>
        <v>30114</v>
      </c>
      <c r="AA24" s="9">
        <f t="shared" si="4"/>
        <v>0.81477272727272732</v>
      </c>
      <c r="AB24" s="18">
        <f t="shared" si="5"/>
        <v>1.7800389999999999E-6</v>
      </c>
      <c r="AC24" s="10">
        <f t="shared" si="1"/>
        <v>18.929940000000006</v>
      </c>
      <c r="AD24" s="23">
        <f t="shared" si="6"/>
        <v>15.423598840909095</v>
      </c>
      <c r="AE24">
        <f t="shared" si="7"/>
        <v>1.38907</v>
      </c>
      <c r="AF24">
        <f t="shared" si="8"/>
        <v>6.00657</v>
      </c>
    </row>
    <row r="25" spans="1:39" x14ac:dyDescent="0.35">
      <c r="A25" s="3">
        <f t="shared" si="9"/>
        <v>15</v>
      </c>
      <c r="B25">
        <v>5.5757199999999996</v>
      </c>
      <c r="C25">
        <v>1.39828</v>
      </c>
      <c r="D25">
        <v>20</v>
      </c>
      <c r="E25">
        <v>66</v>
      </c>
      <c r="F25">
        <v>24</v>
      </c>
      <c r="G25">
        <v>35</v>
      </c>
      <c r="H25">
        <v>15</v>
      </c>
      <c r="I25">
        <v>39</v>
      </c>
      <c r="J25">
        <v>15</v>
      </c>
      <c r="K25">
        <v>25</v>
      </c>
      <c r="L25">
        <v>36</v>
      </c>
      <c r="M25">
        <v>13</v>
      </c>
      <c r="N25">
        <v>29</v>
      </c>
      <c r="O25">
        <v>34</v>
      </c>
      <c r="P25">
        <v>15</v>
      </c>
      <c r="Q25">
        <v>26</v>
      </c>
      <c r="R25">
        <v>66</v>
      </c>
      <c r="S25">
        <v>30</v>
      </c>
      <c r="T25">
        <v>18</v>
      </c>
      <c r="U25">
        <v>14</v>
      </c>
      <c r="V25">
        <v>226</v>
      </c>
      <c r="W25">
        <v>0.59</v>
      </c>
      <c r="X25" s="24">
        <f t="shared" si="0"/>
        <v>6832</v>
      </c>
      <c r="Y25" s="7">
        <f t="shared" si="2"/>
        <v>34804</v>
      </c>
      <c r="Z25" s="7">
        <f t="shared" si="3"/>
        <v>27972</v>
      </c>
      <c r="AA25" s="9">
        <f t="shared" si="4"/>
        <v>0.80370072405470638</v>
      </c>
      <c r="AB25" s="18">
        <f t="shared" si="5"/>
        <v>1.7800389999999999E-6</v>
      </c>
      <c r="AC25" s="10">
        <f t="shared" si="1"/>
        <v>18.929940000000006</v>
      </c>
      <c r="AD25" s="23">
        <f t="shared" si="6"/>
        <v>15.214006484312153</v>
      </c>
      <c r="AE25">
        <f t="shared" si="7"/>
        <v>1.39828</v>
      </c>
      <c r="AF25">
        <f t="shared" si="8"/>
        <v>5.5757199999999996</v>
      </c>
    </row>
    <row r="26" spans="1:39" x14ac:dyDescent="0.35">
      <c r="A26" s="3">
        <f t="shared" si="9"/>
        <v>16</v>
      </c>
      <c r="B26">
        <v>6.4253600000000004</v>
      </c>
      <c r="C26">
        <v>1.33683</v>
      </c>
      <c r="D26">
        <v>20</v>
      </c>
      <c r="E26">
        <v>67</v>
      </c>
      <c r="F26">
        <v>24</v>
      </c>
      <c r="G26">
        <v>35</v>
      </c>
      <c r="H26">
        <v>15</v>
      </c>
      <c r="I26">
        <v>39</v>
      </c>
      <c r="J26">
        <v>15</v>
      </c>
      <c r="K26">
        <v>25</v>
      </c>
      <c r="L26">
        <v>35</v>
      </c>
      <c r="M26">
        <v>13</v>
      </c>
      <c r="N26">
        <v>29</v>
      </c>
      <c r="O26">
        <v>34</v>
      </c>
      <c r="P26">
        <v>15</v>
      </c>
      <c r="Q26">
        <v>26</v>
      </c>
      <c r="R26">
        <v>66</v>
      </c>
      <c r="S26">
        <v>30</v>
      </c>
      <c r="T26">
        <v>18</v>
      </c>
      <c r="U26">
        <v>16</v>
      </c>
      <c r="V26">
        <v>260</v>
      </c>
      <c r="W26">
        <v>0.59</v>
      </c>
      <c r="X26" s="24">
        <f t="shared" si="0"/>
        <v>7808</v>
      </c>
      <c r="Y26" s="7">
        <f t="shared" si="2"/>
        <v>40040</v>
      </c>
      <c r="Z26" s="7">
        <f t="shared" si="3"/>
        <v>32232</v>
      </c>
      <c r="AA26" s="9">
        <f t="shared" si="4"/>
        <v>0.80499500499500498</v>
      </c>
      <c r="AB26" s="18">
        <f t="shared" si="5"/>
        <v>1.7800389999999999E-6</v>
      </c>
      <c r="AC26" s="10">
        <f t="shared" si="1"/>
        <v>18.929940000000006</v>
      </c>
      <c r="AD26" s="23">
        <f t="shared" si="6"/>
        <v>15.238507144855149</v>
      </c>
      <c r="AE26">
        <f t="shared" si="7"/>
        <v>1.33683</v>
      </c>
      <c r="AF26">
        <f t="shared" si="8"/>
        <v>6.4253600000000004</v>
      </c>
    </row>
    <row r="27" spans="1:39" x14ac:dyDescent="0.35">
      <c r="A27" s="3">
        <f t="shared" si="9"/>
        <v>17</v>
      </c>
      <c r="B27">
        <v>4.9165700000000001</v>
      </c>
      <c r="C27">
        <v>1.46634</v>
      </c>
      <c r="D27">
        <v>20</v>
      </c>
      <c r="E27">
        <v>66</v>
      </c>
      <c r="F27">
        <v>24</v>
      </c>
      <c r="G27">
        <v>35</v>
      </c>
      <c r="H27">
        <v>15</v>
      </c>
      <c r="I27">
        <v>38</v>
      </c>
      <c r="J27">
        <v>14</v>
      </c>
      <c r="K27">
        <v>25</v>
      </c>
      <c r="L27">
        <v>24</v>
      </c>
      <c r="M27">
        <v>13</v>
      </c>
      <c r="N27">
        <v>26</v>
      </c>
      <c r="O27">
        <v>34</v>
      </c>
      <c r="P27">
        <v>15</v>
      </c>
      <c r="Q27">
        <v>26</v>
      </c>
      <c r="R27">
        <v>66</v>
      </c>
      <c r="S27">
        <v>30</v>
      </c>
      <c r="T27">
        <v>18</v>
      </c>
      <c r="U27">
        <v>13</v>
      </c>
      <c r="V27">
        <v>200</v>
      </c>
      <c r="W27">
        <v>0.59</v>
      </c>
      <c r="X27" s="24">
        <f t="shared" si="0"/>
        <v>6123</v>
      </c>
      <c r="Y27" s="7">
        <f t="shared" si="2"/>
        <v>30800</v>
      </c>
      <c r="Z27" s="7">
        <f t="shared" si="3"/>
        <v>24677</v>
      </c>
      <c r="AA27" s="9">
        <f t="shared" si="4"/>
        <v>0.80120129870129875</v>
      </c>
      <c r="AB27" s="18">
        <f t="shared" si="5"/>
        <v>1.7800389999999999E-6</v>
      </c>
      <c r="AC27" s="10">
        <f t="shared" si="1"/>
        <v>18.929940000000006</v>
      </c>
      <c r="AD27" s="23">
        <f t="shared" si="6"/>
        <v>15.166692512337667</v>
      </c>
      <c r="AE27">
        <f t="shared" si="7"/>
        <v>1.46634</v>
      </c>
      <c r="AF27">
        <f t="shared" si="8"/>
        <v>4.9165700000000001</v>
      </c>
    </row>
    <row r="28" spans="1:39" x14ac:dyDescent="0.35">
      <c r="A28" s="3">
        <f t="shared" si="9"/>
        <v>18</v>
      </c>
      <c r="B28">
        <v>4.9654499999999997</v>
      </c>
      <c r="C28">
        <v>1.4659500000000001</v>
      </c>
      <c r="D28">
        <v>20</v>
      </c>
      <c r="E28">
        <v>66</v>
      </c>
      <c r="F28">
        <v>21</v>
      </c>
      <c r="G28">
        <v>35</v>
      </c>
      <c r="H28">
        <v>15</v>
      </c>
      <c r="I28">
        <v>35</v>
      </c>
      <c r="J28">
        <v>15</v>
      </c>
      <c r="K28">
        <v>25</v>
      </c>
      <c r="L28">
        <v>35</v>
      </c>
      <c r="M28">
        <v>13</v>
      </c>
      <c r="N28">
        <v>26</v>
      </c>
      <c r="O28">
        <v>34</v>
      </c>
      <c r="P28">
        <v>15</v>
      </c>
      <c r="Q28">
        <v>25</v>
      </c>
      <c r="R28">
        <v>66</v>
      </c>
      <c r="S28">
        <v>30</v>
      </c>
      <c r="T28">
        <v>18</v>
      </c>
      <c r="U28">
        <v>13</v>
      </c>
      <c r="V28">
        <v>202</v>
      </c>
      <c r="W28">
        <v>0.59</v>
      </c>
      <c r="X28" s="24">
        <f t="shared" si="0"/>
        <v>6188</v>
      </c>
      <c r="Y28" s="7">
        <f t="shared" si="2"/>
        <v>31108</v>
      </c>
      <c r="Z28" s="7">
        <f t="shared" si="3"/>
        <v>24920</v>
      </c>
      <c r="AA28" s="9">
        <f t="shared" si="4"/>
        <v>0.8010801080108011</v>
      </c>
      <c r="AB28" s="18">
        <f t="shared" si="5"/>
        <v>1.7800389999999999E-6</v>
      </c>
      <c r="AC28" s="10">
        <f t="shared" si="1"/>
        <v>18.929940000000006</v>
      </c>
      <c r="AD28" s="23">
        <f t="shared" si="6"/>
        <v>15.164398379837989</v>
      </c>
      <c r="AE28">
        <f t="shared" si="7"/>
        <v>1.4659500000000001</v>
      </c>
      <c r="AF28">
        <f t="shared" si="8"/>
        <v>4.9654499999999997</v>
      </c>
    </row>
    <row r="29" spans="1:39" x14ac:dyDescent="0.35">
      <c r="A29" s="3">
        <f t="shared" si="9"/>
        <v>19</v>
      </c>
      <c r="B29">
        <v>5.4546299999999999</v>
      </c>
      <c r="C29">
        <v>1.4011499999999999</v>
      </c>
      <c r="D29">
        <v>20</v>
      </c>
      <c r="E29">
        <v>66</v>
      </c>
      <c r="F29">
        <v>24</v>
      </c>
      <c r="G29">
        <v>35</v>
      </c>
      <c r="H29">
        <v>15</v>
      </c>
      <c r="I29">
        <v>39</v>
      </c>
      <c r="J29">
        <v>15</v>
      </c>
      <c r="K29">
        <v>25</v>
      </c>
      <c r="L29">
        <v>35</v>
      </c>
      <c r="M29">
        <v>13</v>
      </c>
      <c r="N29">
        <v>29</v>
      </c>
      <c r="O29">
        <v>34</v>
      </c>
      <c r="P29">
        <v>15</v>
      </c>
      <c r="Q29">
        <v>26</v>
      </c>
      <c r="R29">
        <v>66</v>
      </c>
      <c r="S29">
        <v>30</v>
      </c>
      <c r="T29">
        <v>18</v>
      </c>
      <c r="U29">
        <v>14</v>
      </c>
      <c r="V29">
        <v>222</v>
      </c>
      <c r="W29">
        <v>0.59</v>
      </c>
      <c r="X29" s="24">
        <f t="shared" si="0"/>
        <v>6818</v>
      </c>
      <c r="Y29" s="7">
        <f t="shared" si="2"/>
        <v>34188</v>
      </c>
      <c r="Z29" s="7">
        <f t="shared" si="3"/>
        <v>27370</v>
      </c>
      <c r="AA29" s="9">
        <f t="shared" si="4"/>
        <v>0.80057330057330056</v>
      </c>
      <c r="AB29" s="18">
        <f t="shared" si="5"/>
        <v>1.7800389999999999E-6</v>
      </c>
      <c r="AC29" s="10">
        <f t="shared" si="1"/>
        <v>18.929940000000006</v>
      </c>
      <c r="AD29" s="23">
        <f t="shared" si="6"/>
        <v>15.154804545454549</v>
      </c>
      <c r="AE29">
        <f t="shared" si="7"/>
        <v>1.4011499999999999</v>
      </c>
      <c r="AF29">
        <f t="shared" si="8"/>
        <v>5.4546299999999999</v>
      </c>
    </row>
    <row r="30" spans="1:39" x14ac:dyDescent="0.35">
      <c r="A30" s="3">
        <f t="shared" si="9"/>
        <v>20</v>
      </c>
      <c r="B30">
        <v>7.1687900000000004</v>
      </c>
      <c r="C30">
        <v>1.32368</v>
      </c>
      <c r="D30">
        <v>20</v>
      </c>
      <c r="E30">
        <v>67</v>
      </c>
      <c r="F30">
        <v>24</v>
      </c>
      <c r="G30">
        <v>35</v>
      </c>
      <c r="H30">
        <v>15</v>
      </c>
      <c r="I30">
        <v>39</v>
      </c>
      <c r="J30">
        <v>15</v>
      </c>
      <c r="K30">
        <v>25</v>
      </c>
      <c r="L30">
        <v>35</v>
      </c>
      <c r="M30">
        <v>13</v>
      </c>
      <c r="N30">
        <v>29</v>
      </c>
      <c r="O30">
        <v>34</v>
      </c>
      <c r="P30">
        <v>15</v>
      </c>
      <c r="Q30">
        <v>26</v>
      </c>
      <c r="R30">
        <v>66</v>
      </c>
      <c r="S30">
        <v>30</v>
      </c>
      <c r="T30">
        <v>18</v>
      </c>
      <c r="U30">
        <v>16</v>
      </c>
      <c r="V30">
        <v>284</v>
      </c>
      <c r="W30">
        <v>0.59</v>
      </c>
      <c r="X30" s="24">
        <f t="shared" si="0"/>
        <v>7808</v>
      </c>
      <c r="Y30" s="7">
        <f t="shared" si="2"/>
        <v>43736</v>
      </c>
      <c r="Z30" s="7">
        <f t="shared" si="3"/>
        <v>35928</v>
      </c>
      <c r="AA30" s="9">
        <f t="shared" si="4"/>
        <v>0.82147430034753977</v>
      </c>
      <c r="AB30" s="18">
        <f t="shared" si="5"/>
        <v>1.7800389999999999E-6</v>
      </c>
      <c r="AC30" s="10">
        <f t="shared" si="1"/>
        <v>18.929940000000006</v>
      </c>
      <c r="AD30" s="23">
        <f t="shared" si="6"/>
        <v>15.550459217120912</v>
      </c>
      <c r="AE30">
        <f t="shared" si="7"/>
        <v>1.32368</v>
      </c>
      <c r="AF30">
        <f t="shared" si="8"/>
        <v>7.1687900000000004</v>
      </c>
    </row>
    <row r="31" spans="1:39" x14ac:dyDescent="0.35">
      <c r="A31" s="3">
        <f t="shared" si="9"/>
        <v>21</v>
      </c>
      <c r="B31">
        <v>5.8883000000000001</v>
      </c>
      <c r="C31">
        <v>1.3932100000000001</v>
      </c>
      <c r="D31">
        <v>20</v>
      </c>
      <c r="E31">
        <v>66</v>
      </c>
      <c r="F31">
        <v>24</v>
      </c>
      <c r="G31">
        <v>35</v>
      </c>
      <c r="H31">
        <v>15</v>
      </c>
      <c r="I31">
        <v>39</v>
      </c>
      <c r="J31">
        <v>15</v>
      </c>
      <c r="K31">
        <v>25</v>
      </c>
      <c r="L31">
        <v>35</v>
      </c>
      <c r="M31">
        <v>13</v>
      </c>
      <c r="N31">
        <v>29</v>
      </c>
      <c r="O31">
        <v>34</v>
      </c>
      <c r="P31">
        <v>15</v>
      </c>
      <c r="Q31">
        <v>26</v>
      </c>
      <c r="R31">
        <v>66</v>
      </c>
      <c r="S31">
        <v>30</v>
      </c>
      <c r="T31">
        <v>18</v>
      </c>
      <c r="U31">
        <v>14</v>
      </c>
      <c r="V31">
        <v>236</v>
      </c>
      <c r="W31">
        <v>0.59</v>
      </c>
      <c r="X31" s="24">
        <f t="shared" si="0"/>
        <v>6818</v>
      </c>
      <c r="Y31" s="7">
        <f t="shared" si="2"/>
        <v>36344</v>
      </c>
      <c r="Z31" s="7">
        <f t="shared" si="3"/>
        <v>29526</v>
      </c>
      <c r="AA31" s="9">
        <f t="shared" si="4"/>
        <v>0.81240369799691836</v>
      </c>
      <c r="AB31" s="18">
        <f t="shared" si="5"/>
        <v>1.7800389999999999E-6</v>
      </c>
      <c r="AC31" s="10">
        <f t="shared" si="1"/>
        <v>18.929940000000006</v>
      </c>
      <c r="AD31" s="23">
        <f t="shared" si="6"/>
        <v>15.378753258859788</v>
      </c>
      <c r="AE31">
        <f t="shared" si="7"/>
        <v>1.3932100000000001</v>
      </c>
      <c r="AF31">
        <f t="shared" si="8"/>
        <v>5.8883000000000001</v>
      </c>
    </row>
    <row r="32" spans="1:39" x14ac:dyDescent="0.35">
      <c r="A32" s="3">
        <f t="shared" si="9"/>
        <v>22</v>
      </c>
      <c r="B32">
        <v>6.1389300000000002</v>
      </c>
      <c r="C32">
        <v>1.38801</v>
      </c>
      <c r="D32">
        <v>20</v>
      </c>
      <c r="E32">
        <v>66</v>
      </c>
      <c r="F32">
        <v>24</v>
      </c>
      <c r="G32">
        <v>35</v>
      </c>
      <c r="H32">
        <v>15</v>
      </c>
      <c r="I32">
        <v>39</v>
      </c>
      <c r="J32">
        <v>15</v>
      </c>
      <c r="K32">
        <v>24</v>
      </c>
      <c r="L32">
        <v>35</v>
      </c>
      <c r="M32">
        <v>13</v>
      </c>
      <c r="N32">
        <v>29</v>
      </c>
      <c r="O32">
        <v>34</v>
      </c>
      <c r="P32">
        <v>15</v>
      </c>
      <c r="Q32">
        <v>26</v>
      </c>
      <c r="R32">
        <v>66</v>
      </c>
      <c r="S32">
        <v>30</v>
      </c>
      <c r="T32">
        <v>18</v>
      </c>
      <c r="U32">
        <v>14</v>
      </c>
      <c r="V32">
        <v>244</v>
      </c>
      <c r="W32">
        <v>0.59</v>
      </c>
      <c r="X32" s="24">
        <f t="shared" si="0"/>
        <v>6804</v>
      </c>
      <c r="Y32" s="7">
        <f t="shared" si="2"/>
        <v>37576</v>
      </c>
      <c r="Z32" s="7">
        <f t="shared" si="3"/>
        <v>30772</v>
      </c>
      <c r="AA32" s="9">
        <f t="shared" si="4"/>
        <v>0.81892697466467956</v>
      </c>
      <c r="AB32" s="18">
        <f t="shared" si="5"/>
        <v>1.7800389999999999E-6</v>
      </c>
      <c r="AC32" s="10">
        <f t="shared" si="1"/>
        <v>18.929940000000006</v>
      </c>
      <c r="AD32" s="23">
        <f t="shared" si="6"/>
        <v>15.502238494783908</v>
      </c>
      <c r="AE32">
        <f t="shared" si="7"/>
        <v>1.38801</v>
      </c>
      <c r="AF32">
        <f t="shared" si="8"/>
        <v>6.1389300000000002</v>
      </c>
    </row>
    <row r="33" spans="1:40" x14ac:dyDescent="0.35">
      <c r="A33" s="3">
        <f t="shared" si="9"/>
        <v>23</v>
      </c>
      <c r="B33">
        <v>5.1147</v>
      </c>
      <c r="C33">
        <v>1.44173</v>
      </c>
      <c r="D33">
        <v>20</v>
      </c>
      <c r="E33">
        <v>67</v>
      </c>
      <c r="F33">
        <v>24</v>
      </c>
      <c r="G33">
        <v>35</v>
      </c>
      <c r="H33">
        <v>15</v>
      </c>
      <c r="I33">
        <v>39</v>
      </c>
      <c r="J33">
        <v>15</v>
      </c>
      <c r="K33">
        <v>25</v>
      </c>
      <c r="L33">
        <v>38</v>
      </c>
      <c r="M33">
        <v>13</v>
      </c>
      <c r="N33">
        <v>29</v>
      </c>
      <c r="O33">
        <v>33</v>
      </c>
      <c r="P33">
        <v>15</v>
      </c>
      <c r="Q33">
        <v>26</v>
      </c>
      <c r="R33">
        <v>66</v>
      </c>
      <c r="S33">
        <v>30</v>
      </c>
      <c r="T33">
        <v>18</v>
      </c>
      <c r="U33">
        <v>13</v>
      </c>
      <c r="V33">
        <v>208</v>
      </c>
      <c r="W33">
        <v>0.59</v>
      </c>
      <c r="X33" s="24">
        <f t="shared" si="0"/>
        <v>6370</v>
      </c>
      <c r="Y33" s="7">
        <f t="shared" si="2"/>
        <v>32032</v>
      </c>
      <c r="Z33" s="7">
        <f t="shared" si="3"/>
        <v>25662</v>
      </c>
      <c r="AA33" s="9">
        <f t="shared" si="4"/>
        <v>0.80113636363636365</v>
      </c>
      <c r="AB33" s="18">
        <f t="shared" si="5"/>
        <v>1.7800389999999999E-6</v>
      </c>
      <c r="AC33" s="10">
        <f t="shared" si="1"/>
        <v>18.929940000000006</v>
      </c>
      <c r="AD33" s="23">
        <f t="shared" si="6"/>
        <v>15.165463295454551</v>
      </c>
      <c r="AE33">
        <f t="shared" si="7"/>
        <v>1.44173</v>
      </c>
      <c r="AF33">
        <f t="shared" si="8"/>
        <v>5.1147</v>
      </c>
      <c r="AN33" s="15"/>
    </row>
    <row r="34" spans="1:40" x14ac:dyDescent="0.35">
      <c r="A34" s="3">
        <f t="shared" si="9"/>
        <v>24</v>
      </c>
      <c r="B34">
        <v>6.24594</v>
      </c>
      <c r="C34">
        <v>1.3429599999999999</v>
      </c>
      <c r="D34">
        <v>20</v>
      </c>
      <c r="E34">
        <v>66</v>
      </c>
      <c r="F34">
        <v>24</v>
      </c>
      <c r="G34">
        <v>36</v>
      </c>
      <c r="H34">
        <v>15</v>
      </c>
      <c r="I34">
        <v>38</v>
      </c>
      <c r="J34">
        <v>15</v>
      </c>
      <c r="K34">
        <v>25</v>
      </c>
      <c r="L34">
        <v>34</v>
      </c>
      <c r="M34">
        <v>13</v>
      </c>
      <c r="N34">
        <v>29</v>
      </c>
      <c r="O34">
        <v>34</v>
      </c>
      <c r="P34">
        <v>15</v>
      </c>
      <c r="Q34">
        <v>26</v>
      </c>
      <c r="R34">
        <v>66</v>
      </c>
      <c r="S34">
        <v>30</v>
      </c>
      <c r="T34">
        <v>18</v>
      </c>
      <c r="U34">
        <v>16</v>
      </c>
      <c r="V34">
        <v>254</v>
      </c>
      <c r="W34">
        <v>0.59</v>
      </c>
      <c r="X34" s="24">
        <f t="shared" si="0"/>
        <v>7776</v>
      </c>
      <c r="Y34" s="7">
        <f t="shared" si="2"/>
        <v>39116</v>
      </c>
      <c r="Z34" s="7">
        <f t="shared" si="3"/>
        <v>31340</v>
      </c>
      <c r="AA34" s="9">
        <f t="shared" si="4"/>
        <v>0.80120666734839963</v>
      </c>
      <c r="AB34" s="18">
        <f t="shared" si="5"/>
        <v>1.7800389999999999E-6</v>
      </c>
      <c r="AC34" s="10">
        <f t="shared" si="1"/>
        <v>18.929940000000006</v>
      </c>
      <c r="AD34" s="23">
        <f t="shared" si="6"/>
        <v>15.166794140505168</v>
      </c>
      <c r="AE34">
        <f t="shared" si="7"/>
        <v>1.3429599999999999</v>
      </c>
      <c r="AF34">
        <f t="shared" si="8"/>
        <v>6.24594</v>
      </c>
    </row>
    <row r="35" spans="1:40" x14ac:dyDescent="0.35">
      <c r="A35" s="3">
        <f t="shared" si="9"/>
        <v>25</v>
      </c>
      <c r="B35">
        <v>4.8676899999999996</v>
      </c>
      <c r="C35">
        <v>1.47129</v>
      </c>
      <c r="D35">
        <v>20</v>
      </c>
      <c r="E35">
        <v>66</v>
      </c>
      <c r="F35">
        <v>24</v>
      </c>
      <c r="G35">
        <v>35</v>
      </c>
      <c r="H35">
        <v>15</v>
      </c>
      <c r="I35">
        <v>35</v>
      </c>
      <c r="J35">
        <v>15</v>
      </c>
      <c r="K35">
        <v>24</v>
      </c>
      <c r="L35">
        <v>22</v>
      </c>
      <c r="M35">
        <v>10</v>
      </c>
      <c r="N35">
        <v>30</v>
      </c>
      <c r="O35">
        <v>33</v>
      </c>
      <c r="P35">
        <v>15</v>
      </c>
      <c r="Q35">
        <v>26</v>
      </c>
      <c r="R35">
        <v>66</v>
      </c>
      <c r="S35">
        <v>30</v>
      </c>
      <c r="T35">
        <v>18</v>
      </c>
      <c r="U35">
        <v>13</v>
      </c>
      <c r="V35">
        <v>198</v>
      </c>
      <c r="W35">
        <v>0.59</v>
      </c>
      <c r="X35" s="24">
        <f t="shared" si="0"/>
        <v>6058</v>
      </c>
      <c r="Y35" s="7">
        <f t="shared" si="2"/>
        <v>30492</v>
      </c>
      <c r="Z35" s="7">
        <f t="shared" si="3"/>
        <v>24434</v>
      </c>
      <c r="AA35" s="9">
        <f t="shared" si="4"/>
        <v>0.80132493768857405</v>
      </c>
      <c r="AB35" s="18">
        <f t="shared" si="5"/>
        <v>1.7800389999999999E-6</v>
      </c>
      <c r="AC35" s="10">
        <f t="shared" si="1"/>
        <v>18.929940000000006</v>
      </c>
      <c r="AD35" s="23">
        <f t="shared" si="6"/>
        <v>15.16903299094845</v>
      </c>
      <c r="AE35">
        <f t="shared" si="7"/>
        <v>1.47129</v>
      </c>
      <c r="AF35">
        <f t="shared" si="8"/>
        <v>4.8676899999999996</v>
      </c>
    </row>
    <row r="36" spans="1:40" x14ac:dyDescent="0.35">
      <c r="A36" s="3">
        <f t="shared" si="9"/>
        <v>26</v>
      </c>
      <c r="X36" s="24">
        <f t="shared" si="0"/>
        <v>0</v>
      </c>
      <c r="Y36" s="7">
        <f t="shared" si="2"/>
        <v>0</v>
      </c>
      <c r="Z36" s="7">
        <f t="shared" si="3"/>
        <v>0</v>
      </c>
      <c r="AA36" s="9" t="e">
        <f t="shared" si="4"/>
        <v>#DIV/0!</v>
      </c>
      <c r="AB36" s="18">
        <f t="shared" si="5"/>
        <v>5.5041999999999997E-7</v>
      </c>
      <c r="AC36" s="10">
        <f t="shared" si="1"/>
        <v>-26.361999999999998</v>
      </c>
      <c r="AD36" s="23" t="e">
        <f t="shared" si="6"/>
        <v>#DIV/0!</v>
      </c>
      <c r="AE36">
        <f t="shared" si="7"/>
        <v>0</v>
      </c>
      <c r="AF36">
        <f t="shared" si="8"/>
        <v>0</v>
      </c>
    </row>
    <row r="37" spans="1:40" x14ac:dyDescent="0.35">
      <c r="A37" s="3">
        <f t="shared" si="9"/>
        <v>27</v>
      </c>
      <c r="X37" s="24">
        <f t="shared" si="0"/>
        <v>0</v>
      </c>
      <c r="Y37" s="7">
        <f t="shared" si="2"/>
        <v>0</v>
      </c>
      <c r="Z37" s="7">
        <f t="shared" si="3"/>
        <v>0</v>
      </c>
      <c r="AA37" s="9" t="e">
        <f t="shared" si="4"/>
        <v>#DIV/0!</v>
      </c>
      <c r="AB37" s="18">
        <f t="shared" si="5"/>
        <v>5.5041999999999997E-7</v>
      </c>
      <c r="AC37" s="10">
        <f t="shared" si="1"/>
        <v>-26.361999999999998</v>
      </c>
      <c r="AD37" s="23" t="e">
        <f t="shared" si="6"/>
        <v>#DIV/0!</v>
      </c>
      <c r="AE37">
        <f t="shared" si="7"/>
        <v>0</v>
      </c>
      <c r="AF37">
        <f t="shared" si="8"/>
        <v>0</v>
      </c>
    </row>
    <row r="38" spans="1:40" x14ac:dyDescent="0.35">
      <c r="A38" s="3">
        <f t="shared" si="9"/>
        <v>28</v>
      </c>
      <c r="X38" s="24">
        <f t="shared" si="0"/>
        <v>0</v>
      </c>
      <c r="Y38" s="7">
        <f t="shared" si="2"/>
        <v>0</v>
      </c>
      <c r="Z38" s="7">
        <f t="shared" si="3"/>
        <v>0</v>
      </c>
      <c r="AA38" s="9" t="e">
        <f t="shared" si="4"/>
        <v>#DIV/0!</v>
      </c>
      <c r="AB38" s="18">
        <f t="shared" si="5"/>
        <v>5.5041999999999997E-7</v>
      </c>
      <c r="AC38" s="10">
        <f t="shared" si="1"/>
        <v>-26.361999999999998</v>
      </c>
      <c r="AD38" s="23" t="e">
        <f t="shared" si="6"/>
        <v>#DIV/0!</v>
      </c>
      <c r="AE38">
        <f t="shared" si="7"/>
        <v>0</v>
      </c>
      <c r="AF38">
        <f t="shared" si="8"/>
        <v>0</v>
      </c>
    </row>
    <row r="39" spans="1:40" x14ac:dyDescent="0.35">
      <c r="A39" s="3">
        <f t="shared" si="9"/>
        <v>29</v>
      </c>
      <c r="X39" s="24">
        <f t="shared" si="0"/>
        <v>0</v>
      </c>
      <c r="Y39" s="7">
        <f t="shared" si="2"/>
        <v>0</v>
      </c>
      <c r="Z39" s="7">
        <f t="shared" si="3"/>
        <v>0</v>
      </c>
      <c r="AA39" s="9" t="e">
        <f t="shared" si="4"/>
        <v>#DIV/0!</v>
      </c>
      <c r="AB39" s="18">
        <f t="shared" si="5"/>
        <v>5.5041999999999997E-7</v>
      </c>
      <c r="AC39" s="10">
        <f t="shared" si="1"/>
        <v>-26.361999999999998</v>
      </c>
      <c r="AD39" s="23" t="e">
        <f t="shared" si="6"/>
        <v>#DIV/0!</v>
      </c>
      <c r="AE39">
        <f t="shared" si="7"/>
        <v>0</v>
      </c>
      <c r="AF39">
        <f t="shared" si="8"/>
        <v>0</v>
      </c>
    </row>
    <row r="40" spans="1:40" x14ac:dyDescent="0.35">
      <c r="A40" s="3">
        <f t="shared" si="9"/>
        <v>30</v>
      </c>
      <c r="X40" s="24">
        <f t="shared" si="0"/>
        <v>0</v>
      </c>
      <c r="Y40" s="7">
        <f t="shared" si="2"/>
        <v>0</v>
      </c>
      <c r="Z40" s="7">
        <f t="shared" si="3"/>
        <v>0</v>
      </c>
      <c r="AA40" s="9" t="e">
        <f t="shared" si="4"/>
        <v>#DIV/0!</v>
      </c>
      <c r="AB40" s="18">
        <f t="shared" si="5"/>
        <v>5.5041999999999997E-7</v>
      </c>
      <c r="AC40" s="10">
        <f t="shared" si="1"/>
        <v>-26.361999999999998</v>
      </c>
      <c r="AD40" s="23" t="e">
        <f t="shared" si="6"/>
        <v>#DIV/0!</v>
      </c>
      <c r="AE40">
        <f t="shared" si="7"/>
        <v>0</v>
      </c>
      <c r="AF40">
        <f t="shared" si="8"/>
        <v>0</v>
      </c>
    </row>
    <row r="41" spans="1:40" x14ac:dyDescent="0.35">
      <c r="A41" s="3">
        <f t="shared" si="9"/>
        <v>31</v>
      </c>
      <c r="X41" s="24">
        <f t="shared" si="0"/>
        <v>0</v>
      </c>
      <c r="Y41" s="7">
        <f t="shared" si="2"/>
        <v>0</v>
      </c>
      <c r="Z41" s="7">
        <f t="shared" si="3"/>
        <v>0</v>
      </c>
      <c r="AA41" s="9" t="e">
        <f t="shared" si="4"/>
        <v>#DIV/0!</v>
      </c>
      <c r="AB41" s="18">
        <f t="shared" si="5"/>
        <v>5.5041999999999997E-7</v>
      </c>
      <c r="AC41" s="10">
        <f t="shared" si="1"/>
        <v>-26.361999999999998</v>
      </c>
      <c r="AD41" s="23" t="e">
        <f t="shared" si="6"/>
        <v>#DIV/0!</v>
      </c>
      <c r="AE41">
        <f t="shared" si="7"/>
        <v>0</v>
      </c>
      <c r="AF41">
        <f t="shared" si="8"/>
        <v>0</v>
      </c>
    </row>
    <row r="42" spans="1:40" x14ac:dyDescent="0.35">
      <c r="A42" s="3">
        <f t="shared" si="9"/>
        <v>32</v>
      </c>
      <c r="X42" s="24">
        <f t="shared" si="0"/>
        <v>0</v>
      </c>
      <c r="Y42" s="7">
        <f t="shared" si="2"/>
        <v>0</v>
      </c>
      <c r="Z42" s="7">
        <f t="shared" si="3"/>
        <v>0</v>
      </c>
      <c r="AA42" s="9" t="e">
        <f t="shared" si="4"/>
        <v>#DIV/0!</v>
      </c>
      <c r="AB42" s="18">
        <f t="shared" si="5"/>
        <v>5.5041999999999997E-7</v>
      </c>
      <c r="AC42" s="10">
        <f t="shared" si="1"/>
        <v>-26.361999999999998</v>
      </c>
      <c r="AD42" s="23" t="e">
        <f t="shared" si="6"/>
        <v>#DIV/0!</v>
      </c>
      <c r="AE42">
        <f t="shared" si="7"/>
        <v>0</v>
      </c>
      <c r="AF42">
        <f t="shared" si="8"/>
        <v>0</v>
      </c>
    </row>
    <row r="43" spans="1:40" x14ac:dyDescent="0.35">
      <c r="A43" s="3">
        <f t="shared" si="9"/>
        <v>33</v>
      </c>
      <c r="X43" s="24">
        <f t="shared" si="0"/>
        <v>0</v>
      </c>
      <c r="Y43" s="7">
        <f t="shared" si="2"/>
        <v>0</v>
      </c>
      <c r="Z43" s="7">
        <f t="shared" si="3"/>
        <v>0</v>
      </c>
      <c r="AA43" s="9" t="e">
        <f t="shared" si="4"/>
        <v>#DIV/0!</v>
      </c>
      <c r="AB43" s="18">
        <f t="shared" si="5"/>
        <v>5.5041999999999997E-7</v>
      </c>
      <c r="AC43" s="10">
        <f t="shared" si="1"/>
        <v>-26.361999999999998</v>
      </c>
      <c r="AD43" s="23" t="e">
        <f t="shared" si="6"/>
        <v>#DIV/0!</v>
      </c>
      <c r="AE43">
        <f t="shared" si="7"/>
        <v>0</v>
      </c>
      <c r="AF43">
        <f t="shared" si="8"/>
        <v>0</v>
      </c>
    </row>
    <row r="44" spans="1:40" x14ac:dyDescent="0.35">
      <c r="A44" s="3">
        <f t="shared" si="9"/>
        <v>34</v>
      </c>
      <c r="X44" s="24">
        <f t="shared" si="0"/>
        <v>0</v>
      </c>
      <c r="Y44" s="7">
        <f t="shared" si="2"/>
        <v>0</v>
      </c>
      <c r="Z44" s="7">
        <f t="shared" si="3"/>
        <v>0</v>
      </c>
      <c r="AA44" s="9" t="e">
        <f t="shared" si="4"/>
        <v>#DIV/0!</v>
      </c>
      <c r="AB44" s="18">
        <f t="shared" si="5"/>
        <v>5.5041999999999997E-7</v>
      </c>
      <c r="AC44" s="10">
        <f t="shared" si="1"/>
        <v>-26.361999999999998</v>
      </c>
      <c r="AD44" s="23" t="e">
        <f t="shared" si="6"/>
        <v>#DIV/0!</v>
      </c>
      <c r="AE44">
        <f t="shared" si="7"/>
        <v>0</v>
      </c>
      <c r="AF44">
        <f t="shared" si="8"/>
        <v>0</v>
      </c>
    </row>
    <row r="45" spans="1:40" x14ac:dyDescent="0.35">
      <c r="A45" s="3">
        <f t="shared" si="9"/>
        <v>35</v>
      </c>
      <c r="X45" s="24">
        <f t="shared" si="0"/>
        <v>0</v>
      </c>
      <c r="Y45" s="7">
        <f t="shared" si="2"/>
        <v>0</v>
      </c>
      <c r="Z45" s="7">
        <f t="shared" si="3"/>
        <v>0</v>
      </c>
      <c r="AA45" s="9" t="e">
        <f t="shared" si="4"/>
        <v>#DIV/0!</v>
      </c>
      <c r="AB45" s="18">
        <f t="shared" si="5"/>
        <v>5.5041999999999997E-7</v>
      </c>
      <c r="AC45" s="10">
        <f t="shared" si="1"/>
        <v>-26.361999999999998</v>
      </c>
      <c r="AD45" s="23" t="e">
        <f t="shared" si="6"/>
        <v>#DIV/0!</v>
      </c>
      <c r="AE45">
        <f t="shared" si="7"/>
        <v>0</v>
      </c>
      <c r="AF45">
        <f t="shared" si="8"/>
        <v>0</v>
      </c>
    </row>
    <row r="46" spans="1:40" x14ac:dyDescent="0.35">
      <c r="A46" s="3">
        <f t="shared" si="9"/>
        <v>36</v>
      </c>
      <c r="X46" s="24">
        <f t="shared" si="0"/>
        <v>0</v>
      </c>
      <c r="Y46" s="7">
        <f t="shared" si="2"/>
        <v>0</v>
      </c>
      <c r="Z46" s="7">
        <f t="shared" si="3"/>
        <v>0</v>
      </c>
      <c r="AA46" s="9" t="e">
        <f t="shared" si="4"/>
        <v>#DIV/0!</v>
      </c>
      <c r="AB46" s="18">
        <f t="shared" si="5"/>
        <v>5.5041999999999997E-7</v>
      </c>
      <c r="AC46" s="10">
        <f t="shared" si="1"/>
        <v>-26.361999999999998</v>
      </c>
      <c r="AD46" s="23" t="e">
        <f t="shared" si="6"/>
        <v>#DIV/0!</v>
      </c>
      <c r="AE46">
        <f t="shared" si="7"/>
        <v>0</v>
      </c>
      <c r="AF46">
        <f t="shared" si="8"/>
        <v>0</v>
      </c>
    </row>
    <row r="47" spans="1:40" x14ac:dyDescent="0.35">
      <c r="A47" s="3">
        <f t="shared" si="9"/>
        <v>37</v>
      </c>
      <c r="B47" s="17"/>
      <c r="E47" s="15"/>
      <c r="F47" s="15"/>
      <c r="X47" s="24">
        <f t="shared" si="0"/>
        <v>0</v>
      </c>
      <c r="Y47" s="7">
        <f t="shared" si="2"/>
        <v>0</v>
      </c>
      <c r="Z47" s="7">
        <f t="shared" si="3"/>
        <v>0</v>
      </c>
      <c r="AA47" s="9" t="e">
        <f t="shared" si="4"/>
        <v>#DIV/0!</v>
      </c>
      <c r="AB47" s="18">
        <f t="shared" si="5"/>
        <v>5.5041999999999997E-7</v>
      </c>
      <c r="AC47" s="10">
        <f t="shared" si="1"/>
        <v>-26.361999999999998</v>
      </c>
      <c r="AD47" s="23" t="e">
        <f t="shared" si="6"/>
        <v>#DIV/0!</v>
      </c>
      <c r="AE47">
        <f t="shared" si="7"/>
        <v>0</v>
      </c>
      <c r="AF47">
        <f t="shared" si="8"/>
        <v>0</v>
      </c>
    </row>
    <row r="48" spans="1:40" x14ac:dyDescent="0.35">
      <c r="A48" s="3">
        <f t="shared" si="9"/>
        <v>38</v>
      </c>
      <c r="B48" s="17"/>
      <c r="E48" s="15"/>
      <c r="F48" s="15"/>
      <c r="X48" s="24">
        <f t="shared" si="0"/>
        <v>0</v>
      </c>
      <c r="Y48" s="7">
        <f t="shared" si="2"/>
        <v>0</v>
      </c>
      <c r="Z48" s="7">
        <f t="shared" si="3"/>
        <v>0</v>
      </c>
      <c r="AA48" s="9" t="e">
        <f t="shared" si="4"/>
        <v>#DIV/0!</v>
      </c>
      <c r="AB48" s="18">
        <f t="shared" si="5"/>
        <v>5.5041999999999997E-7</v>
      </c>
      <c r="AC48" s="10">
        <f t="shared" si="1"/>
        <v>-26.361999999999998</v>
      </c>
      <c r="AD48" s="23" t="e">
        <f t="shared" si="6"/>
        <v>#DIV/0!</v>
      </c>
      <c r="AE48">
        <f t="shared" si="7"/>
        <v>0</v>
      </c>
      <c r="AF48">
        <f t="shared" si="8"/>
        <v>0</v>
      </c>
    </row>
    <row r="49" spans="1:32" x14ac:dyDescent="0.35">
      <c r="A49" s="3">
        <f t="shared" si="9"/>
        <v>39</v>
      </c>
      <c r="E49" s="15"/>
      <c r="F49" s="15"/>
      <c r="X49" s="24">
        <f t="shared" si="0"/>
        <v>0</v>
      </c>
      <c r="Y49" s="7">
        <f t="shared" si="2"/>
        <v>0</v>
      </c>
      <c r="Z49" s="7">
        <f t="shared" si="3"/>
        <v>0</v>
      </c>
      <c r="AA49" s="9" t="e">
        <f t="shared" si="4"/>
        <v>#DIV/0!</v>
      </c>
      <c r="AB49" s="18">
        <f t="shared" si="5"/>
        <v>5.5041999999999997E-7</v>
      </c>
      <c r="AC49" s="10">
        <f t="shared" si="1"/>
        <v>-26.361999999999998</v>
      </c>
      <c r="AD49" s="23" t="e">
        <f t="shared" si="6"/>
        <v>#DIV/0!</v>
      </c>
      <c r="AE49">
        <f t="shared" si="7"/>
        <v>0</v>
      </c>
      <c r="AF49">
        <f t="shared" si="8"/>
        <v>0</v>
      </c>
    </row>
    <row r="50" spans="1:32" x14ac:dyDescent="0.35">
      <c r="A50" s="3">
        <f t="shared" si="9"/>
        <v>40</v>
      </c>
      <c r="E50" s="15"/>
      <c r="F50" s="15"/>
      <c r="X50" s="24">
        <f t="shared" si="0"/>
        <v>0</v>
      </c>
      <c r="Y50" s="7">
        <f t="shared" si="2"/>
        <v>0</v>
      </c>
      <c r="Z50" s="7">
        <f t="shared" si="3"/>
        <v>0</v>
      </c>
      <c r="AA50" s="9" t="e">
        <f t="shared" si="4"/>
        <v>#DIV/0!</v>
      </c>
      <c r="AB50" s="18">
        <f t="shared" si="5"/>
        <v>5.5041999999999997E-7</v>
      </c>
      <c r="AC50" s="10">
        <f t="shared" si="1"/>
        <v>-26.361999999999998</v>
      </c>
      <c r="AD50" s="23" t="e">
        <f t="shared" si="6"/>
        <v>#DIV/0!</v>
      </c>
      <c r="AE50">
        <f t="shared" si="7"/>
        <v>0</v>
      </c>
      <c r="AF50">
        <f t="shared" si="8"/>
        <v>0</v>
      </c>
    </row>
    <row r="51" spans="1:32" x14ac:dyDescent="0.35">
      <c r="A51" s="3">
        <f t="shared" si="9"/>
        <v>41</v>
      </c>
      <c r="E51" s="15"/>
      <c r="F51" s="15"/>
      <c r="X51" s="24">
        <f t="shared" si="0"/>
        <v>0</v>
      </c>
      <c r="Y51" s="7">
        <f t="shared" si="2"/>
        <v>0</v>
      </c>
      <c r="Z51" s="7">
        <f t="shared" si="3"/>
        <v>0</v>
      </c>
      <c r="AA51" s="9" t="e">
        <f t="shared" si="4"/>
        <v>#DIV/0!</v>
      </c>
      <c r="AB51" s="18">
        <f t="shared" si="5"/>
        <v>5.5041999999999997E-7</v>
      </c>
      <c r="AC51" s="10">
        <f t="shared" si="1"/>
        <v>-26.361999999999998</v>
      </c>
      <c r="AD51" s="23" t="e">
        <f t="shared" si="6"/>
        <v>#DIV/0!</v>
      </c>
      <c r="AE51">
        <f t="shared" si="7"/>
        <v>0</v>
      </c>
      <c r="AF51">
        <f t="shared" si="8"/>
        <v>0</v>
      </c>
    </row>
    <row r="52" spans="1:32" x14ac:dyDescent="0.35">
      <c r="A52" s="3">
        <f t="shared" si="9"/>
        <v>42</v>
      </c>
      <c r="E52" s="15"/>
      <c r="F52" s="15"/>
      <c r="X52" s="24">
        <f t="shared" si="0"/>
        <v>0</v>
      </c>
      <c r="Y52" s="7">
        <f t="shared" si="2"/>
        <v>0</v>
      </c>
      <c r="Z52" s="7">
        <f t="shared" si="3"/>
        <v>0</v>
      </c>
      <c r="AA52" s="9" t="e">
        <f t="shared" si="4"/>
        <v>#DIV/0!</v>
      </c>
      <c r="AB52" s="18">
        <f t="shared" si="5"/>
        <v>5.5041999999999997E-7</v>
      </c>
      <c r="AC52" s="10">
        <f t="shared" si="1"/>
        <v>-26.361999999999998</v>
      </c>
      <c r="AD52" s="23" t="e">
        <f t="shared" si="6"/>
        <v>#DIV/0!</v>
      </c>
      <c r="AE52">
        <f t="shared" si="7"/>
        <v>0</v>
      </c>
      <c r="AF52">
        <f t="shared" si="8"/>
        <v>0</v>
      </c>
    </row>
    <row r="53" spans="1:32" x14ac:dyDescent="0.35">
      <c r="A53" s="3">
        <f t="shared" si="9"/>
        <v>43</v>
      </c>
      <c r="E53" s="15"/>
      <c r="F53" s="15"/>
      <c r="X53" s="24">
        <f t="shared" si="0"/>
        <v>0</v>
      </c>
      <c r="Y53" s="7">
        <f t="shared" si="2"/>
        <v>0</v>
      </c>
      <c r="Z53" s="7">
        <f t="shared" si="3"/>
        <v>0</v>
      </c>
      <c r="AA53" s="9" t="e">
        <f t="shared" si="4"/>
        <v>#DIV/0!</v>
      </c>
      <c r="AB53" s="18">
        <f t="shared" si="5"/>
        <v>5.5041999999999997E-7</v>
      </c>
      <c r="AC53" s="10">
        <f t="shared" si="1"/>
        <v>-26.361999999999998</v>
      </c>
      <c r="AD53" s="23" t="e">
        <f t="shared" si="6"/>
        <v>#DIV/0!</v>
      </c>
      <c r="AE53">
        <f t="shared" si="7"/>
        <v>0</v>
      </c>
      <c r="AF53">
        <f t="shared" si="8"/>
        <v>0</v>
      </c>
    </row>
    <row r="54" spans="1:32" x14ac:dyDescent="0.35">
      <c r="A54" s="3">
        <f t="shared" si="9"/>
        <v>44</v>
      </c>
      <c r="E54" s="15"/>
      <c r="F54" s="15"/>
      <c r="X54" s="24">
        <f t="shared" si="0"/>
        <v>0</v>
      </c>
      <c r="Y54" s="7">
        <f t="shared" si="2"/>
        <v>0</v>
      </c>
      <c r="Z54" s="7">
        <f t="shared" si="3"/>
        <v>0</v>
      </c>
      <c r="AA54" s="9" t="e">
        <f t="shared" si="4"/>
        <v>#DIV/0!</v>
      </c>
      <c r="AB54" s="18">
        <f t="shared" si="5"/>
        <v>5.5041999999999997E-7</v>
      </c>
      <c r="AC54" s="10">
        <f t="shared" si="1"/>
        <v>-26.361999999999998</v>
      </c>
      <c r="AD54" s="23" t="e">
        <f t="shared" si="6"/>
        <v>#DIV/0!</v>
      </c>
      <c r="AE54">
        <f t="shared" si="7"/>
        <v>0</v>
      </c>
      <c r="AF54">
        <f t="shared" si="8"/>
        <v>0</v>
      </c>
    </row>
    <row r="55" spans="1:32" x14ac:dyDescent="0.35">
      <c r="A55" s="3">
        <f t="shared" si="9"/>
        <v>45</v>
      </c>
      <c r="E55" s="15"/>
      <c r="F55" s="15"/>
      <c r="X55" s="24">
        <f t="shared" si="0"/>
        <v>0</v>
      </c>
      <c r="Y55" s="7">
        <f t="shared" si="2"/>
        <v>0</v>
      </c>
      <c r="Z55" s="7">
        <f t="shared" si="3"/>
        <v>0</v>
      </c>
      <c r="AA55" s="9" t="e">
        <f t="shared" si="4"/>
        <v>#DIV/0!</v>
      </c>
      <c r="AB55" s="18">
        <f t="shared" si="5"/>
        <v>5.5041999999999997E-7</v>
      </c>
      <c r="AC55" s="10">
        <f t="shared" si="1"/>
        <v>-26.361999999999998</v>
      </c>
      <c r="AD55" s="23" t="e">
        <f t="shared" si="6"/>
        <v>#DIV/0!</v>
      </c>
      <c r="AE55">
        <f t="shared" si="7"/>
        <v>0</v>
      </c>
      <c r="AF55">
        <f t="shared" si="8"/>
        <v>0</v>
      </c>
    </row>
    <row r="56" spans="1:32" x14ac:dyDescent="0.35">
      <c r="A56" s="3">
        <f t="shared" si="9"/>
        <v>46</v>
      </c>
      <c r="E56" s="15"/>
      <c r="F56" s="15"/>
      <c r="X56" s="24">
        <f t="shared" si="0"/>
        <v>0</v>
      </c>
      <c r="Y56" s="7">
        <f t="shared" si="2"/>
        <v>0</v>
      </c>
      <c r="Z56" s="7">
        <f t="shared" si="3"/>
        <v>0</v>
      </c>
      <c r="AA56" s="9" t="e">
        <f t="shared" si="4"/>
        <v>#DIV/0!</v>
      </c>
      <c r="AB56" s="18">
        <f t="shared" si="5"/>
        <v>5.5041999999999997E-7</v>
      </c>
      <c r="AC56" s="10">
        <f t="shared" si="1"/>
        <v>-26.361999999999998</v>
      </c>
      <c r="AD56" s="23" t="e">
        <f t="shared" si="6"/>
        <v>#DIV/0!</v>
      </c>
      <c r="AE56">
        <f t="shared" si="7"/>
        <v>0</v>
      </c>
      <c r="AF56">
        <f t="shared" si="8"/>
        <v>0</v>
      </c>
    </row>
    <row r="57" spans="1:32" x14ac:dyDescent="0.35">
      <c r="A57" s="3">
        <f t="shared" si="9"/>
        <v>47</v>
      </c>
      <c r="E57" s="15"/>
      <c r="F57" s="15"/>
      <c r="X57" s="24">
        <f t="shared" si="0"/>
        <v>0</v>
      </c>
      <c r="Y57" s="7">
        <f t="shared" si="2"/>
        <v>0</v>
      </c>
      <c r="Z57" s="7">
        <f t="shared" si="3"/>
        <v>0</v>
      </c>
      <c r="AA57" s="9" t="e">
        <f t="shared" si="4"/>
        <v>#DIV/0!</v>
      </c>
      <c r="AB57" s="18">
        <f t="shared" si="5"/>
        <v>5.5041999999999997E-7</v>
      </c>
      <c r="AC57" s="10">
        <f t="shared" si="1"/>
        <v>-26.361999999999998</v>
      </c>
      <c r="AD57" s="23" t="e">
        <f t="shared" si="6"/>
        <v>#DIV/0!</v>
      </c>
      <c r="AE57">
        <f t="shared" si="7"/>
        <v>0</v>
      </c>
      <c r="AF57">
        <f t="shared" si="8"/>
        <v>0</v>
      </c>
    </row>
    <row r="58" spans="1:32" x14ac:dyDescent="0.35">
      <c r="A58" s="3">
        <f t="shared" si="9"/>
        <v>48</v>
      </c>
      <c r="E58" s="15"/>
      <c r="F58" s="15"/>
      <c r="X58" s="24">
        <f t="shared" si="0"/>
        <v>0</v>
      </c>
      <c r="Y58" s="7">
        <f t="shared" si="2"/>
        <v>0</v>
      </c>
      <c r="Z58" s="7">
        <f t="shared" si="3"/>
        <v>0</v>
      </c>
      <c r="AA58" s="9" t="e">
        <f t="shared" si="4"/>
        <v>#DIV/0!</v>
      </c>
      <c r="AB58" s="18">
        <f t="shared" si="5"/>
        <v>5.5041999999999997E-7</v>
      </c>
      <c r="AC58" s="10">
        <f t="shared" si="1"/>
        <v>-26.361999999999998</v>
      </c>
      <c r="AD58" s="23" t="e">
        <f t="shared" si="6"/>
        <v>#DIV/0!</v>
      </c>
      <c r="AE58">
        <f t="shared" si="7"/>
        <v>0</v>
      </c>
      <c r="AF58">
        <f t="shared" si="8"/>
        <v>0</v>
      </c>
    </row>
    <row r="59" spans="1:32" x14ac:dyDescent="0.35">
      <c r="A59" s="3">
        <f t="shared" si="9"/>
        <v>49</v>
      </c>
      <c r="E59" s="15"/>
      <c r="F59" s="15"/>
      <c r="X59" s="24">
        <f t="shared" si="0"/>
        <v>0</v>
      </c>
      <c r="Y59" s="7">
        <f t="shared" si="2"/>
        <v>0</v>
      </c>
      <c r="Z59" s="7">
        <f t="shared" si="3"/>
        <v>0</v>
      </c>
      <c r="AA59" s="9" t="e">
        <f t="shared" si="4"/>
        <v>#DIV/0!</v>
      </c>
      <c r="AB59" s="18">
        <f t="shared" si="5"/>
        <v>5.5041999999999997E-7</v>
      </c>
      <c r="AC59" s="10">
        <f t="shared" si="1"/>
        <v>-26.361999999999998</v>
      </c>
      <c r="AD59" s="23" t="e">
        <f t="shared" si="6"/>
        <v>#DIV/0!</v>
      </c>
      <c r="AE59">
        <f t="shared" si="7"/>
        <v>0</v>
      </c>
      <c r="AF59">
        <f t="shared" si="8"/>
        <v>0</v>
      </c>
    </row>
    <row r="60" spans="1:32" x14ac:dyDescent="0.35">
      <c r="A60" s="3">
        <f t="shared" si="9"/>
        <v>50</v>
      </c>
      <c r="E60" s="15"/>
      <c r="F60" s="15"/>
      <c r="X60" s="24">
        <f t="shared" si="0"/>
        <v>0</v>
      </c>
      <c r="Y60" s="7">
        <f t="shared" si="2"/>
        <v>0</v>
      </c>
      <c r="Z60" s="7">
        <f t="shared" si="3"/>
        <v>0</v>
      </c>
      <c r="AA60" s="9" t="e">
        <f t="shared" si="4"/>
        <v>#DIV/0!</v>
      </c>
      <c r="AB60" s="18">
        <f t="shared" si="5"/>
        <v>5.5041999999999997E-7</v>
      </c>
      <c r="AC60" s="10">
        <f t="shared" si="1"/>
        <v>-26.361999999999998</v>
      </c>
      <c r="AD60" s="23" t="e">
        <f t="shared" si="6"/>
        <v>#DIV/0!</v>
      </c>
      <c r="AE60">
        <f t="shared" si="7"/>
        <v>0</v>
      </c>
      <c r="AF60">
        <f t="shared" si="8"/>
        <v>0</v>
      </c>
    </row>
    <row r="61" spans="1:32" x14ac:dyDescent="0.35">
      <c r="E61" s="15"/>
      <c r="F61" s="15"/>
    </row>
    <row r="62" spans="1:32" x14ac:dyDescent="0.35">
      <c r="E62" s="15"/>
      <c r="F62" s="15"/>
    </row>
    <row r="63" spans="1:32" x14ac:dyDescent="0.35">
      <c r="E63" s="15"/>
      <c r="F63" s="15"/>
    </row>
    <row r="64" spans="1:32" x14ac:dyDescent="0.35">
      <c r="E64" s="15"/>
      <c r="F64" s="15"/>
    </row>
    <row r="65" spans="3:24" x14ac:dyDescent="0.35">
      <c r="C65">
        <v>5.3729699999999996</v>
      </c>
      <c r="D65">
        <v>1.43651</v>
      </c>
      <c r="E65" s="15">
        <v>20</v>
      </c>
      <c r="F65" s="15">
        <v>66</v>
      </c>
      <c r="G65">
        <v>24</v>
      </c>
      <c r="H65">
        <v>35</v>
      </c>
      <c r="I65">
        <v>15</v>
      </c>
      <c r="X65">
        <v>0.59</v>
      </c>
    </row>
    <row r="66" spans="3:24" x14ac:dyDescent="0.35">
      <c r="C66">
        <v>5.0091000000000001</v>
      </c>
      <c r="D66">
        <v>1.4552400000000001</v>
      </c>
      <c r="E66" s="15">
        <v>20</v>
      </c>
      <c r="F66" s="15">
        <v>66</v>
      </c>
      <c r="G66">
        <v>21</v>
      </c>
      <c r="H66">
        <v>35</v>
      </c>
      <c r="I66">
        <v>15</v>
      </c>
      <c r="X66">
        <v>0.59</v>
      </c>
    </row>
    <row r="67" spans="3:24" x14ac:dyDescent="0.35">
      <c r="C67">
        <v>5.4270800000000001</v>
      </c>
      <c r="D67">
        <v>1.42991</v>
      </c>
      <c r="E67">
        <v>20</v>
      </c>
      <c r="F67">
        <v>67</v>
      </c>
      <c r="G67">
        <v>24</v>
      </c>
      <c r="H67">
        <v>35</v>
      </c>
      <c r="I67">
        <v>15</v>
      </c>
      <c r="X67">
        <v>0.59</v>
      </c>
    </row>
    <row r="68" spans="3:24" x14ac:dyDescent="0.35">
      <c r="C68">
        <v>4.9785300000000001</v>
      </c>
      <c r="D68">
        <v>1.4628099999999999</v>
      </c>
      <c r="E68">
        <v>20</v>
      </c>
      <c r="F68">
        <v>66</v>
      </c>
      <c r="G68">
        <v>24</v>
      </c>
      <c r="H68">
        <v>35</v>
      </c>
      <c r="I68">
        <v>15</v>
      </c>
      <c r="X68">
        <v>0.59</v>
      </c>
    </row>
    <row r="69" spans="3:24" x14ac:dyDescent="0.35">
      <c r="C69">
        <v>7.3546399999999998</v>
      </c>
      <c r="D69">
        <v>1.32064</v>
      </c>
      <c r="E69">
        <v>20</v>
      </c>
      <c r="F69">
        <v>67</v>
      </c>
      <c r="G69">
        <v>24</v>
      </c>
      <c r="H69">
        <v>35</v>
      </c>
      <c r="I69">
        <v>15</v>
      </c>
      <c r="X69">
        <v>0.59</v>
      </c>
    </row>
    <row r="70" spans="3:24" x14ac:dyDescent="0.35">
      <c r="C70">
        <v>5.3083999999999998</v>
      </c>
      <c r="D70">
        <v>1.4385600000000001</v>
      </c>
      <c r="E70">
        <v>20</v>
      </c>
      <c r="F70">
        <v>66</v>
      </c>
      <c r="G70">
        <v>24</v>
      </c>
      <c r="H70">
        <v>35</v>
      </c>
      <c r="I70">
        <v>15</v>
      </c>
      <c r="X70">
        <v>0.59</v>
      </c>
    </row>
    <row r="71" spans="3:24" x14ac:dyDescent="0.35">
      <c r="C71">
        <v>5.3110200000000001</v>
      </c>
      <c r="D71">
        <v>1.4385600000000001</v>
      </c>
      <c r="E71">
        <v>20</v>
      </c>
      <c r="F71">
        <v>66</v>
      </c>
      <c r="G71">
        <v>24</v>
      </c>
      <c r="H71">
        <v>35</v>
      </c>
      <c r="I71">
        <v>15</v>
      </c>
      <c r="X71">
        <v>0.59</v>
      </c>
    </row>
    <row r="72" spans="3:24" x14ac:dyDescent="0.35">
      <c r="C72">
        <v>5.5785400000000003</v>
      </c>
      <c r="D72">
        <v>1.39821</v>
      </c>
      <c r="E72">
        <v>21</v>
      </c>
      <c r="F72">
        <v>66</v>
      </c>
      <c r="G72">
        <v>24</v>
      </c>
      <c r="H72">
        <v>35</v>
      </c>
      <c r="I72">
        <v>15</v>
      </c>
      <c r="X72">
        <v>0.59</v>
      </c>
    </row>
    <row r="73" spans="3:24" x14ac:dyDescent="0.35">
      <c r="C73">
        <v>4.9759099999999998</v>
      </c>
      <c r="D73">
        <v>1.4630799999999999</v>
      </c>
      <c r="E73">
        <v>21</v>
      </c>
      <c r="F73">
        <v>66</v>
      </c>
      <c r="G73">
        <v>26</v>
      </c>
      <c r="H73">
        <v>36</v>
      </c>
      <c r="I73">
        <v>15</v>
      </c>
      <c r="X73">
        <v>0.59</v>
      </c>
    </row>
    <row r="74" spans="3:24" x14ac:dyDescent="0.35">
      <c r="C74">
        <v>5.0710499999999996</v>
      </c>
      <c r="D74">
        <v>1.45018</v>
      </c>
      <c r="E74">
        <v>20</v>
      </c>
      <c r="F74">
        <v>67</v>
      </c>
      <c r="G74">
        <v>24</v>
      </c>
      <c r="H74">
        <v>35</v>
      </c>
      <c r="I74">
        <v>15</v>
      </c>
      <c r="X74">
        <v>0.59</v>
      </c>
    </row>
    <row r="75" spans="3:24" x14ac:dyDescent="0.35">
      <c r="C75">
        <v>4.9244199999999996</v>
      </c>
      <c r="D75">
        <v>1.46621</v>
      </c>
      <c r="E75">
        <v>20</v>
      </c>
      <c r="F75">
        <v>66</v>
      </c>
      <c r="G75">
        <v>24</v>
      </c>
      <c r="H75">
        <v>36</v>
      </c>
      <c r="I75">
        <v>15</v>
      </c>
      <c r="X75">
        <v>0.59</v>
      </c>
    </row>
    <row r="76" spans="3:24" x14ac:dyDescent="0.35">
      <c r="C76">
        <v>5.4244599999999998</v>
      </c>
      <c r="D76">
        <v>1.43035</v>
      </c>
      <c r="E76">
        <v>21</v>
      </c>
      <c r="F76">
        <v>66</v>
      </c>
      <c r="G76">
        <v>24</v>
      </c>
      <c r="H76">
        <v>36</v>
      </c>
      <c r="I76">
        <v>15</v>
      </c>
      <c r="X76">
        <v>0.59</v>
      </c>
    </row>
    <row r="77" spans="3:24" x14ac:dyDescent="0.35">
      <c r="C77">
        <v>5.1199300000000001</v>
      </c>
      <c r="D77">
        <v>1.4404300000000001</v>
      </c>
      <c r="E77">
        <v>21</v>
      </c>
      <c r="F77">
        <v>67</v>
      </c>
      <c r="G77">
        <v>24</v>
      </c>
      <c r="H77">
        <v>35</v>
      </c>
      <c r="I77">
        <v>15</v>
      </c>
      <c r="X77">
        <v>0.59</v>
      </c>
    </row>
    <row r="78" spans="3:24" x14ac:dyDescent="0.35">
      <c r="C78">
        <v>6.00657</v>
      </c>
      <c r="D78">
        <v>1.38907</v>
      </c>
      <c r="E78">
        <v>20</v>
      </c>
      <c r="F78">
        <v>66</v>
      </c>
      <c r="G78">
        <v>24</v>
      </c>
      <c r="H78">
        <v>35</v>
      </c>
      <c r="I78">
        <v>15</v>
      </c>
      <c r="X78">
        <v>0.59</v>
      </c>
    </row>
    <row r="79" spans="3:24" x14ac:dyDescent="0.35">
      <c r="C79">
        <v>5.5757199999999996</v>
      </c>
      <c r="D79">
        <v>1.39828</v>
      </c>
      <c r="E79">
        <v>20</v>
      </c>
      <c r="F79">
        <v>66</v>
      </c>
      <c r="G79">
        <v>24</v>
      </c>
      <c r="H79">
        <v>35</v>
      </c>
      <c r="I79">
        <v>15</v>
      </c>
      <c r="X79">
        <v>0.59</v>
      </c>
    </row>
    <row r="80" spans="3:24" x14ac:dyDescent="0.35">
      <c r="C80">
        <v>6.4253600000000004</v>
      </c>
      <c r="D80">
        <v>1.33683</v>
      </c>
      <c r="E80">
        <v>20</v>
      </c>
      <c r="F80">
        <v>67</v>
      </c>
      <c r="G80">
        <v>24</v>
      </c>
      <c r="H80">
        <v>35</v>
      </c>
      <c r="I80">
        <v>15</v>
      </c>
      <c r="X80">
        <v>0.59</v>
      </c>
    </row>
    <row r="81" spans="3:24" x14ac:dyDescent="0.35">
      <c r="C81">
        <v>4.9165700000000001</v>
      </c>
      <c r="D81">
        <v>1.46634</v>
      </c>
      <c r="E81">
        <v>20</v>
      </c>
      <c r="F81">
        <v>66</v>
      </c>
      <c r="G81">
        <v>24</v>
      </c>
      <c r="H81">
        <v>35</v>
      </c>
      <c r="I81">
        <v>15</v>
      </c>
      <c r="X81">
        <v>0.59</v>
      </c>
    </row>
    <row r="82" spans="3:24" x14ac:dyDescent="0.35">
      <c r="C82">
        <v>4.9654499999999997</v>
      </c>
      <c r="D82">
        <v>1.4659500000000001</v>
      </c>
      <c r="E82">
        <v>20</v>
      </c>
      <c r="F82">
        <v>66</v>
      </c>
      <c r="G82">
        <v>21</v>
      </c>
      <c r="H82">
        <v>35</v>
      </c>
      <c r="I82">
        <v>15</v>
      </c>
      <c r="X82">
        <v>0.59</v>
      </c>
    </row>
    <row r="83" spans="3:24" x14ac:dyDescent="0.35">
      <c r="C83">
        <v>5.4546299999999999</v>
      </c>
      <c r="D83">
        <v>1.4011499999999999</v>
      </c>
      <c r="E83">
        <v>20</v>
      </c>
      <c r="F83">
        <v>66</v>
      </c>
      <c r="G83">
        <v>24</v>
      </c>
      <c r="H83">
        <v>35</v>
      </c>
      <c r="I83">
        <v>15</v>
      </c>
      <c r="X83">
        <v>0.59</v>
      </c>
    </row>
    <row r="84" spans="3:24" x14ac:dyDescent="0.35">
      <c r="C84">
        <v>7.1687900000000004</v>
      </c>
      <c r="D84">
        <v>1.32368</v>
      </c>
      <c r="E84">
        <v>20</v>
      </c>
      <c r="F84">
        <v>67</v>
      </c>
      <c r="G84">
        <v>24</v>
      </c>
      <c r="H84">
        <v>35</v>
      </c>
      <c r="I84">
        <v>15</v>
      </c>
      <c r="X84">
        <v>0.59</v>
      </c>
    </row>
    <row r="85" spans="3:24" x14ac:dyDescent="0.35">
      <c r="C85">
        <v>5.8883000000000001</v>
      </c>
      <c r="D85">
        <v>1.3932100000000001</v>
      </c>
      <c r="E85">
        <v>20</v>
      </c>
      <c r="F85">
        <v>66</v>
      </c>
      <c r="G85">
        <v>24</v>
      </c>
      <c r="H85">
        <v>35</v>
      </c>
      <c r="I85">
        <v>15</v>
      </c>
      <c r="X85">
        <v>0.59</v>
      </c>
    </row>
    <row r="86" spans="3:24" x14ac:dyDescent="0.35">
      <c r="C86">
        <v>6.1389300000000002</v>
      </c>
      <c r="D86">
        <v>1.38801</v>
      </c>
      <c r="E86">
        <v>20</v>
      </c>
      <c r="F86">
        <v>66</v>
      </c>
      <c r="G86">
        <v>24</v>
      </c>
      <c r="H86">
        <v>35</v>
      </c>
      <c r="I86">
        <v>15</v>
      </c>
      <c r="X86">
        <v>0.59</v>
      </c>
    </row>
    <row r="87" spans="3:24" x14ac:dyDescent="0.35">
      <c r="C87">
        <v>5.1147</v>
      </c>
      <c r="D87">
        <v>1.44173</v>
      </c>
      <c r="E87">
        <v>20</v>
      </c>
      <c r="F87">
        <v>67</v>
      </c>
      <c r="G87">
        <v>24</v>
      </c>
      <c r="H87">
        <v>35</v>
      </c>
      <c r="I87">
        <v>15</v>
      </c>
      <c r="X87">
        <v>0.59</v>
      </c>
    </row>
    <row r="88" spans="3:24" x14ac:dyDescent="0.35">
      <c r="C88">
        <v>6.24594</v>
      </c>
      <c r="D88">
        <v>1.3429599999999999</v>
      </c>
      <c r="E88">
        <v>20</v>
      </c>
      <c r="F88">
        <v>66</v>
      </c>
      <c r="G88">
        <v>24</v>
      </c>
      <c r="H88">
        <v>36</v>
      </c>
      <c r="I88">
        <v>15</v>
      </c>
      <c r="X88">
        <v>0.59</v>
      </c>
    </row>
    <row r="89" spans="3:24" x14ac:dyDescent="0.35">
      <c r="C89">
        <v>4.8676899999999996</v>
      </c>
      <c r="D89">
        <v>1.47129</v>
      </c>
      <c r="E89">
        <v>20</v>
      </c>
      <c r="F89">
        <v>66</v>
      </c>
      <c r="G89">
        <v>24</v>
      </c>
      <c r="H89">
        <v>35</v>
      </c>
      <c r="I89">
        <v>15</v>
      </c>
      <c r="X89">
        <v>0.59</v>
      </c>
    </row>
  </sheetData>
  <mergeCells count="1">
    <mergeCell ref="M1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Model_0_20.50.50</vt:lpstr>
      <vt:lpstr>Model_0_30.50.50</vt:lpstr>
      <vt:lpstr>Model_0_30.50.50-1</vt:lpstr>
      <vt:lpstr>Model_0_30.50.50-2</vt:lpstr>
      <vt:lpstr>Model_0_50.50.50</vt:lpstr>
      <vt:lpstr>Model_0_50.50.50-1</vt:lpstr>
      <vt:lpstr>Model_1_100.100.3xn_var</vt:lpstr>
      <vt:lpstr>Model_1_50.50.3xn_var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2022-12-14T15:03:29Z</dcterms:modified>
</cp:coreProperties>
</file>