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chubretovic\OneDrive - Entel\Escritorio\Sole\Tesis\OptPython\"/>
    </mc:Choice>
  </mc:AlternateContent>
  <xr:revisionPtr revIDLastSave="0" documentId="13_ncr:1_{ECB5F4B5-02BF-4C8A-B1B5-E5F68CBE9634}" xr6:coauthVersionLast="47" xr6:coauthVersionMax="47" xr10:uidLastSave="{00000000-0000-0000-0000-000000000000}"/>
  <bookViews>
    <workbookView xWindow="-110" yWindow="-110" windowWidth="19420" windowHeight="10560" firstSheet="2" activeTab="5" xr2:uid="{AFDFF0EE-C16A-4C5D-A58F-D56EFC62F348}"/>
  </bookViews>
  <sheets>
    <sheet name="Model_1_20.50.50" sheetId="20" r:id="rId1"/>
    <sheet name="Model_1_30.50.50" sheetId="18" r:id="rId2"/>
    <sheet name="Model_1_30.50.50-1" sheetId="21" r:id="rId3"/>
    <sheet name="Model_1_30.50.50-2" sheetId="22" r:id="rId4"/>
    <sheet name="Model_1_50.50.50" sheetId="19" r:id="rId5"/>
    <sheet name="Model_1_50.50.50-1" sheetId="2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23" l="1"/>
  <c r="A47" i="23" s="1"/>
  <c r="A48" i="23" s="1"/>
  <c r="A49" i="23" s="1"/>
  <c r="A50" i="23" s="1"/>
  <c r="A51" i="23" s="1"/>
  <c r="A52" i="23" s="1"/>
  <c r="A53" i="23" s="1"/>
  <c r="A54" i="23" s="1"/>
  <c r="A55" i="23" s="1"/>
  <c r="A56" i="23" s="1"/>
  <c r="A57" i="23" s="1"/>
  <c r="A58" i="23" s="1"/>
  <c r="A59" i="23" s="1"/>
  <c r="W46" i="23"/>
  <c r="X46" i="23"/>
  <c r="Y46" i="23" s="1"/>
  <c r="Z46" i="23" s="1"/>
  <c r="AA46" i="23"/>
  <c r="AB46" i="23"/>
  <c r="W47" i="23"/>
  <c r="Y47" i="23" s="1"/>
  <c r="Z47" i="23" s="1"/>
  <c r="AC47" i="23" s="1"/>
  <c r="X47" i="23"/>
  <c r="AA47" i="23"/>
  <c r="AB47" i="23"/>
  <c r="W48" i="23"/>
  <c r="X48" i="23"/>
  <c r="Y48" i="23" s="1"/>
  <c r="Z48" i="23" s="1"/>
  <c r="AA48" i="23"/>
  <c r="AB48" i="23"/>
  <c r="W49" i="23"/>
  <c r="X49" i="23"/>
  <c r="Y49" i="23"/>
  <c r="Z49" i="23" s="1"/>
  <c r="AA49" i="23"/>
  <c r="AB49" i="23"/>
  <c r="AC49" i="23" s="1"/>
  <c r="W50" i="23"/>
  <c r="X50" i="23"/>
  <c r="Y50" i="23" s="1"/>
  <c r="Z50" i="23" s="1"/>
  <c r="AA50" i="23"/>
  <c r="AB50" i="23"/>
  <c r="AC50" i="23" s="1"/>
  <c r="W51" i="23"/>
  <c r="X51" i="23"/>
  <c r="Y51" i="23"/>
  <c r="Z51" i="23" s="1"/>
  <c r="AC51" i="23" s="1"/>
  <c r="AA51" i="23"/>
  <c r="AB51" i="23"/>
  <c r="W52" i="23"/>
  <c r="X52" i="23"/>
  <c r="Y52" i="23" s="1"/>
  <c r="Z52" i="23" s="1"/>
  <c r="AA52" i="23"/>
  <c r="AB52" i="23"/>
  <c r="W53" i="23"/>
  <c r="X53" i="23"/>
  <c r="Y53" i="23" s="1"/>
  <c r="Z53" i="23" s="1"/>
  <c r="AC53" i="23" s="1"/>
  <c r="AA53" i="23"/>
  <c r="AB53" i="23"/>
  <c r="W54" i="23"/>
  <c r="X54" i="23"/>
  <c r="Y54" i="23" s="1"/>
  <c r="Z54" i="23" s="1"/>
  <c r="AA54" i="23"/>
  <c r="AB54" i="23"/>
  <c r="W55" i="23"/>
  <c r="Y55" i="23" s="1"/>
  <c r="Z55" i="23" s="1"/>
  <c r="AC55" i="23" s="1"/>
  <c r="X55" i="23"/>
  <c r="AA55" i="23"/>
  <c r="AB55" i="23"/>
  <c r="W56" i="23"/>
  <c r="X56" i="23"/>
  <c r="Y56" i="23" s="1"/>
  <c r="Z56" i="23" s="1"/>
  <c r="AA56" i="23"/>
  <c r="AB56" i="23"/>
  <c r="W57" i="23"/>
  <c r="X57" i="23"/>
  <c r="Y57" i="23"/>
  <c r="Z57" i="23" s="1"/>
  <c r="AA57" i="23"/>
  <c r="AB57" i="23"/>
  <c r="W58" i="23"/>
  <c r="X58" i="23"/>
  <c r="Y58" i="23" s="1"/>
  <c r="Z58" i="23" s="1"/>
  <c r="AA58" i="23"/>
  <c r="AB58" i="23"/>
  <c r="W59" i="23"/>
  <c r="X59" i="23"/>
  <c r="Y59" i="23"/>
  <c r="Z59" i="23" s="1"/>
  <c r="AC59" i="23" s="1"/>
  <c r="AA59" i="23"/>
  <c r="AB59" i="23"/>
  <c r="W10" i="23"/>
  <c r="AB45" i="23"/>
  <c r="AA45" i="23"/>
  <c r="X45" i="23"/>
  <c r="W45" i="23"/>
  <c r="AB44" i="23"/>
  <c r="AA44" i="23"/>
  <c r="X44" i="23"/>
  <c r="W44" i="23"/>
  <c r="AB43" i="23"/>
  <c r="AA43" i="23"/>
  <c r="X43" i="23"/>
  <c r="Y43" i="23" s="1"/>
  <c r="Z43" i="23" s="1"/>
  <c r="AC43" i="23" s="1"/>
  <c r="W43" i="23"/>
  <c r="AB42" i="23"/>
  <c r="AA42" i="23"/>
  <c r="X42" i="23"/>
  <c r="W42" i="23"/>
  <c r="AB41" i="23"/>
  <c r="AA41" i="23"/>
  <c r="X41" i="23"/>
  <c r="Y41" i="23" s="1"/>
  <c r="Z41" i="23" s="1"/>
  <c r="AC41" i="23" s="1"/>
  <c r="W41" i="23"/>
  <c r="AB40" i="23"/>
  <c r="AA40" i="23"/>
  <c r="X40" i="23"/>
  <c r="W40" i="23"/>
  <c r="AB39" i="23"/>
  <c r="AA39" i="23"/>
  <c r="X39" i="23"/>
  <c r="Y39" i="23" s="1"/>
  <c r="Z39" i="23" s="1"/>
  <c r="AC39" i="23" s="1"/>
  <c r="W39" i="23"/>
  <c r="AB38" i="23"/>
  <c r="AA38" i="23"/>
  <c r="X38" i="23"/>
  <c r="W38" i="23"/>
  <c r="AB37" i="23"/>
  <c r="AA37" i="23"/>
  <c r="X37" i="23"/>
  <c r="Y37" i="23" s="1"/>
  <c r="Z37" i="23" s="1"/>
  <c r="AC37" i="23" s="1"/>
  <c r="W37" i="23"/>
  <c r="AB36" i="23"/>
  <c r="AA36" i="23"/>
  <c r="X36" i="23"/>
  <c r="Y36" i="23" s="1"/>
  <c r="Z36" i="23" s="1"/>
  <c r="AC36" i="23" s="1"/>
  <c r="W36" i="23"/>
  <c r="AB35" i="23"/>
  <c r="AA35" i="23"/>
  <c r="X35" i="23"/>
  <c r="Y35" i="23" s="1"/>
  <c r="Z35" i="23" s="1"/>
  <c r="AC35" i="23" s="1"/>
  <c r="W35" i="23"/>
  <c r="AB34" i="23"/>
  <c r="AA34" i="23"/>
  <c r="X34" i="23"/>
  <c r="Y34" i="23" s="1"/>
  <c r="Z34" i="23" s="1"/>
  <c r="AC34" i="23" s="1"/>
  <c r="W34" i="23"/>
  <c r="AB33" i="23"/>
  <c r="AA33" i="23"/>
  <c r="X33" i="23"/>
  <c r="Y33" i="23" s="1"/>
  <c r="Z33" i="23" s="1"/>
  <c r="AC33" i="23" s="1"/>
  <c r="W33" i="23"/>
  <c r="AB32" i="23"/>
  <c r="AA32" i="23"/>
  <c r="X32" i="23"/>
  <c r="Y32" i="23" s="1"/>
  <c r="Z32" i="23" s="1"/>
  <c r="AC32" i="23" s="1"/>
  <c r="W32" i="23"/>
  <c r="AB31" i="23"/>
  <c r="AA31" i="23"/>
  <c r="X31" i="23"/>
  <c r="Y31" i="23" s="1"/>
  <c r="Z31" i="23" s="1"/>
  <c r="AC31" i="23" s="1"/>
  <c r="W31" i="23"/>
  <c r="AB30" i="23"/>
  <c r="AA30" i="23"/>
  <c r="X30" i="23"/>
  <c r="Y30" i="23" s="1"/>
  <c r="Z30" i="23" s="1"/>
  <c r="AC30" i="23" s="1"/>
  <c r="W30" i="23"/>
  <c r="AB29" i="23"/>
  <c r="AA29" i="23"/>
  <c r="X29" i="23"/>
  <c r="Y29" i="23" s="1"/>
  <c r="Z29" i="23" s="1"/>
  <c r="AC29" i="23" s="1"/>
  <c r="W29" i="23"/>
  <c r="AB28" i="23"/>
  <c r="AA28" i="23"/>
  <c r="X28" i="23"/>
  <c r="Y28" i="23" s="1"/>
  <c r="Z28" i="23" s="1"/>
  <c r="AC28" i="23" s="1"/>
  <c r="W28" i="23"/>
  <c r="AB27" i="23"/>
  <c r="AA27" i="23"/>
  <c r="X27" i="23"/>
  <c r="Y27" i="23" s="1"/>
  <c r="Z27" i="23" s="1"/>
  <c r="AC27" i="23" s="1"/>
  <c r="W27" i="23"/>
  <c r="AB26" i="23"/>
  <c r="AA26" i="23"/>
  <c r="X26" i="23"/>
  <c r="Y26" i="23" s="1"/>
  <c r="Z26" i="23" s="1"/>
  <c r="AC26" i="23" s="1"/>
  <c r="W26" i="23"/>
  <c r="AB25" i="23"/>
  <c r="AA25" i="23"/>
  <c r="X25" i="23"/>
  <c r="Y25" i="23" s="1"/>
  <c r="Z25" i="23" s="1"/>
  <c r="AC25" i="23" s="1"/>
  <c r="W25" i="23"/>
  <c r="AB24" i="23"/>
  <c r="AA24" i="23"/>
  <c r="X24" i="23"/>
  <c r="Y24" i="23" s="1"/>
  <c r="Z24" i="23" s="1"/>
  <c r="AC24" i="23" s="1"/>
  <c r="W24" i="23"/>
  <c r="AB23" i="23"/>
  <c r="AA23" i="23"/>
  <c r="X23" i="23"/>
  <c r="Y23" i="23" s="1"/>
  <c r="Z23" i="23" s="1"/>
  <c r="AC23" i="23" s="1"/>
  <c r="W23" i="23"/>
  <c r="AB22" i="23"/>
  <c r="AA22" i="23"/>
  <c r="X22" i="23"/>
  <c r="Y22" i="23" s="1"/>
  <c r="Z22" i="23" s="1"/>
  <c r="AC22" i="23" s="1"/>
  <c r="W22" i="23"/>
  <c r="AB21" i="23"/>
  <c r="AA21" i="23"/>
  <c r="X21" i="23"/>
  <c r="Y21" i="23" s="1"/>
  <c r="Z21" i="23" s="1"/>
  <c r="AC21" i="23" s="1"/>
  <c r="W21" i="23"/>
  <c r="AB20" i="23"/>
  <c r="AA20" i="23"/>
  <c r="X20" i="23"/>
  <c r="Y20" i="23" s="1"/>
  <c r="Z20" i="23" s="1"/>
  <c r="AC20" i="23" s="1"/>
  <c r="W20" i="23"/>
  <c r="AB19" i="23"/>
  <c r="AA19" i="23"/>
  <c r="X19" i="23"/>
  <c r="Y19" i="23" s="1"/>
  <c r="Z19" i="23" s="1"/>
  <c r="AC19" i="23" s="1"/>
  <c r="W19" i="23"/>
  <c r="AB18" i="23"/>
  <c r="AA18" i="23"/>
  <c r="X18" i="23"/>
  <c r="Y18" i="23" s="1"/>
  <c r="Z18" i="23" s="1"/>
  <c r="AC18" i="23" s="1"/>
  <c r="W18" i="23"/>
  <c r="AB17" i="23"/>
  <c r="AA17" i="23"/>
  <c r="X17" i="23"/>
  <c r="Y17" i="23" s="1"/>
  <c r="Z17" i="23" s="1"/>
  <c r="AC17" i="23" s="1"/>
  <c r="W17" i="23"/>
  <c r="AB16" i="23"/>
  <c r="AA16" i="23"/>
  <c r="X16" i="23"/>
  <c r="Y16" i="23" s="1"/>
  <c r="Z16" i="23" s="1"/>
  <c r="AC16" i="23" s="1"/>
  <c r="W16" i="23"/>
  <c r="AB15" i="23"/>
  <c r="AA15" i="23"/>
  <c r="X15" i="23"/>
  <c r="Y15" i="23" s="1"/>
  <c r="Z15" i="23" s="1"/>
  <c r="AC15" i="23" s="1"/>
  <c r="W15" i="23"/>
  <c r="AB14" i="23"/>
  <c r="AA14" i="23"/>
  <c r="X14" i="23"/>
  <c r="Y14" i="23" s="1"/>
  <c r="Z14" i="23" s="1"/>
  <c r="AC14" i="23" s="1"/>
  <c r="W14" i="23"/>
  <c r="AB13" i="23"/>
  <c r="AA13" i="23"/>
  <c r="X13" i="23"/>
  <c r="Y13" i="23" s="1"/>
  <c r="Z13" i="23" s="1"/>
  <c r="AC13" i="23" s="1"/>
  <c r="W13" i="23"/>
  <c r="AB12" i="23"/>
  <c r="AA12" i="23"/>
  <c r="X12" i="23"/>
  <c r="Y12" i="23" s="1"/>
  <c r="Z12" i="23" s="1"/>
  <c r="AC12" i="23" s="1"/>
  <c r="W12" i="23"/>
  <c r="AB11" i="23"/>
  <c r="AA11" i="23"/>
  <c r="X11" i="23"/>
  <c r="Y11" i="23" s="1"/>
  <c r="Z11" i="23" s="1"/>
  <c r="AC11" i="23" s="1"/>
  <c r="W11" i="23"/>
  <c r="A11" i="23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A43" i="23" s="1"/>
  <c r="A44" i="23" s="1"/>
  <c r="A45" i="23" s="1"/>
  <c r="AB10" i="23"/>
  <c r="AA10" i="23"/>
  <c r="X10" i="23"/>
  <c r="C7" i="23"/>
  <c r="C5" i="23"/>
  <c r="Z38" i="22"/>
  <c r="Z39" i="22"/>
  <c r="Z40" i="22"/>
  <c r="W38" i="22"/>
  <c r="X38" i="22"/>
  <c r="Y38" i="22" s="1"/>
  <c r="W39" i="22"/>
  <c r="Y39" i="22" s="1"/>
  <c r="X39" i="22"/>
  <c r="W40" i="22"/>
  <c r="X40" i="22"/>
  <c r="Y40" i="22" s="1"/>
  <c r="A19" i="22"/>
  <c r="A20" i="22"/>
  <c r="A21" i="22" s="1"/>
  <c r="A22" i="22" s="1"/>
  <c r="A23" i="22" s="1"/>
  <c r="A24" i="22" s="1"/>
  <c r="A25" i="22" s="1"/>
  <c r="A26" i="22" s="1"/>
  <c r="A27" i="22" s="1"/>
  <c r="A28" i="22" s="1"/>
  <c r="A29" i="22" s="1"/>
  <c r="A30" i="22" s="1"/>
  <c r="A31" i="22" s="1"/>
  <c r="A32" i="22" s="1"/>
  <c r="A33" i="22" s="1"/>
  <c r="A34" i="22" s="1"/>
  <c r="A35" i="22" s="1"/>
  <c r="A36" i="22" s="1"/>
  <c r="A37" i="22" s="1"/>
  <c r="A38" i="22" s="1"/>
  <c r="A39" i="22" s="1"/>
  <c r="A40" i="22" s="1"/>
  <c r="AB40" i="22"/>
  <c r="AA40" i="22"/>
  <c r="AB39" i="22"/>
  <c r="AA39" i="22"/>
  <c r="AB38" i="22"/>
  <c r="AA38" i="22"/>
  <c r="AB37" i="22"/>
  <c r="AA37" i="22"/>
  <c r="X37" i="22"/>
  <c r="Y37" i="22" s="1"/>
  <c r="Z37" i="22" s="1"/>
  <c r="W37" i="22"/>
  <c r="AB36" i="22"/>
  <c r="AA36" i="22"/>
  <c r="X36" i="22"/>
  <c r="Y36" i="22" s="1"/>
  <c r="Z36" i="22" s="1"/>
  <c r="W36" i="22"/>
  <c r="AB35" i="22"/>
  <c r="AA35" i="22"/>
  <c r="X35" i="22"/>
  <c r="W35" i="22"/>
  <c r="Y35" i="22" s="1"/>
  <c r="Z35" i="22" s="1"/>
  <c r="AC35" i="22" s="1"/>
  <c r="AD35" i="22" s="1"/>
  <c r="AB34" i="22"/>
  <c r="AA34" i="22"/>
  <c r="Y34" i="22"/>
  <c r="Z34" i="22" s="1"/>
  <c r="X34" i="22"/>
  <c r="W34" i="22"/>
  <c r="AB33" i="22"/>
  <c r="AA33" i="22"/>
  <c r="Y33" i="22"/>
  <c r="Z33" i="22" s="1"/>
  <c r="X33" i="22"/>
  <c r="W33" i="22"/>
  <c r="AB32" i="22"/>
  <c r="AA32" i="22"/>
  <c r="X32" i="22"/>
  <c r="Y32" i="22" s="1"/>
  <c r="Z32" i="22" s="1"/>
  <c r="W32" i="22"/>
  <c r="AB31" i="22"/>
  <c r="AA31" i="22"/>
  <c r="X31" i="22"/>
  <c r="W31" i="22"/>
  <c r="Y31" i="22" s="1"/>
  <c r="Z31" i="22" s="1"/>
  <c r="AC31" i="22" s="1"/>
  <c r="AD31" i="22" s="1"/>
  <c r="AB30" i="22"/>
  <c r="AA30" i="22"/>
  <c r="Y30" i="22"/>
  <c r="Z30" i="22" s="1"/>
  <c r="X30" i="22"/>
  <c r="W30" i="22"/>
  <c r="AB29" i="22"/>
  <c r="AA29" i="22"/>
  <c r="X29" i="22"/>
  <c r="W29" i="22"/>
  <c r="AB28" i="22"/>
  <c r="AA28" i="22"/>
  <c r="X28" i="22"/>
  <c r="W28" i="22"/>
  <c r="AB27" i="22"/>
  <c r="AA27" i="22"/>
  <c r="Y27" i="22"/>
  <c r="Z27" i="22" s="1"/>
  <c r="AC27" i="22" s="1"/>
  <c r="AD27" i="22" s="1"/>
  <c r="X27" i="22"/>
  <c r="W27" i="22"/>
  <c r="AB26" i="22"/>
  <c r="AA26" i="22"/>
  <c r="X26" i="22"/>
  <c r="Y26" i="22" s="1"/>
  <c r="Z26" i="22" s="1"/>
  <c r="W26" i="22"/>
  <c r="AB25" i="22"/>
  <c r="AA25" i="22"/>
  <c r="Y25" i="22"/>
  <c r="Z25" i="22" s="1"/>
  <c r="X25" i="22"/>
  <c r="W25" i="22"/>
  <c r="AB24" i="22"/>
  <c r="AA24" i="22"/>
  <c r="X24" i="22"/>
  <c r="Y24" i="22" s="1"/>
  <c r="Z24" i="22" s="1"/>
  <c r="W24" i="22"/>
  <c r="AB23" i="22"/>
  <c r="AA23" i="22"/>
  <c r="X23" i="22"/>
  <c r="Y23" i="22" s="1"/>
  <c r="Z23" i="22" s="1"/>
  <c r="W23" i="22"/>
  <c r="AB22" i="22"/>
  <c r="AC22" i="22" s="1"/>
  <c r="AD22" i="22" s="1"/>
  <c r="AA22" i="22"/>
  <c r="Y22" i="22"/>
  <c r="Z22" i="22" s="1"/>
  <c r="X22" i="22"/>
  <c r="W22" i="22"/>
  <c r="AB21" i="22"/>
  <c r="AA21" i="22"/>
  <c r="X21" i="22"/>
  <c r="Y21" i="22" s="1"/>
  <c r="Z21" i="22" s="1"/>
  <c r="AC21" i="22" s="1"/>
  <c r="AD21" i="22" s="1"/>
  <c r="W21" i="22"/>
  <c r="AB20" i="22"/>
  <c r="AA20" i="22"/>
  <c r="X20" i="22"/>
  <c r="W20" i="22"/>
  <c r="AB19" i="22"/>
  <c r="AA19" i="22"/>
  <c r="X19" i="22"/>
  <c r="W19" i="22"/>
  <c r="AB18" i="22"/>
  <c r="AA18" i="22"/>
  <c r="X18" i="22"/>
  <c r="W18" i="22"/>
  <c r="AB17" i="22"/>
  <c r="AA17" i="22"/>
  <c r="Y17" i="22"/>
  <c r="Z17" i="22" s="1"/>
  <c r="X17" i="22"/>
  <c r="W17" i="22"/>
  <c r="AB16" i="22"/>
  <c r="AA16" i="22"/>
  <c r="X16" i="22"/>
  <c r="Y16" i="22" s="1"/>
  <c r="Z16" i="22" s="1"/>
  <c r="W16" i="22"/>
  <c r="AB15" i="22"/>
  <c r="AA15" i="22"/>
  <c r="X15" i="22"/>
  <c r="Y15" i="22" s="1"/>
  <c r="Z15" i="22" s="1"/>
  <c r="W15" i="22"/>
  <c r="AB14" i="22"/>
  <c r="AA14" i="22"/>
  <c r="X14" i="22"/>
  <c r="Y14" i="22" s="1"/>
  <c r="Z14" i="22" s="1"/>
  <c r="W14" i="22"/>
  <c r="AB13" i="22"/>
  <c r="AA13" i="22"/>
  <c r="X13" i="22"/>
  <c r="W13" i="22"/>
  <c r="AB12" i="22"/>
  <c r="AA12" i="22"/>
  <c r="X12" i="22"/>
  <c r="Y12" i="22" s="1"/>
  <c r="Z12" i="22" s="1"/>
  <c r="AC12" i="22" s="1"/>
  <c r="AD12" i="22" s="1"/>
  <c r="W12" i="22"/>
  <c r="AB11" i="22"/>
  <c r="AA11" i="22"/>
  <c r="X11" i="22"/>
  <c r="W11" i="22"/>
  <c r="Y11" i="22" s="1"/>
  <c r="Z11" i="22" s="1"/>
  <c r="A11" i="22"/>
  <c r="A12" i="22" s="1"/>
  <c r="A13" i="22" s="1"/>
  <c r="A14" i="22" s="1"/>
  <c r="A15" i="22" s="1"/>
  <c r="A16" i="22" s="1"/>
  <c r="A17" i="22" s="1"/>
  <c r="A18" i="22" s="1"/>
  <c r="AB10" i="22"/>
  <c r="AA10" i="22"/>
  <c r="X10" i="22"/>
  <c r="Y10" i="22" s="1"/>
  <c r="Z10" i="22" s="1"/>
  <c r="AC10" i="22" s="1"/>
  <c r="AD10" i="22" s="1"/>
  <c r="W10" i="22"/>
  <c r="C7" i="22"/>
  <c r="C5" i="22"/>
  <c r="AB40" i="21"/>
  <c r="AA40" i="21"/>
  <c r="Z40" i="21"/>
  <c r="AC40" i="21" s="1"/>
  <c r="AD40" i="21" s="1"/>
  <c r="AB39" i="21"/>
  <c r="AA39" i="21"/>
  <c r="Z39" i="21"/>
  <c r="AB38" i="21"/>
  <c r="AA38" i="21"/>
  <c r="Z38" i="21"/>
  <c r="AB37" i="21"/>
  <c r="AA37" i="21"/>
  <c r="X37" i="21"/>
  <c r="Y37" i="21" s="1"/>
  <c r="Z37" i="21" s="1"/>
  <c r="W37" i="21"/>
  <c r="AB36" i="21"/>
  <c r="AA36" i="21"/>
  <c r="X36" i="21"/>
  <c r="W36" i="21"/>
  <c r="Y36" i="21" s="1"/>
  <c r="Z36" i="21" s="1"/>
  <c r="AC36" i="21" s="1"/>
  <c r="AD36" i="21" s="1"/>
  <c r="AB35" i="21"/>
  <c r="AA35" i="21"/>
  <c r="X35" i="21"/>
  <c r="W35" i="21"/>
  <c r="AB34" i="21"/>
  <c r="AA34" i="21"/>
  <c r="X34" i="21"/>
  <c r="Y34" i="21" s="1"/>
  <c r="Z34" i="21" s="1"/>
  <c r="W34" i="21"/>
  <c r="AB33" i="21"/>
  <c r="AA33" i="21"/>
  <c r="X33" i="21"/>
  <c r="W33" i="21"/>
  <c r="AB32" i="21"/>
  <c r="AA32" i="21"/>
  <c r="X32" i="21"/>
  <c r="W32" i="21"/>
  <c r="Y32" i="21" s="1"/>
  <c r="Z32" i="21" s="1"/>
  <c r="AC32" i="21" s="1"/>
  <c r="AD32" i="21" s="1"/>
  <c r="AB31" i="21"/>
  <c r="AA31" i="21"/>
  <c r="X31" i="21"/>
  <c r="W31" i="21"/>
  <c r="AB30" i="21"/>
  <c r="AA30" i="21"/>
  <c r="X30" i="21"/>
  <c r="W30" i="21"/>
  <c r="AB29" i="21"/>
  <c r="AA29" i="21"/>
  <c r="Y29" i="21"/>
  <c r="Z29" i="21" s="1"/>
  <c r="X29" i="21"/>
  <c r="W29" i="21"/>
  <c r="AB28" i="21"/>
  <c r="AA28" i="21"/>
  <c r="X28" i="21"/>
  <c r="W28" i="21"/>
  <c r="AB27" i="21"/>
  <c r="AA27" i="21"/>
  <c r="X27" i="21"/>
  <c r="Y27" i="21" s="1"/>
  <c r="Z27" i="21" s="1"/>
  <c r="AC27" i="21" s="1"/>
  <c r="AD27" i="21" s="1"/>
  <c r="W27" i="21"/>
  <c r="AB26" i="21"/>
  <c r="AA26" i="21"/>
  <c r="Y26" i="21"/>
  <c r="Z26" i="21" s="1"/>
  <c r="X26" i="21"/>
  <c r="W26" i="21"/>
  <c r="AB25" i="21"/>
  <c r="AA25" i="21"/>
  <c r="X25" i="21"/>
  <c r="Y25" i="21" s="1"/>
  <c r="Z25" i="21" s="1"/>
  <c r="W25" i="21"/>
  <c r="AB24" i="21"/>
  <c r="AA24" i="21"/>
  <c r="X24" i="21"/>
  <c r="W24" i="21"/>
  <c r="Y24" i="21" s="1"/>
  <c r="Z24" i="21" s="1"/>
  <c r="AC24" i="21" s="1"/>
  <c r="AD24" i="21" s="1"/>
  <c r="AB23" i="21"/>
  <c r="AC23" i="21" s="1"/>
  <c r="AD23" i="21" s="1"/>
  <c r="AA23" i="21"/>
  <c r="X23" i="21"/>
  <c r="W23" i="21"/>
  <c r="Y23" i="21" s="1"/>
  <c r="Z23" i="21" s="1"/>
  <c r="AB22" i="21"/>
  <c r="AA22" i="21"/>
  <c r="X22" i="21"/>
  <c r="W22" i="21"/>
  <c r="AB21" i="21"/>
  <c r="AA21" i="21"/>
  <c r="X21" i="21"/>
  <c r="Y21" i="21" s="1"/>
  <c r="Z21" i="21" s="1"/>
  <c r="W21" i="21"/>
  <c r="AB20" i="21"/>
  <c r="AA20" i="21"/>
  <c r="X20" i="21"/>
  <c r="W20" i="21"/>
  <c r="AB19" i="21"/>
  <c r="AA19" i="21"/>
  <c r="X19" i="21"/>
  <c r="W19" i="21"/>
  <c r="AB18" i="21"/>
  <c r="AA18" i="21"/>
  <c r="Y18" i="21"/>
  <c r="Z18" i="21" s="1"/>
  <c r="X18" i="21"/>
  <c r="W18" i="21"/>
  <c r="AB17" i="21"/>
  <c r="AA17" i="21"/>
  <c r="X17" i="21"/>
  <c r="Y17" i="21" s="1"/>
  <c r="Z17" i="21" s="1"/>
  <c r="AC17" i="21" s="1"/>
  <c r="AD17" i="21" s="1"/>
  <c r="W17" i="21"/>
  <c r="AB16" i="21"/>
  <c r="AA16" i="21"/>
  <c r="X16" i="21"/>
  <c r="Y16" i="21" s="1"/>
  <c r="Z16" i="21" s="1"/>
  <c r="AC16" i="21" s="1"/>
  <c r="AD16" i="21" s="1"/>
  <c r="W16" i="21"/>
  <c r="AB15" i="21"/>
  <c r="AA15" i="21"/>
  <c r="X15" i="21"/>
  <c r="W15" i="21"/>
  <c r="AB14" i="21"/>
  <c r="AA14" i="21"/>
  <c r="X14" i="21"/>
  <c r="Y14" i="21" s="1"/>
  <c r="Z14" i="21" s="1"/>
  <c r="AC14" i="21" s="1"/>
  <c r="AD14" i="21" s="1"/>
  <c r="W14" i="21"/>
  <c r="AB13" i="21"/>
  <c r="AA13" i="21"/>
  <c r="Y13" i="21"/>
  <c r="Z13" i="21" s="1"/>
  <c r="X13" i="21"/>
  <c r="W13" i="21"/>
  <c r="AB12" i="21"/>
  <c r="AA12" i="21"/>
  <c r="X12" i="21"/>
  <c r="W12" i="21"/>
  <c r="AB11" i="21"/>
  <c r="AA11" i="21"/>
  <c r="X11" i="21"/>
  <c r="Y11" i="21" s="1"/>
  <c r="Z11" i="21" s="1"/>
  <c r="AC11" i="21" s="1"/>
  <c r="AD11" i="21" s="1"/>
  <c r="W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B10" i="21"/>
  <c r="AC10" i="21" s="1"/>
  <c r="AD10" i="21" s="1"/>
  <c r="AA10" i="21"/>
  <c r="X10" i="21"/>
  <c r="W10" i="21"/>
  <c r="Y10" i="21" s="1"/>
  <c r="Z10" i="21" s="1"/>
  <c r="C7" i="21"/>
  <c r="C5" i="21"/>
  <c r="W10" i="20"/>
  <c r="Y10" i="20" s="1"/>
  <c r="Z10" i="20" s="1"/>
  <c r="AC10" i="20" s="1"/>
  <c r="AD10" i="20" s="1"/>
  <c r="X45" i="20"/>
  <c r="Y45" i="20" s="1"/>
  <c r="Z45" i="20" s="1"/>
  <c r="W45" i="20"/>
  <c r="X44" i="20"/>
  <c r="Y44" i="20" s="1"/>
  <c r="Z44" i="20" s="1"/>
  <c r="W44" i="20"/>
  <c r="Z43" i="20"/>
  <c r="Y43" i="20"/>
  <c r="X43" i="20"/>
  <c r="W43" i="20"/>
  <c r="Y42" i="20"/>
  <c r="Z42" i="20" s="1"/>
  <c r="X42" i="20"/>
  <c r="W42" i="20"/>
  <c r="Z41" i="20"/>
  <c r="Y41" i="20"/>
  <c r="X41" i="20"/>
  <c r="W41" i="20"/>
  <c r="Y40" i="20"/>
  <c r="Z40" i="20" s="1"/>
  <c r="X40" i="20"/>
  <c r="W40" i="20"/>
  <c r="Z39" i="20"/>
  <c r="Y39" i="20"/>
  <c r="X39" i="20"/>
  <c r="W39" i="20"/>
  <c r="Y38" i="20"/>
  <c r="Z38" i="20" s="1"/>
  <c r="X38" i="20"/>
  <c r="W38" i="20"/>
  <c r="Z37" i="20"/>
  <c r="Y37" i="20"/>
  <c r="X37" i="20"/>
  <c r="W37" i="20"/>
  <c r="Y36" i="20"/>
  <c r="Z36" i="20" s="1"/>
  <c r="X36" i="20"/>
  <c r="W36" i="20"/>
  <c r="Z35" i="20"/>
  <c r="Y35" i="20"/>
  <c r="X35" i="20"/>
  <c r="W35" i="20"/>
  <c r="Y34" i="20"/>
  <c r="Z34" i="20" s="1"/>
  <c r="AC34" i="20" s="1"/>
  <c r="AD34" i="20" s="1"/>
  <c r="X34" i="20"/>
  <c r="W34" i="20"/>
  <c r="Z33" i="20"/>
  <c r="Y33" i="20"/>
  <c r="X33" i="20"/>
  <c r="W33" i="20"/>
  <c r="Y32" i="20"/>
  <c r="Z32" i="20" s="1"/>
  <c r="AC32" i="20" s="1"/>
  <c r="AD32" i="20" s="1"/>
  <c r="X32" i="20"/>
  <c r="W32" i="20"/>
  <c r="Z31" i="20"/>
  <c r="AC31" i="20" s="1"/>
  <c r="AD31" i="20" s="1"/>
  <c r="Y31" i="20"/>
  <c r="X31" i="20"/>
  <c r="W31" i="20"/>
  <c r="Y30" i="20"/>
  <c r="Z30" i="20" s="1"/>
  <c r="X30" i="20"/>
  <c r="W30" i="20"/>
  <c r="Z29" i="20"/>
  <c r="Y29" i="20"/>
  <c r="X29" i="20"/>
  <c r="W29" i="20"/>
  <c r="X28" i="20"/>
  <c r="Y28" i="20" s="1"/>
  <c r="Z28" i="20" s="1"/>
  <c r="W28" i="20"/>
  <c r="X27" i="20"/>
  <c r="Y27" i="20" s="1"/>
  <c r="Z27" i="20" s="1"/>
  <c r="W27" i="20"/>
  <c r="X26" i="20"/>
  <c r="Y26" i="20" s="1"/>
  <c r="Z26" i="20" s="1"/>
  <c r="W26" i="20"/>
  <c r="X25" i="20"/>
  <c r="Y25" i="20" s="1"/>
  <c r="Z25" i="20" s="1"/>
  <c r="W25" i="20"/>
  <c r="X24" i="20"/>
  <c r="W24" i="20"/>
  <c r="Y24" i="20" s="1"/>
  <c r="Z24" i="20" s="1"/>
  <c r="AC24" i="20" s="1"/>
  <c r="AD24" i="20" s="1"/>
  <c r="Z23" i="20"/>
  <c r="Y23" i="20"/>
  <c r="X23" i="20"/>
  <c r="W23" i="20"/>
  <c r="Y22" i="20"/>
  <c r="Z22" i="20" s="1"/>
  <c r="X22" i="20"/>
  <c r="W22" i="20"/>
  <c r="Z21" i="20"/>
  <c r="Y21" i="20"/>
  <c r="X21" i="20"/>
  <c r="W21" i="20"/>
  <c r="Y20" i="20"/>
  <c r="Z20" i="20" s="1"/>
  <c r="X20" i="20"/>
  <c r="W20" i="20"/>
  <c r="Z19" i="20"/>
  <c r="Y19" i="20"/>
  <c r="X19" i="20"/>
  <c r="W19" i="20"/>
  <c r="Y18" i="20"/>
  <c r="Z18" i="20" s="1"/>
  <c r="X18" i="20"/>
  <c r="W18" i="20"/>
  <c r="Z17" i="20"/>
  <c r="Y17" i="20"/>
  <c r="X17" i="20"/>
  <c r="W17" i="20"/>
  <c r="Y16" i="20"/>
  <c r="Z16" i="20" s="1"/>
  <c r="X16" i="20"/>
  <c r="W16" i="20"/>
  <c r="Z15" i="20"/>
  <c r="Y15" i="20"/>
  <c r="X15" i="20"/>
  <c r="W15" i="20"/>
  <c r="Y14" i="20"/>
  <c r="Z14" i="20" s="1"/>
  <c r="X14" i="20"/>
  <c r="W14" i="20"/>
  <c r="Z13" i="20"/>
  <c r="Y13" i="20"/>
  <c r="X13" i="20"/>
  <c r="W13" i="20"/>
  <c r="Y12" i="20"/>
  <c r="Z12" i="20" s="1"/>
  <c r="X12" i="20"/>
  <c r="W12" i="20"/>
  <c r="Z11" i="20"/>
  <c r="Y11" i="20"/>
  <c r="X11" i="20"/>
  <c r="W11" i="20"/>
  <c r="X10" i="20"/>
  <c r="AB40" i="20"/>
  <c r="AA40" i="20"/>
  <c r="AB39" i="20"/>
  <c r="AA39" i="20"/>
  <c r="AB38" i="20"/>
  <c r="AA38" i="20"/>
  <c r="AB37" i="20"/>
  <c r="AA37" i="20"/>
  <c r="AB36" i="20"/>
  <c r="AA36" i="20"/>
  <c r="AB35" i="20"/>
  <c r="AA35" i="20"/>
  <c r="AB34" i="20"/>
  <c r="AA34" i="20"/>
  <c r="AB33" i="20"/>
  <c r="AA33" i="20"/>
  <c r="AB32" i="20"/>
  <c r="AA32" i="20"/>
  <c r="AB31" i="20"/>
  <c r="AA31" i="20"/>
  <c r="AB30" i="20"/>
  <c r="AA30" i="20"/>
  <c r="AB29" i="20"/>
  <c r="AA29" i="20"/>
  <c r="AB28" i="20"/>
  <c r="AA28" i="20"/>
  <c r="AB27" i="20"/>
  <c r="AA27" i="20"/>
  <c r="AB26" i="20"/>
  <c r="AA26" i="20"/>
  <c r="AB25" i="20"/>
  <c r="AA25" i="20"/>
  <c r="AB24" i="20"/>
  <c r="AA24" i="20"/>
  <c r="AB23" i="20"/>
  <c r="AA23" i="20"/>
  <c r="AB22" i="20"/>
  <c r="AA22" i="20"/>
  <c r="AB21" i="20"/>
  <c r="AA21" i="20"/>
  <c r="AB20" i="20"/>
  <c r="AA20" i="20"/>
  <c r="AB19" i="20"/>
  <c r="AA19" i="20"/>
  <c r="AB18" i="20"/>
  <c r="AA18" i="20"/>
  <c r="AB17" i="20"/>
  <c r="AA17" i="20"/>
  <c r="AB16" i="20"/>
  <c r="AA16" i="20"/>
  <c r="AB15" i="20"/>
  <c r="AA15" i="20"/>
  <c r="AB14" i="20"/>
  <c r="AA14" i="20"/>
  <c r="AB13" i="20"/>
  <c r="AA13" i="20"/>
  <c r="AB12" i="20"/>
  <c r="AA12" i="20"/>
  <c r="AB11" i="20"/>
  <c r="AA11" i="20"/>
  <c r="A11" i="20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B10" i="20"/>
  <c r="AA10" i="20"/>
  <c r="C7" i="20"/>
  <c r="C5" i="20"/>
  <c r="W41" i="19"/>
  <c r="X41" i="19"/>
  <c r="Y41" i="19" s="1"/>
  <c r="Z41" i="19" s="1"/>
  <c r="AC41" i="19" s="1"/>
  <c r="AA41" i="19"/>
  <c r="AB41" i="19"/>
  <c r="W42" i="19"/>
  <c r="X42" i="19"/>
  <c r="AA42" i="19"/>
  <c r="AB42" i="19"/>
  <c r="W43" i="19"/>
  <c r="X43" i="19"/>
  <c r="AA43" i="19"/>
  <c r="AB43" i="19"/>
  <c r="W44" i="19"/>
  <c r="X44" i="19"/>
  <c r="AA44" i="19"/>
  <c r="AB44" i="19"/>
  <c r="W45" i="19"/>
  <c r="Y45" i="19" s="1"/>
  <c r="Z45" i="19" s="1"/>
  <c r="AC45" i="19" s="1"/>
  <c r="X45" i="19"/>
  <c r="AA45" i="19"/>
  <c r="AB45" i="19"/>
  <c r="A40" i="18"/>
  <c r="A22" i="18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B40" i="19"/>
  <c r="AA40" i="19"/>
  <c r="X40" i="19"/>
  <c r="Y40" i="19" s="1"/>
  <c r="Z40" i="19" s="1"/>
  <c r="W40" i="19"/>
  <c r="AB39" i="19"/>
  <c r="AA39" i="19"/>
  <c r="X39" i="19"/>
  <c r="Y39" i="19" s="1"/>
  <c r="Z39" i="19" s="1"/>
  <c r="W39" i="19"/>
  <c r="AB38" i="19"/>
  <c r="AA38" i="19"/>
  <c r="X38" i="19"/>
  <c r="W38" i="19"/>
  <c r="AB37" i="19"/>
  <c r="AA37" i="19"/>
  <c r="X37" i="19"/>
  <c r="Y37" i="19" s="1"/>
  <c r="Z37" i="19" s="1"/>
  <c r="W37" i="19"/>
  <c r="AB36" i="19"/>
  <c r="AA36" i="19"/>
  <c r="X36" i="19"/>
  <c r="Y36" i="19" s="1"/>
  <c r="Z36" i="19" s="1"/>
  <c r="W36" i="19"/>
  <c r="AB35" i="19"/>
  <c r="AA35" i="19"/>
  <c r="X35" i="19"/>
  <c r="Y35" i="19" s="1"/>
  <c r="Z35" i="19" s="1"/>
  <c r="W35" i="19"/>
  <c r="AB34" i="19"/>
  <c r="AA34" i="19"/>
  <c r="X34" i="19"/>
  <c r="Y34" i="19" s="1"/>
  <c r="Z34" i="19" s="1"/>
  <c r="W34" i="19"/>
  <c r="AB33" i="19"/>
  <c r="AA33" i="19"/>
  <c r="X33" i="19"/>
  <c r="Y33" i="19" s="1"/>
  <c r="Z33" i="19" s="1"/>
  <c r="W33" i="19"/>
  <c r="AB32" i="19"/>
  <c r="AA32" i="19"/>
  <c r="X32" i="19"/>
  <c r="W32" i="19"/>
  <c r="Y32" i="19" s="1"/>
  <c r="Z32" i="19" s="1"/>
  <c r="AB31" i="19"/>
  <c r="AA31" i="19"/>
  <c r="X31" i="19"/>
  <c r="Y31" i="19" s="1"/>
  <c r="Z31" i="19" s="1"/>
  <c r="W31" i="19"/>
  <c r="AB30" i="19"/>
  <c r="AA30" i="19"/>
  <c r="X30" i="19"/>
  <c r="W30" i="19"/>
  <c r="AB29" i="19"/>
  <c r="AA29" i="19"/>
  <c r="X29" i="19"/>
  <c r="W29" i="19"/>
  <c r="AB28" i="19"/>
  <c r="AA28" i="19"/>
  <c r="X28" i="19"/>
  <c r="Y28" i="19" s="1"/>
  <c r="Z28" i="19" s="1"/>
  <c r="W28" i="19"/>
  <c r="AB27" i="19"/>
  <c r="AA27" i="19"/>
  <c r="X27" i="19"/>
  <c r="W27" i="19"/>
  <c r="AB26" i="19"/>
  <c r="AA26" i="19"/>
  <c r="X26" i="19"/>
  <c r="W26" i="19"/>
  <c r="AB25" i="19"/>
  <c r="AA25" i="19"/>
  <c r="X25" i="19"/>
  <c r="W25" i="19"/>
  <c r="Y25" i="19" s="1"/>
  <c r="Z25" i="19" s="1"/>
  <c r="AB24" i="19"/>
  <c r="AA24" i="19"/>
  <c r="Y24" i="19"/>
  <c r="Z24" i="19" s="1"/>
  <c r="X24" i="19"/>
  <c r="W24" i="19"/>
  <c r="AB23" i="19"/>
  <c r="AA23" i="19"/>
  <c r="X23" i="19"/>
  <c r="W23" i="19"/>
  <c r="AB22" i="19"/>
  <c r="AA22" i="19"/>
  <c r="X22" i="19"/>
  <c r="W22" i="19"/>
  <c r="Y22" i="19" s="1"/>
  <c r="Z22" i="19" s="1"/>
  <c r="AB21" i="19"/>
  <c r="AA21" i="19"/>
  <c r="X21" i="19"/>
  <c r="W21" i="19"/>
  <c r="Y21" i="19" s="1"/>
  <c r="Z21" i="19" s="1"/>
  <c r="AB20" i="19"/>
  <c r="AA20" i="19"/>
  <c r="X20" i="19"/>
  <c r="W20" i="19"/>
  <c r="AB19" i="19"/>
  <c r="AA19" i="19"/>
  <c r="X19" i="19"/>
  <c r="W19" i="19"/>
  <c r="AB18" i="19"/>
  <c r="AA18" i="19"/>
  <c r="X18" i="19"/>
  <c r="W18" i="19"/>
  <c r="AB17" i="19"/>
  <c r="AA17" i="19"/>
  <c r="X17" i="19"/>
  <c r="W17" i="19"/>
  <c r="AB16" i="19"/>
  <c r="AA16" i="19"/>
  <c r="X16" i="19"/>
  <c r="W16" i="19"/>
  <c r="AB15" i="19"/>
  <c r="AA15" i="19"/>
  <c r="X15" i="19"/>
  <c r="W15" i="19"/>
  <c r="AB14" i="19"/>
  <c r="AA14" i="19"/>
  <c r="X14" i="19"/>
  <c r="W14" i="19"/>
  <c r="AB13" i="19"/>
  <c r="AA13" i="19"/>
  <c r="X13" i="19"/>
  <c r="W13" i="19"/>
  <c r="AB12" i="19"/>
  <c r="AA12" i="19"/>
  <c r="X12" i="19"/>
  <c r="W12" i="19"/>
  <c r="AB11" i="19"/>
  <c r="AA11" i="19"/>
  <c r="X11" i="19"/>
  <c r="W11" i="19"/>
  <c r="A11" i="19"/>
  <c r="A12" i="19" s="1"/>
  <c r="A13" i="19" s="1"/>
  <c r="A14" i="19" s="1"/>
  <c r="A15" i="19" s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B10" i="19"/>
  <c r="AA10" i="19"/>
  <c r="X10" i="19"/>
  <c r="W10" i="19"/>
  <c r="C7" i="19"/>
  <c r="C5" i="19"/>
  <c r="AC11" i="18"/>
  <c r="AC12" i="18"/>
  <c r="AC13" i="18"/>
  <c r="AC14" i="18"/>
  <c r="AC15" i="18"/>
  <c r="AC16" i="18"/>
  <c r="AC17" i="18"/>
  <c r="AC18" i="18"/>
  <c r="AC19" i="18"/>
  <c r="AC20" i="18"/>
  <c r="AC21" i="18"/>
  <c r="AC22" i="18"/>
  <c r="AC23" i="18"/>
  <c r="AC24" i="18"/>
  <c r="AC25" i="18"/>
  <c r="AC26" i="18"/>
  <c r="AC27" i="18"/>
  <c r="AC28" i="18"/>
  <c r="AC29" i="18"/>
  <c r="AC30" i="18"/>
  <c r="AC31" i="18"/>
  <c r="AC32" i="18"/>
  <c r="AC33" i="18"/>
  <c r="AC34" i="18"/>
  <c r="AC35" i="18"/>
  <c r="AC36" i="18"/>
  <c r="AC37" i="18"/>
  <c r="AC38" i="18"/>
  <c r="AC39" i="18"/>
  <c r="AC40" i="18"/>
  <c r="AC10" i="18"/>
  <c r="AC58" i="23" l="1"/>
  <c r="AC56" i="23"/>
  <c r="AC54" i="23"/>
  <c r="AC52" i="23"/>
  <c r="AC48" i="23"/>
  <c r="AC46" i="23"/>
  <c r="AC57" i="23"/>
  <c r="Y44" i="23"/>
  <c r="Z44" i="23" s="1"/>
  <c r="AC44" i="23" s="1"/>
  <c r="Y40" i="23"/>
  <c r="Z40" i="23" s="1"/>
  <c r="AC40" i="23" s="1"/>
  <c r="Y42" i="23"/>
  <c r="Z42" i="23" s="1"/>
  <c r="AC42" i="23" s="1"/>
  <c r="Y38" i="23"/>
  <c r="Z38" i="23" s="1"/>
  <c r="AC38" i="23" s="1"/>
  <c r="Y45" i="23"/>
  <c r="Z45" i="23" s="1"/>
  <c r="AC45" i="23" s="1"/>
  <c r="Y10" i="23"/>
  <c r="Z10" i="23" s="1"/>
  <c r="AC10" i="23" s="1"/>
  <c r="AC38" i="22"/>
  <c r="AD38" i="22" s="1"/>
  <c r="AC39" i="22"/>
  <c r="AD39" i="22" s="1"/>
  <c r="AC23" i="22"/>
  <c r="AD23" i="22" s="1"/>
  <c r="AC14" i="22"/>
  <c r="AD14" i="22" s="1"/>
  <c r="AC26" i="22"/>
  <c r="AD26" i="22" s="1"/>
  <c r="AC37" i="22"/>
  <c r="AD37" i="22" s="1"/>
  <c r="AC34" i="22"/>
  <c r="AD34" i="22" s="1"/>
  <c r="Y13" i="22"/>
  <c r="Z13" i="22" s="1"/>
  <c r="AC13" i="22" s="1"/>
  <c r="AD13" i="22" s="1"/>
  <c r="Y18" i="22"/>
  <c r="Z18" i="22" s="1"/>
  <c r="AC18" i="22" s="1"/>
  <c r="AD18" i="22" s="1"/>
  <c r="Y20" i="22"/>
  <c r="Z20" i="22" s="1"/>
  <c r="AC20" i="22" s="1"/>
  <c r="AD20" i="22" s="1"/>
  <c r="AC24" i="22"/>
  <c r="AD24" i="22" s="1"/>
  <c r="Y28" i="22"/>
  <c r="Z28" i="22" s="1"/>
  <c r="AC28" i="22" s="1"/>
  <c r="AD28" i="22" s="1"/>
  <c r="AC30" i="22"/>
  <c r="AD30" i="22" s="1"/>
  <c r="AC16" i="22"/>
  <c r="AD16" i="22" s="1"/>
  <c r="AC32" i="22"/>
  <c r="AD32" i="22" s="1"/>
  <c r="AC15" i="22"/>
  <c r="AD15" i="22" s="1"/>
  <c r="Y19" i="22"/>
  <c r="Z19" i="22" s="1"/>
  <c r="AC19" i="22" s="1"/>
  <c r="AD19" i="22" s="1"/>
  <c r="AC25" i="22"/>
  <c r="AD25" i="22" s="1"/>
  <c r="Y29" i="22"/>
  <c r="Z29" i="22" s="1"/>
  <c r="AC29" i="22" s="1"/>
  <c r="AD29" i="22" s="1"/>
  <c r="AC40" i="22"/>
  <c r="AD40" i="22" s="1"/>
  <c r="AC36" i="22"/>
  <c r="AD36" i="22" s="1"/>
  <c r="AC17" i="22"/>
  <c r="AD17" i="22" s="1"/>
  <c r="AC33" i="22"/>
  <c r="AD33" i="22" s="1"/>
  <c r="AC11" i="22"/>
  <c r="AD11" i="22" s="1"/>
  <c r="AC38" i="21"/>
  <c r="AD38" i="21" s="1"/>
  <c r="AC12" i="21"/>
  <c r="AD12" i="21" s="1"/>
  <c r="Y15" i="21"/>
  <c r="Z15" i="21" s="1"/>
  <c r="Y28" i="21"/>
  <c r="Z28" i="21" s="1"/>
  <c r="AC28" i="21" s="1"/>
  <c r="AD28" i="21" s="1"/>
  <c r="Y35" i="21"/>
  <c r="Z35" i="21" s="1"/>
  <c r="AC35" i="21" s="1"/>
  <c r="AD35" i="21" s="1"/>
  <c r="Y19" i="21"/>
  <c r="Z19" i="21" s="1"/>
  <c r="AC19" i="21" s="1"/>
  <c r="AD19" i="21" s="1"/>
  <c r="Y30" i="21"/>
  <c r="Z30" i="21" s="1"/>
  <c r="AC30" i="21" s="1"/>
  <c r="AD30" i="21" s="1"/>
  <c r="Y12" i="21"/>
  <c r="Z12" i="21" s="1"/>
  <c r="AC26" i="21"/>
  <c r="AD26" i="21" s="1"/>
  <c r="AC25" i="21"/>
  <c r="AD25" i="21" s="1"/>
  <c r="Y20" i="21"/>
  <c r="Z20" i="21" s="1"/>
  <c r="AC20" i="21" s="1"/>
  <c r="AD20" i="21" s="1"/>
  <c r="AC21" i="21"/>
  <c r="AD21" i="21" s="1"/>
  <c r="Y31" i="21"/>
  <c r="Z31" i="21" s="1"/>
  <c r="AC31" i="21" s="1"/>
  <c r="AD31" i="21" s="1"/>
  <c r="AC34" i="21"/>
  <c r="AD34" i="21" s="1"/>
  <c r="Y22" i="21"/>
  <c r="Z22" i="21" s="1"/>
  <c r="AC22" i="21" s="1"/>
  <c r="AD22" i="21" s="1"/>
  <c r="Y33" i="21"/>
  <c r="Z33" i="21" s="1"/>
  <c r="AC33" i="21" s="1"/>
  <c r="AD33" i="21" s="1"/>
  <c r="AC18" i="21"/>
  <c r="AD18" i="21" s="1"/>
  <c r="AC29" i="21"/>
  <c r="AD29" i="21" s="1"/>
  <c r="AC13" i="21"/>
  <c r="AD13" i="21" s="1"/>
  <c r="AC15" i="21"/>
  <c r="AD15" i="21" s="1"/>
  <c r="AC37" i="21"/>
  <c r="AD37" i="21" s="1"/>
  <c r="AC39" i="21"/>
  <c r="AD39" i="21" s="1"/>
  <c r="AC26" i="20"/>
  <c r="AD26" i="20" s="1"/>
  <c r="AC18" i="20"/>
  <c r="AD18" i="20" s="1"/>
  <c r="AC11" i="20"/>
  <c r="AD11" i="20" s="1"/>
  <c r="AC23" i="20"/>
  <c r="AD23" i="20" s="1"/>
  <c r="AC27" i="20"/>
  <c r="AD27" i="20" s="1"/>
  <c r="AC16" i="20"/>
  <c r="AD16" i="20" s="1"/>
  <c r="AC20" i="20"/>
  <c r="AD20" i="20" s="1"/>
  <c r="AC22" i="20"/>
  <c r="AD22" i="20" s="1"/>
  <c r="AC35" i="20"/>
  <c r="AD35" i="20" s="1"/>
  <c r="AC25" i="20"/>
  <c r="AD25" i="20" s="1"/>
  <c r="AC13" i="20"/>
  <c r="AD13" i="20" s="1"/>
  <c r="AC28" i="20"/>
  <c r="AD28" i="20" s="1"/>
  <c r="AC37" i="20"/>
  <c r="AD37" i="20" s="1"/>
  <c r="AC15" i="20"/>
  <c r="AD15" i="20" s="1"/>
  <c r="AC17" i="20"/>
  <c r="AD17" i="20" s="1"/>
  <c r="AC19" i="20"/>
  <c r="AD19" i="20" s="1"/>
  <c r="AC30" i="20"/>
  <c r="AD30" i="20" s="1"/>
  <c r="AC39" i="20"/>
  <c r="AD39" i="20" s="1"/>
  <c r="AC21" i="20"/>
  <c r="AD21" i="20" s="1"/>
  <c r="AC12" i="20"/>
  <c r="AD12" i="20" s="1"/>
  <c r="AC29" i="20"/>
  <c r="AD29" i="20" s="1"/>
  <c r="AC36" i="20"/>
  <c r="AD36" i="20" s="1"/>
  <c r="AC14" i="20"/>
  <c r="AD14" i="20" s="1"/>
  <c r="AC33" i="20"/>
  <c r="AD33" i="20" s="1"/>
  <c r="AC38" i="20"/>
  <c r="AD38" i="20" s="1"/>
  <c r="AC40" i="20"/>
  <c r="AD40" i="20" s="1"/>
  <c r="Y30" i="19"/>
  <c r="Z30" i="19" s="1"/>
  <c r="Y13" i="19"/>
  <c r="Z13" i="19" s="1"/>
  <c r="Y23" i="19"/>
  <c r="Z23" i="19" s="1"/>
  <c r="Y44" i="19"/>
  <c r="Z44" i="19" s="1"/>
  <c r="AC44" i="19" s="1"/>
  <c r="Y27" i="19"/>
  <c r="Z27" i="19" s="1"/>
  <c r="AC27" i="19" s="1"/>
  <c r="Y29" i="19"/>
  <c r="Z29" i="19" s="1"/>
  <c r="Y42" i="19"/>
  <c r="Z42" i="19" s="1"/>
  <c r="AC42" i="19" s="1"/>
  <c r="Y38" i="19"/>
  <c r="Z38" i="19" s="1"/>
  <c r="AC38" i="19" s="1"/>
  <c r="Y12" i="19"/>
  <c r="Z12" i="19" s="1"/>
  <c r="Y14" i="19"/>
  <c r="Z14" i="19" s="1"/>
  <c r="AC14" i="19" s="1"/>
  <c r="Y26" i="19"/>
  <c r="Z26" i="19" s="1"/>
  <c r="AC26" i="19" s="1"/>
  <c r="Y43" i="19"/>
  <c r="Z43" i="19" s="1"/>
  <c r="AC43" i="19" s="1"/>
  <c r="AC25" i="19"/>
  <c r="Y11" i="19"/>
  <c r="Z11" i="19" s="1"/>
  <c r="AC11" i="19" s="1"/>
  <c r="Y20" i="19"/>
  <c r="Z20" i="19" s="1"/>
  <c r="AC20" i="19" s="1"/>
  <c r="AC29" i="19"/>
  <c r="AC24" i="19"/>
  <c r="AC28" i="19"/>
  <c r="AC32" i="19"/>
  <c r="AC36" i="19"/>
  <c r="AC40" i="19"/>
  <c r="AC37" i="19"/>
  <c r="Y16" i="19"/>
  <c r="Z16" i="19" s="1"/>
  <c r="AC16" i="19" s="1"/>
  <c r="AC21" i="19"/>
  <c r="Y10" i="19"/>
  <c r="Z10" i="19" s="1"/>
  <c r="AC10" i="19" s="1"/>
  <c r="Y15" i="19"/>
  <c r="Z15" i="19" s="1"/>
  <c r="Y17" i="19"/>
  <c r="Z17" i="19" s="1"/>
  <c r="AC17" i="19" s="1"/>
  <c r="Y19" i="19"/>
  <c r="Z19" i="19" s="1"/>
  <c r="AC23" i="19"/>
  <c r="AC31" i="19"/>
  <c r="AC35" i="19"/>
  <c r="AC39" i="19"/>
  <c r="AC33" i="19"/>
  <c r="AC13" i="19"/>
  <c r="Y18" i="19"/>
  <c r="Z18" i="19" s="1"/>
  <c r="AC18" i="19" s="1"/>
  <c r="AC22" i="19"/>
  <c r="AC30" i="19"/>
  <c r="AC34" i="19"/>
  <c r="AC15" i="19"/>
  <c r="AC12" i="19"/>
  <c r="AC19" i="19"/>
  <c r="AB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AA37" i="18"/>
  <c r="AA38" i="18"/>
  <c r="AA39" i="18"/>
  <c r="AA40" i="18"/>
  <c r="AA10" i="18"/>
  <c r="C5" i="18"/>
  <c r="Z10" i="18"/>
  <c r="Y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10" i="18"/>
  <c r="Y29" i="18"/>
  <c r="Z29" i="18" s="1"/>
  <c r="W29" i="18"/>
  <c r="AB29" i="18"/>
  <c r="AD29" i="18" s="1"/>
  <c r="W30" i="18"/>
  <c r="AB30" i="18"/>
  <c r="AD30" i="18" s="1"/>
  <c r="Y31" i="18"/>
  <c r="Z31" i="18" s="1"/>
  <c r="W31" i="18"/>
  <c r="AB31" i="18"/>
  <c r="AD31" i="18" s="1"/>
  <c r="W32" i="18"/>
  <c r="AB32" i="18"/>
  <c r="AD32" i="18" s="1"/>
  <c r="W33" i="18"/>
  <c r="AB33" i="18"/>
  <c r="AD33" i="18" s="1"/>
  <c r="W34" i="18"/>
  <c r="AB34" i="18"/>
  <c r="AD34" i="18" s="1"/>
  <c r="W35" i="18"/>
  <c r="Y35" i="18"/>
  <c r="Z35" i="18" s="1"/>
  <c r="AB35" i="18"/>
  <c r="AD35" i="18" s="1"/>
  <c r="W36" i="18"/>
  <c r="AB36" i="18"/>
  <c r="AD36" i="18" s="1"/>
  <c r="W37" i="18"/>
  <c r="AB37" i="18"/>
  <c r="AD37" i="18" s="1"/>
  <c r="W38" i="18"/>
  <c r="AB38" i="18"/>
  <c r="AD38" i="18" s="1"/>
  <c r="W39" i="18"/>
  <c r="Y39" i="18"/>
  <c r="Z39" i="18" s="1"/>
  <c r="AB39" i="18"/>
  <c r="AD39" i="18" s="1"/>
  <c r="W40" i="18"/>
  <c r="AB40" i="18"/>
  <c r="AD40" i="18"/>
  <c r="C7" i="18"/>
  <c r="W23" i="18"/>
  <c r="W24" i="18"/>
  <c r="W25" i="18"/>
  <c r="W26" i="18"/>
  <c r="W27" i="18"/>
  <c r="W28" i="18"/>
  <c r="Y28" i="18"/>
  <c r="Z28" i="18" s="1"/>
  <c r="W10" i="18"/>
  <c r="AB11" i="18"/>
  <c r="AD11" i="18" s="1"/>
  <c r="AB12" i="18"/>
  <c r="AD12" i="18" s="1"/>
  <c r="AB13" i="18"/>
  <c r="AB14" i="18"/>
  <c r="AB15" i="18"/>
  <c r="AB16" i="18"/>
  <c r="AB17" i="18"/>
  <c r="AB18" i="18"/>
  <c r="AB19" i="18"/>
  <c r="AB20" i="18"/>
  <c r="AD20" i="18" s="1"/>
  <c r="AB21" i="18"/>
  <c r="AB22" i="18"/>
  <c r="AB23" i="18"/>
  <c r="AB24" i="18"/>
  <c r="AB25" i="18"/>
  <c r="AD25" i="18" s="1"/>
  <c r="AB26" i="18"/>
  <c r="AB27" i="18"/>
  <c r="AD27" i="18" s="1"/>
  <c r="AB28" i="18"/>
  <c r="AD28" i="18" s="1"/>
  <c r="AD15" i="18"/>
  <c r="AD19" i="18"/>
  <c r="AD23" i="18"/>
  <c r="W11" i="18"/>
  <c r="W12" i="18"/>
  <c r="W13" i="18"/>
  <c r="W14" i="18"/>
  <c r="W15" i="18"/>
  <c r="W16" i="18"/>
  <c r="W17" i="18"/>
  <c r="W18" i="18"/>
  <c r="W19" i="18"/>
  <c r="W20" i="18"/>
  <c r="W21" i="18"/>
  <c r="W22" i="18"/>
  <c r="A11" i="18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Y38" i="18" l="1"/>
  <c r="Z38" i="18" s="1"/>
  <c r="Y15" i="18"/>
  <c r="Z15" i="18" s="1"/>
  <c r="Y36" i="18"/>
  <c r="Z36" i="18" s="1"/>
  <c r="Y30" i="18"/>
  <c r="Z30" i="18" s="1"/>
  <c r="Y22" i="18"/>
  <c r="Y37" i="18"/>
  <c r="Z37" i="18" s="1"/>
  <c r="Y33" i="18"/>
  <c r="Z33" i="18" s="1"/>
  <c r="Y20" i="18"/>
  <c r="Z20" i="18" s="1"/>
  <c r="Y40" i="18"/>
  <c r="Z40" i="18" s="1"/>
  <c r="Y34" i="18"/>
  <c r="Z34" i="18" s="1"/>
  <c r="Y32" i="18"/>
  <c r="Z32" i="18" s="1"/>
  <c r="Y21" i="18"/>
  <c r="Y13" i="18"/>
  <c r="Y14" i="18"/>
  <c r="Z14" i="18" s="1"/>
  <c r="Y12" i="18"/>
  <c r="Z12" i="18" s="1"/>
  <c r="Y11" i="18"/>
  <c r="Z11" i="18" s="1"/>
  <c r="Y27" i="18"/>
  <c r="Z27" i="18" s="1"/>
  <c r="Y18" i="18"/>
  <c r="Y26" i="18"/>
  <c r="Y25" i="18"/>
  <c r="Y16" i="18"/>
  <c r="Z16" i="18" s="1"/>
  <c r="Y24" i="18"/>
  <c r="Z24" i="18" s="1"/>
  <c r="Y23" i="18"/>
  <c r="Z23" i="18" s="1"/>
  <c r="Y17" i="18"/>
  <c r="AD10" i="18"/>
  <c r="Y19" i="18"/>
  <c r="Z19" i="18" s="1"/>
  <c r="AD17" i="18"/>
  <c r="AD22" i="18"/>
  <c r="AD14" i="18"/>
  <c r="Z25" i="18"/>
  <c r="Z26" i="18"/>
  <c r="AD21" i="18"/>
  <c r="AD13" i="18"/>
  <c r="AD16" i="18"/>
  <c r="AD26" i="18"/>
  <c r="AD18" i="18"/>
  <c r="AD24" i="18"/>
  <c r="Z21" i="18"/>
  <c r="Z13" i="18"/>
  <c r="Z17" i="18"/>
  <c r="Z22" i="18"/>
  <c r="Z18" i="18"/>
</calcChain>
</file>

<file path=xl/sharedStrings.xml><?xml version="1.0" encoding="utf-8"?>
<sst xmlns="http://schemas.openxmlformats.org/spreadsheetml/2006/main" count="262" uniqueCount="47">
  <si>
    <t>particles</t>
  </si>
  <si>
    <t>mm</t>
  </si>
  <si>
    <t>L</t>
  </si>
  <si>
    <t>generations</t>
  </si>
  <si>
    <t>H</t>
  </si>
  <si>
    <t>l2</t>
  </si>
  <si>
    <t>l3</t>
  </si>
  <si>
    <t>l4</t>
  </si>
  <si>
    <t>An/Ab</t>
  </si>
  <si>
    <t>R Comp</t>
  </si>
  <si>
    <t>Cumple R Comp</t>
  </si>
  <si>
    <t>p_ G2</t>
  </si>
  <si>
    <t>MPa</t>
  </si>
  <si>
    <t>off springs</t>
  </si>
  <si>
    <t>iteraciones totales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</si>
  <si>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</si>
  <si>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</si>
  <si>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</si>
  <si>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</si>
  <si>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</si>
  <si>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</si>
  <si>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</si>
  <si>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</si>
  <si>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</si>
  <si>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</si>
  <si>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</si>
  <si>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</si>
  <si>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tmin</t>
  </si>
  <si>
    <t>tiempo total [s]</t>
  </si>
  <si>
    <t>tiempo total [hr]</t>
  </si>
  <si>
    <t>peso [kg]</t>
  </si>
  <si>
    <t>U_value [W/m2K]</t>
  </si>
  <si>
    <t>l1 [mm]</t>
  </si>
  <si>
    <t>lambda_clay [W/mK]</t>
  </si>
  <si>
    <t>W [mm]</t>
  </si>
  <si>
    <t>wi [mm]</t>
  </si>
  <si>
    <t>Ahuecos [mm2]</t>
  </si>
  <si>
    <t>Ab [mm2]</t>
  </si>
  <si>
    <t>An [mm2]</t>
  </si>
  <si>
    <t>rho_clay [kg/mm3]</t>
  </si>
  <si>
    <t>R_clay [Mpa]</t>
  </si>
  <si>
    <t>Obs: Misma curva. Se termina la licencia no sé en que iteracion pero despues de la 30. Element size en 0.009 por error.</t>
  </si>
  <si>
    <t>Obs: Crea linea de tendencia. Element size en 0.009 por error.</t>
  </si>
  <si>
    <t>Obs: Element size 0.004.</t>
  </si>
  <si>
    <t>Obs: Crea linea de tendencia. Element size en 0.004.</t>
  </si>
  <si>
    <t>Obs: Crea linea de tendencia. Element size en 0.0055</t>
  </si>
  <si>
    <t>Obs: Element size en 0.0055.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</si>
</sst>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#,##0.00000"/>
    <numFmt numFmtId="166" formatCode="0.0"/>
    <numFmt numFmtId="167" formatCode="0.0000E+00"/>
    <numFmt numFmtId="168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4" fontId="0" fillId="0" borderId="3" xfId="0" applyNumberFormat="1" applyBorder="1" applyAlignment="1">
      <alignment horizontal="center"/>
    </xf>
    <xf numFmtId="3" fontId="0" fillId="0" borderId="0" xfId="0" applyNumberFormat="1"/>
    <xf numFmtId="166" fontId="0" fillId="0" borderId="0" xfId="0" applyNumberFormat="1" applyAlignment="1">
      <alignment horizontal="center"/>
    </xf>
    <xf numFmtId="165" fontId="0" fillId="0" borderId="0" xfId="0" applyNumberFormat="1"/>
    <xf numFmtId="167" fontId="0" fillId="0" borderId="3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8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'Model_1_20.50.50'!$B$10:$B$14</c:f>
              <c:numCache>
                <c:formatCode>General</c:formatCode>
                <c:ptCount val="5"/>
                <c:pt idx="0">
                  <c:v>8.3511000000000006</c:v>
                </c:pt>
                <c:pt idx="1">
                  <c:v>3.9559099999999998</c:v>
                </c:pt>
                <c:pt idx="2">
                  <c:v>7.35724</c:v>
                </c:pt>
                <c:pt idx="3">
                  <c:v>4.32029</c:v>
                </c:pt>
                <c:pt idx="4">
                  <c:v>8.4046299999999992</c:v>
                </c:pt>
              </c:numCache>
            </c:numRef>
          </c:xVal>
          <c:yVal>
            <c:numRef>
              <c:f>'Model_1_20.50.50'!$C$10:$C$14</c:f>
              <c:numCache>
                <c:formatCode>General</c:formatCode>
                <c:ptCount val="5"/>
                <c:pt idx="0">
                  <c:v>1.18</c:v>
                </c:pt>
                <c:pt idx="1">
                  <c:v>1.6879</c:v>
                </c:pt>
                <c:pt idx="2">
                  <c:v>1.32213</c:v>
                </c:pt>
                <c:pt idx="3">
                  <c:v>1.6471899999999999</c:v>
                </c:pt>
                <c:pt idx="4">
                  <c:v>1.1791499999999999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56B-93A3-1894AA88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'Model_1_30.50.50'!$B$10:$B$40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8.2349999999999994</c:v>
                      </c:pt>
                      <c:pt idx="1">
                        <c:v>7.0155200000000004</c:v>
                      </c:pt>
                      <c:pt idx="2">
                        <c:v>8.2909900000000007</c:v>
                      </c:pt>
                      <c:pt idx="3">
                        <c:v>4.3770800000000003</c:v>
                      </c:pt>
                      <c:pt idx="4">
                        <c:v>6.8302500000000004</c:v>
                      </c:pt>
                      <c:pt idx="5">
                        <c:v>7.1349200000000002</c:v>
                      </c:pt>
                      <c:pt idx="6">
                        <c:v>7.0739799999999997</c:v>
                      </c:pt>
                      <c:pt idx="7">
                        <c:v>6.8986000000000001</c:v>
                      </c:pt>
                      <c:pt idx="8">
                        <c:v>8.4713200000000004</c:v>
                      </c:pt>
                      <c:pt idx="9">
                        <c:v>5.3620999999999999</c:v>
                      </c:pt>
                      <c:pt idx="10">
                        <c:v>8.3395799999999998</c:v>
                      </c:pt>
                      <c:pt idx="11">
                        <c:v>5.20153</c:v>
                      </c:pt>
                      <c:pt idx="12">
                        <c:v>4.3040099999999999</c:v>
                      </c:pt>
                      <c:pt idx="13">
                        <c:v>7.92293</c:v>
                      </c:pt>
                      <c:pt idx="14">
                        <c:v>3.5283500000000001</c:v>
                      </c:pt>
                      <c:pt idx="15">
                        <c:v>3.97464</c:v>
                      </c:pt>
                      <c:pt idx="16">
                        <c:v>3.8626499999999999</c:v>
                      </c:pt>
                      <c:pt idx="17">
                        <c:v>5.4082100000000004</c:v>
                      </c:pt>
                      <c:pt idx="18">
                        <c:v>3.47729</c:v>
                      </c:pt>
                      <c:pt idx="19">
                        <c:v>3.65021</c:v>
                      </c:pt>
                      <c:pt idx="20">
                        <c:v>3.5794000000000001</c:v>
                      </c:pt>
                      <c:pt idx="21">
                        <c:v>5.1381300000000003</c:v>
                      </c:pt>
                      <c:pt idx="22">
                        <c:v>8.4787300000000005</c:v>
                      </c:pt>
                      <c:pt idx="23">
                        <c:v>3.9260600000000001</c:v>
                      </c:pt>
                      <c:pt idx="24">
                        <c:v>8.1666600000000003</c:v>
                      </c:pt>
                      <c:pt idx="25">
                        <c:v>5.2912800000000004</c:v>
                      </c:pt>
                      <c:pt idx="26">
                        <c:v>5.25258</c:v>
                      </c:pt>
                      <c:pt idx="27">
                        <c:v>6.6523899999999996</c:v>
                      </c:pt>
                      <c:pt idx="28">
                        <c:v>7.5548599999999997</c:v>
                      </c:pt>
                      <c:pt idx="29">
                        <c:v>5.8816699999999997</c:v>
                      </c:pt>
                      <c:pt idx="30">
                        <c:v>6.6211000000000002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'Model_1_30.50.50'!$C$10:$C$40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1.15663</c:v>
                      </c:pt>
                      <c:pt idx="1">
                        <c:v>1.25088</c:v>
                      </c:pt>
                      <c:pt idx="2">
                        <c:v>1.14828</c:v>
                      </c:pt>
                      <c:pt idx="3">
                        <c:v>1.55674</c:v>
                      </c:pt>
                      <c:pt idx="4">
                        <c:v>1.2706900000000001</c:v>
                      </c:pt>
                      <c:pt idx="5">
                        <c:v>1.2358</c:v>
                      </c:pt>
                      <c:pt idx="6">
                        <c:v>1.24356</c:v>
                      </c:pt>
                      <c:pt idx="7">
                        <c:v>1.2688900000000001</c:v>
                      </c:pt>
                      <c:pt idx="8">
                        <c:v>1.1342000000000001</c:v>
                      </c:pt>
                      <c:pt idx="9">
                        <c:v>1.42259</c:v>
                      </c:pt>
                      <c:pt idx="10">
                        <c:v>1.14009</c:v>
                      </c:pt>
                      <c:pt idx="11">
                        <c:v>1.4655499999999999</c:v>
                      </c:pt>
                      <c:pt idx="12">
                        <c:v>1.5738300000000001</c:v>
                      </c:pt>
                      <c:pt idx="13">
                        <c:v>1.1830400000000001</c:v>
                      </c:pt>
                      <c:pt idx="14">
                        <c:v>1.6755</c:v>
                      </c:pt>
                      <c:pt idx="15">
                        <c:v>1.57934</c:v>
                      </c:pt>
                      <c:pt idx="16">
                        <c:v>1.64612</c:v>
                      </c:pt>
                      <c:pt idx="17">
                        <c:v>1.4055899999999999</c:v>
                      </c:pt>
                      <c:pt idx="18">
                        <c:v>1.6943999999999999</c:v>
                      </c:pt>
                      <c:pt idx="19">
                        <c:v>1.6605300000000001</c:v>
                      </c:pt>
                      <c:pt idx="20">
                        <c:v>1.66391</c:v>
                      </c:pt>
                      <c:pt idx="21">
                        <c:v>1.4678100000000001</c:v>
                      </c:pt>
                      <c:pt idx="22">
                        <c:v>1.1341699999999999</c:v>
                      </c:pt>
                      <c:pt idx="23">
                        <c:v>1.63534</c:v>
                      </c:pt>
                      <c:pt idx="24">
                        <c:v>1.1600600000000001</c:v>
                      </c:pt>
                      <c:pt idx="25">
                        <c:v>1.4300200000000001</c:v>
                      </c:pt>
                      <c:pt idx="26">
                        <c:v>1.45201</c:v>
                      </c:pt>
                      <c:pt idx="27">
                        <c:v>1.29498</c:v>
                      </c:pt>
                      <c:pt idx="28">
                        <c:v>1.2233400000000001</c:v>
                      </c:pt>
                      <c:pt idx="29">
                        <c:v>1.37632</c:v>
                      </c:pt>
                      <c:pt idx="30">
                        <c:v>1.3227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9AA-4812-BB7A-1A6231530AC7}"/>
                  </c:ext>
                </c:extLst>
              </c15:ser>
            </c15:filteredScatterSeries>
          </c:ext>
        </c:extLst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'Model_1_30.50.50'!$B$10:$B$40</c:f>
              <c:numCache>
                <c:formatCode>General</c:formatCode>
                <c:ptCount val="31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6.8302500000000004</c:v>
                </c:pt>
                <c:pt idx="5">
                  <c:v>7.1349200000000002</c:v>
                </c:pt>
                <c:pt idx="6">
                  <c:v>7.0739799999999997</c:v>
                </c:pt>
                <c:pt idx="7">
                  <c:v>6.8986000000000001</c:v>
                </c:pt>
                <c:pt idx="8">
                  <c:v>8.4713200000000004</c:v>
                </c:pt>
                <c:pt idx="9">
                  <c:v>5.3620999999999999</c:v>
                </c:pt>
                <c:pt idx="10">
                  <c:v>8.3395799999999998</c:v>
                </c:pt>
                <c:pt idx="11">
                  <c:v>5.20153</c:v>
                </c:pt>
                <c:pt idx="12">
                  <c:v>4.3040099999999999</c:v>
                </c:pt>
                <c:pt idx="13">
                  <c:v>7.92293</c:v>
                </c:pt>
                <c:pt idx="14">
                  <c:v>3.5283500000000001</c:v>
                </c:pt>
                <c:pt idx="15">
                  <c:v>3.97464</c:v>
                </c:pt>
                <c:pt idx="16">
                  <c:v>3.8626499999999999</c:v>
                </c:pt>
                <c:pt idx="17">
                  <c:v>5.4082100000000004</c:v>
                </c:pt>
                <c:pt idx="18">
                  <c:v>3.47729</c:v>
                </c:pt>
                <c:pt idx="19">
                  <c:v>3.65021</c:v>
                </c:pt>
                <c:pt idx="20">
                  <c:v>3.5794000000000001</c:v>
                </c:pt>
                <c:pt idx="21">
                  <c:v>5.1381300000000003</c:v>
                </c:pt>
                <c:pt idx="22">
                  <c:v>8.4787300000000005</c:v>
                </c:pt>
                <c:pt idx="23">
                  <c:v>3.9260600000000001</c:v>
                </c:pt>
                <c:pt idx="24">
                  <c:v>8.1666600000000003</c:v>
                </c:pt>
                <c:pt idx="25">
                  <c:v>5.2912800000000004</c:v>
                </c:pt>
                <c:pt idx="26">
                  <c:v>5.25258</c:v>
                </c:pt>
                <c:pt idx="27">
                  <c:v>6.6523899999999996</c:v>
                </c:pt>
                <c:pt idx="28">
                  <c:v>7.5548599999999997</c:v>
                </c:pt>
                <c:pt idx="29">
                  <c:v>5.8816699999999997</c:v>
                </c:pt>
                <c:pt idx="30">
                  <c:v>6.6211000000000002</c:v>
                </c:pt>
              </c:numCache>
            </c:numRef>
          </c:xVal>
          <c:yVal>
            <c:numRef>
              <c:f>'Model_1_30.50.50'!$C$10:$C$40</c:f>
              <c:numCache>
                <c:formatCode>General</c:formatCode>
                <c:ptCount val="31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1.2706900000000001</c:v>
                </c:pt>
                <c:pt idx="5">
                  <c:v>1.2358</c:v>
                </c:pt>
                <c:pt idx="6">
                  <c:v>1.24356</c:v>
                </c:pt>
                <c:pt idx="7">
                  <c:v>1.2688900000000001</c:v>
                </c:pt>
                <c:pt idx="8">
                  <c:v>1.1342000000000001</c:v>
                </c:pt>
                <c:pt idx="9">
                  <c:v>1.42259</c:v>
                </c:pt>
                <c:pt idx="10">
                  <c:v>1.14009</c:v>
                </c:pt>
                <c:pt idx="11">
                  <c:v>1.4655499999999999</c:v>
                </c:pt>
                <c:pt idx="12">
                  <c:v>1.5738300000000001</c:v>
                </c:pt>
                <c:pt idx="13">
                  <c:v>1.1830400000000001</c:v>
                </c:pt>
                <c:pt idx="14">
                  <c:v>1.6755</c:v>
                </c:pt>
                <c:pt idx="15">
                  <c:v>1.57934</c:v>
                </c:pt>
                <c:pt idx="16">
                  <c:v>1.64612</c:v>
                </c:pt>
                <c:pt idx="17">
                  <c:v>1.4055899999999999</c:v>
                </c:pt>
                <c:pt idx="18">
                  <c:v>1.6943999999999999</c:v>
                </c:pt>
                <c:pt idx="19">
                  <c:v>1.6605300000000001</c:v>
                </c:pt>
                <c:pt idx="20">
                  <c:v>1.66391</c:v>
                </c:pt>
                <c:pt idx="21">
                  <c:v>1.4678100000000001</c:v>
                </c:pt>
                <c:pt idx="22">
                  <c:v>1.1341699999999999</c:v>
                </c:pt>
                <c:pt idx="23">
                  <c:v>1.63534</c:v>
                </c:pt>
                <c:pt idx="24">
                  <c:v>1.1600600000000001</c:v>
                </c:pt>
                <c:pt idx="25">
                  <c:v>1.4300200000000001</c:v>
                </c:pt>
                <c:pt idx="26">
                  <c:v>1.45201</c:v>
                </c:pt>
                <c:pt idx="27">
                  <c:v>1.29498</c:v>
                </c:pt>
                <c:pt idx="28">
                  <c:v>1.2233400000000001</c:v>
                </c:pt>
                <c:pt idx="29">
                  <c:v>1.37632</c:v>
                </c:pt>
                <c:pt idx="30">
                  <c:v>1.3227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CB-4C9F-B366-252D708D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'Model_1_30.50.50-1'!$B$10:$B$40</c:f>
              <c:numCache>
                <c:formatCode>#,##0.0000</c:formatCode>
                <c:ptCount val="31"/>
                <c:pt idx="0">
                  <c:v>8.0785499999999999</c:v>
                </c:pt>
                <c:pt idx="1">
                  <c:v>4.1866700000000003</c:v>
                </c:pt>
                <c:pt idx="2">
                  <c:v>7.1987300000000003</c:v>
                </c:pt>
                <c:pt idx="3">
                  <c:v>3.9678399999999998</c:v>
                </c:pt>
                <c:pt idx="4">
                  <c:v>3.3918599999999999</c:v>
                </c:pt>
                <c:pt idx="5">
                  <c:v>7.7426000000000004</c:v>
                </c:pt>
                <c:pt idx="6">
                  <c:v>8.2177100000000003</c:v>
                </c:pt>
                <c:pt idx="7">
                  <c:v>3.7508699999999999</c:v>
                </c:pt>
                <c:pt idx="8">
                  <c:v>4.6039700000000003</c:v>
                </c:pt>
                <c:pt idx="9">
                  <c:v>6.5325899999999999</c:v>
                </c:pt>
                <c:pt idx="10">
                  <c:v>4.25007</c:v>
                </c:pt>
                <c:pt idx="11">
                  <c:v>4.6666499999999997</c:v>
                </c:pt>
                <c:pt idx="12">
                  <c:v>3.4338600000000001</c:v>
                </c:pt>
                <c:pt idx="13">
                  <c:v>8.3841800000000006</c:v>
                </c:pt>
                <c:pt idx="14">
                  <c:v>6.8003400000000003</c:v>
                </c:pt>
                <c:pt idx="15">
                  <c:v>3.4999400000000001</c:v>
                </c:pt>
                <c:pt idx="16">
                  <c:v>6.43384</c:v>
                </c:pt>
                <c:pt idx="17">
                  <c:v>6.3158099999999999</c:v>
                </c:pt>
                <c:pt idx="18">
                  <c:v>4.54129</c:v>
                </c:pt>
                <c:pt idx="19">
                  <c:v>8.3166200000000003</c:v>
                </c:pt>
                <c:pt idx="20">
                  <c:v>6.9871100000000004</c:v>
                </c:pt>
                <c:pt idx="21">
                  <c:v>3.97052</c:v>
                </c:pt>
                <c:pt idx="22">
                  <c:v>4.1446699999999996</c:v>
                </c:pt>
                <c:pt idx="23">
                  <c:v>6.3131399999999998</c:v>
                </c:pt>
                <c:pt idx="24" formatCode="General">
                  <c:v>7.3568300000000004</c:v>
                </c:pt>
                <c:pt idx="25" formatCode="General">
                  <c:v>8.4370899999999995</c:v>
                </c:pt>
                <c:pt idx="26" formatCode="General">
                  <c:v>6.4325400000000004</c:v>
                </c:pt>
                <c:pt idx="27" formatCode="General">
                  <c:v>6.3137600000000003</c:v>
                </c:pt>
              </c:numCache>
            </c:numRef>
          </c:xVal>
          <c:yVal>
            <c:numRef>
              <c:f>'Model_1_30.50.50-1'!$C$10:$C$40</c:f>
              <c:numCache>
                <c:formatCode>#,##0.0000</c:formatCode>
                <c:ptCount val="31"/>
                <c:pt idx="0">
                  <c:v>1.1252200000000001</c:v>
                </c:pt>
                <c:pt idx="1">
                  <c:v>1.4780199999999999</c:v>
                </c:pt>
                <c:pt idx="2">
                  <c:v>1.19086</c:v>
                </c:pt>
                <c:pt idx="3">
                  <c:v>1.5424599999999999</c:v>
                </c:pt>
                <c:pt idx="4">
                  <c:v>1.6211100000000001</c:v>
                </c:pt>
                <c:pt idx="5">
                  <c:v>1.1329400000000001</c:v>
                </c:pt>
                <c:pt idx="6">
                  <c:v>1.1194</c:v>
                </c:pt>
                <c:pt idx="7">
                  <c:v>1.5480499999999999</c:v>
                </c:pt>
                <c:pt idx="8">
                  <c:v>1.4254100000000001</c:v>
                </c:pt>
                <c:pt idx="9">
                  <c:v>1.22699</c:v>
                </c:pt>
                <c:pt idx="10">
                  <c:v>1.46959</c:v>
                </c:pt>
                <c:pt idx="11">
                  <c:v>1.41781</c:v>
                </c:pt>
                <c:pt idx="12">
                  <c:v>1.59453</c:v>
                </c:pt>
                <c:pt idx="13">
                  <c:v>1.0948800000000001</c:v>
                </c:pt>
                <c:pt idx="14">
                  <c:v>1.1996800000000001</c:v>
                </c:pt>
                <c:pt idx="15">
                  <c:v>1.58789</c:v>
                </c:pt>
                <c:pt idx="16">
                  <c:v>1.2483599999999999</c:v>
                </c:pt>
                <c:pt idx="17">
                  <c:v>1.2659100000000001</c:v>
                </c:pt>
                <c:pt idx="18">
                  <c:v>1.4333100000000001</c:v>
                </c:pt>
                <c:pt idx="19">
                  <c:v>1.09598</c:v>
                </c:pt>
                <c:pt idx="20">
                  <c:v>1.19493</c:v>
                </c:pt>
                <c:pt idx="21">
                  <c:v>1.54186</c:v>
                </c:pt>
                <c:pt idx="22">
                  <c:v>1.5037199999999999</c:v>
                </c:pt>
                <c:pt idx="23">
                  <c:v>1.27949</c:v>
                </c:pt>
                <c:pt idx="24" formatCode="General">
                  <c:v>1.1600999999999999</c:v>
                </c:pt>
                <c:pt idx="25" formatCode="General">
                  <c:v>1.08483</c:v>
                </c:pt>
                <c:pt idx="26" formatCode="General">
                  <c:v>1.2526299999999999</c:v>
                </c:pt>
                <c:pt idx="27" formatCode="General">
                  <c:v>1.2679499999999999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4-435B-B371-F278D4D2B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#,##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</a:t>
            </a:r>
            <a:r>
              <a:rPr lang="es-CL" baseline="0"/>
              <a:t> [kg] vs Thermal Transmitance [W/m2K]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'Model_1_30.50.50-2'!$B$10:$B$40</c:f>
              <c:numCache>
                <c:formatCode>General</c:formatCode>
                <c:ptCount val="31"/>
                <c:pt idx="0">
                  <c:v>8.0933700000000002</c:v>
                </c:pt>
                <c:pt idx="1">
                  <c:v>3.9548800000000002</c:v>
                </c:pt>
                <c:pt idx="2" formatCode="#,##0.00000">
                  <c:v>3.9038200000000001</c:v>
                </c:pt>
                <c:pt idx="3" formatCode="#,##0.00000">
                  <c:v>3.7136100000000001</c:v>
                </c:pt>
                <c:pt idx="4" formatCode="#,##0.00000">
                  <c:v>7.1200900000000003</c:v>
                </c:pt>
                <c:pt idx="5" formatCode="#,##0.00000">
                  <c:v>3.5011700000000001</c:v>
                </c:pt>
                <c:pt idx="6" formatCode="#,##0.00000">
                  <c:v>3.8305400000000001</c:v>
                </c:pt>
                <c:pt idx="7" formatCode="#,##0.00000">
                  <c:v>3.7745500000000001</c:v>
                </c:pt>
                <c:pt idx="8" formatCode="#,##0.00000">
                  <c:v>7.23949</c:v>
                </c:pt>
                <c:pt idx="9" formatCode="#,##0.00000">
                  <c:v>8.3148700000000009</c:v>
                </c:pt>
                <c:pt idx="10" formatCode="#,##0.00000">
                  <c:v>8.3856900000000003</c:v>
                </c:pt>
                <c:pt idx="11" formatCode="#,##0.00000">
                  <c:v>8.4466199999999994</c:v>
                </c:pt>
                <c:pt idx="12" formatCode="#,##0.00000">
                  <c:v>6.7545000000000002</c:v>
                </c:pt>
                <c:pt idx="13" formatCode="#,##0.00000">
                  <c:v>6.9883499999999996</c:v>
                </c:pt>
                <c:pt idx="14" formatCode="#,##0.00000">
                  <c:v>8.0077400000000001</c:v>
                </c:pt>
                <c:pt idx="15" formatCode="#,##0.00000">
                  <c:v>6.7981400000000001</c:v>
                </c:pt>
                <c:pt idx="16" formatCode="#,##0.00000">
                  <c:v>4.2084900000000003</c:v>
                </c:pt>
                <c:pt idx="17" formatCode="#,##0.00000">
                  <c:v>6.6079299999999996</c:v>
                </c:pt>
                <c:pt idx="18" formatCode="#,##0.00000">
                  <c:v>7.8858699999999997</c:v>
                </c:pt>
                <c:pt idx="19" formatCode="#,##0.00000">
                  <c:v>8.2687600000000003</c:v>
                </c:pt>
                <c:pt idx="20" formatCode="#,##0.00000">
                  <c:v>7.1785600000000001</c:v>
                </c:pt>
                <c:pt idx="21" formatCode="#,##0.00000">
                  <c:v>4.2842399999999996</c:v>
                </c:pt>
                <c:pt idx="22" formatCode="#,##0.00000">
                  <c:v>3.46</c:v>
                </c:pt>
                <c:pt idx="23" formatCode="#,##0.00000">
                  <c:v>6.9447099999999997</c:v>
                </c:pt>
                <c:pt idx="24" formatCode="#,##0.00000">
                  <c:v>6.4934700000000003</c:v>
                </c:pt>
                <c:pt idx="25" formatCode="#,##0.00000">
                  <c:v>4.32294</c:v>
                </c:pt>
                <c:pt idx="26" formatCode="#,##0.00000">
                  <c:v>7.8249399999999998</c:v>
                </c:pt>
                <c:pt idx="27" formatCode="#,##0.00000">
                  <c:v>4.0792099999999998</c:v>
                </c:pt>
                <c:pt idx="28" formatCode="#,##0.00000">
                  <c:v>7.3102999999999998</c:v>
                </c:pt>
              </c:numCache>
            </c:numRef>
          </c:xVal>
          <c:yVal>
            <c:numRef>
              <c:f>'Model_1_30.50.50-2'!$C$10:$C$40</c:f>
              <c:numCache>
                <c:formatCode>General</c:formatCode>
                <c:ptCount val="31"/>
                <c:pt idx="0">
                  <c:v>1.1315500000000001</c:v>
                </c:pt>
                <c:pt idx="1">
                  <c:v>1.55681</c:v>
                </c:pt>
                <c:pt idx="2" formatCode="#,##0.00000">
                  <c:v>1.57779</c:v>
                </c:pt>
                <c:pt idx="3" formatCode="#,##0.00000">
                  <c:v>1.61191</c:v>
                </c:pt>
                <c:pt idx="4" formatCode="#,##0.00000">
                  <c:v>1.2053100000000001</c:v>
                </c:pt>
                <c:pt idx="5" formatCode="#,##0.00000">
                  <c:v>1.61727</c:v>
                </c:pt>
                <c:pt idx="6" formatCode="#,##0.00000">
                  <c:v>1.5801700000000001</c:v>
                </c:pt>
                <c:pt idx="7" formatCode="#,##0.00000">
                  <c:v>1.5999699999999999</c:v>
                </c:pt>
                <c:pt idx="8" formatCode="#,##0.00000">
                  <c:v>1.18947</c:v>
                </c:pt>
                <c:pt idx="9" formatCode="#,##0.00000">
                  <c:v>1.1060399999999999</c:v>
                </c:pt>
                <c:pt idx="10" formatCode="#,##0.00000">
                  <c:v>1.1055699999999999</c:v>
                </c:pt>
                <c:pt idx="11" formatCode="#,##0.00000">
                  <c:v>1.10005</c:v>
                </c:pt>
                <c:pt idx="12" formatCode="#,##0.00000">
                  <c:v>1.2455099999999999</c:v>
                </c:pt>
                <c:pt idx="13" formatCode="#,##0.00000">
                  <c:v>1.21132</c:v>
                </c:pt>
                <c:pt idx="14" formatCode="#,##0.00000">
                  <c:v>1.1326700000000001</c:v>
                </c:pt>
                <c:pt idx="15" formatCode="#,##0.00000">
                  <c:v>1.2297800000000001</c:v>
                </c:pt>
                <c:pt idx="16" formatCode="#,##0.00000">
                  <c:v>1.5239499999999999</c:v>
                </c:pt>
                <c:pt idx="17" formatCode="#,##0.00000">
                  <c:v>1.24586</c:v>
                </c:pt>
                <c:pt idx="18" formatCode="#,##0.00000">
                  <c:v>1.1461399999999999</c:v>
                </c:pt>
                <c:pt idx="19" formatCode="#,##0.00000">
                  <c:v>1.11904</c:v>
                </c:pt>
                <c:pt idx="20" formatCode="#,##0.00000">
                  <c:v>1.19665</c:v>
                </c:pt>
                <c:pt idx="21" formatCode="#,##0.00000">
                  <c:v>1.52383</c:v>
                </c:pt>
                <c:pt idx="22" formatCode="#,##0.00000">
                  <c:v>1.64516</c:v>
                </c:pt>
                <c:pt idx="23" formatCode="#,##0.00000">
                  <c:v>1.22803</c:v>
                </c:pt>
                <c:pt idx="24" formatCode="#,##0.00000">
                  <c:v>1.2631399999999999</c:v>
                </c:pt>
                <c:pt idx="25" formatCode="#,##0.00000">
                  <c:v>1.4939899999999999</c:v>
                </c:pt>
                <c:pt idx="26" formatCode="#,##0.00000">
                  <c:v>1.1524099999999999</c:v>
                </c:pt>
                <c:pt idx="27" formatCode="#,##0.00000">
                  <c:v>1.53773</c:v>
                </c:pt>
                <c:pt idx="28" formatCode="#,##0.00000">
                  <c:v>1.1879299999999999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E-4586-BFCD-E0DC91079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491520"/>
        <c:axId val="1320488192"/>
      </c:scatterChart>
      <c:valAx>
        <c:axId val="132049152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88192"/>
        <c:crosses val="autoZero"/>
        <c:crossBetween val="midCat"/>
        <c:majorUnit val="0.5"/>
      </c:valAx>
      <c:valAx>
        <c:axId val="13204881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 Transmitance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2049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'Model_1_50.50.50'!$B$10:$B$45</c:f>
              <c:numCache>
                <c:formatCode>General</c:formatCode>
                <c:ptCount val="36"/>
                <c:pt idx="0">
                  <c:v>8.2349999999999994</c:v>
                </c:pt>
                <c:pt idx="1">
                  <c:v>7.0155200000000004</c:v>
                </c:pt>
                <c:pt idx="2">
                  <c:v>8.2909900000000007</c:v>
                </c:pt>
                <c:pt idx="3">
                  <c:v>4.3770800000000003</c:v>
                </c:pt>
                <c:pt idx="4">
                  <c:v>7.1349200000000002</c:v>
                </c:pt>
                <c:pt idx="5">
                  <c:v>7.0739799999999997</c:v>
                </c:pt>
                <c:pt idx="6">
                  <c:v>5.3620999999999999</c:v>
                </c:pt>
                <c:pt idx="7">
                  <c:v>8.3395799999999998</c:v>
                </c:pt>
                <c:pt idx="8">
                  <c:v>4.3040099999999999</c:v>
                </c:pt>
                <c:pt idx="9">
                  <c:v>3.97464</c:v>
                </c:pt>
                <c:pt idx="10">
                  <c:v>3.8626499999999999</c:v>
                </c:pt>
                <c:pt idx="11">
                  <c:v>5.4082100000000004</c:v>
                </c:pt>
                <c:pt idx="12">
                  <c:v>3.5794000000000001</c:v>
                </c:pt>
                <c:pt idx="13">
                  <c:v>8.1666600000000003</c:v>
                </c:pt>
                <c:pt idx="14">
                  <c:v>5.2912800000000004</c:v>
                </c:pt>
                <c:pt idx="15">
                  <c:v>5.25258</c:v>
                </c:pt>
                <c:pt idx="16">
                  <c:v>6.6523899999999996</c:v>
                </c:pt>
                <c:pt idx="17">
                  <c:v>3.6477400000000002</c:v>
                </c:pt>
                <c:pt idx="18">
                  <c:v>5.18424</c:v>
                </c:pt>
                <c:pt idx="19">
                  <c:v>6.8203699999999996</c:v>
                </c:pt>
                <c:pt idx="20">
                  <c:v>8.4639100000000003</c:v>
                </c:pt>
                <c:pt idx="21">
                  <c:v>3.5818699999999999</c:v>
                </c:pt>
                <c:pt idx="22">
                  <c:v>7.9204600000000003</c:v>
                </c:pt>
                <c:pt idx="23">
                  <c:v>4.04298</c:v>
                </c:pt>
                <c:pt idx="24">
                  <c:v>7.5350999999999999</c:v>
                </c:pt>
                <c:pt idx="25">
                  <c:v>7.8471700000000002</c:v>
                </c:pt>
                <c:pt idx="26">
                  <c:v>7.9888000000000003</c:v>
                </c:pt>
                <c:pt idx="27">
                  <c:v>5.1331899999999999</c:v>
                </c:pt>
                <c:pt idx="28">
                  <c:v>6.5206499999999998</c:v>
                </c:pt>
                <c:pt idx="29">
                  <c:v>5.8668500000000003</c:v>
                </c:pt>
                <c:pt idx="30">
                  <c:v>7.9031599999999997</c:v>
                </c:pt>
                <c:pt idx="31">
                  <c:v>5.06731</c:v>
                </c:pt>
                <c:pt idx="32">
                  <c:v>7.6495499999999996</c:v>
                </c:pt>
                <c:pt idx="33">
                  <c:v>3.9235899999999999</c:v>
                </c:pt>
                <c:pt idx="34">
                  <c:v>3.5209299999999999</c:v>
                </c:pt>
                <c:pt idx="35">
                  <c:v>3.4525899999999998</c:v>
                </c:pt>
              </c:numCache>
            </c:numRef>
          </c:xVal>
          <c:yVal>
            <c:numRef>
              <c:f>'Model_1_50.50.50'!$C$10:$C$45</c:f>
              <c:numCache>
                <c:formatCode>General</c:formatCode>
                <c:ptCount val="36"/>
                <c:pt idx="0">
                  <c:v>1.15663</c:v>
                </c:pt>
                <c:pt idx="1">
                  <c:v>1.25088</c:v>
                </c:pt>
                <c:pt idx="2">
                  <c:v>1.14828</c:v>
                </c:pt>
                <c:pt idx="3">
                  <c:v>1.55674</c:v>
                </c:pt>
                <c:pt idx="4">
                  <c:v>1.2358</c:v>
                </c:pt>
                <c:pt idx="5">
                  <c:v>1.24356</c:v>
                </c:pt>
                <c:pt idx="6">
                  <c:v>1.42259</c:v>
                </c:pt>
                <c:pt idx="7">
                  <c:v>1.14009</c:v>
                </c:pt>
                <c:pt idx="8">
                  <c:v>1.5738300000000001</c:v>
                </c:pt>
                <c:pt idx="9">
                  <c:v>1.57934</c:v>
                </c:pt>
                <c:pt idx="10">
                  <c:v>1.64612</c:v>
                </c:pt>
                <c:pt idx="11">
                  <c:v>1.4055899999999999</c:v>
                </c:pt>
                <c:pt idx="12">
                  <c:v>1.66391</c:v>
                </c:pt>
                <c:pt idx="13">
                  <c:v>1.1600600000000001</c:v>
                </c:pt>
                <c:pt idx="14">
                  <c:v>1.4300200000000001</c:v>
                </c:pt>
                <c:pt idx="15">
                  <c:v>1.45201</c:v>
                </c:pt>
                <c:pt idx="16">
                  <c:v>1.29498</c:v>
                </c:pt>
                <c:pt idx="17">
                  <c:v>1.6573599999999999</c:v>
                </c:pt>
                <c:pt idx="18">
                  <c:v>1.4575199999999999</c:v>
                </c:pt>
                <c:pt idx="19">
                  <c:v>1.26529</c:v>
                </c:pt>
                <c:pt idx="20">
                  <c:v>1.12652</c:v>
                </c:pt>
                <c:pt idx="21">
                  <c:v>1.6597900000000001</c:v>
                </c:pt>
                <c:pt idx="22">
                  <c:v>1.1820900000000001</c:v>
                </c:pt>
                <c:pt idx="23">
                  <c:v>1.5754999999999999</c:v>
                </c:pt>
                <c:pt idx="24">
                  <c:v>1.2176</c:v>
                </c:pt>
                <c:pt idx="25">
                  <c:v>1.19241</c:v>
                </c:pt>
                <c:pt idx="26">
                  <c:v>1.18083</c:v>
                </c:pt>
                <c:pt idx="27">
                  <c:v>1.46306</c:v>
                </c:pt>
                <c:pt idx="28">
                  <c:v>1.3029200000000001</c:v>
                </c:pt>
                <c:pt idx="29">
                  <c:v>1.36798</c:v>
                </c:pt>
                <c:pt idx="30">
                  <c:v>1.18381</c:v>
                </c:pt>
                <c:pt idx="31">
                  <c:v>1.46627</c:v>
                </c:pt>
                <c:pt idx="32">
                  <c:v>1.1955899999999999</c:v>
                </c:pt>
                <c:pt idx="33">
                  <c:v>1.6323700000000001</c:v>
                </c:pt>
                <c:pt idx="34">
                  <c:v>1.6671</c:v>
                </c:pt>
                <c:pt idx="35">
                  <c:v>1.6734199999999999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D-457E-9F71-389A5C64B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Weight [kg] vs Thermal Transmitance [W/m2K]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'Model_1_50.50.50-1'!$B$10:$B$59</c:f>
              <c:numCache>
                <c:formatCode>General</c:formatCode>
                <c:ptCount val="50"/>
                <c:pt idx="0">
                  <c:v>3.4229500000000002</c:v>
                </c:pt>
                <c:pt idx="1">
                  <c:v>8.4927299999999999</c:v>
                </c:pt>
                <c:pt idx="2">
                  <c:v>5.2007099999999999</c:v>
                </c:pt>
                <c:pt idx="3">
                  <c:v>6.0200100000000001</c:v>
                </c:pt>
                <c:pt idx="4">
                  <c:v>5.00556</c:v>
                </c:pt>
                <c:pt idx="5">
                  <c:v>4.6910100000000003</c:v>
                </c:pt>
                <c:pt idx="6">
                  <c:v>7.5416800000000004</c:v>
                </c:pt>
                <c:pt idx="7">
                  <c:v>6.9735300000000002</c:v>
                </c:pt>
                <c:pt idx="8">
                  <c:v>6.78085</c:v>
                </c:pt>
                <c:pt idx="9">
                  <c:v>7.9879800000000003</c:v>
                </c:pt>
                <c:pt idx="10">
                  <c:v>8.2465299999999999</c:v>
                </c:pt>
                <c:pt idx="11">
                  <c:v>7.4222900000000003</c:v>
                </c:pt>
                <c:pt idx="12">
                  <c:v>8.1147799999999997</c:v>
                </c:pt>
                <c:pt idx="13">
                  <c:v>6.7174399999999999</c:v>
                </c:pt>
                <c:pt idx="14">
                  <c:v>6.5931100000000002</c:v>
                </c:pt>
                <c:pt idx="15">
                  <c:v>8.37087</c:v>
                </c:pt>
                <c:pt idx="16">
                  <c:v>5.0689599999999997</c:v>
                </c:pt>
                <c:pt idx="17">
                  <c:v>6.4028999999999998</c:v>
                </c:pt>
                <c:pt idx="18">
                  <c:v>6.5297000000000001</c:v>
                </c:pt>
                <c:pt idx="19">
                  <c:v>6.1468100000000003</c:v>
                </c:pt>
                <c:pt idx="20">
                  <c:v>6.2785599999999997</c:v>
                </c:pt>
                <c:pt idx="21">
                  <c:v>3.8667699999999998</c:v>
                </c:pt>
                <c:pt idx="22">
                  <c:v>7.8611700000000004</c:v>
                </c:pt>
                <c:pt idx="23">
                  <c:v>7.1662100000000004</c:v>
                </c:pt>
                <c:pt idx="24">
                  <c:v>7.0369299999999999</c:v>
                </c:pt>
                <c:pt idx="25">
                  <c:v>4.5007999999999999</c:v>
                </c:pt>
                <c:pt idx="26">
                  <c:v>4.3130600000000001</c:v>
                </c:pt>
                <c:pt idx="27">
                  <c:v>3.8058399999999999</c:v>
                </c:pt>
                <c:pt idx="28">
                  <c:v>3.61069</c:v>
                </c:pt>
                <c:pt idx="29">
                  <c:v>3.54975</c:v>
                </c:pt>
                <c:pt idx="30">
                  <c:v>4.0569800000000003</c:v>
                </c:pt>
                <c:pt idx="31">
                  <c:v>4.5617400000000004</c:v>
                </c:pt>
                <c:pt idx="32">
                  <c:v>7.3613600000000003</c:v>
                </c:pt>
                <c:pt idx="33">
                  <c:v>7.2271400000000003</c:v>
                </c:pt>
                <c:pt idx="34">
                  <c:v>7.6734299999999998</c:v>
                </c:pt>
                <c:pt idx="35">
                  <c:v>4.1179100000000002</c:v>
                </c:pt>
                <c:pt idx="36" formatCode="#,##0.00000">
                  <c:v>3.9277000000000002</c:v>
                </c:pt>
                <c:pt idx="37" formatCode="#,##0.00000">
                  <c:v>3.7424300000000001</c:v>
                </c:pt>
                <c:pt idx="38">
                  <c:v>4.2496600000000004</c:v>
                </c:pt>
                <c:pt idx="39">
                  <c:v>3.4838800000000001</c:v>
                </c:pt>
                <c:pt idx="40">
                  <c:v>3.6765599999999998</c:v>
                </c:pt>
                <c:pt idx="41">
                  <c:v>3.9935800000000001</c:v>
                </c:pt>
                <c:pt idx="42">
                  <c:v>4.1837900000000001</c:v>
                </c:pt>
                <c:pt idx="43">
                  <c:v>4.3715299999999999</c:v>
                </c:pt>
                <c:pt idx="44">
                  <c:v>4.4423399999999997</c:v>
                </c:pt>
                <c:pt idx="45">
                  <c:v>4.62514</c:v>
                </c:pt>
                <c:pt idx="46">
                  <c:v>8.4293300000000002</c:v>
                </c:pt>
                <c:pt idx="47">
                  <c:v>6.3394899999999996</c:v>
                </c:pt>
                <c:pt idx="48">
                  <c:v>6.0858800000000004</c:v>
                </c:pt>
                <c:pt idx="49">
                  <c:v>7.7977699999999999</c:v>
                </c:pt>
              </c:numCache>
            </c:numRef>
          </c:xVal>
          <c:yVal>
            <c:numRef>
              <c:f>'Model_1_50.50.50-1'!$C$10:$C$59</c:f>
              <c:numCache>
                <c:formatCode>General</c:formatCode>
                <c:ptCount val="50"/>
                <c:pt idx="0">
                  <c:v>1.6077399999999999</c:v>
                </c:pt>
                <c:pt idx="1">
                  <c:v>1.0861700000000001</c:v>
                </c:pt>
                <c:pt idx="2">
                  <c:v>1.3782000000000001</c:v>
                </c:pt>
                <c:pt idx="3">
                  <c:v>1.2865800000000001</c:v>
                </c:pt>
                <c:pt idx="4">
                  <c:v>1.39499</c:v>
                </c:pt>
                <c:pt idx="5">
                  <c:v>1.4340200000000001</c:v>
                </c:pt>
                <c:pt idx="6">
                  <c:v>1.1555</c:v>
                </c:pt>
                <c:pt idx="7">
                  <c:v>1.2033799999999999</c:v>
                </c:pt>
                <c:pt idx="8">
                  <c:v>1.2181500000000001</c:v>
                </c:pt>
                <c:pt idx="9">
                  <c:v>1.12294</c:v>
                </c:pt>
                <c:pt idx="10">
                  <c:v>1.1089500000000001</c:v>
                </c:pt>
                <c:pt idx="11">
                  <c:v>1.1719299999999999</c:v>
                </c:pt>
                <c:pt idx="12">
                  <c:v>1.1153599999999999</c:v>
                </c:pt>
                <c:pt idx="13">
                  <c:v>1.2232400000000001</c:v>
                </c:pt>
                <c:pt idx="14">
                  <c:v>1.23613</c:v>
                </c:pt>
                <c:pt idx="15">
                  <c:v>1.09901</c:v>
                </c:pt>
                <c:pt idx="16">
                  <c:v>1.38717</c:v>
                </c:pt>
                <c:pt idx="17">
                  <c:v>1.25332</c:v>
                </c:pt>
                <c:pt idx="18">
                  <c:v>1.2408600000000001</c:v>
                </c:pt>
                <c:pt idx="19">
                  <c:v>1.27457</c:v>
                </c:pt>
                <c:pt idx="20">
                  <c:v>1.2657499999999999</c:v>
                </c:pt>
                <c:pt idx="21">
                  <c:v>1.54382</c:v>
                </c:pt>
                <c:pt idx="22">
                  <c:v>1.13266</c:v>
                </c:pt>
                <c:pt idx="23">
                  <c:v>1.1892799999999999</c:v>
                </c:pt>
                <c:pt idx="24">
                  <c:v>1.19811</c:v>
                </c:pt>
                <c:pt idx="25">
                  <c:v>1.4577500000000001</c:v>
                </c:pt>
                <c:pt idx="26">
                  <c:v>1.4839199999999999</c:v>
                </c:pt>
                <c:pt idx="27">
                  <c:v>1.5551699999999999</c:v>
                </c:pt>
                <c:pt idx="28">
                  <c:v>1.5794299999999999</c:v>
                </c:pt>
                <c:pt idx="29">
                  <c:v>1.5916600000000001</c:v>
                </c:pt>
                <c:pt idx="30">
                  <c:v>1.5174700000000001</c:v>
                </c:pt>
                <c:pt idx="31">
                  <c:v>1.44811</c:v>
                </c:pt>
                <c:pt idx="32">
                  <c:v>1.1780299999999999</c:v>
                </c:pt>
                <c:pt idx="33">
                  <c:v>1.18329</c:v>
                </c:pt>
                <c:pt idx="34">
                  <c:v>1.1488700000000001</c:v>
                </c:pt>
                <c:pt idx="35">
                  <c:v>1.50726</c:v>
                </c:pt>
                <c:pt idx="36">
                  <c:v>1.53213</c:v>
                </c:pt>
                <c:pt idx="37">
                  <c:v>1.5638700000000001</c:v>
                </c:pt>
                <c:pt idx="38">
                  <c:v>1.49295</c:v>
                </c:pt>
                <c:pt idx="39">
                  <c:v>1.5982400000000001</c:v>
                </c:pt>
                <c:pt idx="40">
                  <c:v>1.5720799999999999</c:v>
                </c:pt>
                <c:pt idx="41">
                  <c:v>1.5262800000000001</c:v>
                </c:pt>
                <c:pt idx="42">
                  <c:v>1.4999199999999999</c:v>
                </c:pt>
                <c:pt idx="43">
                  <c:v>1.47184</c:v>
                </c:pt>
                <c:pt idx="44">
                  <c:v>1.4695100000000001</c:v>
                </c:pt>
                <c:pt idx="45">
                  <c:v>1.43903</c:v>
                </c:pt>
                <c:pt idx="46">
                  <c:v>1.09084</c:v>
                </c:pt>
                <c:pt idx="47">
                  <c:v>1.2581500000000001</c:v>
                </c:pt>
                <c:pt idx="48">
                  <c:v>1.28233</c:v>
                </c:pt>
                <c:pt idx="49">
                  <c:v>1.13809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A6-4C32-A740-FB40D49EA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6813744"/>
        <c:axId val="1616815824"/>
      </c:scatterChart>
      <c:valAx>
        <c:axId val="1616813744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5824"/>
        <c:crosses val="autoZero"/>
        <c:crossBetween val="midCat"/>
        <c:majorUnit val="0.5"/>
      </c:valAx>
      <c:valAx>
        <c:axId val="16168158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Thermal</a:t>
                </a:r>
                <a:r>
                  <a:rPr lang="es-CL" baseline="0"/>
                  <a:t> Transmitance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61681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A4644C-0A03-40C2-82EB-1375223171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793119-8EB0-6EE5-1F91-EC52F2984D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67A5C0-DB87-477B-8E8D-90D448624B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387441</xdr:colOff>
      <xdr:row>6</xdr:row>
      <xdr:rowOff>165282</xdr:rowOff>
    </xdr:from>
    <xdr:to>
      <xdr:col>37</xdr:col>
      <xdr:colOff>64420</xdr:colOff>
      <xdr:row>27</xdr:row>
      <xdr:rowOff>138042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8D53FCF-EB48-4F2D-8355-FB212AA42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261136</xdr:colOff>
      <xdr:row>7</xdr:row>
      <xdr:rowOff>26827</xdr:rowOff>
    </xdr:from>
    <xdr:to>
      <xdr:col>36</xdr:col>
      <xdr:colOff>471439</xdr:colOff>
      <xdr:row>29</xdr:row>
      <xdr:rowOff>48106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9B64A23-CD67-3CB6-E696-91EED9EB9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242086</xdr:colOff>
      <xdr:row>1</xdr:row>
      <xdr:rowOff>52227</xdr:rowOff>
    </xdr:from>
    <xdr:to>
      <xdr:col>35</xdr:col>
      <xdr:colOff>287289</xdr:colOff>
      <xdr:row>23</xdr:row>
      <xdr:rowOff>73506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DBC64EA-F091-4E6A-BA30-7CE1DDBEC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08B6C-0923-4AB6-9FBF-AC8603301078}">
  <dimension ref="A1:AN65"/>
  <sheetViews>
    <sheetView workbookViewId="0">
      <selection activeCell="F13" sqref="F13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9" t="s">
        <v>43</v>
      </c>
      <c r="J1" s="29"/>
      <c r="K1" s="29"/>
      <c r="L1" s="29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15789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4.3858333333333333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8.3511000000000006</v>
      </c>
      <c r="C10">
        <v>1.18</v>
      </c>
      <c r="D10">
        <v>26</v>
      </c>
      <c r="E10">
        <v>17</v>
      </c>
      <c r="F10">
        <v>21</v>
      </c>
      <c r="G10">
        <v>17</v>
      </c>
      <c r="H10">
        <v>34</v>
      </c>
      <c r="I10">
        <v>29</v>
      </c>
      <c r="J10">
        <v>13</v>
      </c>
      <c r="K10">
        <v>26</v>
      </c>
      <c r="L10">
        <v>12</v>
      </c>
      <c r="M10">
        <v>14</v>
      </c>
      <c r="N10">
        <v>17</v>
      </c>
      <c r="O10">
        <v>11</v>
      </c>
      <c r="P10" s="3">
        <v>44</v>
      </c>
      <c r="Q10">
        <v>15</v>
      </c>
      <c r="R10">
        <v>24</v>
      </c>
      <c r="S10">
        <v>21</v>
      </c>
      <c r="T10">
        <v>12</v>
      </c>
      <c r="U10">
        <v>290</v>
      </c>
      <c r="V10" s="7">
        <v>0.61</v>
      </c>
      <c r="W10" s="24">
        <f>SUM(D10:S10)*T10</f>
        <v>4092</v>
      </c>
      <c r="X10" s="7">
        <f>$F$2*U10</f>
        <v>44660</v>
      </c>
      <c r="Y10" s="7">
        <f>X10-W10</f>
        <v>40568</v>
      </c>
      <c r="Z10" s="9">
        <f>Y10/X10</f>
        <v>0.90837438423645323</v>
      </c>
      <c r="AA10" s="18">
        <f>0.0000020841*V10+0.00000055042</f>
        <v>1.821721E-6</v>
      </c>
      <c r="AB10" s="10">
        <f t="shared" ref="AB10:AB40" si="0">76.766*V10-26.362</f>
        <v>20.465260000000004</v>
      </c>
      <c r="AC10" s="14">
        <f>AB10*Z10</f>
        <v>18.590117950738922</v>
      </c>
      <c r="AD10" s="10" t="str">
        <f t="shared" ref="AD10:AD40" si="1">IF(AC10&gt;=$F$4,"cumple","no cumple")</f>
        <v>cumple</v>
      </c>
      <c r="AM10" s="15"/>
    </row>
    <row r="11" spans="1:39" x14ac:dyDescent="0.35">
      <c r="A11" s="3">
        <f>1+A10</f>
        <v>2</v>
      </c>
      <c r="B11">
        <v>3.9559099999999998</v>
      </c>
      <c r="C11">
        <v>1.6879</v>
      </c>
      <c r="D11">
        <v>10</v>
      </c>
      <c r="E11">
        <v>40</v>
      </c>
      <c r="F11">
        <v>24</v>
      </c>
      <c r="G11">
        <v>17</v>
      </c>
      <c r="H11">
        <v>21</v>
      </c>
      <c r="I11">
        <v>60</v>
      </c>
      <c r="J11">
        <v>10</v>
      </c>
      <c r="K11">
        <v>11</v>
      </c>
      <c r="L11">
        <v>40</v>
      </c>
      <c r="M11">
        <v>16</v>
      </c>
      <c r="N11">
        <v>13</v>
      </c>
      <c r="O11">
        <v>13</v>
      </c>
      <c r="P11" s="3">
        <v>18</v>
      </c>
      <c r="Q11">
        <v>23</v>
      </c>
      <c r="R11">
        <v>13</v>
      </c>
      <c r="S11">
        <v>24</v>
      </c>
      <c r="T11">
        <v>11</v>
      </c>
      <c r="U11">
        <v>150</v>
      </c>
      <c r="V11" s="7">
        <v>0.61</v>
      </c>
      <c r="W11" s="24">
        <f t="shared" ref="W11:W40" si="2">SUM(D11:S11)*T11</f>
        <v>3883</v>
      </c>
      <c r="X11" s="7">
        <f t="shared" ref="X11:X45" si="3">$F$2*U11</f>
        <v>23100</v>
      </c>
      <c r="Y11" s="7">
        <f t="shared" ref="Y11:Y45" si="4">X11-W11</f>
        <v>19217</v>
      </c>
      <c r="Z11" s="9">
        <f t="shared" ref="Z11:Z45" si="5">Y11/X11</f>
        <v>0.83190476190476192</v>
      </c>
      <c r="AA11" s="18">
        <f t="shared" ref="AA11:AA40" si="6">0.0000020841*V11+0.00000055042</f>
        <v>1.821721E-6</v>
      </c>
      <c r="AB11" s="10">
        <f t="shared" si="0"/>
        <v>20.465260000000004</v>
      </c>
      <c r="AC11" s="14">
        <f t="shared" ref="AC11:AC40" si="7">AB11*Z11</f>
        <v>17.025147247619053</v>
      </c>
      <c r="AD11" s="10" t="str">
        <f t="shared" si="1"/>
        <v>cumple</v>
      </c>
      <c r="AM11" s="15"/>
    </row>
    <row r="12" spans="1:39" x14ac:dyDescent="0.35">
      <c r="A12" s="3">
        <f t="shared" ref="A12:A40" si="8">1+A11</f>
        <v>3</v>
      </c>
      <c r="B12">
        <v>7.35724</v>
      </c>
      <c r="C12">
        <v>1.32213</v>
      </c>
      <c r="D12">
        <v>11</v>
      </c>
      <c r="E12">
        <v>13</v>
      </c>
      <c r="F12">
        <v>22</v>
      </c>
      <c r="G12">
        <v>20</v>
      </c>
      <c r="H12">
        <v>33</v>
      </c>
      <c r="I12">
        <v>29</v>
      </c>
      <c r="J12">
        <v>13</v>
      </c>
      <c r="K12">
        <v>27</v>
      </c>
      <c r="L12">
        <v>19</v>
      </c>
      <c r="M12">
        <v>25</v>
      </c>
      <c r="N12">
        <v>14</v>
      </c>
      <c r="O12">
        <v>11</v>
      </c>
      <c r="P12" s="3">
        <v>12</v>
      </c>
      <c r="Q12">
        <v>15</v>
      </c>
      <c r="R12">
        <v>15</v>
      </c>
      <c r="S12">
        <v>28</v>
      </c>
      <c r="T12">
        <v>12</v>
      </c>
      <c r="U12">
        <v>256</v>
      </c>
      <c r="V12" s="7">
        <v>0.61</v>
      </c>
      <c r="W12" s="24">
        <f t="shared" si="2"/>
        <v>3684</v>
      </c>
      <c r="X12" s="7">
        <f t="shared" si="3"/>
        <v>39424</v>
      </c>
      <c r="Y12" s="7">
        <f t="shared" si="4"/>
        <v>35740</v>
      </c>
      <c r="Z12" s="9">
        <f t="shared" si="5"/>
        <v>0.90655438311688308</v>
      </c>
      <c r="AA12" s="18">
        <f t="shared" si="6"/>
        <v>1.821721E-6</v>
      </c>
      <c r="AB12" s="10">
        <f t="shared" si="0"/>
        <v>20.465260000000004</v>
      </c>
      <c r="AC12" s="14">
        <f t="shared" si="7"/>
        <v>18.552871154626626</v>
      </c>
      <c r="AD12" s="10" t="str">
        <f t="shared" si="1"/>
        <v>cumple</v>
      </c>
      <c r="AM12" s="15"/>
    </row>
    <row r="13" spans="1:39" x14ac:dyDescent="0.35">
      <c r="A13" s="3">
        <f t="shared" si="8"/>
        <v>4</v>
      </c>
      <c r="B13">
        <v>4.32029</v>
      </c>
      <c r="C13">
        <v>1.6471899999999999</v>
      </c>
      <c r="D13">
        <v>18</v>
      </c>
      <c r="E13">
        <v>13</v>
      </c>
      <c r="F13">
        <v>25</v>
      </c>
      <c r="G13">
        <v>24</v>
      </c>
      <c r="H13">
        <v>22</v>
      </c>
      <c r="I13">
        <v>32</v>
      </c>
      <c r="J13">
        <v>11</v>
      </c>
      <c r="K13">
        <v>11</v>
      </c>
      <c r="L13">
        <v>40</v>
      </c>
      <c r="M13">
        <v>14</v>
      </c>
      <c r="N13">
        <v>13</v>
      </c>
      <c r="O13">
        <v>13</v>
      </c>
      <c r="P13" s="3">
        <v>19</v>
      </c>
      <c r="Q13">
        <v>23</v>
      </c>
      <c r="R13">
        <v>14</v>
      </c>
      <c r="S13">
        <v>46</v>
      </c>
      <c r="T13">
        <v>11</v>
      </c>
      <c r="U13">
        <v>162</v>
      </c>
      <c r="V13" s="7">
        <v>0.6</v>
      </c>
      <c r="W13" s="24">
        <f t="shared" si="2"/>
        <v>3718</v>
      </c>
      <c r="X13" s="7">
        <f t="shared" si="3"/>
        <v>24948</v>
      </c>
      <c r="Y13" s="7">
        <f t="shared" si="4"/>
        <v>21230</v>
      </c>
      <c r="Z13" s="9">
        <f t="shared" si="5"/>
        <v>0.85097001763668434</v>
      </c>
      <c r="AA13" s="18">
        <f t="shared" si="6"/>
        <v>1.8008800000000001E-6</v>
      </c>
      <c r="AB13" s="10">
        <f t="shared" si="0"/>
        <v>19.697600000000005</v>
      </c>
      <c r="AC13" s="14">
        <f t="shared" si="7"/>
        <v>16.762067019400359</v>
      </c>
      <c r="AD13" s="10" t="str">
        <f t="shared" si="1"/>
        <v>cumple</v>
      </c>
      <c r="AM13" s="15"/>
    </row>
    <row r="14" spans="1:39" x14ac:dyDescent="0.35">
      <c r="A14" s="3">
        <f t="shared" si="8"/>
        <v>5</v>
      </c>
      <c r="B14">
        <v>8.4046299999999992</v>
      </c>
      <c r="C14">
        <v>1.1791499999999999</v>
      </c>
      <c r="D14">
        <v>10</v>
      </c>
      <c r="E14">
        <v>17</v>
      </c>
      <c r="F14">
        <v>25</v>
      </c>
      <c r="G14">
        <v>24</v>
      </c>
      <c r="H14">
        <v>34</v>
      </c>
      <c r="I14">
        <v>29</v>
      </c>
      <c r="J14">
        <v>11</v>
      </c>
      <c r="K14">
        <v>25</v>
      </c>
      <c r="L14">
        <v>40</v>
      </c>
      <c r="M14">
        <v>14</v>
      </c>
      <c r="N14">
        <v>17</v>
      </c>
      <c r="O14">
        <v>13</v>
      </c>
      <c r="P14" s="3">
        <v>19</v>
      </c>
      <c r="Q14">
        <v>23</v>
      </c>
      <c r="R14">
        <v>23</v>
      </c>
      <c r="S14">
        <v>21</v>
      </c>
      <c r="T14">
        <v>12</v>
      </c>
      <c r="U14">
        <v>292</v>
      </c>
      <c r="V14" s="7">
        <v>0.61</v>
      </c>
      <c r="W14" s="24">
        <f t="shared" si="2"/>
        <v>4140</v>
      </c>
      <c r="X14" s="7">
        <f t="shared" si="3"/>
        <v>44968</v>
      </c>
      <c r="Y14" s="7">
        <f t="shared" si="4"/>
        <v>40828</v>
      </c>
      <c r="Z14" s="9">
        <f t="shared" si="5"/>
        <v>0.90793453122220247</v>
      </c>
      <c r="AA14" s="18">
        <f t="shared" si="6"/>
        <v>1.821721E-6</v>
      </c>
      <c r="AB14" s="10">
        <f t="shared" si="0"/>
        <v>20.465260000000004</v>
      </c>
      <c r="AC14" s="14">
        <f t="shared" si="7"/>
        <v>18.581116244440494</v>
      </c>
      <c r="AD14" s="10" t="str">
        <f t="shared" si="1"/>
        <v>cumple</v>
      </c>
      <c r="AM14" s="15"/>
    </row>
    <row r="15" spans="1:39" x14ac:dyDescent="0.35">
      <c r="A15" s="3">
        <f t="shared" si="8"/>
        <v>6</v>
      </c>
      <c r="H15" s="12"/>
      <c r="Q15" s="3"/>
      <c r="W15" s="24">
        <f t="shared" si="2"/>
        <v>0</v>
      </c>
      <c r="X15" s="7">
        <f t="shared" si="3"/>
        <v>0</v>
      </c>
      <c r="Y15" s="7">
        <f t="shared" si="4"/>
        <v>0</v>
      </c>
      <c r="Z15" s="9" t="e">
        <f t="shared" si="5"/>
        <v>#DIV/0!</v>
      </c>
      <c r="AA15" s="18">
        <f t="shared" si="6"/>
        <v>5.5041999999999997E-7</v>
      </c>
      <c r="AB15" s="10">
        <f t="shared" si="0"/>
        <v>-26.361999999999998</v>
      </c>
      <c r="AC15" s="14" t="e">
        <f t="shared" si="7"/>
        <v>#DIV/0!</v>
      </c>
      <c r="AD15" s="10" t="e">
        <f t="shared" si="1"/>
        <v>#DIV/0!</v>
      </c>
      <c r="AM15" s="15"/>
    </row>
    <row r="16" spans="1:39" x14ac:dyDescent="0.35">
      <c r="A16" s="3">
        <f t="shared" si="8"/>
        <v>7</v>
      </c>
      <c r="Q16" s="3"/>
      <c r="W16" s="24">
        <f t="shared" si="2"/>
        <v>0</v>
      </c>
      <c r="X16" s="7">
        <f t="shared" si="3"/>
        <v>0</v>
      </c>
      <c r="Y16" s="7">
        <f t="shared" si="4"/>
        <v>0</v>
      </c>
      <c r="Z16" s="9" t="e">
        <f t="shared" si="5"/>
        <v>#DIV/0!</v>
      </c>
      <c r="AA16" s="18">
        <f t="shared" si="6"/>
        <v>5.5041999999999997E-7</v>
      </c>
      <c r="AB16" s="10">
        <f t="shared" si="0"/>
        <v>-26.361999999999998</v>
      </c>
      <c r="AC16" s="14" t="e">
        <f t="shared" si="7"/>
        <v>#DIV/0!</v>
      </c>
      <c r="AD16" s="10" t="e">
        <f t="shared" si="1"/>
        <v>#DIV/0!</v>
      </c>
      <c r="AM16" s="15"/>
    </row>
    <row r="17" spans="1:40" x14ac:dyDescent="0.35">
      <c r="A17" s="3">
        <f t="shared" si="8"/>
        <v>8</v>
      </c>
      <c r="Q17" s="3"/>
      <c r="W17" s="24">
        <f t="shared" si="2"/>
        <v>0</v>
      </c>
      <c r="X17" s="7">
        <f t="shared" si="3"/>
        <v>0</v>
      </c>
      <c r="Y17" s="7">
        <f t="shared" si="4"/>
        <v>0</v>
      </c>
      <c r="Z17" s="9" t="e">
        <f t="shared" si="5"/>
        <v>#DIV/0!</v>
      </c>
      <c r="AA17" s="18">
        <f t="shared" si="6"/>
        <v>5.5041999999999997E-7</v>
      </c>
      <c r="AB17" s="10">
        <f t="shared" si="0"/>
        <v>-26.361999999999998</v>
      </c>
      <c r="AC17" s="14" t="e">
        <f t="shared" si="7"/>
        <v>#DIV/0!</v>
      </c>
      <c r="AD17" s="10" t="e">
        <f t="shared" si="1"/>
        <v>#DIV/0!</v>
      </c>
      <c r="AM17" s="15"/>
    </row>
    <row r="18" spans="1:40" x14ac:dyDescent="0.35">
      <c r="A18" s="3">
        <f t="shared" si="8"/>
        <v>9</v>
      </c>
      <c r="Q18" s="3"/>
      <c r="W18" s="24">
        <f t="shared" si="2"/>
        <v>0</v>
      </c>
      <c r="X18" s="7">
        <f t="shared" si="3"/>
        <v>0</v>
      </c>
      <c r="Y18" s="7">
        <f t="shared" si="4"/>
        <v>0</v>
      </c>
      <c r="Z18" s="9" t="e">
        <f t="shared" si="5"/>
        <v>#DIV/0!</v>
      </c>
      <c r="AA18" s="18">
        <f t="shared" si="6"/>
        <v>5.5041999999999997E-7</v>
      </c>
      <c r="AB18" s="10">
        <f t="shared" si="0"/>
        <v>-26.361999999999998</v>
      </c>
      <c r="AC18" s="14" t="e">
        <f t="shared" si="7"/>
        <v>#DIV/0!</v>
      </c>
      <c r="AD18" s="10" t="e">
        <f t="shared" si="1"/>
        <v>#DIV/0!</v>
      </c>
      <c r="AM18" s="15"/>
    </row>
    <row r="19" spans="1:40" x14ac:dyDescent="0.35">
      <c r="A19" s="3">
        <f t="shared" si="8"/>
        <v>10</v>
      </c>
      <c r="Q19" s="3"/>
      <c r="W19" s="24">
        <f t="shared" si="2"/>
        <v>0</v>
      </c>
      <c r="X19" s="7">
        <f t="shared" si="3"/>
        <v>0</v>
      </c>
      <c r="Y19" s="7">
        <f t="shared" si="4"/>
        <v>0</v>
      </c>
      <c r="Z19" s="9" t="e">
        <f t="shared" si="5"/>
        <v>#DIV/0!</v>
      </c>
      <c r="AA19" s="18">
        <f t="shared" si="6"/>
        <v>5.5041999999999997E-7</v>
      </c>
      <c r="AB19" s="10">
        <f t="shared" si="0"/>
        <v>-26.361999999999998</v>
      </c>
      <c r="AC19" s="14" t="e">
        <f t="shared" si="7"/>
        <v>#DIV/0!</v>
      </c>
      <c r="AD19" s="10" t="e">
        <f t="shared" si="1"/>
        <v>#DIV/0!</v>
      </c>
    </row>
    <row r="20" spans="1:40" x14ac:dyDescent="0.35">
      <c r="A20" s="3">
        <f t="shared" si="8"/>
        <v>11</v>
      </c>
      <c r="Q20" s="3"/>
      <c r="W20" s="24">
        <f t="shared" si="2"/>
        <v>0</v>
      </c>
      <c r="X20" s="7">
        <f t="shared" si="3"/>
        <v>0</v>
      </c>
      <c r="Y20" s="7">
        <f t="shared" si="4"/>
        <v>0</v>
      </c>
      <c r="Z20" s="9" t="e">
        <f t="shared" si="5"/>
        <v>#DIV/0!</v>
      </c>
      <c r="AA20" s="18">
        <f t="shared" si="6"/>
        <v>5.5041999999999997E-7</v>
      </c>
      <c r="AB20" s="10">
        <f t="shared" si="0"/>
        <v>-26.361999999999998</v>
      </c>
      <c r="AC20" s="14" t="e">
        <f t="shared" si="7"/>
        <v>#DIV/0!</v>
      </c>
      <c r="AD20" s="10" t="e">
        <f t="shared" si="1"/>
        <v>#DIV/0!</v>
      </c>
    </row>
    <row r="21" spans="1:40" x14ac:dyDescent="0.35">
      <c r="A21" s="3">
        <f t="shared" si="8"/>
        <v>12</v>
      </c>
      <c r="Q21" s="3"/>
      <c r="W21" s="24">
        <f t="shared" si="2"/>
        <v>0</v>
      </c>
      <c r="X21" s="7">
        <f t="shared" si="3"/>
        <v>0</v>
      </c>
      <c r="Y21" s="7">
        <f t="shared" si="4"/>
        <v>0</v>
      </c>
      <c r="Z21" s="9" t="e">
        <f t="shared" si="5"/>
        <v>#DIV/0!</v>
      </c>
      <c r="AA21" s="18">
        <f t="shared" si="6"/>
        <v>5.5041999999999997E-7</v>
      </c>
      <c r="AB21" s="10">
        <f t="shared" si="0"/>
        <v>-26.361999999999998</v>
      </c>
      <c r="AC21" s="14" t="e">
        <f t="shared" si="7"/>
        <v>#DIV/0!</v>
      </c>
      <c r="AD21" s="10" t="e">
        <f t="shared" si="1"/>
        <v>#DIV/0!</v>
      </c>
    </row>
    <row r="22" spans="1:40" x14ac:dyDescent="0.35">
      <c r="A22" s="3">
        <f t="shared" si="8"/>
        <v>13</v>
      </c>
      <c r="Q22" s="3"/>
      <c r="W22" s="24">
        <f t="shared" si="2"/>
        <v>0</v>
      </c>
      <c r="X22" s="7">
        <f t="shared" si="3"/>
        <v>0</v>
      </c>
      <c r="Y22" s="7">
        <f t="shared" si="4"/>
        <v>0</v>
      </c>
      <c r="Z22" s="9" t="e">
        <f t="shared" si="5"/>
        <v>#DIV/0!</v>
      </c>
      <c r="AA22" s="18">
        <f t="shared" si="6"/>
        <v>5.5041999999999997E-7</v>
      </c>
      <c r="AB22" s="10">
        <f t="shared" si="0"/>
        <v>-26.361999999999998</v>
      </c>
      <c r="AC22" s="14" t="e">
        <f t="shared" si="7"/>
        <v>#DIV/0!</v>
      </c>
      <c r="AD22" s="10" t="e">
        <f t="shared" si="1"/>
        <v>#DIV/0!</v>
      </c>
    </row>
    <row r="23" spans="1:40" x14ac:dyDescent="0.35">
      <c r="A23" s="3">
        <f t="shared" si="8"/>
        <v>14</v>
      </c>
      <c r="Q23" s="3"/>
      <c r="W23" s="24">
        <f t="shared" si="2"/>
        <v>0</v>
      </c>
      <c r="X23" s="7">
        <f t="shared" si="3"/>
        <v>0</v>
      </c>
      <c r="Y23" s="7">
        <f t="shared" si="4"/>
        <v>0</v>
      </c>
      <c r="Z23" s="9" t="e">
        <f t="shared" si="5"/>
        <v>#DIV/0!</v>
      </c>
      <c r="AA23" s="18">
        <f t="shared" si="6"/>
        <v>5.5041999999999997E-7</v>
      </c>
      <c r="AB23" s="10">
        <f t="shared" si="0"/>
        <v>-26.361999999999998</v>
      </c>
      <c r="AC23" s="14" t="e">
        <f t="shared" si="7"/>
        <v>#DIV/0!</v>
      </c>
      <c r="AD23" s="10" t="e">
        <f t="shared" si="1"/>
        <v>#DIV/0!</v>
      </c>
    </row>
    <row r="24" spans="1:40" x14ac:dyDescent="0.35">
      <c r="A24" s="3">
        <f t="shared" si="8"/>
        <v>15</v>
      </c>
      <c r="Q24" s="3"/>
      <c r="W24" s="24">
        <f t="shared" si="2"/>
        <v>0</v>
      </c>
      <c r="X24" s="7">
        <f t="shared" si="3"/>
        <v>0</v>
      </c>
      <c r="Y24" s="7">
        <f t="shared" si="4"/>
        <v>0</v>
      </c>
      <c r="Z24" s="9" t="e">
        <f t="shared" si="5"/>
        <v>#DIV/0!</v>
      </c>
      <c r="AA24" s="18">
        <f t="shared" si="6"/>
        <v>5.5041999999999997E-7</v>
      </c>
      <c r="AB24" s="10">
        <f t="shared" si="0"/>
        <v>-26.361999999999998</v>
      </c>
      <c r="AC24" s="14" t="e">
        <f t="shared" si="7"/>
        <v>#DIV/0!</v>
      </c>
      <c r="AD24" s="10" t="e">
        <f t="shared" si="1"/>
        <v>#DIV/0!</v>
      </c>
    </row>
    <row r="25" spans="1:40" x14ac:dyDescent="0.35">
      <c r="A25" s="3">
        <f t="shared" si="8"/>
        <v>16</v>
      </c>
      <c r="Q25" s="3"/>
      <c r="W25" s="24">
        <f t="shared" si="2"/>
        <v>0</v>
      </c>
      <c r="X25" s="7">
        <f t="shared" si="3"/>
        <v>0</v>
      </c>
      <c r="Y25" s="7">
        <f t="shared" si="4"/>
        <v>0</v>
      </c>
      <c r="Z25" s="9" t="e">
        <f t="shared" si="5"/>
        <v>#DIV/0!</v>
      </c>
      <c r="AA25" s="18">
        <f t="shared" si="6"/>
        <v>5.5041999999999997E-7</v>
      </c>
      <c r="AB25" s="10">
        <f t="shared" si="0"/>
        <v>-26.361999999999998</v>
      </c>
      <c r="AC25" s="14" t="e">
        <f t="shared" si="7"/>
        <v>#DIV/0!</v>
      </c>
      <c r="AD25" s="10" t="e">
        <f t="shared" si="1"/>
        <v>#DIV/0!</v>
      </c>
    </row>
    <row r="26" spans="1:40" x14ac:dyDescent="0.35">
      <c r="A26" s="3">
        <f t="shared" si="8"/>
        <v>17</v>
      </c>
      <c r="Q26" s="3"/>
      <c r="W26" s="24">
        <f t="shared" si="2"/>
        <v>0</v>
      </c>
      <c r="X26" s="7">
        <f t="shared" si="3"/>
        <v>0</v>
      </c>
      <c r="Y26" s="7">
        <f t="shared" si="4"/>
        <v>0</v>
      </c>
      <c r="Z26" s="9" t="e">
        <f t="shared" si="5"/>
        <v>#DIV/0!</v>
      </c>
      <c r="AA26" s="18">
        <f t="shared" si="6"/>
        <v>5.5041999999999997E-7</v>
      </c>
      <c r="AB26" s="10">
        <f t="shared" si="0"/>
        <v>-26.361999999999998</v>
      </c>
      <c r="AC26" s="14" t="e">
        <f t="shared" si="7"/>
        <v>#DIV/0!</v>
      </c>
      <c r="AD26" s="10" t="e">
        <f t="shared" si="1"/>
        <v>#DIV/0!</v>
      </c>
    </row>
    <row r="27" spans="1:40" x14ac:dyDescent="0.35">
      <c r="A27" s="3">
        <f t="shared" si="8"/>
        <v>18</v>
      </c>
      <c r="Q27" s="3"/>
      <c r="W27" s="24">
        <f t="shared" si="2"/>
        <v>0</v>
      </c>
      <c r="X27" s="7">
        <f t="shared" si="3"/>
        <v>0</v>
      </c>
      <c r="Y27" s="7">
        <f t="shared" si="4"/>
        <v>0</v>
      </c>
      <c r="Z27" s="9" t="e">
        <f t="shared" si="5"/>
        <v>#DIV/0!</v>
      </c>
      <c r="AA27" s="18">
        <f t="shared" si="6"/>
        <v>5.5041999999999997E-7</v>
      </c>
      <c r="AB27" s="10">
        <f t="shared" si="0"/>
        <v>-26.361999999999998</v>
      </c>
      <c r="AC27" s="14" t="e">
        <f t="shared" si="7"/>
        <v>#DIV/0!</v>
      </c>
      <c r="AD27" s="10" t="e">
        <f t="shared" si="1"/>
        <v>#DIV/0!</v>
      </c>
    </row>
    <row r="28" spans="1:40" x14ac:dyDescent="0.35">
      <c r="A28" s="3">
        <f t="shared" si="8"/>
        <v>19</v>
      </c>
      <c r="Q28" s="3"/>
      <c r="W28" s="24">
        <f t="shared" si="2"/>
        <v>0</v>
      </c>
      <c r="X28" s="7">
        <f t="shared" si="3"/>
        <v>0</v>
      </c>
      <c r="Y28" s="7">
        <f t="shared" si="4"/>
        <v>0</v>
      </c>
      <c r="Z28" s="9" t="e">
        <f t="shared" si="5"/>
        <v>#DIV/0!</v>
      </c>
      <c r="AA28" s="18">
        <f t="shared" si="6"/>
        <v>5.5041999999999997E-7</v>
      </c>
      <c r="AB28" s="10">
        <f t="shared" si="0"/>
        <v>-26.361999999999998</v>
      </c>
      <c r="AC28" s="14" t="e">
        <f t="shared" si="7"/>
        <v>#DIV/0!</v>
      </c>
      <c r="AD28" s="10" t="e">
        <f t="shared" si="1"/>
        <v>#DIV/0!</v>
      </c>
    </row>
    <row r="29" spans="1:40" x14ac:dyDescent="0.35">
      <c r="A29" s="3">
        <f t="shared" si="8"/>
        <v>20</v>
      </c>
      <c r="Q29" s="3"/>
      <c r="W29" s="24">
        <f t="shared" si="2"/>
        <v>0</v>
      </c>
      <c r="X29" s="7">
        <f t="shared" si="3"/>
        <v>0</v>
      </c>
      <c r="Y29" s="7">
        <f t="shared" si="4"/>
        <v>0</v>
      </c>
      <c r="Z29" s="9" t="e">
        <f t="shared" si="5"/>
        <v>#DIV/0!</v>
      </c>
      <c r="AA29" s="18">
        <f t="shared" si="6"/>
        <v>5.5041999999999997E-7</v>
      </c>
      <c r="AB29" s="10">
        <f t="shared" si="0"/>
        <v>-26.361999999999998</v>
      </c>
      <c r="AC29" s="14" t="e">
        <f t="shared" si="7"/>
        <v>#DIV/0!</v>
      </c>
      <c r="AD29" s="10" t="e">
        <f t="shared" si="1"/>
        <v>#DIV/0!</v>
      </c>
    </row>
    <row r="30" spans="1:40" x14ac:dyDescent="0.35">
      <c r="A30" s="3">
        <f t="shared" si="8"/>
        <v>21</v>
      </c>
      <c r="Q30" s="3"/>
      <c r="W30" s="24">
        <f t="shared" si="2"/>
        <v>0</v>
      </c>
      <c r="X30" s="7">
        <f t="shared" si="3"/>
        <v>0</v>
      </c>
      <c r="Y30" s="7">
        <f t="shared" si="4"/>
        <v>0</v>
      </c>
      <c r="Z30" s="9" t="e">
        <f t="shared" si="5"/>
        <v>#DIV/0!</v>
      </c>
      <c r="AA30" s="18">
        <f t="shared" si="6"/>
        <v>5.5041999999999997E-7</v>
      </c>
      <c r="AB30" s="10">
        <f t="shared" si="0"/>
        <v>-26.361999999999998</v>
      </c>
      <c r="AC30" s="14" t="e">
        <f t="shared" si="7"/>
        <v>#DIV/0!</v>
      </c>
      <c r="AD30" s="10" t="e">
        <f t="shared" si="1"/>
        <v>#DIV/0!</v>
      </c>
    </row>
    <row r="31" spans="1:40" x14ac:dyDescent="0.35">
      <c r="A31" s="3">
        <f t="shared" si="8"/>
        <v>22</v>
      </c>
      <c r="Q31" s="3"/>
      <c r="W31" s="24">
        <f t="shared" si="2"/>
        <v>0</v>
      </c>
      <c r="X31" s="7">
        <f t="shared" si="3"/>
        <v>0</v>
      </c>
      <c r="Y31" s="7">
        <f t="shared" si="4"/>
        <v>0</v>
      </c>
      <c r="Z31" s="9" t="e">
        <f t="shared" si="5"/>
        <v>#DIV/0!</v>
      </c>
      <c r="AA31" s="18">
        <f t="shared" si="6"/>
        <v>5.5041999999999997E-7</v>
      </c>
      <c r="AB31" s="10">
        <f t="shared" si="0"/>
        <v>-26.361999999999998</v>
      </c>
      <c r="AC31" s="14" t="e">
        <f t="shared" si="7"/>
        <v>#DIV/0!</v>
      </c>
      <c r="AD31" s="10" t="e">
        <f t="shared" si="1"/>
        <v>#DIV/0!</v>
      </c>
    </row>
    <row r="32" spans="1:40" x14ac:dyDescent="0.35">
      <c r="A32" s="3">
        <f t="shared" si="8"/>
        <v>23</v>
      </c>
      <c r="Q32" s="3"/>
      <c r="W32" s="24">
        <f t="shared" si="2"/>
        <v>0</v>
      </c>
      <c r="X32" s="7">
        <f t="shared" si="3"/>
        <v>0</v>
      </c>
      <c r="Y32" s="7">
        <f t="shared" si="4"/>
        <v>0</v>
      </c>
      <c r="Z32" s="9" t="e">
        <f t="shared" si="5"/>
        <v>#DIV/0!</v>
      </c>
      <c r="AA32" s="18">
        <f t="shared" si="6"/>
        <v>5.5041999999999997E-7</v>
      </c>
      <c r="AB32" s="10">
        <f t="shared" si="0"/>
        <v>-26.361999999999998</v>
      </c>
      <c r="AC32" s="14" t="e">
        <f t="shared" si="7"/>
        <v>#DIV/0!</v>
      </c>
      <c r="AD32" s="10" t="e">
        <f t="shared" si="1"/>
        <v>#DIV/0!</v>
      </c>
      <c r="AN32" s="15"/>
    </row>
    <row r="33" spans="1:30" x14ac:dyDescent="0.35">
      <c r="A33" s="3">
        <f t="shared" si="8"/>
        <v>24</v>
      </c>
      <c r="Q33" s="3"/>
      <c r="W33" s="24">
        <f t="shared" si="2"/>
        <v>0</v>
      </c>
      <c r="X33" s="7">
        <f t="shared" si="3"/>
        <v>0</v>
      </c>
      <c r="Y33" s="7">
        <f t="shared" si="4"/>
        <v>0</v>
      </c>
      <c r="Z33" s="9" t="e">
        <f t="shared" si="5"/>
        <v>#DIV/0!</v>
      </c>
      <c r="AA33" s="18">
        <f t="shared" si="6"/>
        <v>5.5041999999999997E-7</v>
      </c>
      <c r="AB33" s="10">
        <f t="shared" si="0"/>
        <v>-26.361999999999998</v>
      </c>
      <c r="AC33" s="14" t="e">
        <f t="shared" si="7"/>
        <v>#DIV/0!</v>
      </c>
      <c r="AD33" s="10" t="e">
        <f t="shared" si="1"/>
        <v>#DIV/0!</v>
      </c>
    </row>
    <row r="34" spans="1:30" x14ac:dyDescent="0.35">
      <c r="A34" s="3">
        <f t="shared" si="8"/>
        <v>25</v>
      </c>
      <c r="Q34" s="3"/>
      <c r="W34" s="24">
        <f t="shared" si="2"/>
        <v>0</v>
      </c>
      <c r="X34" s="7">
        <f t="shared" si="3"/>
        <v>0</v>
      </c>
      <c r="Y34" s="7">
        <f t="shared" si="4"/>
        <v>0</v>
      </c>
      <c r="Z34" s="9" t="e">
        <f t="shared" si="5"/>
        <v>#DIV/0!</v>
      </c>
      <c r="AA34" s="18">
        <f t="shared" si="6"/>
        <v>5.5041999999999997E-7</v>
      </c>
      <c r="AB34" s="10">
        <f t="shared" si="0"/>
        <v>-26.361999999999998</v>
      </c>
      <c r="AC34" s="14" t="e">
        <f t="shared" si="7"/>
        <v>#DIV/0!</v>
      </c>
      <c r="AD34" s="10" t="e">
        <f t="shared" si="1"/>
        <v>#DIV/0!</v>
      </c>
    </row>
    <row r="35" spans="1:30" x14ac:dyDescent="0.35">
      <c r="A35" s="3">
        <f t="shared" si="8"/>
        <v>26</v>
      </c>
      <c r="Q35" s="3"/>
      <c r="W35" s="24">
        <f t="shared" si="2"/>
        <v>0</v>
      </c>
      <c r="X35" s="7">
        <f t="shared" si="3"/>
        <v>0</v>
      </c>
      <c r="Y35" s="7">
        <f t="shared" si="4"/>
        <v>0</v>
      </c>
      <c r="Z35" s="9" t="e">
        <f t="shared" si="5"/>
        <v>#DIV/0!</v>
      </c>
      <c r="AA35" s="18">
        <f t="shared" si="6"/>
        <v>5.5041999999999997E-7</v>
      </c>
      <c r="AB35" s="10">
        <f t="shared" si="0"/>
        <v>-26.361999999999998</v>
      </c>
      <c r="AC35" s="14" t="e">
        <f t="shared" si="7"/>
        <v>#DIV/0!</v>
      </c>
      <c r="AD35" s="10" t="e">
        <f t="shared" si="1"/>
        <v>#DIV/0!</v>
      </c>
    </row>
    <row r="36" spans="1:30" x14ac:dyDescent="0.35">
      <c r="A36" s="3">
        <f t="shared" si="8"/>
        <v>27</v>
      </c>
      <c r="Q36" s="3"/>
      <c r="W36" s="24">
        <f t="shared" si="2"/>
        <v>0</v>
      </c>
      <c r="X36" s="7">
        <f t="shared" si="3"/>
        <v>0</v>
      </c>
      <c r="Y36" s="7">
        <f t="shared" si="4"/>
        <v>0</v>
      </c>
      <c r="Z36" s="9" t="e">
        <f t="shared" si="5"/>
        <v>#DIV/0!</v>
      </c>
      <c r="AA36" s="18">
        <f t="shared" si="6"/>
        <v>5.5041999999999997E-7</v>
      </c>
      <c r="AB36" s="10">
        <f t="shared" si="0"/>
        <v>-26.361999999999998</v>
      </c>
      <c r="AC36" s="14" t="e">
        <f t="shared" si="7"/>
        <v>#DIV/0!</v>
      </c>
      <c r="AD36" s="10" t="e">
        <f t="shared" si="1"/>
        <v>#DIV/0!</v>
      </c>
    </row>
    <row r="37" spans="1:30" x14ac:dyDescent="0.35">
      <c r="A37" s="3">
        <f t="shared" si="8"/>
        <v>28</v>
      </c>
      <c r="Q37" s="3"/>
      <c r="W37" s="24">
        <f t="shared" si="2"/>
        <v>0</v>
      </c>
      <c r="X37" s="7">
        <f t="shared" si="3"/>
        <v>0</v>
      </c>
      <c r="Y37" s="7">
        <f t="shared" si="4"/>
        <v>0</v>
      </c>
      <c r="Z37" s="9" t="e">
        <f t="shared" si="5"/>
        <v>#DIV/0!</v>
      </c>
      <c r="AA37" s="18">
        <f t="shared" si="6"/>
        <v>5.5041999999999997E-7</v>
      </c>
      <c r="AB37" s="10">
        <f t="shared" si="0"/>
        <v>-26.361999999999998</v>
      </c>
      <c r="AC37" s="14" t="e">
        <f t="shared" si="7"/>
        <v>#DIV/0!</v>
      </c>
      <c r="AD37" s="10" t="e">
        <f t="shared" si="1"/>
        <v>#DIV/0!</v>
      </c>
    </row>
    <row r="38" spans="1:30" x14ac:dyDescent="0.35">
      <c r="A38" s="3">
        <f t="shared" si="8"/>
        <v>29</v>
      </c>
      <c r="Q38" s="3"/>
      <c r="W38" s="24">
        <f t="shared" si="2"/>
        <v>0</v>
      </c>
      <c r="X38" s="7">
        <f t="shared" si="3"/>
        <v>0</v>
      </c>
      <c r="Y38" s="7">
        <f t="shared" si="4"/>
        <v>0</v>
      </c>
      <c r="Z38" s="9" t="e">
        <f t="shared" si="5"/>
        <v>#DIV/0!</v>
      </c>
      <c r="AA38" s="18">
        <f t="shared" si="6"/>
        <v>5.5041999999999997E-7</v>
      </c>
      <c r="AB38" s="10">
        <f t="shared" si="0"/>
        <v>-26.361999999999998</v>
      </c>
      <c r="AC38" s="14" t="e">
        <f t="shared" si="7"/>
        <v>#DIV/0!</v>
      </c>
      <c r="AD38" s="10" t="e">
        <f t="shared" si="1"/>
        <v>#DIV/0!</v>
      </c>
    </row>
    <row r="39" spans="1:30" x14ac:dyDescent="0.35">
      <c r="A39" s="3">
        <f t="shared" si="8"/>
        <v>30</v>
      </c>
      <c r="Q39" s="3"/>
      <c r="W39" s="24">
        <f t="shared" si="2"/>
        <v>0</v>
      </c>
      <c r="X39" s="7">
        <f t="shared" si="3"/>
        <v>0</v>
      </c>
      <c r="Y39" s="7">
        <f t="shared" si="4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0"/>
        <v>-26.361999999999998</v>
      </c>
      <c r="AC39" s="14" t="e">
        <f t="shared" si="7"/>
        <v>#DIV/0!</v>
      </c>
      <c r="AD39" s="10" t="e">
        <f t="shared" si="1"/>
        <v>#DIV/0!</v>
      </c>
    </row>
    <row r="40" spans="1:30" x14ac:dyDescent="0.35">
      <c r="A40" s="3">
        <f t="shared" si="8"/>
        <v>31</v>
      </c>
      <c r="Q40" s="3"/>
      <c r="W40" s="24">
        <f t="shared" si="2"/>
        <v>0</v>
      </c>
      <c r="X40" s="7">
        <f t="shared" si="3"/>
        <v>0</v>
      </c>
      <c r="Y40" s="7">
        <f t="shared" si="4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0"/>
        <v>-26.361999999999998</v>
      </c>
      <c r="AC40" s="14" t="e">
        <f t="shared" si="7"/>
        <v>#DIV/0!</v>
      </c>
      <c r="AD40" s="10" t="e">
        <f t="shared" si="1"/>
        <v>#DIV/0!</v>
      </c>
    </row>
    <row r="41" spans="1:30" x14ac:dyDescent="0.35">
      <c r="B41" s="17"/>
      <c r="E41" s="15"/>
      <c r="F41" s="15"/>
      <c r="W41" s="24">
        <f t="shared" ref="W41:W45" si="9">SUM(D41:S41)*T41</f>
        <v>0</v>
      </c>
      <c r="X41" s="7">
        <f t="shared" si="3"/>
        <v>0</v>
      </c>
      <c r="Y41" s="7">
        <f t="shared" si="4"/>
        <v>0</v>
      </c>
      <c r="Z41" s="9" t="e">
        <f t="shared" si="5"/>
        <v>#DIV/0!</v>
      </c>
    </row>
    <row r="42" spans="1:30" x14ac:dyDescent="0.35">
      <c r="B42" s="17"/>
      <c r="E42" s="15"/>
      <c r="F42" s="15"/>
      <c r="W42" s="24">
        <f t="shared" si="9"/>
        <v>0</v>
      </c>
      <c r="X42" s="7">
        <f t="shared" si="3"/>
        <v>0</v>
      </c>
      <c r="Y42" s="7">
        <f t="shared" si="4"/>
        <v>0</v>
      </c>
      <c r="Z42" s="9" t="e">
        <f t="shared" si="5"/>
        <v>#DIV/0!</v>
      </c>
    </row>
    <row r="43" spans="1:30" x14ac:dyDescent="0.35">
      <c r="B43" s="17"/>
      <c r="E43" s="15"/>
      <c r="F43" s="15"/>
      <c r="W43" s="24">
        <f t="shared" si="9"/>
        <v>0</v>
      </c>
      <c r="X43" s="7">
        <f t="shared" si="3"/>
        <v>0</v>
      </c>
      <c r="Y43" s="7">
        <f t="shared" si="4"/>
        <v>0</v>
      </c>
      <c r="Z43" s="9" t="e">
        <f t="shared" si="5"/>
        <v>#DIV/0!</v>
      </c>
    </row>
    <row r="44" spans="1:30" x14ac:dyDescent="0.35">
      <c r="B44" s="17"/>
      <c r="E44" s="15"/>
      <c r="F44" s="15"/>
      <c r="W44" s="24">
        <f t="shared" si="9"/>
        <v>0</v>
      </c>
      <c r="X44" s="7">
        <f t="shared" si="3"/>
        <v>0</v>
      </c>
      <c r="Y44" s="7">
        <f t="shared" si="4"/>
        <v>0</v>
      </c>
      <c r="Z44" s="9" t="e">
        <f t="shared" si="5"/>
        <v>#DIV/0!</v>
      </c>
    </row>
    <row r="45" spans="1:30" x14ac:dyDescent="0.35">
      <c r="B45" s="17"/>
      <c r="E45" s="15"/>
      <c r="F45" s="15"/>
      <c r="W45" s="24">
        <f t="shared" si="9"/>
        <v>0</v>
      </c>
      <c r="X45" s="7">
        <f t="shared" si="3"/>
        <v>0</v>
      </c>
      <c r="Y45" s="7">
        <f t="shared" si="4"/>
        <v>0</v>
      </c>
      <c r="Z45" s="9" t="e">
        <f t="shared" si="5"/>
        <v>#DIV/0!</v>
      </c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13DB-F2E6-4D48-B712-225CDCFA4D1E}">
  <dimension ref="A1:AN65"/>
  <sheetViews>
    <sheetView topLeftCell="T1" zoomScale="69" zoomScaleNormal="69" workbookViewId="0">
      <selection activeCell="J23" sqref="J23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9" t="s">
        <v>42</v>
      </c>
      <c r="J1" s="29"/>
      <c r="K1" s="29"/>
      <c r="L1" s="29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22626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6.2850000000000001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8.2349999999999994</v>
      </c>
      <c r="C10">
        <v>1.15663</v>
      </c>
      <c r="D10">
        <v>27</v>
      </c>
      <c r="E10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 s="3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7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18.331667287057773</v>
      </c>
      <c r="AD10" s="10" t="str">
        <f t="shared" ref="AD10:AD28" si="2">IF(AC10&gt;=$F$4,"cumple","no cumple")</f>
        <v>cumple</v>
      </c>
      <c r="AM10" s="15"/>
    </row>
    <row r="11" spans="1:39" x14ac:dyDescent="0.35">
      <c r="A11" s="3">
        <f>1+A10</f>
        <v>2</v>
      </c>
      <c r="B11">
        <v>7.0155200000000004</v>
      </c>
      <c r="C11">
        <v>1.25088</v>
      </c>
      <c r="D11">
        <v>11</v>
      </c>
      <c r="E11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 s="3">
        <v>23</v>
      </c>
      <c r="R11">
        <v>14</v>
      </c>
      <c r="S11">
        <v>46</v>
      </c>
      <c r="T11" s="12">
        <v>12</v>
      </c>
      <c r="U11">
        <v>252</v>
      </c>
      <c r="V11">
        <v>0.61</v>
      </c>
      <c r="W11" s="7">
        <f t="shared" si="0"/>
        <v>4728</v>
      </c>
      <c r="X11" s="7">
        <f t="shared" ref="X11:X40" si="3">$F$2*U11</f>
        <v>38808</v>
      </c>
      <c r="Y11" s="7">
        <f t="shared" ref="Y11:Y28" si="4">X11-W11</f>
        <v>34080</v>
      </c>
      <c r="Z11" s="9">
        <f t="shared" ref="Z11:Z22" si="5">Y11/X11</f>
        <v>0.87816944959802101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17.971966110080398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>
        <v>8.2909900000000007</v>
      </c>
      <c r="C12">
        <v>1.14828</v>
      </c>
      <c r="D12">
        <v>27</v>
      </c>
      <c r="E12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 s="3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7">
        <f t="shared" si="0"/>
        <v>4692</v>
      </c>
      <c r="X12" s="7">
        <f t="shared" si="3"/>
        <v>44968</v>
      </c>
      <c r="Y12" s="7">
        <f t="shared" si="4"/>
        <v>40276</v>
      </c>
      <c r="Z12" s="9">
        <f t="shared" si="5"/>
        <v>0.89565913538516273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18.329897077032559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>
        <v>4.3770800000000003</v>
      </c>
      <c r="C13">
        <v>1.55674</v>
      </c>
      <c r="D13">
        <v>16</v>
      </c>
      <c r="E13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 s="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7">
        <f t="shared" si="0"/>
        <v>4301</v>
      </c>
      <c r="X13" s="7">
        <f t="shared" si="3"/>
        <v>25564</v>
      </c>
      <c r="Y13" s="7">
        <f t="shared" si="4"/>
        <v>21263</v>
      </c>
      <c r="Z13" s="9">
        <f t="shared" si="5"/>
        <v>0.83175559380378661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17.022094483648885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>
        <v>6.8302500000000004</v>
      </c>
      <c r="C14">
        <v>1.2706900000000001</v>
      </c>
      <c r="D14">
        <v>11</v>
      </c>
      <c r="E14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 s="3">
        <v>22</v>
      </c>
      <c r="R14">
        <v>14</v>
      </c>
      <c r="S14">
        <v>46</v>
      </c>
      <c r="T14">
        <v>12</v>
      </c>
      <c r="U14">
        <v>246</v>
      </c>
      <c r="V14">
        <v>0.61</v>
      </c>
      <c r="W14" s="7">
        <f t="shared" si="0"/>
        <v>4704</v>
      </c>
      <c r="X14" s="7">
        <f t="shared" si="3"/>
        <v>37884</v>
      </c>
      <c r="Y14" s="7">
        <f t="shared" si="4"/>
        <v>33180</v>
      </c>
      <c r="Z14" s="9">
        <f t="shared" si="5"/>
        <v>0.87583148558758317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17.924119068736147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>
        <v>7.1349200000000002</v>
      </c>
      <c r="C15">
        <v>1.2358</v>
      </c>
      <c r="D15">
        <v>15</v>
      </c>
      <c r="E15">
        <v>13</v>
      </c>
      <c r="F15">
        <v>25</v>
      </c>
      <c r="G15">
        <v>46</v>
      </c>
      <c r="H15">
        <v>33</v>
      </c>
      <c r="I15">
        <v>32</v>
      </c>
      <c r="J15">
        <v>11</v>
      </c>
      <c r="K15">
        <v>27</v>
      </c>
      <c r="L15">
        <v>41</v>
      </c>
      <c r="M15">
        <v>25</v>
      </c>
      <c r="N15">
        <v>14</v>
      </c>
      <c r="O15">
        <v>13</v>
      </c>
      <c r="P15">
        <v>19</v>
      </c>
      <c r="Q15" s="3">
        <v>23</v>
      </c>
      <c r="R15">
        <v>14</v>
      </c>
      <c r="S15">
        <v>46</v>
      </c>
      <c r="T15">
        <v>12</v>
      </c>
      <c r="U15">
        <v>256</v>
      </c>
      <c r="V15">
        <v>0.61</v>
      </c>
      <c r="W15" s="7">
        <f t="shared" si="0"/>
        <v>4764</v>
      </c>
      <c r="X15" s="7">
        <f t="shared" si="3"/>
        <v>39424</v>
      </c>
      <c r="Y15" s="7">
        <f t="shared" si="4"/>
        <v>34660</v>
      </c>
      <c r="Z15" s="9">
        <f t="shared" si="5"/>
        <v>0.87915990259740262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17.992235988230522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>
        <v>7.0739799999999997</v>
      </c>
      <c r="C16">
        <v>1.24356</v>
      </c>
      <c r="D16">
        <v>11</v>
      </c>
      <c r="E16">
        <v>17</v>
      </c>
      <c r="F16">
        <v>24</v>
      </c>
      <c r="G16">
        <v>47</v>
      </c>
      <c r="H16">
        <v>33</v>
      </c>
      <c r="I16">
        <v>32</v>
      </c>
      <c r="J16">
        <v>11</v>
      </c>
      <c r="K16">
        <v>26</v>
      </c>
      <c r="L16">
        <v>41</v>
      </c>
      <c r="M16">
        <v>25</v>
      </c>
      <c r="N16">
        <v>14</v>
      </c>
      <c r="O16">
        <v>13</v>
      </c>
      <c r="P16">
        <v>19</v>
      </c>
      <c r="Q16" s="3">
        <v>23</v>
      </c>
      <c r="R16">
        <v>14</v>
      </c>
      <c r="S16">
        <v>46</v>
      </c>
      <c r="T16">
        <v>12</v>
      </c>
      <c r="U16">
        <v>254</v>
      </c>
      <c r="V16">
        <v>0.61</v>
      </c>
      <c r="W16" s="7">
        <f t="shared" si="0"/>
        <v>4752</v>
      </c>
      <c r="X16" s="7">
        <f t="shared" si="3"/>
        <v>39116</v>
      </c>
      <c r="Y16" s="7">
        <f t="shared" si="4"/>
        <v>34364</v>
      </c>
      <c r="Z16" s="9">
        <f t="shared" si="5"/>
        <v>0.87851518560179975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17.979041687289094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>
        <v>6.8986000000000001</v>
      </c>
      <c r="C17">
        <v>1.2688900000000001</v>
      </c>
      <c r="D17">
        <v>10</v>
      </c>
      <c r="E17">
        <v>19</v>
      </c>
      <c r="F17">
        <v>25</v>
      </c>
      <c r="G17">
        <v>46</v>
      </c>
      <c r="H17">
        <v>33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14</v>
      </c>
      <c r="O17">
        <v>17</v>
      </c>
      <c r="P17">
        <v>19</v>
      </c>
      <c r="Q17" s="3">
        <v>23</v>
      </c>
      <c r="R17">
        <v>14</v>
      </c>
      <c r="S17">
        <v>46</v>
      </c>
      <c r="T17">
        <v>12</v>
      </c>
      <c r="U17">
        <v>248</v>
      </c>
      <c r="V17">
        <v>0.61</v>
      </c>
      <c r="W17" s="7">
        <f t="shared" si="0"/>
        <v>4680</v>
      </c>
      <c r="X17" s="7">
        <f t="shared" si="3"/>
        <v>38192</v>
      </c>
      <c r="Y17" s="7">
        <f t="shared" si="4"/>
        <v>33512</v>
      </c>
      <c r="Z17" s="9">
        <f t="shared" si="5"/>
        <v>0.87746124842899031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17.957472589023883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>
        <v>8.4713200000000004</v>
      </c>
      <c r="C18">
        <v>1.1342000000000001</v>
      </c>
      <c r="D18">
        <v>11</v>
      </c>
      <c r="E18">
        <v>38</v>
      </c>
      <c r="F18">
        <v>25</v>
      </c>
      <c r="G18">
        <v>25</v>
      </c>
      <c r="H18">
        <v>33</v>
      </c>
      <c r="I18">
        <v>32</v>
      </c>
      <c r="J18">
        <v>11</v>
      </c>
      <c r="K18">
        <v>27</v>
      </c>
      <c r="L18">
        <v>40</v>
      </c>
      <c r="M18">
        <v>25</v>
      </c>
      <c r="N18">
        <v>13</v>
      </c>
      <c r="O18">
        <v>13</v>
      </c>
      <c r="P18">
        <v>19</v>
      </c>
      <c r="Q18" s="3">
        <v>23</v>
      </c>
      <c r="R18">
        <v>14</v>
      </c>
      <c r="S18">
        <v>46</v>
      </c>
      <c r="T18">
        <v>12</v>
      </c>
      <c r="U18">
        <v>298</v>
      </c>
      <c r="V18">
        <v>0.61</v>
      </c>
      <c r="W18" s="7">
        <f t="shared" si="0"/>
        <v>4740</v>
      </c>
      <c r="X18" s="7">
        <f t="shared" si="3"/>
        <v>45892</v>
      </c>
      <c r="Y18" s="7">
        <f t="shared" si="4"/>
        <v>41152</v>
      </c>
      <c r="Z18" s="9">
        <f t="shared" si="5"/>
        <v>0.89671402423080271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18.351485651529682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>
        <v>5.3620999999999999</v>
      </c>
      <c r="C19">
        <v>1.42259</v>
      </c>
      <c r="D19">
        <v>11</v>
      </c>
      <c r="E19">
        <v>38</v>
      </c>
      <c r="F19">
        <v>25</v>
      </c>
      <c r="G19">
        <v>25</v>
      </c>
      <c r="H19">
        <v>33</v>
      </c>
      <c r="I19">
        <v>32</v>
      </c>
      <c r="J19">
        <v>11</v>
      </c>
      <c r="K19">
        <v>27</v>
      </c>
      <c r="L19">
        <v>41</v>
      </c>
      <c r="M19">
        <v>25</v>
      </c>
      <c r="N19">
        <v>13</v>
      </c>
      <c r="O19">
        <v>13</v>
      </c>
      <c r="P19">
        <v>19</v>
      </c>
      <c r="Q19" s="3">
        <v>23</v>
      </c>
      <c r="R19">
        <v>14</v>
      </c>
      <c r="S19">
        <v>46</v>
      </c>
      <c r="T19">
        <v>12</v>
      </c>
      <c r="U19">
        <v>200</v>
      </c>
      <c r="V19">
        <v>0.61</v>
      </c>
      <c r="W19" s="7">
        <f t="shared" si="0"/>
        <v>4752</v>
      </c>
      <c r="X19" s="7">
        <f t="shared" si="3"/>
        <v>30800</v>
      </c>
      <c r="Y19" s="7">
        <f t="shared" si="4"/>
        <v>26048</v>
      </c>
      <c r="Z19" s="9">
        <f t="shared" si="5"/>
        <v>0.84571428571428575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17.307762742857147</v>
      </c>
      <c r="AD19" s="10" t="str">
        <f t="shared" si="2"/>
        <v>cumple</v>
      </c>
    </row>
    <row r="20" spans="1:40" x14ac:dyDescent="0.35">
      <c r="A20" s="3">
        <f t="shared" si="8"/>
        <v>11</v>
      </c>
      <c r="B20">
        <v>8.3395799999999998</v>
      </c>
      <c r="C20">
        <v>1.14009</v>
      </c>
      <c r="D20">
        <v>25</v>
      </c>
      <c r="E20">
        <v>39</v>
      </c>
      <c r="F20">
        <v>25</v>
      </c>
      <c r="G20">
        <v>14</v>
      </c>
      <c r="H20">
        <v>33</v>
      </c>
      <c r="I20">
        <v>32</v>
      </c>
      <c r="J20">
        <v>11</v>
      </c>
      <c r="K20">
        <v>26</v>
      </c>
      <c r="L20">
        <v>40</v>
      </c>
      <c r="M20">
        <v>25</v>
      </c>
      <c r="N20">
        <v>13</v>
      </c>
      <c r="O20">
        <v>13</v>
      </c>
      <c r="P20">
        <v>18</v>
      </c>
      <c r="Q20" s="3">
        <v>23</v>
      </c>
      <c r="R20">
        <v>14</v>
      </c>
      <c r="S20">
        <v>46</v>
      </c>
      <c r="T20">
        <v>12</v>
      </c>
      <c r="U20">
        <v>294</v>
      </c>
      <c r="V20">
        <v>0.61</v>
      </c>
      <c r="W20" s="7">
        <f t="shared" si="0"/>
        <v>4764</v>
      </c>
      <c r="X20" s="7">
        <f t="shared" si="3"/>
        <v>45276</v>
      </c>
      <c r="Y20" s="7">
        <f t="shared" si="4"/>
        <v>40512</v>
      </c>
      <c r="Z20" s="9">
        <f t="shared" si="5"/>
        <v>0.89477869069705807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18.311878547574878</v>
      </c>
      <c r="AD20" s="10" t="str">
        <f t="shared" si="2"/>
        <v>cumple</v>
      </c>
    </row>
    <row r="21" spans="1:40" x14ac:dyDescent="0.35">
      <c r="A21" s="3">
        <f t="shared" si="8"/>
        <v>12</v>
      </c>
      <c r="B21">
        <v>5.20153</v>
      </c>
      <c r="C21">
        <v>1.4655499999999999</v>
      </c>
      <c r="D21">
        <v>14</v>
      </c>
      <c r="E21">
        <v>38</v>
      </c>
      <c r="F21">
        <v>24</v>
      </c>
      <c r="G21">
        <v>24</v>
      </c>
      <c r="H21">
        <v>33</v>
      </c>
      <c r="I21">
        <v>32</v>
      </c>
      <c r="J21">
        <v>11</v>
      </c>
      <c r="K21">
        <v>25</v>
      </c>
      <c r="L21">
        <v>40</v>
      </c>
      <c r="M21">
        <v>16</v>
      </c>
      <c r="N21">
        <v>13</v>
      </c>
      <c r="O21">
        <v>13</v>
      </c>
      <c r="P21">
        <v>18</v>
      </c>
      <c r="Q21" s="3">
        <v>23</v>
      </c>
      <c r="R21">
        <v>14</v>
      </c>
      <c r="S21">
        <v>46</v>
      </c>
      <c r="T21">
        <v>12</v>
      </c>
      <c r="U21">
        <v>194</v>
      </c>
      <c r="V21">
        <v>0.61</v>
      </c>
      <c r="W21" s="7">
        <f t="shared" si="0"/>
        <v>4608</v>
      </c>
      <c r="X21" s="7">
        <f t="shared" si="3"/>
        <v>29876</v>
      </c>
      <c r="Y21" s="7">
        <f t="shared" si="4"/>
        <v>25268</v>
      </c>
      <c r="Z21" s="9">
        <f t="shared" si="5"/>
        <v>0.84576248493774264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17.30874915249699</v>
      </c>
      <c r="AD21" s="10" t="str">
        <f t="shared" si="2"/>
        <v>cumple</v>
      </c>
    </row>
    <row r="22" spans="1:40" x14ac:dyDescent="0.35">
      <c r="A22" s="3">
        <f t="shared" si="8"/>
        <v>13</v>
      </c>
      <c r="B22">
        <v>4.3040099999999999</v>
      </c>
      <c r="C22">
        <v>1.5738300000000001</v>
      </c>
      <c r="D22">
        <v>27</v>
      </c>
      <c r="E22">
        <v>27</v>
      </c>
      <c r="F22">
        <v>24</v>
      </c>
      <c r="G22">
        <v>25</v>
      </c>
      <c r="H22">
        <v>33</v>
      </c>
      <c r="I22">
        <v>29</v>
      </c>
      <c r="J22">
        <v>11</v>
      </c>
      <c r="K22">
        <v>31</v>
      </c>
      <c r="L22">
        <v>40</v>
      </c>
      <c r="M22">
        <v>16</v>
      </c>
      <c r="N22">
        <v>13</v>
      </c>
      <c r="O22">
        <v>11</v>
      </c>
      <c r="P22">
        <v>11</v>
      </c>
      <c r="Q22" s="3">
        <v>23</v>
      </c>
      <c r="R22">
        <v>14</v>
      </c>
      <c r="S22">
        <v>53</v>
      </c>
      <c r="T22">
        <v>12</v>
      </c>
      <c r="U22">
        <v>166</v>
      </c>
      <c r="V22">
        <v>0.61</v>
      </c>
      <c r="W22" s="7">
        <f t="shared" si="0"/>
        <v>4656</v>
      </c>
      <c r="X22" s="7">
        <f t="shared" si="3"/>
        <v>25564</v>
      </c>
      <c r="Y22" s="7">
        <f t="shared" si="4"/>
        <v>20908</v>
      </c>
      <c r="Z22" s="9">
        <f t="shared" si="5"/>
        <v>0.81786887810984199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16.737899236426227</v>
      </c>
      <c r="AD22" s="10" t="str">
        <f t="shared" si="2"/>
        <v>cumple</v>
      </c>
    </row>
    <row r="23" spans="1:40" x14ac:dyDescent="0.35">
      <c r="A23" s="3">
        <f t="shared" si="8"/>
        <v>14</v>
      </c>
      <c r="B23">
        <v>7.92293</v>
      </c>
      <c r="C23">
        <v>1.1830400000000001</v>
      </c>
      <c r="D23">
        <v>10</v>
      </c>
      <c r="E23">
        <v>13</v>
      </c>
      <c r="F23">
        <v>25</v>
      </c>
      <c r="G23">
        <v>48</v>
      </c>
      <c r="H23">
        <v>33</v>
      </c>
      <c r="I23">
        <v>32</v>
      </c>
      <c r="J23">
        <v>11</v>
      </c>
      <c r="K23">
        <v>27</v>
      </c>
      <c r="L23">
        <v>43</v>
      </c>
      <c r="M23">
        <v>16</v>
      </c>
      <c r="N23">
        <v>14</v>
      </c>
      <c r="O23">
        <v>13</v>
      </c>
      <c r="P23">
        <v>19</v>
      </c>
      <c r="Q23" s="3">
        <v>23</v>
      </c>
      <c r="R23">
        <v>14</v>
      </c>
      <c r="S23">
        <v>45</v>
      </c>
      <c r="T23">
        <v>12</v>
      </c>
      <c r="U23">
        <v>280</v>
      </c>
      <c r="V23">
        <v>0.61</v>
      </c>
      <c r="W23" s="7">
        <f t="shared" si="0"/>
        <v>4632</v>
      </c>
      <c r="X23" s="7">
        <f t="shared" si="3"/>
        <v>43120</v>
      </c>
      <c r="Y23" s="7">
        <f t="shared" si="4"/>
        <v>38488</v>
      </c>
      <c r="Z23" s="9">
        <f t="shared" ref="Z23:Z28" si="9">Y23/X23</f>
        <v>0.89257884972170687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18.266858230055661</v>
      </c>
      <c r="AD23" s="10" t="str">
        <f t="shared" si="2"/>
        <v>cumple</v>
      </c>
    </row>
    <row r="24" spans="1:40" x14ac:dyDescent="0.35">
      <c r="A24" s="3">
        <f t="shared" si="8"/>
        <v>15</v>
      </c>
      <c r="B24">
        <v>3.5283500000000001</v>
      </c>
      <c r="C24">
        <v>1.6755</v>
      </c>
      <c r="D24">
        <v>11</v>
      </c>
      <c r="E24">
        <v>15</v>
      </c>
      <c r="F24">
        <v>24</v>
      </c>
      <c r="G24">
        <v>46</v>
      </c>
      <c r="H24">
        <v>35</v>
      </c>
      <c r="I24">
        <v>32</v>
      </c>
      <c r="J24">
        <v>11</v>
      </c>
      <c r="K24">
        <v>26</v>
      </c>
      <c r="L24">
        <v>41</v>
      </c>
      <c r="M24">
        <v>25</v>
      </c>
      <c r="N24">
        <v>14</v>
      </c>
      <c r="O24">
        <v>13</v>
      </c>
      <c r="P24">
        <v>18</v>
      </c>
      <c r="Q24" s="3">
        <v>23</v>
      </c>
      <c r="R24">
        <v>14</v>
      </c>
      <c r="S24">
        <v>46</v>
      </c>
      <c r="T24">
        <v>12</v>
      </c>
      <c r="U24">
        <v>142</v>
      </c>
      <c r="V24">
        <v>0.61</v>
      </c>
      <c r="W24" s="7">
        <f t="shared" si="0"/>
        <v>4728</v>
      </c>
      <c r="X24" s="7">
        <f t="shared" si="3"/>
        <v>21868</v>
      </c>
      <c r="Y24" s="7">
        <f t="shared" si="4"/>
        <v>17140</v>
      </c>
      <c r="Z24" s="9">
        <f t="shared" si="9"/>
        <v>0.78379367111761478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16.040541265776479</v>
      </c>
      <c r="AD24" s="10" t="str">
        <f t="shared" si="2"/>
        <v>cumple</v>
      </c>
    </row>
    <row r="25" spans="1:40" x14ac:dyDescent="0.35">
      <c r="A25" s="3">
        <f t="shared" si="8"/>
        <v>16</v>
      </c>
      <c r="B25">
        <v>3.97464</v>
      </c>
      <c r="C25">
        <v>1.57934</v>
      </c>
      <c r="D25">
        <v>16</v>
      </c>
      <c r="E25">
        <v>15</v>
      </c>
      <c r="F25">
        <v>25</v>
      </c>
      <c r="G25">
        <v>48</v>
      </c>
      <c r="H25">
        <v>22</v>
      </c>
      <c r="I25">
        <v>60</v>
      </c>
      <c r="J25">
        <v>11</v>
      </c>
      <c r="K25">
        <v>11</v>
      </c>
      <c r="L25">
        <v>40</v>
      </c>
      <c r="M25">
        <v>16</v>
      </c>
      <c r="N25">
        <v>14</v>
      </c>
      <c r="O25">
        <v>13</v>
      </c>
      <c r="P25">
        <v>19</v>
      </c>
      <c r="Q25" s="3">
        <v>23</v>
      </c>
      <c r="R25">
        <v>14</v>
      </c>
      <c r="S25">
        <v>46</v>
      </c>
      <c r="T25">
        <v>12</v>
      </c>
      <c r="U25">
        <v>156</v>
      </c>
      <c r="V25">
        <v>0.61</v>
      </c>
      <c r="W25" s="7">
        <f t="shared" si="0"/>
        <v>4716</v>
      </c>
      <c r="X25" s="7">
        <f t="shared" si="3"/>
        <v>24024</v>
      </c>
      <c r="Y25" s="7">
        <f t="shared" si="4"/>
        <v>19308</v>
      </c>
      <c r="Z25" s="9">
        <f t="shared" si="9"/>
        <v>0.80369630369630374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16.447853816183819</v>
      </c>
      <c r="AD25" s="10" t="str">
        <f t="shared" si="2"/>
        <v>cumple</v>
      </c>
    </row>
    <row r="26" spans="1:40" x14ac:dyDescent="0.35">
      <c r="A26" s="3">
        <f t="shared" si="8"/>
        <v>17</v>
      </c>
      <c r="B26">
        <v>3.8626499999999999</v>
      </c>
      <c r="C26">
        <v>1.64612</v>
      </c>
      <c r="D26">
        <v>15</v>
      </c>
      <c r="E26">
        <v>38</v>
      </c>
      <c r="F26">
        <v>25</v>
      </c>
      <c r="G26">
        <v>23</v>
      </c>
      <c r="H26">
        <v>33</v>
      </c>
      <c r="I26">
        <v>32</v>
      </c>
      <c r="J26">
        <v>11</v>
      </c>
      <c r="K26">
        <v>26</v>
      </c>
      <c r="L26">
        <v>41</v>
      </c>
      <c r="M26">
        <v>16</v>
      </c>
      <c r="N26">
        <v>13</v>
      </c>
      <c r="O26">
        <v>13</v>
      </c>
      <c r="P26">
        <v>18</v>
      </c>
      <c r="Q26" s="3">
        <v>23</v>
      </c>
      <c r="R26">
        <v>14</v>
      </c>
      <c r="S26">
        <v>46</v>
      </c>
      <c r="T26">
        <v>12</v>
      </c>
      <c r="U26">
        <v>152</v>
      </c>
      <c r="V26">
        <v>0.61</v>
      </c>
      <c r="W26" s="7">
        <f t="shared" si="0"/>
        <v>4644</v>
      </c>
      <c r="X26" s="7">
        <f t="shared" si="3"/>
        <v>23408</v>
      </c>
      <c r="Y26" s="7">
        <f t="shared" si="4"/>
        <v>18764</v>
      </c>
      <c r="Z26" s="9">
        <f t="shared" si="9"/>
        <v>0.80160628844839377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16.405081110731377</v>
      </c>
      <c r="AD26" s="10" t="str">
        <f t="shared" si="2"/>
        <v>cumple</v>
      </c>
    </row>
    <row r="27" spans="1:40" x14ac:dyDescent="0.35">
      <c r="A27" s="3">
        <f t="shared" si="8"/>
        <v>18</v>
      </c>
      <c r="B27">
        <v>5.4082100000000004</v>
      </c>
      <c r="C27">
        <v>1.4055899999999999</v>
      </c>
      <c r="D27">
        <v>26</v>
      </c>
      <c r="E27">
        <v>27</v>
      </c>
      <c r="F27">
        <v>25</v>
      </c>
      <c r="G27">
        <v>24</v>
      </c>
      <c r="H27">
        <v>33</v>
      </c>
      <c r="I27">
        <v>33</v>
      </c>
      <c r="J27">
        <v>11</v>
      </c>
      <c r="K27">
        <v>27</v>
      </c>
      <c r="L27">
        <v>44</v>
      </c>
      <c r="M27">
        <v>25</v>
      </c>
      <c r="N27">
        <v>13</v>
      </c>
      <c r="O27">
        <v>13</v>
      </c>
      <c r="P27">
        <v>19</v>
      </c>
      <c r="Q27" s="3">
        <v>23</v>
      </c>
      <c r="R27">
        <v>14</v>
      </c>
      <c r="S27">
        <v>46</v>
      </c>
      <c r="T27">
        <v>12</v>
      </c>
      <c r="U27">
        <v>202</v>
      </c>
      <c r="V27">
        <v>0.61</v>
      </c>
      <c r="W27" s="7">
        <f t="shared" si="0"/>
        <v>4836</v>
      </c>
      <c r="X27" s="7">
        <f t="shared" si="3"/>
        <v>31108</v>
      </c>
      <c r="Y27" s="7">
        <f t="shared" si="4"/>
        <v>26272</v>
      </c>
      <c r="Z27" s="9">
        <f t="shared" si="9"/>
        <v>0.8445415970168445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17.283763363764951</v>
      </c>
      <c r="AD27" s="10" t="str">
        <f t="shared" si="2"/>
        <v>cumple</v>
      </c>
    </row>
    <row r="28" spans="1:40" x14ac:dyDescent="0.35">
      <c r="A28" s="3">
        <f t="shared" si="8"/>
        <v>19</v>
      </c>
      <c r="B28">
        <v>3.47729</v>
      </c>
      <c r="C28">
        <v>1.6943999999999999</v>
      </c>
      <c r="D28">
        <v>10</v>
      </c>
      <c r="E28">
        <v>17</v>
      </c>
      <c r="F28">
        <v>25</v>
      </c>
      <c r="G28">
        <v>48</v>
      </c>
      <c r="H28">
        <v>33</v>
      </c>
      <c r="I28">
        <v>32</v>
      </c>
      <c r="J28">
        <v>11</v>
      </c>
      <c r="K28">
        <v>26</v>
      </c>
      <c r="L28">
        <v>43</v>
      </c>
      <c r="M28">
        <v>16</v>
      </c>
      <c r="N28">
        <v>14</v>
      </c>
      <c r="O28">
        <v>13</v>
      </c>
      <c r="P28">
        <v>19</v>
      </c>
      <c r="Q28" s="3">
        <v>23</v>
      </c>
      <c r="R28">
        <v>14</v>
      </c>
      <c r="S28">
        <v>45</v>
      </c>
      <c r="T28">
        <v>12</v>
      </c>
      <c r="U28">
        <v>140</v>
      </c>
      <c r="V28">
        <v>0.61</v>
      </c>
      <c r="W28" s="7">
        <f t="shared" si="0"/>
        <v>4668</v>
      </c>
      <c r="X28" s="7">
        <f t="shared" si="3"/>
        <v>21560</v>
      </c>
      <c r="Y28" s="7">
        <f t="shared" si="4"/>
        <v>16892</v>
      </c>
      <c r="Z28" s="9">
        <f t="shared" si="9"/>
        <v>0.78348794063079774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16.034284411873845</v>
      </c>
      <c r="AD28" s="10" t="str">
        <f t="shared" si="2"/>
        <v>cumple</v>
      </c>
    </row>
    <row r="29" spans="1:40" x14ac:dyDescent="0.35">
      <c r="A29" s="3">
        <f t="shared" si="8"/>
        <v>20</v>
      </c>
      <c r="B29">
        <v>3.65021</v>
      </c>
      <c r="C29">
        <v>1.6605300000000001</v>
      </c>
      <c r="D29">
        <v>15</v>
      </c>
      <c r="E29">
        <v>39</v>
      </c>
      <c r="F29">
        <v>25</v>
      </c>
      <c r="G29">
        <v>24</v>
      </c>
      <c r="H29">
        <v>33</v>
      </c>
      <c r="I29">
        <v>32</v>
      </c>
      <c r="J29">
        <v>10</v>
      </c>
      <c r="K29">
        <v>26</v>
      </c>
      <c r="L29">
        <v>40</v>
      </c>
      <c r="M29">
        <v>25</v>
      </c>
      <c r="N29">
        <v>13</v>
      </c>
      <c r="O29">
        <v>13</v>
      </c>
      <c r="P29">
        <v>18</v>
      </c>
      <c r="Q29" s="3">
        <v>23</v>
      </c>
      <c r="R29">
        <v>14</v>
      </c>
      <c r="S29">
        <v>46</v>
      </c>
      <c r="T29">
        <v>12</v>
      </c>
      <c r="U29">
        <v>146</v>
      </c>
      <c r="V29">
        <v>0.61</v>
      </c>
      <c r="W29" s="7">
        <f t="shared" si="0"/>
        <v>4752</v>
      </c>
      <c r="X29" s="7">
        <f t="shared" si="3"/>
        <v>22484</v>
      </c>
      <c r="Y29" s="7">
        <f t="shared" ref="Y29:Y40" si="10">X29-W29</f>
        <v>17732</v>
      </c>
      <c r="Z29" s="9">
        <f t="shared" ref="Z29:Z40" si="11">Y29/X29</f>
        <v>0.78864970645792565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16.139921291585132</v>
      </c>
      <c r="AD29" s="10" t="str">
        <f t="shared" ref="AD29:AD40" si="12">IF(AC29&gt;=$F$4,"cumple","no cumple")</f>
        <v>cumple</v>
      </c>
    </row>
    <row r="30" spans="1:40" x14ac:dyDescent="0.35">
      <c r="A30" s="3">
        <f t="shared" si="8"/>
        <v>21</v>
      </c>
      <c r="B30">
        <v>3.5794000000000001</v>
      </c>
      <c r="C30">
        <v>1.66391</v>
      </c>
      <c r="D30">
        <v>15</v>
      </c>
      <c r="E30">
        <v>39</v>
      </c>
      <c r="F30">
        <v>25</v>
      </c>
      <c r="G30">
        <v>24</v>
      </c>
      <c r="H30">
        <v>33</v>
      </c>
      <c r="I30">
        <v>32</v>
      </c>
      <c r="J30">
        <v>11</v>
      </c>
      <c r="K30">
        <v>26</v>
      </c>
      <c r="L30">
        <v>41</v>
      </c>
      <c r="M30">
        <v>25</v>
      </c>
      <c r="N30">
        <v>14</v>
      </c>
      <c r="O30">
        <v>13</v>
      </c>
      <c r="P30">
        <v>18</v>
      </c>
      <c r="Q30" s="3">
        <v>23</v>
      </c>
      <c r="R30">
        <v>14</v>
      </c>
      <c r="S30">
        <v>46</v>
      </c>
      <c r="T30">
        <v>12</v>
      </c>
      <c r="U30">
        <v>144</v>
      </c>
      <c r="V30">
        <v>0.61</v>
      </c>
      <c r="W30" s="7">
        <f t="shared" si="0"/>
        <v>4788</v>
      </c>
      <c r="X30" s="7">
        <f t="shared" si="3"/>
        <v>22176</v>
      </c>
      <c r="Y30" s="7">
        <f t="shared" si="10"/>
        <v>17388</v>
      </c>
      <c r="Z30" s="9">
        <f t="shared" si="11"/>
        <v>0.78409090909090906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16.04662431818182</v>
      </c>
      <c r="AD30" s="10" t="str">
        <f t="shared" si="12"/>
        <v>cumple</v>
      </c>
    </row>
    <row r="31" spans="1:40" x14ac:dyDescent="0.35">
      <c r="A31" s="3">
        <f t="shared" si="8"/>
        <v>22</v>
      </c>
      <c r="B31">
        <v>5.1381300000000003</v>
      </c>
      <c r="C31">
        <v>1.4678100000000001</v>
      </c>
      <c r="D31">
        <v>15</v>
      </c>
      <c r="E31">
        <v>13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27</v>
      </c>
      <c r="L31">
        <v>40</v>
      </c>
      <c r="M31">
        <v>16</v>
      </c>
      <c r="N31">
        <v>13</v>
      </c>
      <c r="O31">
        <v>13</v>
      </c>
      <c r="P31">
        <v>18</v>
      </c>
      <c r="Q31" s="3">
        <v>23</v>
      </c>
      <c r="R31">
        <v>14</v>
      </c>
      <c r="S31">
        <v>46</v>
      </c>
      <c r="T31">
        <v>12</v>
      </c>
      <c r="U31">
        <v>192</v>
      </c>
      <c r="V31">
        <v>0.61</v>
      </c>
      <c r="W31" s="7">
        <f t="shared" si="0"/>
        <v>4608</v>
      </c>
      <c r="X31" s="7">
        <f t="shared" si="3"/>
        <v>29568</v>
      </c>
      <c r="Y31" s="7">
        <f t="shared" si="10"/>
        <v>24960</v>
      </c>
      <c r="Z31" s="9">
        <f t="shared" si="11"/>
        <v>0.8441558441558441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17.275868831168832</v>
      </c>
      <c r="AD31" s="10" t="str">
        <f t="shared" si="12"/>
        <v>cumple</v>
      </c>
    </row>
    <row r="32" spans="1:40" x14ac:dyDescent="0.35">
      <c r="A32" s="3">
        <f t="shared" si="8"/>
        <v>23</v>
      </c>
      <c r="B32">
        <v>8.4787300000000005</v>
      </c>
      <c r="C32">
        <v>1.1341699999999999</v>
      </c>
      <c r="D32">
        <v>11</v>
      </c>
      <c r="E32">
        <v>13</v>
      </c>
      <c r="F32">
        <v>25</v>
      </c>
      <c r="G32">
        <v>46</v>
      </c>
      <c r="H32">
        <v>33</v>
      </c>
      <c r="I32">
        <v>32</v>
      </c>
      <c r="J32">
        <v>11</v>
      </c>
      <c r="K32">
        <v>27</v>
      </c>
      <c r="L32">
        <v>41</v>
      </c>
      <c r="M32">
        <v>25</v>
      </c>
      <c r="N32">
        <v>14</v>
      </c>
      <c r="O32">
        <v>13</v>
      </c>
      <c r="P32">
        <v>19</v>
      </c>
      <c r="Q32" s="3">
        <v>22</v>
      </c>
      <c r="R32">
        <v>14</v>
      </c>
      <c r="S32">
        <v>46</v>
      </c>
      <c r="T32">
        <v>12</v>
      </c>
      <c r="U32">
        <v>298</v>
      </c>
      <c r="V32">
        <v>0.61</v>
      </c>
      <c r="W32" s="7">
        <f t="shared" si="0"/>
        <v>4704</v>
      </c>
      <c r="X32" s="7">
        <f t="shared" si="3"/>
        <v>45892</v>
      </c>
      <c r="Y32" s="7">
        <f t="shared" si="10"/>
        <v>41188</v>
      </c>
      <c r="Z32" s="9">
        <f t="shared" si="11"/>
        <v>0.89749847467968269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18.367539633923126</v>
      </c>
      <c r="AD32" s="10" t="str">
        <f t="shared" si="12"/>
        <v>cumple</v>
      </c>
      <c r="AN32" s="15"/>
    </row>
    <row r="33" spans="1:30" x14ac:dyDescent="0.35">
      <c r="A33" s="3">
        <f t="shared" si="8"/>
        <v>24</v>
      </c>
      <c r="B33">
        <v>3.9260600000000001</v>
      </c>
      <c r="C33">
        <v>1.63534</v>
      </c>
      <c r="D33">
        <v>15</v>
      </c>
      <c r="E33">
        <v>38</v>
      </c>
      <c r="F33">
        <v>25</v>
      </c>
      <c r="G33">
        <v>23</v>
      </c>
      <c r="H33">
        <v>33</v>
      </c>
      <c r="I33">
        <v>33</v>
      </c>
      <c r="J33">
        <v>10</v>
      </c>
      <c r="K33">
        <v>26</v>
      </c>
      <c r="L33">
        <v>41</v>
      </c>
      <c r="M33">
        <v>16</v>
      </c>
      <c r="N33">
        <v>13</v>
      </c>
      <c r="O33">
        <v>13</v>
      </c>
      <c r="P33">
        <v>18</v>
      </c>
      <c r="Q33" s="3">
        <v>23</v>
      </c>
      <c r="R33">
        <v>14</v>
      </c>
      <c r="S33">
        <v>46</v>
      </c>
      <c r="T33">
        <v>12</v>
      </c>
      <c r="U33">
        <v>154</v>
      </c>
      <c r="V33">
        <v>0.61</v>
      </c>
      <c r="W33" s="7">
        <f t="shared" si="0"/>
        <v>4644</v>
      </c>
      <c r="X33" s="7">
        <f t="shared" si="3"/>
        <v>23716</v>
      </c>
      <c r="Y33" s="7">
        <f t="shared" si="10"/>
        <v>19072</v>
      </c>
      <c r="Z33" s="9">
        <f t="shared" si="11"/>
        <v>0.8041828301568561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16.457810706695906</v>
      </c>
      <c r="AD33" s="10" t="str">
        <f t="shared" si="12"/>
        <v>cumple</v>
      </c>
    </row>
    <row r="34" spans="1:30" x14ac:dyDescent="0.35">
      <c r="A34" s="3">
        <f t="shared" si="8"/>
        <v>25</v>
      </c>
      <c r="B34">
        <v>8.1666600000000003</v>
      </c>
      <c r="C34">
        <v>1.1600600000000001</v>
      </c>
      <c r="D34">
        <v>10</v>
      </c>
      <c r="E34">
        <v>17</v>
      </c>
      <c r="F34">
        <v>25</v>
      </c>
      <c r="G34">
        <v>47</v>
      </c>
      <c r="H34">
        <v>33</v>
      </c>
      <c r="I34">
        <v>32</v>
      </c>
      <c r="J34">
        <v>11</v>
      </c>
      <c r="K34">
        <v>26</v>
      </c>
      <c r="L34">
        <v>43</v>
      </c>
      <c r="M34">
        <v>14</v>
      </c>
      <c r="N34">
        <v>14</v>
      </c>
      <c r="O34">
        <v>17</v>
      </c>
      <c r="P34">
        <v>19</v>
      </c>
      <c r="Q34" s="3">
        <v>23</v>
      </c>
      <c r="R34">
        <v>14</v>
      </c>
      <c r="S34">
        <v>45</v>
      </c>
      <c r="T34">
        <v>12</v>
      </c>
      <c r="U34">
        <v>288</v>
      </c>
      <c r="V34">
        <v>0.61</v>
      </c>
      <c r="W34" s="7">
        <f t="shared" si="0"/>
        <v>4680</v>
      </c>
      <c r="X34" s="7">
        <f t="shared" si="3"/>
        <v>44352</v>
      </c>
      <c r="Y34" s="7">
        <f t="shared" si="10"/>
        <v>39672</v>
      </c>
      <c r="Z34" s="9">
        <f t="shared" si="11"/>
        <v>0.89448051948051943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18.305776396103898</v>
      </c>
      <c r="AD34" s="10" t="str">
        <f t="shared" si="12"/>
        <v>cumple</v>
      </c>
    </row>
    <row r="35" spans="1:30" x14ac:dyDescent="0.35">
      <c r="A35" s="3">
        <f t="shared" si="8"/>
        <v>26</v>
      </c>
      <c r="B35">
        <v>5.2912800000000004</v>
      </c>
      <c r="C35">
        <v>1.4300200000000001</v>
      </c>
      <c r="D35">
        <v>26</v>
      </c>
      <c r="E35">
        <v>27</v>
      </c>
      <c r="F35">
        <v>25</v>
      </c>
      <c r="G35">
        <v>24</v>
      </c>
      <c r="H35">
        <v>33</v>
      </c>
      <c r="I35">
        <v>33</v>
      </c>
      <c r="J35">
        <v>11</v>
      </c>
      <c r="K35">
        <v>27</v>
      </c>
      <c r="L35">
        <v>40</v>
      </c>
      <c r="M35">
        <v>25</v>
      </c>
      <c r="N35">
        <v>13</v>
      </c>
      <c r="O35">
        <v>13</v>
      </c>
      <c r="P35">
        <v>19</v>
      </c>
      <c r="Q35" s="3">
        <v>23</v>
      </c>
      <c r="R35">
        <v>14</v>
      </c>
      <c r="S35">
        <v>46</v>
      </c>
      <c r="T35">
        <v>12</v>
      </c>
      <c r="U35">
        <v>198</v>
      </c>
      <c r="V35">
        <v>0.61</v>
      </c>
      <c r="W35" s="7">
        <f t="shared" si="0"/>
        <v>4788</v>
      </c>
      <c r="X35" s="7">
        <f t="shared" si="3"/>
        <v>30492</v>
      </c>
      <c r="Y35" s="7">
        <f t="shared" si="10"/>
        <v>25704</v>
      </c>
      <c r="Z35" s="9">
        <f t="shared" si="11"/>
        <v>0.84297520661157022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17.251706776859507</v>
      </c>
      <c r="AD35" s="10" t="str">
        <f t="shared" si="12"/>
        <v>cumple</v>
      </c>
    </row>
    <row r="36" spans="1:30" x14ac:dyDescent="0.35">
      <c r="A36" s="3">
        <f t="shared" si="8"/>
        <v>27</v>
      </c>
      <c r="B36">
        <v>5.25258</v>
      </c>
      <c r="C36">
        <v>1.45201</v>
      </c>
      <c r="D36">
        <v>14</v>
      </c>
      <c r="E36">
        <v>38</v>
      </c>
      <c r="F36">
        <v>24</v>
      </c>
      <c r="G36">
        <v>24</v>
      </c>
      <c r="H36">
        <v>33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13</v>
      </c>
      <c r="O36">
        <v>17</v>
      </c>
      <c r="P36">
        <v>18</v>
      </c>
      <c r="Q36" s="3">
        <v>23</v>
      </c>
      <c r="R36">
        <v>14</v>
      </c>
      <c r="S36">
        <v>46</v>
      </c>
      <c r="T36">
        <v>12</v>
      </c>
      <c r="U36">
        <v>196</v>
      </c>
      <c r="V36">
        <v>0.61</v>
      </c>
      <c r="W36" s="7">
        <f t="shared" si="0"/>
        <v>4668</v>
      </c>
      <c r="X36" s="7">
        <f t="shared" si="3"/>
        <v>30184</v>
      </c>
      <c r="Y36" s="7">
        <f t="shared" si="10"/>
        <v>25516</v>
      </c>
      <c r="Z36" s="9">
        <f t="shared" si="11"/>
        <v>0.84534852902199842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17.300277437052745</v>
      </c>
      <c r="AD36" s="10" t="str">
        <f t="shared" si="12"/>
        <v>cumple</v>
      </c>
    </row>
    <row r="37" spans="1:30" x14ac:dyDescent="0.35">
      <c r="A37" s="3">
        <f t="shared" si="8"/>
        <v>28</v>
      </c>
      <c r="B37">
        <v>6.6523899999999996</v>
      </c>
      <c r="C37">
        <v>1.29498</v>
      </c>
      <c r="D37">
        <v>10</v>
      </c>
      <c r="E37">
        <v>19</v>
      </c>
      <c r="F37">
        <v>25</v>
      </c>
      <c r="G37">
        <v>47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 s="3">
        <v>23</v>
      </c>
      <c r="R37">
        <v>14</v>
      </c>
      <c r="S37">
        <v>46</v>
      </c>
      <c r="T37">
        <v>12</v>
      </c>
      <c r="U37">
        <v>240</v>
      </c>
      <c r="V37">
        <v>0.61</v>
      </c>
      <c r="W37" s="7">
        <f t="shared" si="0"/>
        <v>4644</v>
      </c>
      <c r="X37" s="7">
        <f t="shared" si="3"/>
        <v>36960</v>
      </c>
      <c r="Y37" s="7">
        <f t="shared" si="10"/>
        <v>32316</v>
      </c>
      <c r="Z37" s="9">
        <f t="shared" si="11"/>
        <v>0.87435064935064932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17.893813370129873</v>
      </c>
      <c r="AD37" s="10" t="str">
        <f t="shared" si="12"/>
        <v>cumple</v>
      </c>
    </row>
    <row r="38" spans="1:30" x14ac:dyDescent="0.35">
      <c r="A38" s="3">
        <f t="shared" si="8"/>
        <v>29</v>
      </c>
      <c r="B38">
        <v>7.5548599999999997</v>
      </c>
      <c r="C38">
        <v>1.2233400000000001</v>
      </c>
      <c r="D38">
        <v>10</v>
      </c>
      <c r="E38">
        <v>38</v>
      </c>
      <c r="F38">
        <v>25</v>
      </c>
      <c r="G38">
        <v>25</v>
      </c>
      <c r="H38">
        <v>33</v>
      </c>
      <c r="I38">
        <v>33</v>
      </c>
      <c r="J38">
        <v>11</v>
      </c>
      <c r="K38">
        <v>27</v>
      </c>
      <c r="L38">
        <v>40</v>
      </c>
      <c r="M38">
        <v>14</v>
      </c>
      <c r="N38">
        <v>13</v>
      </c>
      <c r="O38">
        <v>11</v>
      </c>
      <c r="P38">
        <v>18</v>
      </c>
      <c r="Q38" s="3">
        <v>23</v>
      </c>
      <c r="R38">
        <v>14</v>
      </c>
      <c r="S38">
        <v>46</v>
      </c>
      <c r="T38">
        <v>12</v>
      </c>
      <c r="U38">
        <v>268</v>
      </c>
      <c r="V38">
        <v>0.61</v>
      </c>
      <c r="W38" s="7">
        <f t="shared" si="0"/>
        <v>4572</v>
      </c>
      <c r="X38" s="7">
        <f t="shared" si="3"/>
        <v>41272</v>
      </c>
      <c r="Y38" s="7">
        <f t="shared" si="10"/>
        <v>36700</v>
      </c>
      <c r="Z38" s="9">
        <f t="shared" si="11"/>
        <v>0.88922271758092652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18.198174113200235</v>
      </c>
      <c r="AD38" s="10" t="str">
        <f t="shared" si="12"/>
        <v>cumple</v>
      </c>
    </row>
    <row r="39" spans="1:30" x14ac:dyDescent="0.35">
      <c r="A39" s="3">
        <f t="shared" si="8"/>
        <v>30</v>
      </c>
      <c r="B39">
        <v>5.8816699999999997</v>
      </c>
      <c r="C39">
        <v>1.37632</v>
      </c>
      <c r="D39">
        <v>26</v>
      </c>
      <c r="E39">
        <v>27</v>
      </c>
      <c r="F39">
        <v>25</v>
      </c>
      <c r="G39">
        <v>24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12</v>
      </c>
      <c r="Q39" s="3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7">
        <f t="shared" si="0"/>
        <v>4692</v>
      </c>
      <c r="X39" s="7">
        <f t="shared" si="3"/>
        <v>33264</v>
      </c>
      <c r="Y39" s="7">
        <f t="shared" si="10"/>
        <v>28572</v>
      </c>
      <c r="Z39" s="9">
        <f t="shared" si="11"/>
        <v>0.8589466089466089</v>
      </c>
      <c r="AA39" s="18">
        <f t="shared" si="6"/>
        <v>1.821721E-6</v>
      </c>
      <c r="AB39" s="10">
        <f t="shared" si="1"/>
        <v>20.465260000000004</v>
      </c>
      <c r="AC39" s="14">
        <f t="shared" si="7"/>
        <v>17.57856567821068</v>
      </c>
      <c r="AD39" s="10" t="str">
        <f t="shared" si="12"/>
        <v>cumple</v>
      </c>
    </row>
    <row r="40" spans="1:30" x14ac:dyDescent="0.35">
      <c r="A40" s="3">
        <f t="shared" si="8"/>
        <v>31</v>
      </c>
      <c r="B40">
        <v>6.6211000000000002</v>
      </c>
      <c r="C40">
        <v>1.3227</v>
      </c>
      <c r="D40">
        <v>11</v>
      </c>
      <c r="E40">
        <v>19</v>
      </c>
      <c r="F40">
        <v>25</v>
      </c>
      <c r="G40">
        <v>46</v>
      </c>
      <c r="H40">
        <v>22</v>
      </c>
      <c r="I40">
        <v>31</v>
      </c>
      <c r="J40">
        <v>11</v>
      </c>
      <c r="K40">
        <v>26</v>
      </c>
      <c r="L40">
        <v>40</v>
      </c>
      <c r="M40">
        <v>15</v>
      </c>
      <c r="N40">
        <v>13</v>
      </c>
      <c r="O40">
        <v>13</v>
      </c>
      <c r="P40">
        <v>19</v>
      </c>
      <c r="Q40" s="3">
        <v>23</v>
      </c>
      <c r="R40">
        <v>14</v>
      </c>
      <c r="S40">
        <v>46</v>
      </c>
      <c r="T40">
        <v>12</v>
      </c>
      <c r="U40">
        <v>238</v>
      </c>
      <c r="V40">
        <v>0.61</v>
      </c>
      <c r="W40" s="7">
        <f t="shared" si="0"/>
        <v>4488</v>
      </c>
      <c r="X40" s="7">
        <f t="shared" si="3"/>
        <v>36652</v>
      </c>
      <c r="Y40" s="7">
        <f t="shared" si="10"/>
        <v>32164</v>
      </c>
      <c r="Z40" s="9">
        <f t="shared" si="11"/>
        <v>0.87755102040816324</v>
      </c>
      <c r="AA40" s="18">
        <f t="shared" si="6"/>
        <v>1.821721E-6</v>
      </c>
      <c r="AB40" s="10">
        <f t="shared" si="1"/>
        <v>20.465260000000004</v>
      </c>
      <c r="AC40" s="14">
        <f t="shared" si="7"/>
        <v>17.959309795918372</v>
      </c>
      <c r="AD40" s="10" t="str">
        <f t="shared" si="12"/>
        <v>cumple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AFD97-F98A-46E7-AA06-966BE16BD7F2}">
  <dimension ref="A1:AN65"/>
  <sheetViews>
    <sheetView zoomScale="63" zoomScaleNormal="63" workbookViewId="0">
      <selection activeCell="E11" sqref="E11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9" t="s">
        <v>44</v>
      </c>
      <c r="J1" s="29"/>
      <c r="K1" s="29"/>
      <c r="L1" s="29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151199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41.999722222222225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 s="25">
        <v>8.0785499999999999</v>
      </c>
      <c r="C10" s="25">
        <v>1.1252200000000001</v>
      </c>
      <c r="D10">
        <v>12</v>
      </c>
      <c r="E10">
        <v>41</v>
      </c>
      <c r="F10">
        <v>25</v>
      </c>
      <c r="G10">
        <v>24</v>
      </c>
      <c r="H10">
        <v>34</v>
      </c>
      <c r="I10">
        <v>32</v>
      </c>
      <c r="J10">
        <v>11</v>
      </c>
      <c r="K10">
        <v>25</v>
      </c>
      <c r="L10">
        <v>40</v>
      </c>
      <c r="M10">
        <v>22</v>
      </c>
      <c r="N10">
        <v>17</v>
      </c>
      <c r="O10">
        <v>14</v>
      </c>
      <c r="P10">
        <v>19</v>
      </c>
      <c r="Q10">
        <v>23</v>
      </c>
      <c r="R10">
        <v>15</v>
      </c>
      <c r="S10">
        <v>46</v>
      </c>
      <c r="T10">
        <v>12</v>
      </c>
      <c r="U10">
        <v>286</v>
      </c>
      <c r="V10">
        <v>0.61</v>
      </c>
      <c r="W10" s="7">
        <f t="shared" ref="W10:W37" si="0">SUM(D10:S10)*T10</f>
        <v>4800</v>
      </c>
      <c r="X10" s="7">
        <f>$F$2*U10</f>
        <v>44044</v>
      </c>
      <c r="Y10" s="7">
        <f>X10-W10</f>
        <v>39244</v>
      </c>
      <c r="Z10" s="9">
        <f>Y10/X10</f>
        <v>0.89101807283625467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18.234916525292892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 s="25">
        <v>4.1866700000000003</v>
      </c>
      <c r="C11" s="25">
        <v>1.4780199999999999</v>
      </c>
      <c r="D11">
        <v>12</v>
      </c>
      <c r="E11">
        <v>41</v>
      </c>
      <c r="F11">
        <v>25</v>
      </c>
      <c r="G11">
        <v>25</v>
      </c>
      <c r="H11">
        <v>34</v>
      </c>
      <c r="I11">
        <v>32</v>
      </c>
      <c r="J11">
        <v>11</v>
      </c>
      <c r="K11">
        <v>26</v>
      </c>
      <c r="L11">
        <v>40</v>
      </c>
      <c r="M11">
        <v>22</v>
      </c>
      <c r="N11">
        <v>17</v>
      </c>
      <c r="O11">
        <v>13</v>
      </c>
      <c r="P11">
        <v>19</v>
      </c>
      <c r="Q11">
        <v>23</v>
      </c>
      <c r="R11">
        <v>15</v>
      </c>
      <c r="S11">
        <v>47</v>
      </c>
      <c r="T11">
        <v>13</v>
      </c>
      <c r="U11">
        <v>166</v>
      </c>
      <c r="V11">
        <v>0.61</v>
      </c>
      <c r="W11" s="7">
        <f t="shared" si="0"/>
        <v>5226</v>
      </c>
      <c r="X11" s="7">
        <f t="shared" ref="X11:X37" si="3">$F$2*U11</f>
        <v>25564</v>
      </c>
      <c r="Y11" s="7">
        <f t="shared" ref="Y11:Y37" si="4">X11-W11</f>
        <v>20338</v>
      </c>
      <c r="Z11" s="9">
        <f t="shared" ref="Z11:Z40" si="5">Y11/X11</f>
        <v>0.79557189798153649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16.281585740885625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25">
        <v>7.1987300000000003</v>
      </c>
      <c r="C12" s="25">
        <v>1.19086</v>
      </c>
      <c r="D12">
        <v>10</v>
      </c>
      <c r="E12">
        <v>40</v>
      </c>
      <c r="F12">
        <v>25</v>
      </c>
      <c r="G12">
        <v>24</v>
      </c>
      <c r="H12">
        <v>34</v>
      </c>
      <c r="I12">
        <v>32</v>
      </c>
      <c r="J12">
        <v>11</v>
      </c>
      <c r="K12">
        <v>24</v>
      </c>
      <c r="L12">
        <v>40</v>
      </c>
      <c r="M12">
        <v>16</v>
      </c>
      <c r="N12">
        <v>17</v>
      </c>
      <c r="O12">
        <v>14</v>
      </c>
      <c r="P12">
        <v>19</v>
      </c>
      <c r="Q12">
        <v>23</v>
      </c>
      <c r="R12">
        <v>15</v>
      </c>
      <c r="S12">
        <v>46</v>
      </c>
      <c r="T12">
        <v>13</v>
      </c>
      <c r="U12">
        <v>260</v>
      </c>
      <c r="V12">
        <v>0.61</v>
      </c>
      <c r="W12" s="7">
        <f t="shared" si="0"/>
        <v>5070</v>
      </c>
      <c r="X12" s="7">
        <f t="shared" si="3"/>
        <v>40040</v>
      </c>
      <c r="Y12" s="7">
        <f t="shared" si="4"/>
        <v>34970</v>
      </c>
      <c r="Z12" s="9">
        <f t="shared" si="5"/>
        <v>0.87337662337662336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17.87387967532468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25">
        <v>3.9678399999999998</v>
      </c>
      <c r="C13" s="25">
        <v>1.5424599999999999</v>
      </c>
      <c r="D13">
        <v>11</v>
      </c>
      <c r="E13">
        <v>40</v>
      </c>
      <c r="F13">
        <v>25</v>
      </c>
      <c r="G13">
        <v>24</v>
      </c>
      <c r="H13">
        <v>34</v>
      </c>
      <c r="I13">
        <v>32</v>
      </c>
      <c r="J13">
        <v>11</v>
      </c>
      <c r="K13">
        <v>24</v>
      </c>
      <c r="L13">
        <v>42</v>
      </c>
      <c r="M13">
        <v>16</v>
      </c>
      <c r="N13">
        <v>17</v>
      </c>
      <c r="O13">
        <v>13</v>
      </c>
      <c r="P13">
        <v>19</v>
      </c>
      <c r="Q13">
        <v>23</v>
      </c>
      <c r="R13">
        <v>13</v>
      </c>
      <c r="S13">
        <v>45</v>
      </c>
      <c r="T13">
        <v>13</v>
      </c>
      <c r="U13">
        <v>158</v>
      </c>
      <c r="V13">
        <v>0.61</v>
      </c>
      <c r="W13" s="7">
        <f t="shared" si="0"/>
        <v>5057</v>
      </c>
      <c r="X13" s="7">
        <f t="shared" si="3"/>
        <v>24332</v>
      </c>
      <c r="Y13" s="7">
        <f t="shared" si="4"/>
        <v>19275</v>
      </c>
      <c r="Z13" s="9">
        <f t="shared" si="5"/>
        <v>0.79216669406542828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16.21189735738945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25">
        <v>3.3918599999999999</v>
      </c>
      <c r="C14" s="25">
        <v>1.6211100000000001</v>
      </c>
      <c r="D14">
        <v>12</v>
      </c>
      <c r="E14">
        <v>41</v>
      </c>
      <c r="F14">
        <v>25</v>
      </c>
      <c r="G14">
        <v>24</v>
      </c>
      <c r="H14">
        <v>34</v>
      </c>
      <c r="I14">
        <v>32</v>
      </c>
      <c r="J14">
        <v>11</v>
      </c>
      <c r="K14">
        <v>26</v>
      </c>
      <c r="L14">
        <v>40</v>
      </c>
      <c r="M14">
        <v>14</v>
      </c>
      <c r="N14">
        <v>17</v>
      </c>
      <c r="O14">
        <v>13</v>
      </c>
      <c r="P14">
        <v>19</v>
      </c>
      <c r="Q14">
        <v>23</v>
      </c>
      <c r="R14">
        <v>13</v>
      </c>
      <c r="S14">
        <v>47</v>
      </c>
      <c r="T14">
        <v>13</v>
      </c>
      <c r="U14">
        <v>140</v>
      </c>
      <c r="V14">
        <v>0.61</v>
      </c>
      <c r="W14" s="7">
        <f t="shared" si="0"/>
        <v>5083</v>
      </c>
      <c r="X14" s="7">
        <f t="shared" si="3"/>
        <v>21560</v>
      </c>
      <c r="Y14" s="7">
        <f t="shared" si="4"/>
        <v>16477</v>
      </c>
      <c r="Z14" s="9">
        <f t="shared" si="5"/>
        <v>0.76423933209647499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15.640356633580708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25">
        <v>7.7426000000000004</v>
      </c>
      <c r="C15" s="25">
        <v>1.1329400000000001</v>
      </c>
      <c r="D15">
        <v>11</v>
      </c>
      <c r="E15">
        <v>41</v>
      </c>
      <c r="F15">
        <v>24</v>
      </c>
      <c r="G15">
        <v>25</v>
      </c>
      <c r="H15">
        <v>34</v>
      </c>
      <c r="I15">
        <v>32</v>
      </c>
      <c r="J15">
        <v>11</v>
      </c>
      <c r="K15">
        <v>26</v>
      </c>
      <c r="L15">
        <v>40</v>
      </c>
      <c r="M15">
        <v>22</v>
      </c>
      <c r="N15">
        <v>17</v>
      </c>
      <c r="O15">
        <v>14</v>
      </c>
      <c r="P15">
        <v>19</v>
      </c>
      <c r="Q15">
        <v>23</v>
      </c>
      <c r="R15">
        <v>15</v>
      </c>
      <c r="S15">
        <v>46</v>
      </c>
      <c r="T15">
        <v>13</v>
      </c>
      <c r="U15">
        <v>278</v>
      </c>
      <c r="V15">
        <v>0.61</v>
      </c>
      <c r="W15" s="7">
        <f t="shared" si="0"/>
        <v>5200</v>
      </c>
      <c r="X15" s="7">
        <f t="shared" si="3"/>
        <v>42812</v>
      </c>
      <c r="Y15" s="7">
        <f t="shared" si="4"/>
        <v>37612</v>
      </c>
      <c r="Z15" s="9">
        <f t="shared" si="5"/>
        <v>0.87853872745959072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17.979523477529668</v>
      </c>
      <c r="AD15" s="10" t="str">
        <f t="shared" si="2"/>
        <v>cumple</v>
      </c>
      <c r="AM15" s="15"/>
    </row>
    <row r="16" spans="1:39" x14ac:dyDescent="0.35">
      <c r="A16" s="3">
        <f t="shared" si="8"/>
        <v>7</v>
      </c>
      <c r="B16" s="25">
        <v>8.2177100000000003</v>
      </c>
      <c r="C16" s="25">
        <v>1.1194</v>
      </c>
      <c r="D16">
        <v>10</v>
      </c>
      <c r="E16">
        <v>41</v>
      </c>
      <c r="F16">
        <v>25</v>
      </c>
      <c r="G16">
        <v>25</v>
      </c>
      <c r="H16">
        <v>35</v>
      </c>
      <c r="I16">
        <v>32</v>
      </c>
      <c r="J16">
        <v>11</v>
      </c>
      <c r="K16">
        <v>25</v>
      </c>
      <c r="L16">
        <v>41</v>
      </c>
      <c r="M16">
        <v>16</v>
      </c>
      <c r="N16">
        <v>17</v>
      </c>
      <c r="O16">
        <v>13</v>
      </c>
      <c r="P16">
        <v>19</v>
      </c>
      <c r="Q16">
        <v>23</v>
      </c>
      <c r="R16">
        <v>15</v>
      </c>
      <c r="S16">
        <v>47</v>
      </c>
      <c r="T16">
        <v>12</v>
      </c>
      <c r="U16">
        <v>290</v>
      </c>
      <c r="V16">
        <v>0.61</v>
      </c>
      <c r="W16" s="7">
        <f t="shared" si="0"/>
        <v>4740</v>
      </c>
      <c r="X16" s="7">
        <f t="shared" si="3"/>
        <v>44660</v>
      </c>
      <c r="Y16" s="7">
        <f t="shared" si="4"/>
        <v>39920</v>
      </c>
      <c r="Z16" s="9">
        <f t="shared" si="5"/>
        <v>0.8938647559337215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18.293174635020158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25">
        <v>3.7508699999999999</v>
      </c>
      <c r="C17" s="25">
        <v>1.5480499999999999</v>
      </c>
      <c r="D17">
        <v>11</v>
      </c>
      <c r="E17">
        <v>40</v>
      </c>
      <c r="F17">
        <v>24</v>
      </c>
      <c r="G17">
        <v>25</v>
      </c>
      <c r="H17">
        <v>34</v>
      </c>
      <c r="I17">
        <v>32</v>
      </c>
      <c r="J17">
        <v>11</v>
      </c>
      <c r="K17">
        <v>26</v>
      </c>
      <c r="L17">
        <v>41</v>
      </c>
      <c r="M17">
        <v>14</v>
      </c>
      <c r="N17">
        <v>25</v>
      </c>
      <c r="O17">
        <v>13</v>
      </c>
      <c r="P17">
        <v>19</v>
      </c>
      <c r="Q17">
        <v>23</v>
      </c>
      <c r="R17">
        <v>14</v>
      </c>
      <c r="S17">
        <v>47</v>
      </c>
      <c r="T17">
        <v>13</v>
      </c>
      <c r="U17">
        <v>152</v>
      </c>
      <c r="V17">
        <v>0.61</v>
      </c>
      <c r="W17" s="7">
        <f t="shared" si="0"/>
        <v>5187</v>
      </c>
      <c r="X17" s="7">
        <f t="shared" si="3"/>
        <v>23408</v>
      </c>
      <c r="Y17" s="7">
        <f t="shared" si="4"/>
        <v>18221</v>
      </c>
      <c r="Z17" s="9">
        <f t="shared" si="5"/>
        <v>0.77840909090909094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15.930344431818186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25">
        <v>4.6039700000000003</v>
      </c>
      <c r="C18" s="25">
        <v>1.4254100000000001</v>
      </c>
      <c r="D18">
        <v>12</v>
      </c>
      <c r="E18">
        <v>41</v>
      </c>
      <c r="F18">
        <v>25</v>
      </c>
      <c r="G18">
        <v>25</v>
      </c>
      <c r="H18">
        <v>34</v>
      </c>
      <c r="I18">
        <v>32</v>
      </c>
      <c r="J18">
        <v>11</v>
      </c>
      <c r="K18">
        <v>26</v>
      </c>
      <c r="L18">
        <v>40</v>
      </c>
      <c r="M18">
        <v>14</v>
      </c>
      <c r="N18">
        <v>17</v>
      </c>
      <c r="O18">
        <v>13</v>
      </c>
      <c r="P18">
        <v>19</v>
      </c>
      <c r="Q18">
        <v>23</v>
      </c>
      <c r="R18">
        <v>13</v>
      </c>
      <c r="S18">
        <v>47</v>
      </c>
      <c r="T18">
        <v>13</v>
      </c>
      <c r="U18">
        <v>180</v>
      </c>
      <c r="V18">
        <v>0.6</v>
      </c>
      <c r="W18" s="7">
        <f t="shared" si="0"/>
        <v>5096</v>
      </c>
      <c r="X18" s="7">
        <f t="shared" si="3"/>
        <v>27720</v>
      </c>
      <c r="Y18" s="7">
        <f t="shared" si="4"/>
        <v>22624</v>
      </c>
      <c r="Z18" s="9">
        <f t="shared" si="5"/>
        <v>0.8161616161616162</v>
      </c>
      <c r="AA18" s="18">
        <f t="shared" si="6"/>
        <v>1.8008800000000001E-6</v>
      </c>
      <c r="AB18" s="10">
        <f t="shared" si="1"/>
        <v>19.697600000000005</v>
      </c>
      <c r="AC18" s="14">
        <f t="shared" si="7"/>
        <v>16.076425050505055</v>
      </c>
      <c r="AD18" s="10" t="str">
        <f t="shared" si="2"/>
        <v>cumple</v>
      </c>
      <c r="AM18" s="15"/>
    </row>
    <row r="19" spans="1:40" x14ac:dyDescent="0.35">
      <c r="A19" s="3">
        <f t="shared" si="8"/>
        <v>10</v>
      </c>
      <c r="B19" s="25">
        <v>6.5325899999999999</v>
      </c>
      <c r="C19" s="25">
        <v>1.22699</v>
      </c>
      <c r="D19">
        <v>12</v>
      </c>
      <c r="E19">
        <v>41</v>
      </c>
      <c r="F19">
        <v>25</v>
      </c>
      <c r="G19">
        <v>25</v>
      </c>
      <c r="H19">
        <v>34</v>
      </c>
      <c r="I19">
        <v>32</v>
      </c>
      <c r="J19">
        <v>11</v>
      </c>
      <c r="K19">
        <v>26</v>
      </c>
      <c r="L19">
        <v>40</v>
      </c>
      <c r="M19">
        <v>22</v>
      </c>
      <c r="N19">
        <v>17</v>
      </c>
      <c r="O19">
        <v>13</v>
      </c>
      <c r="P19">
        <v>19</v>
      </c>
      <c r="Q19">
        <v>23</v>
      </c>
      <c r="R19">
        <v>15</v>
      </c>
      <c r="S19">
        <v>47</v>
      </c>
      <c r="T19">
        <v>13</v>
      </c>
      <c r="U19">
        <v>240</v>
      </c>
      <c r="V19">
        <v>0.61</v>
      </c>
      <c r="W19" s="7">
        <f t="shared" si="0"/>
        <v>5226</v>
      </c>
      <c r="X19" s="7">
        <f t="shared" si="3"/>
        <v>36960</v>
      </c>
      <c r="Y19" s="7">
        <f t="shared" si="4"/>
        <v>31734</v>
      </c>
      <c r="Z19" s="9">
        <f t="shared" si="5"/>
        <v>0.85860389610389609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17.571551970779225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25">
        <v>4.25007</v>
      </c>
      <c r="C20" s="25">
        <v>1.46959</v>
      </c>
      <c r="D20">
        <v>12</v>
      </c>
      <c r="E20">
        <v>41</v>
      </c>
      <c r="F20">
        <v>25</v>
      </c>
      <c r="G20">
        <v>25</v>
      </c>
      <c r="H20">
        <v>34</v>
      </c>
      <c r="I20">
        <v>32</v>
      </c>
      <c r="J20">
        <v>11</v>
      </c>
      <c r="K20">
        <v>26</v>
      </c>
      <c r="L20">
        <v>40</v>
      </c>
      <c r="M20">
        <v>22</v>
      </c>
      <c r="N20">
        <v>17</v>
      </c>
      <c r="O20">
        <v>13</v>
      </c>
      <c r="P20">
        <v>19</v>
      </c>
      <c r="Q20">
        <v>23</v>
      </c>
      <c r="R20">
        <v>15</v>
      </c>
      <c r="S20">
        <v>47</v>
      </c>
      <c r="T20">
        <v>13</v>
      </c>
      <c r="U20">
        <v>168</v>
      </c>
      <c r="V20">
        <v>0.61</v>
      </c>
      <c r="W20" s="7">
        <f t="shared" si="0"/>
        <v>5226</v>
      </c>
      <c r="X20" s="7">
        <f t="shared" si="3"/>
        <v>25872</v>
      </c>
      <c r="Y20" s="7">
        <f t="shared" si="4"/>
        <v>20646</v>
      </c>
      <c r="Z20" s="9">
        <f t="shared" si="5"/>
        <v>0.79800556586270877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16.331391386827462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25">
        <v>4.6666499999999997</v>
      </c>
      <c r="C21" s="25">
        <v>1.41781</v>
      </c>
      <c r="D21">
        <v>12</v>
      </c>
      <c r="E21">
        <v>41</v>
      </c>
      <c r="F21">
        <v>25</v>
      </c>
      <c r="G21">
        <v>25</v>
      </c>
      <c r="H21">
        <v>34</v>
      </c>
      <c r="I21">
        <v>32</v>
      </c>
      <c r="J21">
        <v>11</v>
      </c>
      <c r="K21">
        <v>26</v>
      </c>
      <c r="L21">
        <v>40</v>
      </c>
      <c r="M21">
        <v>14</v>
      </c>
      <c r="N21">
        <v>17</v>
      </c>
      <c r="O21">
        <v>13</v>
      </c>
      <c r="P21">
        <v>19</v>
      </c>
      <c r="Q21">
        <v>23</v>
      </c>
      <c r="R21">
        <v>13</v>
      </c>
      <c r="S21">
        <v>47</v>
      </c>
      <c r="T21">
        <v>13</v>
      </c>
      <c r="U21">
        <v>182</v>
      </c>
      <c r="V21">
        <v>0.6</v>
      </c>
      <c r="W21" s="7">
        <f t="shared" si="0"/>
        <v>5096</v>
      </c>
      <c r="X21" s="7">
        <f t="shared" si="3"/>
        <v>28028</v>
      </c>
      <c r="Y21" s="7">
        <f t="shared" si="4"/>
        <v>22932</v>
      </c>
      <c r="Z21" s="9">
        <f t="shared" si="5"/>
        <v>0.81818181818181823</v>
      </c>
      <c r="AA21" s="18">
        <f t="shared" si="6"/>
        <v>1.8008800000000001E-6</v>
      </c>
      <c r="AB21" s="10">
        <f t="shared" si="1"/>
        <v>19.697600000000005</v>
      </c>
      <c r="AC21" s="14">
        <f t="shared" si="7"/>
        <v>16.116218181818187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25">
        <v>3.4338600000000001</v>
      </c>
      <c r="C22" s="25">
        <v>1.59453</v>
      </c>
      <c r="D22">
        <v>11</v>
      </c>
      <c r="E22">
        <v>41</v>
      </c>
      <c r="F22">
        <v>25</v>
      </c>
      <c r="G22">
        <v>25</v>
      </c>
      <c r="H22">
        <v>34</v>
      </c>
      <c r="I22">
        <v>32</v>
      </c>
      <c r="J22">
        <v>11</v>
      </c>
      <c r="K22">
        <v>26</v>
      </c>
      <c r="L22">
        <v>40</v>
      </c>
      <c r="M22">
        <v>22</v>
      </c>
      <c r="N22">
        <v>17</v>
      </c>
      <c r="O22">
        <v>13</v>
      </c>
      <c r="P22">
        <v>19</v>
      </c>
      <c r="Q22">
        <v>23</v>
      </c>
      <c r="R22">
        <v>13</v>
      </c>
      <c r="S22">
        <v>47</v>
      </c>
      <c r="T22">
        <v>13</v>
      </c>
      <c r="U22">
        <v>142</v>
      </c>
      <c r="V22">
        <v>0.61</v>
      </c>
      <c r="W22" s="7">
        <f t="shared" si="0"/>
        <v>5187</v>
      </c>
      <c r="X22" s="7">
        <f t="shared" si="3"/>
        <v>21868</v>
      </c>
      <c r="Y22" s="7">
        <f t="shared" si="4"/>
        <v>16681</v>
      </c>
      <c r="Z22" s="9">
        <f t="shared" si="5"/>
        <v>0.76280409731113952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15.610984180537775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25">
        <v>8.3841800000000006</v>
      </c>
      <c r="C23" s="25">
        <v>1.0948800000000001</v>
      </c>
      <c r="D23">
        <v>12</v>
      </c>
      <c r="E23">
        <v>40</v>
      </c>
      <c r="F23">
        <v>25</v>
      </c>
      <c r="G23">
        <v>24</v>
      </c>
      <c r="H23">
        <v>34</v>
      </c>
      <c r="I23">
        <v>32</v>
      </c>
      <c r="J23">
        <v>11</v>
      </c>
      <c r="K23">
        <v>25</v>
      </c>
      <c r="L23">
        <v>40</v>
      </c>
      <c r="M23">
        <v>14</v>
      </c>
      <c r="N23">
        <v>17</v>
      </c>
      <c r="O23">
        <v>14</v>
      </c>
      <c r="P23">
        <v>19</v>
      </c>
      <c r="Q23">
        <v>23</v>
      </c>
      <c r="R23">
        <v>15</v>
      </c>
      <c r="S23">
        <v>46</v>
      </c>
      <c r="T23">
        <v>12</v>
      </c>
      <c r="U23">
        <v>298</v>
      </c>
      <c r="V23">
        <v>0.6</v>
      </c>
      <c r="W23" s="7">
        <f t="shared" si="0"/>
        <v>4692</v>
      </c>
      <c r="X23" s="7">
        <f t="shared" si="3"/>
        <v>45892</v>
      </c>
      <c r="Y23" s="7">
        <f t="shared" si="4"/>
        <v>41200</v>
      </c>
      <c r="Z23" s="9">
        <f t="shared" si="5"/>
        <v>0.89775995816264276</v>
      </c>
      <c r="AA23" s="18">
        <f t="shared" si="6"/>
        <v>1.8008800000000001E-6</v>
      </c>
      <c r="AB23" s="10">
        <f t="shared" si="1"/>
        <v>19.697600000000005</v>
      </c>
      <c r="AC23" s="14">
        <f t="shared" si="7"/>
        <v>17.683716551904478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25">
        <v>6.8003400000000003</v>
      </c>
      <c r="C24" s="25">
        <v>1.1996800000000001</v>
      </c>
      <c r="D24">
        <v>12</v>
      </c>
      <c r="E24">
        <v>42</v>
      </c>
      <c r="F24">
        <v>25</v>
      </c>
      <c r="G24">
        <v>25</v>
      </c>
      <c r="H24">
        <v>34</v>
      </c>
      <c r="I24">
        <v>32</v>
      </c>
      <c r="J24">
        <v>11</v>
      </c>
      <c r="K24">
        <v>26</v>
      </c>
      <c r="L24">
        <v>40</v>
      </c>
      <c r="M24">
        <v>14</v>
      </c>
      <c r="N24">
        <v>17</v>
      </c>
      <c r="O24">
        <v>11</v>
      </c>
      <c r="P24">
        <v>19</v>
      </c>
      <c r="Q24">
        <v>23</v>
      </c>
      <c r="R24">
        <v>14</v>
      </c>
      <c r="S24">
        <v>46</v>
      </c>
      <c r="T24">
        <v>13</v>
      </c>
      <c r="U24">
        <v>250</v>
      </c>
      <c r="V24">
        <v>0.6</v>
      </c>
      <c r="W24" s="7">
        <f t="shared" si="0"/>
        <v>5083</v>
      </c>
      <c r="X24" s="7">
        <f t="shared" si="3"/>
        <v>38500</v>
      </c>
      <c r="Y24" s="7">
        <f t="shared" si="4"/>
        <v>33417</v>
      </c>
      <c r="Z24" s="9">
        <f t="shared" si="5"/>
        <v>0.86797402597402595</v>
      </c>
      <c r="AA24" s="18">
        <f t="shared" si="6"/>
        <v>1.8008800000000001E-6</v>
      </c>
      <c r="AB24" s="10">
        <f t="shared" si="1"/>
        <v>19.697600000000005</v>
      </c>
      <c r="AC24" s="14">
        <f t="shared" si="7"/>
        <v>17.097005174025977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25">
        <v>3.4999400000000001</v>
      </c>
      <c r="C25" s="25">
        <v>1.58789</v>
      </c>
      <c r="D25">
        <v>11</v>
      </c>
      <c r="E25">
        <v>41</v>
      </c>
      <c r="F25">
        <v>25</v>
      </c>
      <c r="G25">
        <v>25</v>
      </c>
      <c r="H25">
        <v>34</v>
      </c>
      <c r="I25">
        <v>32</v>
      </c>
      <c r="J25">
        <v>11</v>
      </c>
      <c r="K25">
        <v>26</v>
      </c>
      <c r="L25">
        <v>40</v>
      </c>
      <c r="M25">
        <v>23</v>
      </c>
      <c r="N25">
        <v>17</v>
      </c>
      <c r="O25">
        <v>13</v>
      </c>
      <c r="P25">
        <v>19</v>
      </c>
      <c r="Q25">
        <v>23</v>
      </c>
      <c r="R25">
        <v>13</v>
      </c>
      <c r="S25">
        <v>45</v>
      </c>
      <c r="T25">
        <v>13</v>
      </c>
      <c r="U25">
        <v>144</v>
      </c>
      <c r="V25">
        <v>0.61</v>
      </c>
      <c r="W25" s="7">
        <f t="shared" si="0"/>
        <v>5174</v>
      </c>
      <c r="X25" s="7">
        <f t="shared" si="3"/>
        <v>22176</v>
      </c>
      <c r="Y25" s="7">
        <f t="shared" si="4"/>
        <v>17002</v>
      </c>
      <c r="Z25" s="9">
        <f t="shared" si="5"/>
        <v>0.76668470418470414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15.690401809163061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25">
        <v>6.43384</v>
      </c>
      <c r="C26" s="25">
        <v>1.2483599999999999</v>
      </c>
      <c r="D26">
        <v>12</v>
      </c>
      <c r="E26">
        <v>40</v>
      </c>
      <c r="F26">
        <v>25</v>
      </c>
      <c r="G26">
        <v>24</v>
      </c>
      <c r="H26">
        <v>35</v>
      </c>
      <c r="I26">
        <v>32</v>
      </c>
      <c r="J26">
        <v>11</v>
      </c>
      <c r="K26">
        <v>26</v>
      </c>
      <c r="L26">
        <v>41</v>
      </c>
      <c r="M26">
        <v>14</v>
      </c>
      <c r="N26">
        <v>17</v>
      </c>
      <c r="O26">
        <v>13</v>
      </c>
      <c r="P26">
        <v>19</v>
      </c>
      <c r="Q26">
        <v>23</v>
      </c>
      <c r="R26">
        <v>15</v>
      </c>
      <c r="S26">
        <v>47</v>
      </c>
      <c r="T26">
        <v>12</v>
      </c>
      <c r="U26">
        <v>236</v>
      </c>
      <c r="V26">
        <v>0.6</v>
      </c>
      <c r="W26" s="7">
        <f t="shared" si="0"/>
        <v>4728</v>
      </c>
      <c r="X26" s="7">
        <f t="shared" si="3"/>
        <v>36344</v>
      </c>
      <c r="Y26" s="7">
        <f t="shared" si="4"/>
        <v>31616</v>
      </c>
      <c r="Z26" s="9">
        <f t="shared" si="5"/>
        <v>0.86990975126568348</v>
      </c>
      <c r="AA26" s="18">
        <f t="shared" si="6"/>
        <v>1.8008800000000001E-6</v>
      </c>
      <c r="AB26" s="10">
        <f t="shared" si="1"/>
        <v>19.697600000000005</v>
      </c>
      <c r="AC26" s="14">
        <f t="shared" si="7"/>
        <v>17.13513431653093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25">
        <v>6.3158099999999999</v>
      </c>
      <c r="C27" s="25">
        <v>1.2659100000000001</v>
      </c>
      <c r="D27">
        <v>12</v>
      </c>
      <c r="E27">
        <v>40</v>
      </c>
      <c r="F27">
        <v>25</v>
      </c>
      <c r="G27">
        <v>24</v>
      </c>
      <c r="H27">
        <v>34</v>
      </c>
      <c r="I27">
        <v>32</v>
      </c>
      <c r="J27">
        <v>11</v>
      </c>
      <c r="K27">
        <v>26</v>
      </c>
      <c r="L27">
        <v>40</v>
      </c>
      <c r="M27">
        <v>14</v>
      </c>
      <c r="N27">
        <v>17</v>
      </c>
      <c r="O27">
        <v>13</v>
      </c>
      <c r="P27">
        <v>19</v>
      </c>
      <c r="Q27">
        <v>23</v>
      </c>
      <c r="R27">
        <v>15</v>
      </c>
      <c r="S27">
        <v>46</v>
      </c>
      <c r="T27">
        <v>12</v>
      </c>
      <c r="U27">
        <v>232</v>
      </c>
      <c r="V27">
        <v>0.6</v>
      </c>
      <c r="W27" s="7">
        <f t="shared" si="0"/>
        <v>4692</v>
      </c>
      <c r="X27" s="7">
        <f t="shared" si="3"/>
        <v>35728</v>
      </c>
      <c r="Y27" s="7">
        <f t="shared" si="4"/>
        <v>31036</v>
      </c>
      <c r="Z27" s="9">
        <f t="shared" si="5"/>
        <v>0.86867442901925662</v>
      </c>
      <c r="AA27" s="18">
        <f t="shared" si="6"/>
        <v>1.8008800000000001E-6</v>
      </c>
      <c r="AB27" s="10">
        <f t="shared" si="1"/>
        <v>19.697600000000005</v>
      </c>
      <c r="AC27" s="14">
        <f t="shared" si="7"/>
        <v>17.110801433049712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25">
        <v>4.54129</v>
      </c>
      <c r="C28" s="25">
        <v>1.4333100000000001</v>
      </c>
      <c r="D28">
        <v>12</v>
      </c>
      <c r="E28">
        <v>41</v>
      </c>
      <c r="F28">
        <v>25</v>
      </c>
      <c r="G28">
        <v>25</v>
      </c>
      <c r="H28">
        <v>34</v>
      </c>
      <c r="I28">
        <v>32</v>
      </c>
      <c r="J28">
        <v>11</v>
      </c>
      <c r="K28">
        <v>26</v>
      </c>
      <c r="L28">
        <v>40</v>
      </c>
      <c r="M28">
        <v>14</v>
      </c>
      <c r="N28">
        <v>17</v>
      </c>
      <c r="O28">
        <v>13</v>
      </c>
      <c r="P28">
        <v>19</v>
      </c>
      <c r="Q28">
        <v>23</v>
      </c>
      <c r="R28">
        <v>13</v>
      </c>
      <c r="S28">
        <v>47</v>
      </c>
      <c r="T28">
        <v>13</v>
      </c>
      <c r="U28">
        <v>178</v>
      </c>
      <c r="V28">
        <v>0.6</v>
      </c>
      <c r="W28" s="7">
        <f t="shared" si="0"/>
        <v>5096</v>
      </c>
      <c r="X28" s="7">
        <f t="shared" si="3"/>
        <v>27412</v>
      </c>
      <c r="Y28" s="7">
        <f t="shared" si="4"/>
        <v>22316</v>
      </c>
      <c r="Z28" s="9">
        <f t="shared" si="5"/>
        <v>0.81409601634320738</v>
      </c>
      <c r="AA28" s="18">
        <f t="shared" si="6"/>
        <v>1.8008800000000001E-6</v>
      </c>
      <c r="AB28" s="10">
        <f t="shared" si="1"/>
        <v>19.697600000000005</v>
      </c>
      <c r="AC28" s="14">
        <f t="shared" si="7"/>
        <v>16.035737691521966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25">
        <v>8.3166200000000003</v>
      </c>
      <c r="C29" s="25">
        <v>1.09598</v>
      </c>
      <c r="D29">
        <v>12</v>
      </c>
      <c r="E29">
        <v>40</v>
      </c>
      <c r="F29">
        <v>25</v>
      </c>
      <c r="G29">
        <v>24</v>
      </c>
      <c r="H29">
        <v>34</v>
      </c>
      <c r="I29">
        <v>32</v>
      </c>
      <c r="J29">
        <v>11</v>
      </c>
      <c r="K29">
        <v>26</v>
      </c>
      <c r="L29">
        <v>41</v>
      </c>
      <c r="M29">
        <v>14</v>
      </c>
      <c r="N29">
        <v>17</v>
      </c>
      <c r="O29">
        <v>13</v>
      </c>
      <c r="P29">
        <v>19</v>
      </c>
      <c r="Q29">
        <v>23</v>
      </c>
      <c r="R29">
        <v>15</v>
      </c>
      <c r="S29">
        <v>47</v>
      </c>
      <c r="T29">
        <v>12</v>
      </c>
      <c r="U29">
        <v>296</v>
      </c>
      <c r="V29">
        <v>0.6</v>
      </c>
      <c r="W29" s="7">
        <f t="shared" si="0"/>
        <v>4716</v>
      </c>
      <c r="X29" s="7">
        <f t="shared" si="3"/>
        <v>45584</v>
      </c>
      <c r="Y29" s="7">
        <f t="shared" si="4"/>
        <v>40868</v>
      </c>
      <c r="Z29" s="9">
        <f t="shared" si="5"/>
        <v>0.89654264654264659</v>
      </c>
      <c r="AA29" s="18">
        <f t="shared" si="6"/>
        <v>1.8008800000000001E-6</v>
      </c>
      <c r="AB29" s="10">
        <f t="shared" si="1"/>
        <v>19.697600000000005</v>
      </c>
      <c r="AC29" s="14">
        <f t="shared" si="7"/>
        <v>17.65973843453844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25">
        <v>6.9871100000000004</v>
      </c>
      <c r="C30" s="25">
        <v>1.19493</v>
      </c>
      <c r="D30">
        <v>11</v>
      </c>
      <c r="E30">
        <v>41</v>
      </c>
      <c r="F30">
        <v>25</v>
      </c>
      <c r="G30">
        <v>25</v>
      </c>
      <c r="H30">
        <v>34</v>
      </c>
      <c r="I30">
        <v>32</v>
      </c>
      <c r="J30">
        <v>11</v>
      </c>
      <c r="K30">
        <v>26</v>
      </c>
      <c r="L30">
        <v>40</v>
      </c>
      <c r="M30">
        <v>21</v>
      </c>
      <c r="N30">
        <v>17</v>
      </c>
      <c r="O30">
        <v>13</v>
      </c>
      <c r="P30">
        <v>19</v>
      </c>
      <c r="Q30">
        <v>23</v>
      </c>
      <c r="R30">
        <v>14</v>
      </c>
      <c r="S30">
        <v>46</v>
      </c>
      <c r="T30">
        <v>13</v>
      </c>
      <c r="U30">
        <v>254</v>
      </c>
      <c r="V30">
        <v>0.61</v>
      </c>
      <c r="W30" s="7">
        <f t="shared" si="0"/>
        <v>5174</v>
      </c>
      <c r="X30" s="7">
        <f t="shared" si="3"/>
        <v>39116</v>
      </c>
      <c r="Y30" s="7">
        <f t="shared" si="4"/>
        <v>33942</v>
      </c>
      <c r="Z30" s="9">
        <f t="shared" si="5"/>
        <v>0.86772676142754879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17.758253781572762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25">
        <v>3.97052</v>
      </c>
      <c r="C31" s="25">
        <v>1.54186</v>
      </c>
      <c r="D31">
        <v>10</v>
      </c>
      <c r="E31">
        <v>40</v>
      </c>
      <c r="F31">
        <v>25</v>
      </c>
      <c r="G31">
        <v>24</v>
      </c>
      <c r="H31">
        <v>34</v>
      </c>
      <c r="I31">
        <v>32</v>
      </c>
      <c r="J31">
        <v>11</v>
      </c>
      <c r="K31">
        <v>25</v>
      </c>
      <c r="L31">
        <v>40</v>
      </c>
      <c r="M31">
        <v>14</v>
      </c>
      <c r="N31">
        <v>17</v>
      </c>
      <c r="O31">
        <v>13</v>
      </c>
      <c r="P31">
        <v>19</v>
      </c>
      <c r="Q31">
        <v>23</v>
      </c>
      <c r="R31">
        <v>15</v>
      </c>
      <c r="S31">
        <v>46</v>
      </c>
      <c r="T31">
        <v>13</v>
      </c>
      <c r="U31">
        <v>158</v>
      </c>
      <c r="V31">
        <v>0.61</v>
      </c>
      <c r="W31" s="7">
        <f t="shared" si="0"/>
        <v>5044</v>
      </c>
      <c r="X31" s="7">
        <f t="shared" si="3"/>
        <v>24332</v>
      </c>
      <c r="Y31" s="7">
        <f t="shared" si="4"/>
        <v>19288</v>
      </c>
      <c r="Z31" s="9">
        <f t="shared" si="5"/>
        <v>0.79270096991615979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16.222831451586391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25">
        <v>4.1446699999999996</v>
      </c>
      <c r="C32" s="25">
        <v>1.5037199999999999</v>
      </c>
      <c r="D32">
        <v>12</v>
      </c>
      <c r="E32">
        <v>41</v>
      </c>
      <c r="F32">
        <v>25</v>
      </c>
      <c r="G32">
        <v>25</v>
      </c>
      <c r="H32">
        <v>34</v>
      </c>
      <c r="I32">
        <v>32</v>
      </c>
      <c r="J32">
        <v>11</v>
      </c>
      <c r="K32">
        <v>26</v>
      </c>
      <c r="L32">
        <v>40</v>
      </c>
      <c r="M32">
        <v>16</v>
      </c>
      <c r="N32">
        <v>17</v>
      </c>
      <c r="O32">
        <v>13</v>
      </c>
      <c r="P32">
        <v>19</v>
      </c>
      <c r="Q32">
        <v>23</v>
      </c>
      <c r="R32">
        <v>15</v>
      </c>
      <c r="S32">
        <v>45</v>
      </c>
      <c r="T32">
        <v>13</v>
      </c>
      <c r="U32">
        <v>164</v>
      </c>
      <c r="V32">
        <v>0.61</v>
      </c>
      <c r="W32" s="7">
        <f t="shared" si="0"/>
        <v>5122</v>
      </c>
      <c r="X32" s="7">
        <f t="shared" si="3"/>
        <v>25256</v>
      </c>
      <c r="Y32" s="7">
        <f t="shared" si="4"/>
        <v>20134</v>
      </c>
      <c r="Z32" s="9">
        <f t="shared" si="5"/>
        <v>0.79719670573329104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16.314837853975295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25">
        <v>6.3131399999999998</v>
      </c>
      <c r="C33" s="25">
        <v>1.27949</v>
      </c>
      <c r="D33">
        <v>10</v>
      </c>
      <c r="E33">
        <v>40</v>
      </c>
      <c r="F33">
        <v>25</v>
      </c>
      <c r="G33">
        <v>24</v>
      </c>
      <c r="H33">
        <v>34</v>
      </c>
      <c r="I33">
        <v>32</v>
      </c>
      <c r="J33">
        <v>11</v>
      </c>
      <c r="K33">
        <v>25</v>
      </c>
      <c r="L33">
        <v>40</v>
      </c>
      <c r="M33">
        <v>22</v>
      </c>
      <c r="N33">
        <v>17</v>
      </c>
      <c r="O33">
        <v>13</v>
      </c>
      <c r="P33">
        <v>19</v>
      </c>
      <c r="Q33">
        <v>23</v>
      </c>
      <c r="R33">
        <v>15</v>
      </c>
      <c r="S33">
        <v>46</v>
      </c>
      <c r="T33">
        <v>12</v>
      </c>
      <c r="U33">
        <v>230</v>
      </c>
      <c r="V33">
        <v>0.61</v>
      </c>
      <c r="W33" s="7">
        <f t="shared" si="0"/>
        <v>4752</v>
      </c>
      <c r="X33" s="7">
        <f t="shared" si="3"/>
        <v>35420</v>
      </c>
      <c r="Y33" s="7">
        <f t="shared" si="4"/>
        <v>30668</v>
      </c>
      <c r="Z33" s="9">
        <f t="shared" si="5"/>
        <v>0.8658385093167702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17.719610211180129</v>
      </c>
      <c r="AD33" s="10" t="str">
        <f t="shared" si="2"/>
        <v>cumple</v>
      </c>
    </row>
    <row r="34" spans="1:30" x14ac:dyDescent="0.35">
      <c r="A34" s="3">
        <f t="shared" si="8"/>
        <v>25</v>
      </c>
      <c r="B34">
        <v>7.3568300000000004</v>
      </c>
      <c r="C34">
        <v>1.1600999999999999</v>
      </c>
      <c r="D34">
        <v>11</v>
      </c>
      <c r="E34">
        <v>40</v>
      </c>
      <c r="F34">
        <v>25</v>
      </c>
      <c r="G34">
        <v>24</v>
      </c>
      <c r="H34">
        <v>34</v>
      </c>
      <c r="I34">
        <v>32</v>
      </c>
      <c r="J34">
        <v>11</v>
      </c>
      <c r="K34">
        <v>26</v>
      </c>
      <c r="L34">
        <v>40</v>
      </c>
      <c r="M34">
        <v>16</v>
      </c>
      <c r="N34">
        <v>25</v>
      </c>
      <c r="O34">
        <v>14</v>
      </c>
      <c r="P34">
        <v>19</v>
      </c>
      <c r="Q34">
        <v>23</v>
      </c>
      <c r="R34">
        <v>16</v>
      </c>
      <c r="S34">
        <v>46</v>
      </c>
      <c r="T34">
        <v>13</v>
      </c>
      <c r="U34">
        <v>266</v>
      </c>
      <c r="V34">
        <v>0.61</v>
      </c>
      <c r="W34" s="7">
        <f t="shared" si="0"/>
        <v>5226</v>
      </c>
      <c r="X34" s="7">
        <f t="shared" si="3"/>
        <v>40964</v>
      </c>
      <c r="Y34" s="7">
        <f t="shared" si="4"/>
        <v>35738</v>
      </c>
      <c r="Z34" s="9">
        <f t="shared" si="5"/>
        <v>0.87242456791328971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17.854395612733136</v>
      </c>
      <c r="AD34" s="10" t="str">
        <f t="shared" si="2"/>
        <v>cumple</v>
      </c>
    </row>
    <row r="35" spans="1:30" x14ac:dyDescent="0.35">
      <c r="A35" s="3">
        <f t="shared" si="8"/>
        <v>26</v>
      </c>
      <c r="B35">
        <v>8.4370899999999995</v>
      </c>
      <c r="C35">
        <v>1.08483</v>
      </c>
      <c r="D35">
        <v>12</v>
      </c>
      <c r="E35">
        <v>41</v>
      </c>
      <c r="F35">
        <v>25</v>
      </c>
      <c r="G35">
        <v>24</v>
      </c>
      <c r="H35">
        <v>34</v>
      </c>
      <c r="I35">
        <v>32</v>
      </c>
      <c r="J35">
        <v>11</v>
      </c>
      <c r="K35">
        <v>26</v>
      </c>
      <c r="L35">
        <v>41</v>
      </c>
      <c r="M35">
        <v>15</v>
      </c>
      <c r="N35">
        <v>17</v>
      </c>
      <c r="O35">
        <v>13</v>
      </c>
      <c r="P35">
        <v>19</v>
      </c>
      <c r="Q35">
        <v>23</v>
      </c>
      <c r="R35">
        <v>15</v>
      </c>
      <c r="S35">
        <v>47</v>
      </c>
      <c r="T35">
        <v>12</v>
      </c>
      <c r="U35">
        <v>300</v>
      </c>
      <c r="V35">
        <v>0.6</v>
      </c>
      <c r="W35" s="7">
        <f t="shared" si="0"/>
        <v>4740</v>
      </c>
      <c r="X35" s="7">
        <f t="shared" si="3"/>
        <v>46200</v>
      </c>
      <c r="Y35" s="7">
        <f t="shared" si="4"/>
        <v>41460</v>
      </c>
      <c r="Z35" s="9">
        <f t="shared" si="5"/>
        <v>0.89740259740259742</v>
      </c>
      <c r="AA35" s="18">
        <f t="shared" si="6"/>
        <v>1.8008800000000001E-6</v>
      </c>
      <c r="AB35" s="10">
        <f t="shared" si="1"/>
        <v>19.697600000000005</v>
      </c>
      <c r="AC35" s="14">
        <f t="shared" si="7"/>
        <v>17.676677402597406</v>
      </c>
      <c r="AD35" s="10" t="str">
        <f t="shared" si="2"/>
        <v>cumple</v>
      </c>
    </row>
    <row r="36" spans="1:30" x14ac:dyDescent="0.35">
      <c r="A36" s="3">
        <f t="shared" si="8"/>
        <v>27</v>
      </c>
      <c r="B36">
        <v>6.4325400000000004</v>
      </c>
      <c r="C36">
        <v>1.2526299999999999</v>
      </c>
      <c r="D36">
        <v>11</v>
      </c>
      <c r="E36">
        <v>41</v>
      </c>
      <c r="F36">
        <v>25</v>
      </c>
      <c r="G36">
        <v>25</v>
      </c>
      <c r="H36">
        <v>35</v>
      </c>
      <c r="I36">
        <v>32</v>
      </c>
      <c r="J36">
        <v>11</v>
      </c>
      <c r="K36">
        <v>26</v>
      </c>
      <c r="L36">
        <v>40</v>
      </c>
      <c r="M36">
        <v>16</v>
      </c>
      <c r="N36">
        <v>17</v>
      </c>
      <c r="O36">
        <v>13</v>
      </c>
      <c r="P36">
        <v>19</v>
      </c>
      <c r="Q36">
        <v>23</v>
      </c>
      <c r="R36">
        <v>13</v>
      </c>
      <c r="S36">
        <v>45</v>
      </c>
      <c r="T36">
        <v>13</v>
      </c>
      <c r="U36">
        <v>236</v>
      </c>
      <c r="V36">
        <v>0.61</v>
      </c>
      <c r="W36" s="7">
        <f t="shared" si="0"/>
        <v>5096</v>
      </c>
      <c r="X36" s="7">
        <f t="shared" si="3"/>
        <v>36344</v>
      </c>
      <c r="Y36" s="7">
        <f t="shared" si="4"/>
        <v>31248</v>
      </c>
      <c r="Z36" s="9">
        <f t="shared" si="5"/>
        <v>0.8597842835130971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17.59570890600925</v>
      </c>
      <c r="AD36" s="10" t="str">
        <f t="shared" si="2"/>
        <v>cumple</v>
      </c>
    </row>
    <row r="37" spans="1:30" x14ac:dyDescent="0.35">
      <c r="A37" s="3">
        <f t="shared" si="8"/>
        <v>28</v>
      </c>
      <c r="B37">
        <v>6.3137600000000003</v>
      </c>
      <c r="C37">
        <v>1.2679499999999999</v>
      </c>
      <c r="D37">
        <v>10</v>
      </c>
      <c r="E37">
        <v>41</v>
      </c>
      <c r="F37">
        <v>25</v>
      </c>
      <c r="G37">
        <v>24</v>
      </c>
      <c r="H37">
        <v>34</v>
      </c>
      <c r="I37">
        <v>32</v>
      </c>
      <c r="J37">
        <v>11</v>
      </c>
      <c r="K37">
        <v>26</v>
      </c>
      <c r="L37">
        <v>40</v>
      </c>
      <c r="M37">
        <v>14</v>
      </c>
      <c r="N37">
        <v>17</v>
      </c>
      <c r="O37">
        <v>13</v>
      </c>
      <c r="P37">
        <v>19</v>
      </c>
      <c r="Q37">
        <v>23</v>
      </c>
      <c r="R37">
        <v>13</v>
      </c>
      <c r="S37">
        <v>47</v>
      </c>
      <c r="T37">
        <v>13</v>
      </c>
      <c r="U37">
        <v>232</v>
      </c>
      <c r="V37">
        <v>0.61</v>
      </c>
      <c r="W37" s="7">
        <f t="shared" si="0"/>
        <v>5057</v>
      </c>
      <c r="X37" s="7">
        <f t="shared" si="3"/>
        <v>35728</v>
      </c>
      <c r="Y37" s="7">
        <f t="shared" si="4"/>
        <v>30671</v>
      </c>
      <c r="Z37" s="9">
        <f t="shared" si="5"/>
        <v>0.85845835199283471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17.568573372704883</v>
      </c>
      <c r="AD37" s="10" t="str">
        <f t="shared" si="2"/>
        <v>cumple</v>
      </c>
    </row>
    <row r="38" spans="1:30" x14ac:dyDescent="0.35">
      <c r="A38" s="3">
        <f t="shared" si="8"/>
        <v>29</v>
      </c>
      <c r="Q38" s="3"/>
      <c r="W38" s="7"/>
      <c r="X38" s="7"/>
      <c r="Y38" s="7"/>
      <c r="Z38" s="9" t="e">
        <f t="shared" si="5"/>
        <v>#DIV/0!</v>
      </c>
      <c r="AA38" s="18">
        <f t="shared" si="6"/>
        <v>5.5041999999999997E-7</v>
      </c>
      <c r="AB38" s="10">
        <f t="shared" si="1"/>
        <v>-26.361999999999998</v>
      </c>
      <c r="AC38" s="14" t="e">
        <f t="shared" si="7"/>
        <v>#DIV/0!</v>
      </c>
      <c r="AD38" s="10" t="e">
        <f t="shared" si="2"/>
        <v>#DIV/0!</v>
      </c>
    </row>
    <row r="39" spans="1:30" x14ac:dyDescent="0.35">
      <c r="A39" s="3">
        <f t="shared" si="8"/>
        <v>30</v>
      </c>
      <c r="Q39" s="3"/>
      <c r="W39" s="7"/>
      <c r="X39" s="7"/>
      <c r="Y39" s="7"/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/>
      <c r="X40" s="7"/>
      <c r="Y40" s="7"/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75622-B409-4A53-B645-DD5BF4AEC064}">
  <dimension ref="A1:AN65"/>
  <sheetViews>
    <sheetView zoomScale="77" zoomScaleNormal="77" workbookViewId="0">
      <selection activeCell="G16" sqref="G16"/>
    </sheetView>
  </sheetViews>
  <sheetFormatPr baseColWidth="10" defaultRowHeight="14.5" x14ac:dyDescent="0.35"/>
  <cols>
    <col min="1" max="1" width="3.179687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30" max="30" width="14.08984375" bestFit="1" customWidth="1"/>
    <col min="49" max="49" width="14.36328125" bestFit="1" customWidth="1"/>
  </cols>
  <sheetData>
    <row r="1" spans="1:39" x14ac:dyDescent="0.35">
      <c r="A1" s="3"/>
      <c r="D1" s="3"/>
      <c r="I1" s="29" t="s">
        <v>45</v>
      </c>
      <c r="J1" s="29"/>
      <c r="K1" s="29"/>
      <c r="L1" s="29"/>
      <c r="M1" s="3"/>
      <c r="S1" s="2"/>
      <c r="T1" s="3"/>
      <c r="X1" s="3"/>
      <c r="Y1" s="3"/>
      <c r="Z1" s="3"/>
    </row>
    <row r="2" spans="1:39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9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9" x14ac:dyDescent="0.35">
      <c r="A4" s="3"/>
      <c r="B4" s="4" t="s">
        <v>3</v>
      </c>
      <c r="C4" s="1">
        <v>20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9" x14ac:dyDescent="0.35">
      <c r="A5" s="3"/>
      <c r="B5" s="4" t="s">
        <v>14</v>
      </c>
      <c r="C5" s="4">
        <f>C2*C4</f>
        <v>1000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9" x14ac:dyDescent="0.35">
      <c r="A6" s="3"/>
      <c r="B6" s="4" t="s">
        <v>28</v>
      </c>
      <c r="C6" s="1">
        <v>60454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9" x14ac:dyDescent="0.35">
      <c r="A7" s="3"/>
      <c r="B7" s="4" t="s">
        <v>29</v>
      </c>
      <c r="C7" s="4">
        <f>C6/(60*60)</f>
        <v>16.792777777777779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M7" s="15"/>
    </row>
    <row r="8" spans="1:39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AM8" s="15"/>
    </row>
    <row r="9" spans="1:39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19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1" t="s">
        <v>9</v>
      </c>
      <c r="AD9" s="20" t="s">
        <v>10</v>
      </c>
      <c r="AM9" s="15"/>
    </row>
    <row r="10" spans="1:39" x14ac:dyDescent="0.35">
      <c r="A10" s="3">
        <v>1</v>
      </c>
      <c r="B10">
        <v>8.0933700000000002</v>
      </c>
      <c r="C10">
        <v>1.1315500000000001</v>
      </c>
      <c r="D10">
        <v>10</v>
      </c>
      <c r="E10">
        <v>41</v>
      </c>
      <c r="F10">
        <v>25</v>
      </c>
      <c r="G10">
        <v>25</v>
      </c>
      <c r="H10">
        <v>21</v>
      </c>
      <c r="I10">
        <v>60</v>
      </c>
      <c r="J10">
        <v>11</v>
      </c>
      <c r="K10">
        <v>11</v>
      </c>
      <c r="L10">
        <v>43</v>
      </c>
      <c r="M10">
        <v>16</v>
      </c>
      <c r="N10" s="26">
        <v>17</v>
      </c>
      <c r="O10">
        <v>13</v>
      </c>
      <c r="P10">
        <v>18</v>
      </c>
      <c r="Q10">
        <v>23</v>
      </c>
      <c r="R10">
        <v>14</v>
      </c>
      <c r="S10">
        <v>46</v>
      </c>
      <c r="T10" s="28">
        <v>12</v>
      </c>
      <c r="U10" s="28">
        <v>286</v>
      </c>
      <c r="V10" s="27">
        <v>0.61</v>
      </c>
      <c r="W10" s="7">
        <f t="shared" ref="W10:W37" si="0">SUM(D10:S10)*T10</f>
        <v>4728</v>
      </c>
      <c r="X10" s="7">
        <f>$F$2*U10</f>
        <v>44044</v>
      </c>
      <c r="Y10" s="7">
        <f>X10-W10</f>
        <v>39316</v>
      </c>
      <c r="Z10" s="9">
        <f>Y10/X10</f>
        <v>0.89265280174371087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14">
        <f>AB10*Z10</f>
        <v>18.268371677413501</v>
      </c>
      <c r="AD10" s="10" t="str">
        <f t="shared" ref="AD10:AD40" si="2">IF(AC10&gt;=$F$4,"cumple","no cumple")</f>
        <v>cumple</v>
      </c>
      <c r="AM10" s="15"/>
    </row>
    <row r="11" spans="1:39" x14ac:dyDescent="0.35">
      <c r="A11" s="3">
        <f>1+A10</f>
        <v>2</v>
      </c>
      <c r="B11">
        <v>3.9548800000000002</v>
      </c>
      <c r="C11">
        <v>1.55681</v>
      </c>
      <c r="D11">
        <v>10</v>
      </c>
      <c r="E11">
        <v>42</v>
      </c>
      <c r="F11">
        <v>25</v>
      </c>
      <c r="G11">
        <v>25</v>
      </c>
      <c r="H11">
        <v>35</v>
      </c>
      <c r="I11">
        <v>29</v>
      </c>
      <c r="J11">
        <v>13</v>
      </c>
      <c r="K11">
        <v>27</v>
      </c>
      <c r="L11">
        <v>40</v>
      </c>
      <c r="M11">
        <v>25</v>
      </c>
      <c r="N11" s="26">
        <v>13</v>
      </c>
      <c r="O11">
        <v>13</v>
      </c>
      <c r="P11">
        <v>20</v>
      </c>
      <c r="Q11">
        <v>23</v>
      </c>
      <c r="R11">
        <v>14</v>
      </c>
      <c r="S11">
        <v>47</v>
      </c>
      <c r="T11" s="28">
        <v>12</v>
      </c>
      <c r="U11" s="28">
        <v>156</v>
      </c>
      <c r="V11" s="27">
        <v>0.61</v>
      </c>
      <c r="W11" s="7">
        <f t="shared" si="0"/>
        <v>4812</v>
      </c>
      <c r="X11" s="7">
        <f t="shared" ref="X11:X37" si="3">$F$2*U11</f>
        <v>24024</v>
      </c>
      <c r="Y11" s="7">
        <f t="shared" ref="Y11:Y37" si="4">X11-W11</f>
        <v>19212</v>
      </c>
      <c r="Z11" s="9">
        <f t="shared" ref="Z11:Z40" si="5">Y11/X11</f>
        <v>0.79970029970029965</v>
      </c>
      <c r="AA11" s="18">
        <f t="shared" ref="AA11:AA40" si="6">0.0000020841*V11+0.00000055042</f>
        <v>1.821721E-6</v>
      </c>
      <c r="AB11" s="10">
        <f t="shared" si="1"/>
        <v>20.465260000000004</v>
      </c>
      <c r="AC11" s="14">
        <f t="shared" ref="AC11:AC40" si="7">AB11*Z11</f>
        <v>16.366074555444559</v>
      </c>
      <c r="AD11" s="10" t="str">
        <f t="shared" si="2"/>
        <v>cumple</v>
      </c>
      <c r="AM11" s="15"/>
    </row>
    <row r="12" spans="1:39" x14ac:dyDescent="0.35">
      <c r="A12" s="3">
        <f t="shared" ref="A12:A40" si="8">1+A11</f>
        <v>3</v>
      </c>
      <c r="B12" s="17">
        <v>3.9038200000000001</v>
      </c>
      <c r="C12" s="17">
        <v>1.57779</v>
      </c>
      <c r="D12">
        <v>10</v>
      </c>
      <c r="E12">
        <v>43</v>
      </c>
      <c r="F12">
        <v>22</v>
      </c>
      <c r="G12">
        <v>24</v>
      </c>
      <c r="H12">
        <v>35</v>
      </c>
      <c r="I12">
        <v>29</v>
      </c>
      <c r="J12">
        <v>13</v>
      </c>
      <c r="K12">
        <v>27</v>
      </c>
      <c r="L12">
        <v>40</v>
      </c>
      <c r="M12">
        <v>25</v>
      </c>
      <c r="N12">
        <v>13</v>
      </c>
      <c r="O12">
        <v>13</v>
      </c>
      <c r="P12">
        <v>18</v>
      </c>
      <c r="Q12">
        <v>23</v>
      </c>
      <c r="R12">
        <v>14</v>
      </c>
      <c r="S12">
        <v>47</v>
      </c>
      <c r="T12">
        <v>12</v>
      </c>
      <c r="U12">
        <v>154</v>
      </c>
      <c r="V12">
        <v>0.61</v>
      </c>
      <c r="W12" s="7">
        <f t="shared" si="0"/>
        <v>4752</v>
      </c>
      <c r="X12" s="7">
        <f t="shared" si="3"/>
        <v>23716</v>
      </c>
      <c r="Y12" s="7">
        <f t="shared" si="4"/>
        <v>18964</v>
      </c>
      <c r="Z12" s="9">
        <f t="shared" si="5"/>
        <v>0.79962894248608529</v>
      </c>
      <c r="AA12" s="18">
        <f t="shared" si="6"/>
        <v>1.821721E-6</v>
      </c>
      <c r="AB12" s="10">
        <f t="shared" si="1"/>
        <v>20.465260000000004</v>
      </c>
      <c r="AC12" s="14">
        <f t="shared" si="7"/>
        <v>16.364614211502786</v>
      </c>
      <c r="AD12" s="10" t="str">
        <f t="shared" si="2"/>
        <v>cumple</v>
      </c>
      <c r="AM12" s="15"/>
    </row>
    <row r="13" spans="1:39" x14ac:dyDescent="0.35">
      <c r="A13" s="3">
        <f t="shared" si="8"/>
        <v>4</v>
      </c>
      <c r="B13" s="17">
        <v>3.7136100000000001</v>
      </c>
      <c r="C13" s="17">
        <v>1.61191</v>
      </c>
      <c r="D13">
        <v>10</v>
      </c>
      <c r="E13">
        <v>38</v>
      </c>
      <c r="F13">
        <v>21</v>
      </c>
      <c r="G13">
        <v>25</v>
      </c>
      <c r="H13">
        <v>34</v>
      </c>
      <c r="I13">
        <v>29</v>
      </c>
      <c r="J13">
        <v>13</v>
      </c>
      <c r="K13">
        <v>27</v>
      </c>
      <c r="L13">
        <v>38</v>
      </c>
      <c r="M13">
        <v>25</v>
      </c>
      <c r="N13">
        <v>19</v>
      </c>
      <c r="O13">
        <v>13</v>
      </c>
      <c r="P13">
        <v>18</v>
      </c>
      <c r="Q13">
        <v>15</v>
      </c>
      <c r="R13">
        <v>24</v>
      </c>
      <c r="S13">
        <v>47</v>
      </c>
      <c r="T13">
        <v>12</v>
      </c>
      <c r="U13">
        <v>148</v>
      </c>
      <c r="V13">
        <v>0.61</v>
      </c>
      <c r="W13" s="7">
        <f t="shared" si="0"/>
        <v>4752</v>
      </c>
      <c r="X13" s="7">
        <f t="shared" si="3"/>
        <v>22792</v>
      </c>
      <c r="Y13" s="7">
        <f t="shared" si="4"/>
        <v>18040</v>
      </c>
      <c r="Z13" s="9">
        <f t="shared" si="5"/>
        <v>0.79150579150579148</v>
      </c>
      <c r="AA13" s="18">
        <f t="shared" si="6"/>
        <v>1.821721E-6</v>
      </c>
      <c r="AB13" s="10">
        <f t="shared" si="1"/>
        <v>20.465260000000004</v>
      </c>
      <c r="AC13" s="14">
        <f t="shared" si="7"/>
        <v>16.198371814671816</v>
      </c>
      <c r="AD13" s="10" t="str">
        <f t="shared" si="2"/>
        <v>cumple</v>
      </c>
      <c r="AM13" s="15"/>
    </row>
    <row r="14" spans="1:39" x14ac:dyDescent="0.35">
      <c r="A14" s="3">
        <f t="shared" si="8"/>
        <v>5</v>
      </c>
      <c r="B14" s="17">
        <v>7.1200900000000003</v>
      </c>
      <c r="C14" s="17">
        <v>1.2053100000000001</v>
      </c>
      <c r="D14">
        <v>10</v>
      </c>
      <c r="E14">
        <v>43</v>
      </c>
      <c r="F14">
        <v>22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40</v>
      </c>
      <c r="M14">
        <v>25</v>
      </c>
      <c r="N14">
        <v>17</v>
      </c>
      <c r="O14">
        <v>13</v>
      </c>
      <c r="P14">
        <v>20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7">
        <f t="shared" si="0"/>
        <v>4836</v>
      </c>
      <c r="X14" s="7">
        <f t="shared" si="3"/>
        <v>39424</v>
      </c>
      <c r="Y14" s="7">
        <f t="shared" si="4"/>
        <v>34588</v>
      </c>
      <c r="Z14" s="9">
        <f t="shared" si="5"/>
        <v>0.87733360389610393</v>
      </c>
      <c r="AA14" s="18">
        <f t="shared" si="6"/>
        <v>1.821721E-6</v>
      </c>
      <c r="AB14" s="10">
        <f t="shared" si="1"/>
        <v>20.465260000000004</v>
      </c>
      <c r="AC14" s="14">
        <f t="shared" si="7"/>
        <v>17.954860310470785</v>
      </c>
      <c r="AD14" s="10" t="str">
        <f t="shared" si="2"/>
        <v>cumple</v>
      </c>
      <c r="AM14" s="15"/>
    </row>
    <row r="15" spans="1:39" x14ac:dyDescent="0.35">
      <c r="A15" s="3">
        <f t="shared" si="8"/>
        <v>6</v>
      </c>
      <c r="B15" s="17">
        <v>3.5011700000000001</v>
      </c>
      <c r="C15" s="17">
        <v>1.61727</v>
      </c>
      <c r="D15">
        <v>10</v>
      </c>
      <c r="E15">
        <v>42</v>
      </c>
      <c r="F15">
        <v>25</v>
      </c>
      <c r="G15">
        <v>24</v>
      </c>
      <c r="H15">
        <v>34</v>
      </c>
      <c r="I15">
        <v>29</v>
      </c>
      <c r="J15">
        <v>13</v>
      </c>
      <c r="K15">
        <v>27</v>
      </c>
      <c r="L15">
        <v>42</v>
      </c>
      <c r="M15">
        <v>25</v>
      </c>
      <c r="N15">
        <v>17</v>
      </c>
      <c r="O15">
        <v>13</v>
      </c>
      <c r="P15">
        <v>20</v>
      </c>
      <c r="Q15">
        <v>23</v>
      </c>
      <c r="R15">
        <v>15</v>
      </c>
      <c r="S15">
        <v>46</v>
      </c>
      <c r="T15">
        <v>12</v>
      </c>
      <c r="U15">
        <v>142</v>
      </c>
      <c r="V15">
        <v>0.61</v>
      </c>
      <c r="W15" s="7">
        <f t="shared" si="0"/>
        <v>4860</v>
      </c>
      <c r="X15" s="7">
        <f t="shared" si="3"/>
        <v>21868</v>
      </c>
      <c r="Y15" s="7">
        <f t="shared" si="4"/>
        <v>17008</v>
      </c>
      <c r="Z15" s="9">
        <f t="shared" si="5"/>
        <v>0.7777574538137918</v>
      </c>
      <c r="AA15" s="18">
        <f t="shared" si="6"/>
        <v>1.821721E-6</v>
      </c>
      <c r="AB15" s="10">
        <f t="shared" si="1"/>
        <v>20.465260000000004</v>
      </c>
      <c r="AC15" s="14">
        <f t="shared" si="7"/>
        <v>15.917008509237244</v>
      </c>
      <c r="AD15" s="10" t="str">
        <f t="shared" si="2"/>
        <v>cumple</v>
      </c>
    </row>
    <row r="16" spans="1:39" x14ac:dyDescent="0.35">
      <c r="A16" s="3">
        <f t="shared" si="8"/>
        <v>7</v>
      </c>
      <c r="B16" s="17">
        <v>3.8305400000000001</v>
      </c>
      <c r="C16" s="17">
        <v>1.5801700000000001</v>
      </c>
      <c r="D16">
        <v>10</v>
      </c>
      <c r="E16">
        <v>42</v>
      </c>
      <c r="F16">
        <v>21</v>
      </c>
      <c r="G16">
        <v>24</v>
      </c>
      <c r="H16">
        <v>34</v>
      </c>
      <c r="I16">
        <v>34</v>
      </c>
      <c r="J16">
        <v>11</v>
      </c>
      <c r="K16">
        <v>25</v>
      </c>
      <c r="L16">
        <v>40</v>
      </c>
      <c r="M16">
        <v>25</v>
      </c>
      <c r="N16">
        <v>17</v>
      </c>
      <c r="O16">
        <v>13</v>
      </c>
      <c r="P16">
        <v>20</v>
      </c>
      <c r="Q16">
        <v>23</v>
      </c>
      <c r="R16">
        <v>15</v>
      </c>
      <c r="S16">
        <v>46</v>
      </c>
      <c r="T16">
        <v>12</v>
      </c>
      <c r="U16">
        <v>152</v>
      </c>
      <c r="V16">
        <v>0.61</v>
      </c>
      <c r="W16" s="7">
        <f t="shared" si="0"/>
        <v>4800</v>
      </c>
      <c r="X16" s="7">
        <f t="shared" si="3"/>
        <v>23408</v>
      </c>
      <c r="Y16" s="7">
        <f t="shared" si="4"/>
        <v>18608</v>
      </c>
      <c r="Z16" s="9">
        <f t="shared" si="5"/>
        <v>0.79494190020505806</v>
      </c>
      <c r="AA16" s="18">
        <f t="shared" si="6"/>
        <v>1.821721E-6</v>
      </c>
      <c r="AB16" s="10">
        <f t="shared" si="1"/>
        <v>20.465260000000004</v>
      </c>
      <c r="AC16" s="14">
        <f t="shared" si="7"/>
        <v>16.268692672590571</v>
      </c>
      <c r="AD16" s="10" t="str">
        <f t="shared" si="2"/>
        <v>cumple</v>
      </c>
      <c r="AM16" s="15"/>
    </row>
    <row r="17" spans="1:40" x14ac:dyDescent="0.35">
      <c r="A17" s="3">
        <f t="shared" si="8"/>
        <v>8</v>
      </c>
      <c r="B17" s="17">
        <v>3.7745500000000001</v>
      </c>
      <c r="C17" s="17">
        <v>1.5999699999999999</v>
      </c>
      <c r="D17">
        <v>10</v>
      </c>
      <c r="E17">
        <v>39</v>
      </c>
      <c r="F17">
        <v>24</v>
      </c>
      <c r="G17">
        <v>24</v>
      </c>
      <c r="H17">
        <v>34</v>
      </c>
      <c r="I17">
        <v>29</v>
      </c>
      <c r="J17">
        <v>13</v>
      </c>
      <c r="K17">
        <v>27</v>
      </c>
      <c r="L17">
        <v>39</v>
      </c>
      <c r="M17">
        <v>25</v>
      </c>
      <c r="N17">
        <v>17</v>
      </c>
      <c r="O17">
        <v>13</v>
      </c>
      <c r="P17">
        <v>19</v>
      </c>
      <c r="Q17">
        <v>15</v>
      </c>
      <c r="R17">
        <v>25</v>
      </c>
      <c r="S17">
        <v>44</v>
      </c>
      <c r="T17">
        <v>12</v>
      </c>
      <c r="U17">
        <v>150</v>
      </c>
      <c r="V17">
        <v>0.61</v>
      </c>
      <c r="W17" s="7">
        <f t="shared" si="0"/>
        <v>4764</v>
      </c>
      <c r="X17" s="7">
        <f t="shared" si="3"/>
        <v>23100</v>
      </c>
      <c r="Y17" s="7">
        <f t="shared" si="4"/>
        <v>18336</v>
      </c>
      <c r="Z17" s="9">
        <f t="shared" si="5"/>
        <v>0.79376623376623379</v>
      </c>
      <c r="AA17" s="18">
        <f t="shared" si="6"/>
        <v>1.821721E-6</v>
      </c>
      <c r="AB17" s="10">
        <f t="shared" si="1"/>
        <v>20.465260000000004</v>
      </c>
      <c r="AC17" s="14">
        <f t="shared" si="7"/>
        <v>16.244632353246757</v>
      </c>
      <c r="AD17" s="10" t="str">
        <f t="shared" si="2"/>
        <v>cumple</v>
      </c>
      <c r="AM17" s="15"/>
    </row>
    <row r="18" spans="1:40" x14ac:dyDescent="0.35">
      <c r="A18" s="3">
        <f t="shared" si="8"/>
        <v>9</v>
      </c>
      <c r="B18" s="17">
        <v>7.23949</v>
      </c>
      <c r="C18" s="17">
        <v>1.18947</v>
      </c>
      <c r="D18">
        <v>11</v>
      </c>
      <c r="E18">
        <v>43</v>
      </c>
      <c r="F18">
        <v>25</v>
      </c>
      <c r="G18">
        <v>25</v>
      </c>
      <c r="H18">
        <v>34</v>
      </c>
      <c r="I18">
        <v>29</v>
      </c>
      <c r="J18">
        <v>13</v>
      </c>
      <c r="K18">
        <v>27</v>
      </c>
      <c r="L18">
        <v>43</v>
      </c>
      <c r="M18">
        <v>25</v>
      </c>
      <c r="N18">
        <v>14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260</v>
      </c>
      <c r="V18">
        <v>0.61</v>
      </c>
      <c r="W18" s="7">
        <f t="shared" si="0"/>
        <v>4872</v>
      </c>
      <c r="X18" s="7">
        <f t="shared" si="3"/>
        <v>40040</v>
      </c>
      <c r="Y18" s="7">
        <f t="shared" si="4"/>
        <v>35168</v>
      </c>
      <c r="Z18" s="9">
        <f t="shared" si="5"/>
        <v>0.87832167832167829</v>
      </c>
      <c r="AA18" s="18">
        <f t="shared" si="6"/>
        <v>1.821721E-6</v>
      </c>
      <c r="AB18" s="10">
        <f t="shared" si="1"/>
        <v>20.465260000000004</v>
      </c>
      <c r="AC18" s="14">
        <f t="shared" si="7"/>
        <v>17.975081510489513</v>
      </c>
      <c r="AD18" s="10" t="str">
        <f t="shared" si="2"/>
        <v>cumple</v>
      </c>
      <c r="AM18" s="15"/>
    </row>
    <row r="19" spans="1:40" x14ac:dyDescent="0.35">
      <c r="A19" s="3">
        <f>1+A18</f>
        <v>10</v>
      </c>
      <c r="B19" s="17">
        <v>8.3148700000000009</v>
      </c>
      <c r="C19" s="17">
        <v>1.1060399999999999</v>
      </c>
      <c r="D19">
        <v>10</v>
      </c>
      <c r="E19">
        <v>43</v>
      </c>
      <c r="F19">
        <v>24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41</v>
      </c>
      <c r="M19">
        <v>25</v>
      </c>
      <c r="N19">
        <v>17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294</v>
      </c>
      <c r="V19">
        <v>0.61</v>
      </c>
      <c r="W19" s="7">
        <f t="shared" si="0"/>
        <v>4884</v>
      </c>
      <c r="X19" s="7">
        <f t="shared" si="3"/>
        <v>45276</v>
      </c>
      <c r="Y19" s="7">
        <f t="shared" si="4"/>
        <v>40392</v>
      </c>
      <c r="Z19" s="9">
        <f t="shared" si="5"/>
        <v>0.89212827988338195</v>
      </c>
      <c r="AA19" s="18">
        <f t="shared" si="6"/>
        <v>1.821721E-6</v>
      </c>
      <c r="AB19" s="10">
        <f t="shared" si="1"/>
        <v>20.465260000000004</v>
      </c>
      <c r="AC19" s="14">
        <f t="shared" si="7"/>
        <v>18.257637201166187</v>
      </c>
      <c r="AD19" s="10" t="str">
        <f t="shared" si="2"/>
        <v>cumple</v>
      </c>
    </row>
    <row r="20" spans="1:40" x14ac:dyDescent="0.35">
      <c r="A20" s="3">
        <f t="shared" si="8"/>
        <v>11</v>
      </c>
      <c r="B20" s="17">
        <v>8.3856900000000003</v>
      </c>
      <c r="C20" s="17">
        <v>1.1055699999999999</v>
      </c>
      <c r="D20">
        <v>10</v>
      </c>
      <c r="E20">
        <v>43</v>
      </c>
      <c r="F20">
        <v>25</v>
      </c>
      <c r="G20">
        <v>24</v>
      </c>
      <c r="H20">
        <v>34</v>
      </c>
      <c r="I20">
        <v>34</v>
      </c>
      <c r="J20">
        <v>10</v>
      </c>
      <c r="K20">
        <v>25</v>
      </c>
      <c r="L20">
        <v>40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296</v>
      </c>
      <c r="V20">
        <v>0.61</v>
      </c>
      <c r="W20" s="7">
        <f t="shared" si="0"/>
        <v>4848</v>
      </c>
      <c r="X20" s="7">
        <f t="shared" si="3"/>
        <v>45584</v>
      </c>
      <c r="Y20" s="7">
        <f t="shared" si="4"/>
        <v>40736</v>
      </c>
      <c r="Z20" s="9">
        <f t="shared" si="5"/>
        <v>0.89364689364689365</v>
      </c>
      <c r="AA20" s="18">
        <f t="shared" si="6"/>
        <v>1.821721E-6</v>
      </c>
      <c r="AB20" s="10">
        <f t="shared" si="1"/>
        <v>20.465260000000004</v>
      </c>
      <c r="AC20" s="14">
        <f t="shared" si="7"/>
        <v>18.288716026676031</v>
      </c>
      <c r="AD20" s="10" t="str">
        <f t="shared" si="2"/>
        <v>cumple</v>
      </c>
    </row>
    <row r="21" spans="1:40" x14ac:dyDescent="0.35">
      <c r="A21" s="3">
        <f t="shared" si="8"/>
        <v>12</v>
      </c>
      <c r="B21" s="17">
        <v>8.4466199999999994</v>
      </c>
      <c r="C21" s="17">
        <v>1.10005</v>
      </c>
      <c r="D21">
        <v>10</v>
      </c>
      <c r="E21">
        <v>43</v>
      </c>
      <c r="F21">
        <v>25</v>
      </c>
      <c r="G21">
        <v>25</v>
      </c>
      <c r="H21">
        <v>34</v>
      </c>
      <c r="I21">
        <v>34</v>
      </c>
      <c r="J21">
        <v>11</v>
      </c>
      <c r="K21">
        <v>25</v>
      </c>
      <c r="L21">
        <v>40</v>
      </c>
      <c r="M21">
        <v>25</v>
      </c>
      <c r="N21">
        <v>17</v>
      </c>
      <c r="O21">
        <v>13</v>
      </c>
      <c r="P21">
        <v>20</v>
      </c>
      <c r="Q21">
        <v>23</v>
      </c>
      <c r="R21">
        <v>14</v>
      </c>
      <c r="S21">
        <v>46</v>
      </c>
      <c r="T21">
        <v>12</v>
      </c>
      <c r="U21">
        <v>298</v>
      </c>
      <c r="V21">
        <v>0.61</v>
      </c>
      <c r="W21" s="7">
        <f t="shared" si="0"/>
        <v>4860</v>
      </c>
      <c r="X21" s="7">
        <f t="shared" si="3"/>
        <v>45892</v>
      </c>
      <c r="Y21" s="7">
        <f t="shared" si="4"/>
        <v>41032</v>
      </c>
      <c r="Z21" s="9">
        <f t="shared" si="5"/>
        <v>0.89409918940120281</v>
      </c>
      <c r="AA21" s="18">
        <f t="shared" si="6"/>
        <v>1.821721E-6</v>
      </c>
      <c r="AB21" s="10">
        <f t="shared" si="1"/>
        <v>20.465260000000004</v>
      </c>
      <c r="AC21" s="14">
        <f t="shared" si="7"/>
        <v>18.297972376884864</v>
      </c>
      <c r="AD21" s="10" t="str">
        <f t="shared" si="2"/>
        <v>cumple</v>
      </c>
    </row>
    <row r="22" spans="1:40" x14ac:dyDescent="0.35">
      <c r="A22" s="3">
        <f t="shared" si="8"/>
        <v>13</v>
      </c>
      <c r="B22" s="17">
        <v>6.7545000000000002</v>
      </c>
      <c r="C22" s="17">
        <v>1.2455099999999999</v>
      </c>
      <c r="D22">
        <v>10</v>
      </c>
      <c r="E22">
        <v>42</v>
      </c>
      <c r="F22">
        <v>25</v>
      </c>
      <c r="G22">
        <v>25</v>
      </c>
      <c r="H22">
        <v>33</v>
      </c>
      <c r="I22">
        <v>31</v>
      </c>
      <c r="J22">
        <v>13</v>
      </c>
      <c r="K22">
        <v>26</v>
      </c>
      <c r="L22">
        <v>41</v>
      </c>
      <c r="M22">
        <v>25</v>
      </c>
      <c r="N22">
        <v>13</v>
      </c>
      <c r="O22">
        <v>11</v>
      </c>
      <c r="P22">
        <v>18</v>
      </c>
      <c r="Q22">
        <v>23</v>
      </c>
      <c r="R22">
        <v>15</v>
      </c>
      <c r="S22">
        <v>46</v>
      </c>
      <c r="T22">
        <v>12</v>
      </c>
      <c r="U22">
        <v>244</v>
      </c>
      <c r="V22">
        <v>0.61</v>
      </c>
      <c r="W22" s="7">
        <f t="shared" si="0"/>
        <v>4764</v>
      </c>
      <c r="X22" s="7">
        <f t="shared" si="3"/>
        <v>37576</v>
      </c>
      <c r="Y22" s="7">
        <f t="shared" si="4"/>
        <v>32812</v>
      </c>
      <c r="Z22" s="9">
        <f t="shared" si="5"/>
        <v>0.87321694698743879</v>
      </c>
      <c r="AA22" s="18">
        <f t="shared" si="6"/>
        <v>1.821721E-6</v>
      </c>
      <c r="AB22" s="10">
        <f t="shared" si="1"/>
        <v>20.465260000000004</v>
      </c>
      <c r="AC22" s="14">
        <f t="shared" si="7"/>
        <v>17.870611856504155</v>
      </c>
      <c r="AD22" s="10" t="str">
        <f t="shared" si="2"/>
        <v>cumple</v>
      </c>
    </row>
    <row r="23" spans="1:40" x14ac:dyDescent="0.35">
      <c r="A23" s="3">
        <f t="shared" si="8"/>
        <v>14</v>
      </c>
      <c r="B23" s="17">
        <v>6.9883499999999996</v>
      </c>
      <c r="C23" s="17">
        <v>1.21132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41</v>
      </c>
      <c r="M23">
        <v>25</v>
      </c>
      <c r="N23">
        <v>18</v>
      </c>
      <c r="O23">
        <v>11</v>
      </c>
      <c r="P23">
        <v>18</v>
      </c>
      <c r="Q23">
        <v>23</v>
      </c>
      <c r="R23">
        <v>15</v>
      </c>
      <c r="S23">
        <v>46</v>
      </c>
      <c r="T23">
        <v>12</v>
      </c>
      <c r="U23">
        <v>252</v>
      </c>
      <c r="V23">
        <v>0.61</v>
      </c>
      <c r="W23" s="7">
        <f t="shared" si="0"/>
        <v>4860</v>
      </c>
      <c r="X23" s="7">
        <f t="shared" si="3"/>
        <v>38808</v>
      </c>
      <c r="Y23" s="7">
        <f t="shared" si="4"/>
        <v>33948</v>
      </c>
      <c r="Z23" s="9">
        <f t="shared" si="5"/>
        <v>0.87476808905380332</v>
      </c>
      <c r="AA23" s="18">
        <f t="shared" si="6"/>
        <v>1.821721E-6</v>
      </c>
      <c r="AB23" s="10">
        <f t="shared" si="1"/>
        <v>20.465260000000004</v>
      </c>
      <c r="AC23" s="14">
        <f t="shared" si="7"/>
        <v>17.902356382189243</v>
      </c>
      <c r="AD23" s="10" t="str">
        <f t="shared" si="2"/>
        <v>cumple</v>
      </c>
    </row>
    <row r="24" spans="1:40" x14ac:dyDescent="0.35">
      <c r="A24" s="3">
        <f t="shared" si="8"/>
        <v>15</v>
      </c>
      <c r="B24" s="17">
        <v>8.0077400000000001</v>
      </c>
      <c r="C24" s="17">
        <v>1.1326700000000001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40</v>
      </c>
      <c r="M24">
        <v>25</v>
      </c>
      <c r="N24">
        <v>17</v>
      </c>
      <c r="O24">
        <v>11</v>
      </c>
      <c r="P24">
        <v>20</v>
      </c>
      <c r="Q24">
        <v>23</v>
      </c>
      <c r="R24">
        <v>14</v>
      </c>
      <c r="S24">
        <v>46</v>
      </c>
      <c r="T24">
        <v>12</v>
      </c>
      <c r="U24">
        <v>284</v>
      </c>
      <c r="V24">
        <v>0.61</v>
      </c>
      <c r="W24" s="7">
        <f t="shared" si="0"/>
        <v>4836</v>
      </c>
      <c r="X24" s="7">
        <f t="shared" si="3"/>
        <v>43736</v>
      </c>
      <c r="Y24" s="7">
        <f t="shared" si="4"/>
        <v>38900</v>
      </c>
      <c r="Z24" s="9">
        <f t="shared" si="5"/>
        <v>0.88942747393451616</v>
      </c>
      <c r="AA24" s="18">
        <f t="shared" si="6"/>
        <v>1.821721E-6</v>
      </c>
      <c r="AB24" s="10">
        <f t="shared" si="1"/>
        <v>20.465260000000004</v>
      </c>
      <c r="AC24" s="14">
        <f t="shared" si="7"/>
        <v>18.202364505213101</v>
      </c>
      <c r="AD24" s="10" t="str">
        <f t="shared" si="2"/>
        <v>cumple</v>
      </c>
    </row>
    <row r="25" spans="1:40" x14ac:dyDescent="0.35">
      <c r="A25" s="3">
        <f t="shared" si="8"/>
        <v>16</v>
      </c>
      <c r="B25" s="17">
        <v>6.7981400000000001</v>
      </c>
      <c r="C25" s="17">
        <v>1.2297800000000001</v>
      </c>
      <c r="D25">
        <v>10</v>
      </c>
      <c r="E25">
        <v>43</v>
      </c>
      <c r="F25">
        <v>25</v>
      </c>
      <c r="G25">
        <v>25</v>
      </c>
      <c r="H25">
        <v>33</v>
      </c>
      <c r="I25">
        <v>34</v>
      </c>
      <c r="J25">
        <v>11</v>
      </c>
      <c r="K25">
        <v>25</v>
      </c>
      <c r="L25">
        <v>40</v>
      </c>
      <c r="M25">
        <v>25</v>
      </c>
      <c r="N25">
        <v>17</v>
      </c>
      <c r="O25">
        <v>13</v>
      </c>
      <c r="P25">
        <v>20</v>
      </c>
      <c r="Q25">
        <v>23</v>
      </c>
      <c r="R25">
        <v>15</v>
      </c>
      <c r="S25">
        <v>46</v>
      </c>
      <c r="T25">
        <v>12</v>
      </c>
      <c r="U25">
        <v>246</v>
      </c>
      <c r="V25">
        <v>0.61</v>
      </c>
      <c r="W25" s="7">
        <f t="shared" si="0"/>
        <v>4860</v>
      </c>
      <c r="X25" s="7">
        <f t="shared" si="3"/>
        <v>37884</v>
      </c>
      <c r="Y25" s="7">
        <f t="shared" si="4"/>
        <v>33024</v>
      </c>
      <c r="Z25" s="9">
        <f t="shared" si="5"/>
        <v>0.87171365220145713</v>
      </c>
      <c r="AA25" s="18">
        <f t="shared" si="6"/>
        <v>1.821721E-6</v>
      </c>
      <c r="AB25" s="10">
        <f t="shared" si="1"/>
        <v>20.465260000000004</v>
      </c>
      <c r="AC25" s="14">
        <f t="shared" si="7"/>
        <v>17.839846537852395</v>
      </c>
      <c r="AD25" s="10" t="str">
        <f t="shared" si="2"/>
        <v>cumple</v>
      </c>
    </row>
    <row r="26" spans="1:40" x14ac:dyDescent="0.35">
      <c r="A26" s="3">
        <f t="shared" si="8"/>
        <v>17</v>
      </c>
      <c r="B26" s="17">
        <v>4.2084900000000003</v>
      </c>
      <c r="C26" s="17">
        <v>1.5239499999999999</v>
      </c>
      <c r="D26">
        <v>11</v>
      </c>
      <c r="E26">
        <v>42</v>
      </c>
      <c r="F26">
        <v>22</v>
      </c>
      <c r="G26">
        <v>25</v>
      </c>
      <c r="H26">
        <v>34</v>
      </c>
      <c r="I26">
        <v>29</v>
      </c>
      <c r="J26">
        <v>13</v>
      </c>
      <c r="K26">
        <v>27</v>
      </c>
      <c r="L26">
        <v>43</v>
      </c>
      <c r="M26">
        <v>25</v>
      </c>
      <c r="N26">
        <v>14</v>
      </c>
      <c r="O26">
        <v>13</v>
      </c>
      <c r="P26">
        <v>20</v>
      </c>
      <c r="Q26">
        <v>23</v>
      </c>
      <c r="R26">
        <v>14</v>
      </c>
      <c r="S26">
        <v>46</v>
      </c>
      <c r="T26">
        <v>12</v>
      </c>
      <c r="U26">
        <v>164</v>
      </c>
      <c r="V26">
        <v>0.61</v>
      </c>
      <c r="W26" s="7">
        <f t="shared" si="0"/>
        <v>4812</v>
      </c>
      <c r="X26" s="7">
        <f t="shared" si="3"/>
        <v>25256</v>
      </c>
      <c r="Y26" s="7">
        <f t="shared" si="4"/>
        <v>20444</v>
      </c>
      <c r="Z26" s="9">
        <f t="shared" si="5"/>
        <v>0.80947101678808997</v>
      </c>
      <c r="AA26" s="18">
        <f t="shared" si="6"/>
        <v>1.821721E-6</v>
      </c>
      <c r="AB26" s="10">
        <f t="shared" si="1"/>
        <v>20.465260000000004</v>
      </c>
      <c r="AC26" s="14">
        <f t="shared" si="7"/>
        <v>16.56603482103263</v>
      </c>
      <c r="AD26" s="10" t="str">
        <f t="shared" si="2"/>
        <v>cumple</v>
      </c>
    </row>
    <row r="27" spans="1:40" x14ac:dyDescent="0.35">
      <c r="A27" s="3">
        <f t="shared" si="8"/>
        <v>18</v>
      </c>
      <c r="B27" s="17">
        <v>6.6079299999999996</v>
      </c>
      <c r="C27" s="17">
        <v>1.24586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40</v>
      </c>
      <c r="M27">
        <v>25</v>
      </c>
      <c r="N27">
        <v>17</v>
      </c>
      <c r="O27">
        <v>13</v>
      </c>
      <c r="P27">
        <v>19</v>
      </c>
      <c r="Q27">
        <v>23</v>
      </c>
      <c r="R27">
        <v>14</v>
      </c>
      <c r="S27">
        <v>46</v>
      </c>
      <c r="T27">
        <v>12</v>
      </c>
      <c r="U27">
        <v>240</v>
      </c>
      <c r="V27">
        <v>0.61</v>
      </c>
      <c r="W27" s="7">
        <f t="shared" si="0"/>
        <v>4860</v>
      </c>
      <c r="X27" s="7">
        <f t="shared" si="3"/>
        <v>36960</v>
      </c>
      <c r="Y27" s="7">
        <f t="shared" si="4"/>
        <v>32100</v>
      </c>
      <c r="Z27" s="9">
        <f t="shared" si="5"/>
        <v>0.86850649350649356</v>
      </c>
      <c r="AA27" s="18">
        <f t="shared" si="6"/>
        <v>1.821721E-6</v>
      </c>
      <c r="AB27" s="10">
        <f t="shared" si="1"/>
        <v>20.465260000000004</v>
      </c>
      <c r="AC27" s="14">
        <f t="shared" si="7"/>
        <v>17.774211201298705</v>
      </c>
      <c r="AD27" s="10" t="str">
        <f t="shared" si="2"/>
        <v>cumple</v>
      </c>
    </row>
    <row r="28" spans="1:40" x14ac:dyDescent="0.35">
      <c r="A28" s="3">
        <f t="shared" si="8"/>
        <v>19</v>
      </c>
      <c r="B28" s="17">
        <v>7.8858699999999997</v>
      </c>
      <c r="C28" s="17">
        <v>1.1461399999999999</v>
      </c>
      <c r="D28">
        <v>10</v>
      </c>
      <c r="E28">
        <v>42</v>
      </c>
      <c r="F28">
        <v>26</v>
      </c>
      <c r="G28">
        <v>25</v>
      </c>
      <c r="H28">
        <v>34</v>
      </c>
      <c r="I28">
        <v>29</v>
      </c>
      <c r="J28">
        <v>13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280</v>
      </c>
      <c r="V28">
        <v>0.61</v>
      </c>
      <c r="W28" s="7">
        <f t="shared" si="0"/>
        <v>4812</v>
      </c>
      <c r="X28" s="7">
        <f t="shared" si="3"/>
        <v>43120</v>
      </c>
      <c r="Y28" s="7">
        <f t="shared" si="4"/>
        <v>38308</v>
      </c>
      <c r="Z28" s="9">
        <f t="shared" si="5"/>
        <v>0.88840445269016699</v>
      </c>
      <c r="AA28" s="18">
        <f t="shared" si="6"/>
        <v>1.821721E-6</v>
      </c>
      <c r="AB28" s="10">
        <f t="shared" si="1"/>
        <v>20.465260000000004</v>
      </c>
      <c r="AC28" s="14">
        <f t="shared" si="7"/>
        <v>18.181428109461972</v>
      </c>
      <c r="AD28" s="10" t="str">
        <f t="shared" si="2"/>
        <v>cumple</v>
      </c>
    </row>
    <row r="29" spans="1:40" x14ac:dyDescent="0.35">
      <c r="A29" s="3">
        <f t="shared" si="8"/>
        <v>20</v>
      </c>
      <c r="B29" s="17">
        <v>8.2687600000000003</v>
      </c>
      <c r="C29" s="17">
        <v>1.11904</v>
      </c>
      <c r="D29">
        <v>10</v>
      </c>
      <c r="E29">
        <v>43</v>
      </c>
      <c r="F29">
        <v>22</v>
      </c>
      <c r="G29">
        <v>25</v>
      </c>
      <c r="H29">
        <v>34</v>
      </c>
      <c r="I29">
        <v>34</v>
      </c>
      <c r="J29">
        <v>11</v>
      </c>
      <c r="K29">
        <v>25</v>
      </c>
      <c r="L29">
        <v>40</v>
      </c>
      <c r="M29">
        <v>25</v>
      </c>
      <c r="N29">
        <v>17</v>
      </c>
      <c r="O29">
        <v>11</v>
      </c>
      <c r="P29">
        <v>20</v>
      </c>
      <c r="Q29">
        <v>23</v>
      </c>
      <c r="R29">
        <v>14</v>
      </c>
      <c r="S29">
        <v>46</v>
      </c>
      <c r="T29">
        <v>12</v>
      </c>
      <c r="U29">
        <v>292</v>
      </c>
      <c r="V29">
        <v>0.61</v>
      </c>
      <c r="W29" s="7">
        <f t="shared" si="0"/>
        <v>4800</v>
      </c>
      <c r="X29" s="7">
        <f t="shared" si="3"/>
        <v>44968</v>
      </c>
      <c r="Y29" s="7">
        <f t="shared" si="4"/>
        <v>40168</v>
      </c>
      <c r="Z29" s="9">
        <f t="shared" si="5"/>
        <v>0.89325742750400283</v>
      </c>
      <c r="AA29" s="18">
        <f t="shared" si="6"/>
        <v>1.821721E-6</v>
      </c>
      <c r="AB29" s="10">
        <f t="shared" si="1"/>
        <v>20.465260000000004</v>
      </c>
      <c r="AC29" s="14">
        <f t="shared" si="7"/>
        <v>18.280745500800574</v>
      </c>
      <c r="AD29" s="10" t="str">
        <f t="shared" si="2"/>
        <v>cumple</v>
      </c>
    </row>
    <row r="30" spans="1:40" x14ac:dyDescent="0.35">
      <c r="A30" s="3">
        <f t="shared" si="8"/>
        <v>21</v>
      </c>
      <c r="B30" s="17">
        <v>7.1785600000000001</v>
      </c>
      <c r="C30" s="17">
        <v>1.19665</v>
      </c>
      <c r="D30">
        <v>11</v>
      </c>
      <c r="E30">
        <v>42</v>
      </c>
      <c r="F30">
        <v>25</v>
      </c>
      <c r="G30">
        <v>25</v>
      </c>
      <c r="H30">
        <v>34</v>
      </c>
      <c r="I30">
        <v>29</v>
      </c>
      <c r="J30">
        <v>13</v>
      </c>
      <c r="K30">
        <v>27</v>
      </c>
      <c r="L30">
        <v>43</v>
      </c>
      <c r="M30">
        <v>25</v>
      </c>
      <c r="N30">
        <v>14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258</v>
      </c>
      <c r="V30">
        <v>0.61</v>
      </c>
      <c r="W30" s="7">
        <f t="shared" si="0"/>
        <v>4860</v>
      </c>
      <c r="X30" s="7">
        <f t="shared" si="3"/>
        <v>39732</v>
      </c>
      <c r="Y30" s="7">
        <f t="shared" si="4"/>
        <v>34872</v>
      </c>
      <c r="Z30" s="9">
        <f t="shared" si="5"/>
        <v>0.87768045907580794</v>
      </c>
      <c r="AA30" s="18">
        <f t="shared" si="6"/>
        <v>1.821721E-6</v>
      </c>
      <c r="AB30" s="10">
        <f t="shared" si="1"/>
        <v>20.465260000000004</v>
      </c>
      <c r="AC30" s="14">
        <f t="shared" si="7"/>
        <v>17.961958791905772</v>
      </c>
      <c r="AD30" s="10" t="str">
        <f t="shared" si="2"/>
        <v>cumple</v>
      </c>
    </row>
    <row r="31" spans="1:40" x14ac:dyDescent="0.35">
      <c r="A31" s="3">
        <f t="shared" si="8"/>
        <v>22</v>
      </c>
      <c r="B31" s="17">
        <v>4.2842399999999996</v>
      </c>
      <c r="C31" s="17">
        <v>1.52383</v>
      </c>
      <c r="D31">
        <v>10</v>
      </c>
      <c r="E31">
        <v>42</v>
      </c>
      <c r="F31">
        <v>25</v>
      </c>
      <c r="G31">
        <v>25</v>
      </c>
      <c r="H31">
        <v>33</v>
      </c>
      <c r="I31">
        <v>29</v>
      </c>
      <c r="J31">
        <v>11</v>
      </c>
      <c r="K31">
        <v>27</v>
      </c>
      <c r="L31">
        <v>40</v>
      </c>
      <c r="M31">
        <v>25</v>
      </c>
      <c r="N31">
        <v>13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166</v>
      </c>
      <c r="V31">
        <v>0.61</v>
      </c>
      <c r="W31" s="7">
        <f t="shared" si="0"/>
        <v>4752</v>
      </c>
      <c r="X31" s="7">
        <f t="shared" si="3"/>
        <v>25564</v>
      </c>
      <c r="Y31" s="7">
        <f t="shared" si="4"/>
        <v>20812</v>
      </c>
      <c r="Z31" s="9">
        <f t="shared" si="5"/>
        <v>0.81411359724612742</v>
      </c>
      <c r="AA31" s="18">
        <f t="shared" si="6"/>
        <v>1.821721E-6</v>
      </c>
      <c r="AB31" s="10">
        <f t="shared" si="1"/>
        <v>20.465260000000004</v>
      </c>
      <c r="AC31" s="14">
        <f t="shared" si="7"/>
        <v>16.661046437177284</v>
      </c>
      <c r="AD31" s="10" t="str">
        <f t="shared" si="2"/>
        <v>cumple</v>
      </c>
    </row>
    <row r="32" spans="1:40" x14ac:dyDescent="0.35">
      <c r="A32" s="3">
        <f t="shared" si="8"/>
        <v>23</v>
      </c>
      <c r="B32" s="17">
        <v>3.46</v>
      </c>
      <c r="C32" s="17">
        <v>1.64516</v>
      </c>
      <c r="D32">
        <v>11</v>
      </c>
      <c r="E32">
        <v>42</v>
      </c>
      <c r="F32">
        <v>25</v>
      </c>
      <c r="G32">
        <v>26</v>
      </c>
      <c r="H32">
        <v>34</v>
      </c>
      <c r="I32">
        <v>31</v>
      </c>
      <c r="J32">
        <v>13</v>
      </c>
      <c r="K32">
        <v>26</v>
      </c>
      <c r="L32">
        <v>40</v>
      </c>
      <c r="M32">
        <v>14</v>
      </c>
      <c r="N32">
        <v>17</v>
      </c>
      <c r="O32">
        <v>13</v>
      </c>
      <c r="P32">
        <v>20</v>
      </c>
      <c r="Q32">
        <v>23</v>
      </c>
      <c r="R32">
        <v>15</v>
      </c>
      <c r="S32">
        <v>46</v>
      </c>
      <c r="T32">
        <v>12</v>
      </c>
      <c r="U32">
        <v>140</v>
      </c>
      <c r="V32">
        <v>0.61</v>
      </c>
      <c r="W32" s="7">
        <f t="shared" si="0"/>
        <v>4752</v>
      </c>
      <c r="X32" s="7">
        <f t="shared" si="3"/>
        <v>21560</v>
      </c>
      <c r="Y32" s="7">
        <f t="shared" si="4"/>
        <v>16808</v>
      </c>
      <c r="Z32" s="9">
        <f t="shared" si="5"/>
        <v>0.7795918367346939</v>
      </c>
      <c r="AA32" s="18">
        <f t="shared" si="6"/>
        <v>1.821721E-6</v>
      </c>
      <c r="AB32" s="10">
        <f t="shared" si="1"/>
        <v>20.465260000000004</v>
      </c>
      <c r="AC32" s="14">
        <f t="shared" si="7"/>
        <v>15.954549632653064</v>
      </c>
      <c r="AD32" s="10" t="str">
        <f t="shared" si="2"/>
        <v>cumple</v>
      </c>
      <c r="AN32" s="15"/>
    </row>
    <row r="33" spans="1:30" x14ac:dyDescent="0.35">
      <c r="A33" s="3">
        <f t="shared" si="8"/>
        <v>24</v>
      </c>
      <c r="B33" s="17">
        <v>6.9447099999999997</v>
      </c>
      <c r="C33" s="17">
        <v>1.22803</v>
      </c>
      <c r="D33">
        <v>10</v>
      </c>
      <c r="E33">
        <v>43</v>
      </c>
      <c r="F33">
        <v>22</v>
      </c>
      <c r="G33">
        <v>25</v>
      </c>
      <c r="H33">
        <v>34</v>
      </c>
      <c r="I33">
        <v>34</v>
      </c>
      <c r="J33">
        <v>11</v>
      </c>
      <c r="K33">
        <v>25</v>
      </c>
      <c r="L33">
        <v>40</v>
      </c>
      <c r="M33">
        <v>25</v>
      </c>
      <c r="N33">
        <v>13</v>
      </c>
      <c r="O33">
        <v>11</v>
      </c>
      <c r="P33">
        <v>20</v>
      </c>
      <c r="Q33">
        <v>23</v>
      </c>
      <c r="R33">
        <v>15</v>
      </c>
      <c r="S33">
        <v>46</v>
      </c>
      <c r="T33">
        <v>12</v>
      </c>
      <c r="U33">
        <v>250</v>
      </c>
      <c r="V33">
        <v>0.61</v>
      </c>
      <c r="W33" s="7">
        <f t="shared" si="0"/>
        <v>4764</v>
      </c>
      <c r="X33" s="7">
        <f t="shared" si="3"/>
        <v>38500</v>
      </c>
      <c r="Y33" s="7">
        <f t="shared" si="4"/>
        <v>33736</v>
      </c>
      <c r="Z33" s="9">
        <f t="shared" si="5"/>
        <v>0.87625974025974029</v>
      </c>
      <c r="AA33" s="18">
        <f t="shared" si="6"/>
        <v>1.821721E-6</v>
      </c>
      <c r="AB33" s="10">
        <f t="shared" si="1"/>
        <v>20.465260000000004</v>
      </c>
      <c r="AC33" s="14">
        <f t="shared" si="7"/>
        <v>17.932883411948055</v>
      </c>
      <c r="AD33" s="10" t="str">
        <f t="shared" si="2"/>
        <v>cumple</v>
      </c>
    </row>
    <row r="34" spans="1:30" x14ac:dyDescent="0.35">
      <c r="A34" s="3">
        <f t="shared" si="8"/>
        <v>25</v>
      </c>
      <c r="B34" s="17">
        <v>6.4934700000000003</v>
      </c>
      <c r="C34" s="17">
        <v>1.2631399999999999</v>
      </c>
      <c r="D34">
        <v>10</v>
      </c>
      <c r="E34">
        <v>43</v>
      </c>
      <c r="F34">
        <v>25</v>
      </c>
      <c r="G34">
        <v>26</v>
      </c>
      <c r="H34">
        <v>33</v>
      </c>
      <c r="I34">
        <v>34</v>
      </c>
      <c r="J34">
        <v>11</v>
      </c>
      <c r="K34">
        <v>25</v>
      </c>
      <c r="L34">
        <v>40</v>
      </c>
      <c r="M34">
        <v>25</v>
      </c>
      <c r="N34">
        <v>13</v>
      </c>
      <c r="O34">
        <v>13</v>
      </c>
      <c r="P34">
        <v>19</v>
      </c>
      <c r="Q34">
        <v>23</v>
      </c>
      <c r="R34">
        <v>14</v>
      </c>
      <c r="S34">
        <v>46</v>
      </c>
      <c r="T34">
        <v>12</v>
      </c>
      <c r="U34">
        <v>236</v>
      </c>
      <c r="V34">
        <v>0.61</v>
      </c>
      <c r="W34" s="7">
        <f t="shared" si="0"/>
        <v>4800</v>
      </c>
      <c r="X34" s="7">
        <f t="shared" si="3"/>
        <v>36344</v>
      </c>
      <c r="Y34" s="7">
        <f t="shared" si="4"/>
        <v>31544</v>
      </c>
      <c r="Z34" s="9">
        <f t="shared" si="5"/>
        <v>0.86792868148800351</v>
      </c>
      <c r="AA34" s="18">
        <f t="shared" si="6"/>
        <v>1.821721E-6</v>
      </c>
      <c r="AB34" s="10">
        <f t="shared" si="1"/>
        <v>20.465260000000004</v>
      </c>
      <c r="AC34" s="14">
        <f t="shared" si="7"/>
        <v>17.762386128109181</v>
      </c>
      <c r="AD34" s="10" t="str">
        <f t="shared" si="2"/>
        <v>cumple</v>
      </c>
    </row>
    <row r="35" spans="1:30" x14ac:dyDescent="0.35">
      <c r="A35" s="3">
        <f t="shared" si="8"/>
        <v>26</v>
      </c>
      <c r="B35" s="17">
        <v>4.32294</v>
      </c>
      <c r="C35" s="17">
        <v>1.4939899999999999</v>
      </c>
      <c r="D35">
        <v>10</v>
      </c>
      <c r="E35">
        <v>42</v>
      </c>
      <c r="F35">
        <v>25</v>
      </c>
      <c r="G35">
        <v>26</v>
      </c>
      <c r="H35">
        <v>34</v>
      </c>
      <c r="I35">
        <v>29</v>
      </c>
      <c r="J35">
        <v>11</v>
      </c>
      <c r="K35">
        <v>27</v>
      </c>
      <c r="L35">
        <v>42</v>
      </c>
      <c r="M35">
        <v>25</v>
      </c>
      <c r="N35">
        <v>18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168</v>
      </c>
      <c r="V35">
        <v>0.61</v>
      </c>
      <c r="W35" s="7">
        <f t="shared" si="0"/>
        <v>4872</v>
      </c>
      <c r="X35" s="7">
        <f t="shared" si="3"/>
        <v>25872</v>
      </c>
      <c r="Y35" s="7">
        <f t="shared" si="4"/>
        <v>21000</v>
      </c>
      <c r="Z35" s="9">
        <f t="shared" si="5"/>
        <v>0.81168831168831168</v>
      </c>
      <c r="AA35" s="18">
        <f t="shared" si="6"/>
        <v>1.821721E-6</v>
      </c>
      <c r="AB35" s="10">
        <f t="shared" si="1"/>
        <v>20.465260000000004</v>
      </c>
      <c r="AC35" s="14">
        <f t="shared" si="7"/>
        <v>16.61141233766234</v>
      </c>
      <c r="AD35" s="10" t="str">
        <f t="shared" si="2"/>
        <v>cumple</v>
      </c>
    </row>
    <row r="36" spans="1:30" x14ac:dyDescent="0.35">
      <c r="A36" s="3">
        <f t="shared" si="8"/>
        <v>27</v>
      </c>
      <c r="B36" s="17">
        <v>7.8249399999999998</v>
      </c>
      <c r="C36" s="17">
        <v>1.1524099999999999</v>
      </c>
      <c r="D36">
        <v>10</v>
      </c>
      <c r="E36">
        <v>42</v>
      </c>
      <c r="F36">
        <v>26</v>
      </c>
      <c r="G36">
        <v>25</v>
      </c>
      <c r="H36">
        <v>34</v>
      </c>
      <c r="I36">
        <v>29</v>
      </c>
      <c r="J36">
        <v>13</v>
      </c>
      <c r="K36">
        <v>27</v>
      </c>
      <c r="L36">
        <v>40</v>
      </c>
      <c r="M36">
        <v>25</v>
      </c>
      <c r="N36">
        <v>13</v>
      </c>
      <c r="O36">
        <v>13</v>
      </c>
      <c r="P36">
        <v>19</v>
      </c>
      <c r="Q36">
        <v>23</v>
      </c>
      <c r="R36">
        <v>14</v>
      </c>
      <c r="S36">
        <v>47</v>
      </c>
      <c r="T36">
        <v>12</v>
      </c>
      <c r="U36">
        <v>278</v>
      </c>
      <c r="V36">
        <v>0.61</v>
      </c>
      <c r="W36" s="7">
        <f t="shared" si="0"/>
        <v>4800</v>
      </c>
      <c r="X36" s="7">
        <f t="shared" si="3"/>
        <v>42812</v>
      </c>
      <c r="Y36" s="7">
        <f t="shared" si="4"/>
        <v>38012</v>
      </c>
      <c r="Z36" s="9">
        <f t="shared" si="5"/>
        <v>0.88788190227039143</v>
      </c>
      <c r="AA36" s="18">
        <f t="shared" si="6"/>
        <v>1.821721E-6</v>
      </c>
      <c r="AB36" s="10">
        <f t="shared" si="1"/>
        <v>20.465260000000004</v>
      </c>
      <c r="AC36" s="14">
        <f t="shared" si="7"/>
        <v>18.170733979258156</v>
      </c>
      <c r="AD36" s="10" t="str">
        <f t="shared" si="2"/>
        <v>cumple</v>
      </c>
    </row>
    <row r="37" spans="1:30" x14ac:dyDescent="0.35">
      <c r="A37" s="3">
        <f t="shared" si="8"/>
        <v>28</v>
      </c>
      <c r="B37" s="17">
        <v>4.0792099999999998</v>
      </c>
      <c r="C37" s="17">
        <v>1.53773</v>
      </c>
      <c r="D37">
        <v>11</v>
      </c>
      <c r="E37">
        <v>42</v>
      </c>
      <c r="F37">
        <v>25</v>
      </c>
      <c r="G37">
        <v>24</v>
      </c>
      <c r="H37">
        <v>33</v>
      </c>
      <c r="I37">
        <v>29</v>
      </c>
      <c r="J37">
        <v>13</v>
      </c>
      <c r="K37">
        <v>27</v>
      </c>
      <c r="L37">
        <v>43</v>
      </c>
      <c r="M37">
        <v>25</v>
      </c>
      <c r="N37">
        <v>13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160</v>
      </c>
      <c r="V37">
        <v>0.61</v>
      </c>
      <c r="W37" s="7">
        <f t="shared" si="0"/>
        <v>4824</v>
      </c>
      <c r="X37" s="7">
        <f t="shared" si="3"/>
        <v>24640</v>
      </c>
      <c r="Y37" s="7">
        <f t="shared" si="4"/>
        <v>19816</v>
      </c>
      <c r="Z37" s="9">
        <f t="shared" si="5"/>
        <v>0.80422077922077917</v>
      </c>
      <c r="AA37" s="18">
        <f t="shared" si="6"/>
        <v>1.821721E-6</v>
      </c>
      <c r="AB37" s="10">
        <f t="shared" si="1"/>
        <v>20.465260000000004</v>
      </c>
      <c r="AC37" s="14">
        <f t="shared" si="7"/>
        <v>16.458587344155845</v>
      </c>
      <c r="AD37" s="10" t="str">
        <f t="shared" si="2"/>
        <v>cumple</v>
      </c>
    </row>
    <row r="38" spans="1:30" x14ac:dyDescent="0.35">
      <c r="A38" s="3">
        <f t="shared" si="8"/>
        <v>29</v>
      </c>
      <c r="B38" s="17">
        <v>7.3102999999999998</v>
      </c>
      <c r="C38" s="17">
        <v>1.1879299999999999</v>
      </c>
      <c r="D38">
        <v>10</v>
      </c>
      <c r="E38">
        <v>43</v>
      </c>
      <c r="F38">
        <v>25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40</v>
      </c>
      <c r="M38">
        <v>25</v>
      </c>
      <c r="N38">
        <v>17</v>
      </c>
      <c r="O38">
        <v>11</v>
      </c>
      <c r="P38">
        <v>20</v>
      </c>
      <c r="Q38">
        <v>23</v>
      </c>
      <c r="R38">
        <v>14</v>
      </c>
      <c r="S38">
        <v>46</v>
      </c>
      <c r="T38">
        <v>12</v>
      </c>
      <c r="U38">
        <v>262</v>
      </c>
      <c r="V38">
        <v>0.61</v>
      </c>
      <c r="W38" s="7">
        <f t="shared" ref="W38:W40" si="9">SUM(D38:S38)*T38</f>
        <v>4836</v>
      </c>
      <c r="X38" s="7">
        <f t="shared" ref="X38:X40" si="10">$F$2*U38</f>
        <v>40348</v>
      </c>
      <c r="Y38" s="7">
        <f t="shared" ref="Y38:Y40" si="11">X38-W38</f>
        <v>35512</v>
      </c>
      <c r="Z38" s="9">
        <f t="shared" si="5"/>
        <v>0.88014275800535346</v>
      </c>
      <c r="AA38" s="18">
        <f t="shared" si="6"/>
        <v>1.821721E-6</v>
      </c>
      <c r="AB38" s="10">
        <f t="shared" si="1"/>
        <v>20.465260000000004</v>
      </c>
      <c r="AC38" s="14">
        <f t="shared" si="7"/>
        <v>18.012350379696645</v>
      </c>
      <c r="AD38" s="10" t="str">
        <f t="shared" si="2"/>
        <v>cumple</v>
      </c>
    </row>
    <row r="39" spans="1:30" x14ac:dyDescent="0.35">
      <c r="A39" s="3">
        <f t="shared" si="8"/>
        <v>30</v>
      </c>
      <c r="Q39" s="3"/>
      <c r="W39" s="7">
        <f t="shared" si="9"/>
        <v>0</v>
      </c>
      <c r="X39" s="7">
        <f t="shared" si="10"/>
        <v>0</v>
      </c>
      <c r="Y39" s="7">
        <f t="shared" si="11"/>
        <v>0</v>
      </c>
      <c r="Z39" s="9" t="e">
        <f t="shared" si="5"/>
        <v>#DIV/0!</v>
      </c>
      <c r="AA39" s="18">
        <f t="shared" si="6"/>
        <v>5.5041999999999997E-7</v>
      </c>
      <c r="AB39" s="10">
        <f t="shared" si="1"/>
        <v>-26.361999999999998</v>
      </c>
      <c r="AC39" s="14" t="e">
        <f t="shared" si="7"/>
        <v>#DIV/0!</v>
      </c>
      <c r="AD39" s="10" t="e">
        <f t="shared" si="2"/>
        <v>#DIV/0!</v>
      </c>
    </row>
    <row r="40" spans="1:30" x14ac:dyDescent="0.35">
      <c r="A40" s="3">
        <f t="shared" si="8"/>
        <v>31</v>
      </c>
      <c r="Q40" s="3"/>
      <c r="W40" s="7">
        <f t="shared" si="9"/>
        <v>0</v>
      </c>
      <c r="X40" s="7">
        <f t="shared" si="10"/>
        <v>0</v>
      </c>
      <c r="Y40" s="7">
        <f t="shared" si="11"/>
        <v>0</v>
      </c>
      <c r="Z40" s="9" t="e">
        <f t="shared" si="5"/>
        <v>#DIV/0!</v>
      </c>
      <c r="AA40" s="18">
        <f t="shared" si="6"/>
        <v>5.5041999999999997E-7</v>
      </c>
      <c r="AB40" s="10">
        <f t="shared" si="1"/>
        <v>-26.361999999999998</v>
      </c>
      <c r="AC40" s="14" t="e">
        <f t="shared" si="7"/>
        <v>#DIV/0!</v>
      </c>
      <c r="AD40" s="10" t="e">
        <f t="shared" si="2"/>
        <v>#DIV/0!</v>
      </c>
    </row>
    <row r="41" spans="1:30" x14ac:dyDescent="0.35">
      <c r="B41" s="17"/>
      <c r="E41" s="15"/>
      <c r="F41" s="15"/>
    </row>
    <row r="42" spans="1:30" x14ac:dyDescent="0.35">
      <c r="B42" s="17"/>
      <c r="E42" s="15"/>
      <c r="F42" s="15"/>
    </row>
    <row r="43" spans="1:30" x14ac:dyDescent="0.35">
      <c r="B43" s="17"/>
      <c r="E43" s="15"/>
      <c r="F43" s="15"/>
    </row>
    <row r="44" spans="1:30" x14ac:dyDescent="0.35">
      <c r="B44" s="17"/>
      <c r="E44" s="15"/>
      <c r="F44" s="15"/>
    </row>
    <row r="45" spans="1:30" x14ac:dyDescent="0.35">
      <c r="B45" s="17"/>
      <c r="E45" s="15"/>
      <c r="F45" s="15"/>
    </row>
    <row r="46" spans="1:30" x14ac:dyDescent="0.35">
      <c r="B46" s="17"/>
      <c r="E46" s="15"/>
      <c r="F46" s="15"/>
    </row>
    <row r="47" spans="1:30" x14ac:dyDescent="0.35">
      <c r="B47" s="17"/>
      <c r="E47" s="15"/>
      <c r="F47" s="15"/>
    </row>
    <row r="48" spans="1:30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B4002-EAB5-47D1-A99C-8D5F0A70F551}">
  <dimension ref="A1:AM65"/>
  <sheetViews>
    <sheetView zoomScale="66" zoomScaleNormal="66" workbookViewId="0">
      <selection sqref="A1:XFD1048576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D1" s="3"/>
      <c r="I1" s="29" t="s">
        <v>41</v>
      </c>
      <c r="J1" s="29"/>
      <c r="K1" s="29"/>
      <c r="L1" s="29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35779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9.9386111111111113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8.2349999999999994</v>
      </c>
      <c r="C10">
        <v>1.15663</v>
      </c>
      <c r="D10" s="15">
        <v>27</v>
      </c>
      <c r="E10" s="15">
        <v>27</v>
      </c>
      <c r="F10">
        <v>24</v>
      </c>
      <c r="G10">
        <v>25</v>
      </c>
      <c r="H10">
        <v>33</v>
      </c>
      <c r="I10">
        <v>29</v>
      </c>
      <c r="J10">
        <v>11</v>
      </c>
      <c r="K10">
        <v>31</v>
      </c>
      <c r="L10">
        <v>40</v>
      </c>
      <c r="M10">
        <v>16</v>
      </c>
      <c r="N10">
        <v>13</v>
      </c>
      <c r="O10">
        <v>11</v>
      </c>
      <c r="P10">
        <v>11</v>
      </c>
      <c r="Q10">
        <v>23</v>
      </c>
      <c r="R10">
        <v>14</v>
      </c>
      <c r="S10">
        <v>53</v>
      </c>
      <c r="T10">
        <v>12</v>
      </c>
      <c r="U10">
        <v>290</v>
      </c>
      <c r="V10">
        <v>0.61</v>
      </c>
      <c r="W10" s="24">
        <f t="shared" ref="W10:W40" si="0">SUM(D10:S10)*T10</f>
        <v>4656</v>
      </c>
      <c r="X10" s="7">
        <f>$F$2*U10</f>
        <v>44660</v>
      </c>
      <c r="Y10" s="7">
        <f>X10-W10</f>
        <v>40004</v>
      </c>
      <c r="Z10" s="9">
        <f>Y10/X10</f>
        <v>0.89574563367666815</v>
      </c>
      <c r="AA10" s="18">
        <f>0.0000020841*V10+0.00000055042</f>
        <v>1.821721E-6</v>
      </c>
      <c r="AB10" s="10">
        <f t="shared" ref="AB10:AB40" si="1">76.766*V10-26.362</f>
        <v>20.465260000000004</v>
      </c>
      <c r="AC10" s="23">
        <f>AB10*Z10</f>
        <v>18.331667287057773</v>
      </c>
      <c r="AL10" s="15"/>
    </row>
    <row r="11" spans="1:38" x14ac:dyDescent="0.35">
      <c r="A11" s="3">
        <f>1+A10</f>
        <v>2</v>
      </c>
      <c r="B11">
        <v>7.0155200000000004</v>
      </c>
      <c r="C11">
        <v>1.25088</v>
      </c>
      <c r="D11" s="15">
        <v>11</v>
      </c>
      <c r="E11" s="15">
        <v>15</v>
      </c>
      <c r="F11">
        <v>24</v>
      </c>
      <c r="G11">
        <v>47</v>
      </c>
      <c r="H11">
        <v>33</v>
      </c>
      <c r="I11">
        <v>32</v>
      </c>
      <c r="J11">
        <v>11</v>
      </c>
      <c r="K11">
        <v>26</v>
      </c>
      <c r="L11">
        <v>41</v>
      </c>
      <c r="M11">
        <v>25</v>
      </c>
      <c r="N11">
        <v>14</v>
      </c>
      <c r="O11">
        <v>13</v>
      </c>
      <c r="P11">
        <v>19</v>
      </c>
      <c r="Q11">
        <v>23</v>
      </c>
      <c r="R11">
        <v>14</v>
      </c>
      <c r="S11">
        <v>46</v>
      </c>
      <c r="T11">
        <v>12</v>
      </c>
      <c r="U11">
        <v>252</v>
      </c>
      <c r="V11">
        <v>0.61</v>
      </c>
      <c r="W11" s="24">
        <f t="shared" si="0"/>
        <v>4728</v>
      </c>
      <c r="X11" s="7">
        <f t="shared" ref="X11:X40" si="2">$F$2*U11</f>
        <v>38808</v>
      </c>
      <c r="Y11" s="7">
        <f t="shared" ref="Y11:Y40" si="3">X11-W11</f>
        <v>34080</v>
      </c>
      <c r="Z11" s="9">
        <f t="shared" ref="Z11:Z40" si="4">Y11/X11</f>
        <v>0.87816944959802101</v>
      </c>
      <c r="AA11" s="18">
        <f t="shared" ref="AA11:AA40" si="5">0.0000020841*V11+0.00000055042</f>
        <v>1.821721E-6</v>
      </c>
      <c r="AB11" s="10">
        <f t="shared" si="1"/>
        <v>20.465260000000004</v>
      </c>
      <c r="AC11" s="23">
        <f t="shared" ref="AC11:AC40" si="6">AB11*Z11</f>
        <v>17.971966110080398</v>
      </c>
      <c r="AL11" s="15"/>
    </row>
    <row r="12" spans="1:38" x14ac:dyDescent="0.35">
      <c r="A12" s="3">
        <f t="shared" ref="A12:A45" si="7">1+A11</f>
        <v>3</v>
      </c>
      <c r="B12">
        <v>8.2909900000000007</v>
      </c>
      <c r="C12">
        <v>1.14828</v>
      </c>
      <c r="D12" s="15">
        <v>27</v>
      </c>
      <c r="E12" s="15">
        <v>27</v>
      </c>
      <c r="F12">
        <v>24</v>
      </c>
      <c r="G12">
        <v>25</v>
      </c>
      <c r="H12">
        <v>33</v>
      </c>
      <c r="I12">
        <v>29</v>
      </c>
      <c r="J12">
        <v>11</v>
      </c>
      <c r="K12">
        <v>31</v>
      </c>
      <c r="L12">
        <v>40</v>
      </c>
      <c r="M12">
        <v>16</v>
      </c>
      <c r="N12">
        <v>13</v>
      </c>
      <c r="O12">
        <v>13</v>
      </c>
      <c r="P12">
        <v>11</v>
      </c>
      <c r="Q12">
        <v>23</v>
      </c>
      <c r="R12">
        <v>14</v>
      </c>
      <c r="S12">
        <v>54</v>
      </c>
      <c r="T12">
        <v>12</v>
      </c>
      <c r="U12">
        <v>292</v>
      </c>
      <c r="V12">
        <v>0.61</v>
      </c>
      <c r="W12" s="24">
        <f t="shared" si="0"/>
        <v>4692</v>
      </c>
      <c r="X12" s="7">
        <f t="shared" si="2"/>
        <v>44968</v>
      </c>
      <c r="Y12" s="7">
        <f t="shared" si="3"/>
        <v>40276</v>
      </c>
      <c r="Z12" s="9">
        <f t="shared" si="4"/>
        <v>0.89565913538516273</v>
      </c>
      <c r="AA12" s="18">
        <f t="shared" si="5"/>
        <v>1.821721E-6</v>
      </c>
      <c r="AB12" s="10">
        <f t="shared" si="1"/>
        <v>20.465260000000004</v>
      </c>
      <c r="AC12" s="23">
        <f t="shared" si="6"/>
        <v>18.329897077032559</v>
      </c>
      <c r="AL12" s="15"/>
    </row>
    <row r="13" spans="1:38" x14ac:dyDescent="0.35">
      <c r="A13" s="3">
        <f t="shared" si="7"/>
        <v>4</v>
      </c>
      <c r="B13">
        <v>4.3770800000000003</v>
      </c>
      <c r="C13">
        <v>1.55674</v>
      </c>
      <c r="D13" s="15">
        <v>16</v>
      </c>
      <c r="E13" s="15">
        <v>14</v>
      </c>
      <c r="F13">
        <v>25</v>
      </c>
      <c r="G13">
        <v>48</v>
      </c>
      <c r="H13">
        <v>22</v>
      </c>
      <c r="I13">
        <v>60</v>
      </c>
      <c r="J13">
        <v>11</v>
      </c>
      <c r="K13">
        <v>11</v>
      </c>
      <c r="L13">
        <v>40</v>
      </c>
      <c r="M13">
        <v>16</v>
      </c>
      <c r="N13">
        <v>13</v>
      </c>
      <c r="O13">
        <v>13</v>
      </c>
      <c r="P13">
        <v>19</v>
      </c>
      <c r="Q13">
        <v>23</v>
      </c>
      <c r="R13">
        <v>14</v>
      </c>
      <c r="S13">
        <v>46</v>
      </c>
      <c r="T13">
        <v>11</v>
      </c>
      <c r="U13">
        <v>166</v>
      </c>
      <c r="V13">
        <v>0.61</v>
      </c>
      <c r="W13" s="24">
        <f t="shared" si="0"/>
        <v>4301</v>
      </c>
      <c r="X13" s="7">
        <f t="shared" si="2"/>
        <v>25564</v>
      </c>
      <c r="Y13" s="7">
        <f t="shared" si="3"/>
        <v>21263</v>
      </c>
      <c r="Z13" s="9">
        <f t="shared" si="4"/>
        <v>0.83175559380378661</v>
      </c>
      <c r="AA13" s="18">
        <f t="shared" si="5"/>
        <v>1.821721E-6</v>
      </c>
      <c r="AB13" s="10">
        <f t="shared" si="1"/>
        <v>20.465260000000004</v>
      </c>
      <c r="AC13" s="23">
        <f t="shared" si="6"/>
        <v>17.022094483648885</v>
      </c>
      <c r="AL13" s="15"/>
    </row>
    <row r="14" spans="1:38" x14ac:dyDescent="0.35">
      <c r="A14" s="3">
        <f t="shared" si="7"/>
        <v>5</v>
      </c>
      <c r="B14">
        <v>7.1349200000000002</v>
      </c>
      <c r="C14">
        <v>1.2358</v>
      </c>
      <c r="D14" s="15">
        <v>15</v>
      </c>
      <c r="E14" s="15">
        <v>13</v>
      </c>
      <c r="F14">
        <v>25</v>
      </c>
      <c r="G14">
        <v>46</v>
      </c>
      <c r="H14">
        <v>33</v>
      </c>
      <c r="I14">
        <v>32</v>
      </c>
      <c r="J14">
        <v>11</v>
      </c>
      <c r="K14">
        <v>27</v>
      </c>
      <c r="L14">
        <v>41</v>
      </c>
      <c r="M14">
        <v>25</v>
      </c>
      <c r="N14">
        <v>14</v>
      </c>
      <c r="O14">
        <v>13</v>
      </c>
      <c r="P14">
        <v>19</v>
      </c>
      <c r="Q14">
        <v>23</v>
      </c>
      <c r="R14">
        <v>14</v>
      </c>
      <c r="S14">
        <v>46</v>
      </c>
      <c r="T14">
        <v>12</v>
      </c>
      <c r="U14">
        <v>256</v>
      </c>
      <c r="V14">
        <v>0.61</v>
      </c>
      <c r="W14" s="24">
        <f t="shared" si="0"/>
        <v>4764</v>
      </c>
      <c r="X14" s="7">
        <f t="shared" si="2"/>
        <v>39424</v>
      </c>
      <c r="Y14" s="7">
        <f t="shared" si="3"/>
        <v>34660</v>
      </c>
      <c r="Z14" s="9">
        <f t="shared" si="4"/>
        <v>0.87915990259740262</v>
      </c>
      <c r="AA14" s="18">
        <f t="shared" si="5"/>
        <v>1.821721E-6</v>
      </c>
      <c r="AB14" s="10">
        <f t="shared" si="1"/>
        <v>20.465260000000004</v>
      </c>
      <c r="AC14" s="23">
        <f t="shared" si="6"/>
        <v>17.992235988230522</v>
      </c>
      <c r="AL14" s="15"/>
    </row>
    <row r="15" spans="1:38" x14ac:dyDescent="0.35">
      <c r="A15" s="3">
        <f t="shared" si="7"/>
        <v>6</v>
      </c>
      <c r="B15">
        <v>7.0739799999999997</v>
      </c>
      <c r="C15">
        <v>1.24356</v>
      </c>
      <c r="D15" s="15">
        <v>11</v>
      </c>
      <c r="E15" s="15">
        <v>17</v>
      </c>
      <c r="F15">
        <v>24</v>
      </c>
      <c r="G15">
        <v>47</v>
      </c>
      <c r="H15">
        <v>33</v>
      </c>
      <c r="I15">
        <v>32</v>
      </c>
      <c r="J15">
        <v>11</v>
      </c>
      <c r="K15">
        <v>26</v>
      </c>
      <c r="L15">
        <v>41</v>
      </c>
      <c r="M15">
        <v>25</v>
      </c>
      <c r="N15">
        <v>14</v>
      </c>
      <c r="O15">
        <v>13</v>
      </c>
      <c r="P15">
        <v>19</v>
      </c>
      <c r="Q15">
        <v>23</v>
      </c>
      <c r="R15">
        <v>14</v>
      </c>
      <c r="S15">
        <v>46</v>
      </c>
      <c r="T15">
        <v>12</v>
      </c>
      <c r="U15">
        <v>254</v>
      </c>
      <c r="V15">
        <v>0.61</v>
      </c>
      <c r="W15" s="24">
        <f t="shared" si="0"/>
        <v>4752</v>
      </c>
      <c r="X15" s="7">
        <f t="shared" si="2"/>
        <v>39116</v>
      </c>
      <c r="Y15" s="7">
        <f t="shared" si="3"/>
        <v>34364</v>
      </c>
      <c r="Z15" s="9">
        <f t="shared" si="4"/>
        <v>0.87851518560179975</v>
      </c>
      <c r="AA15" s="18">
        <f t="shared" si="5"/>
        <v>1.821721E-6</v>
      </c>
      <c r="AB15" s="10">
        <f t="shared" si="1"/>
        <v>20.465260000000004</v>
      </c>
      <c r="AC15" s="23">
        <f t="shared" si="6"/>
        <v>17.979041687289094</v>
      </c>
      <c r="AL15" s="15"/>
    </row>
    <row r="16" spans="1:38" x14ac:dyDescent="0.35">
      <c r="A16" s="3">
        <f t="shared" si="7"/>
        <v>7</v>
      </c>
      <c r="B16">
        <v>5.3620999999999999</v>
      </c>
      <c r="C16">
        <v>1.42259</v>
      </c>
      <c r="D16" s="15">
        <v>11</v>
      </c>
      <c r="E16" s="15">
        <v>38</v>
      </c>
      <c r="F16">
        <v>25</v>
      </c>
      <c r="G16">
        <v>25</v>
      </c>
      <c r="H16">
        <v>33</v>
      </c>
      <c r="I16">
        <v>32</v>
      </c>
      <c r="J16">
        <v>11</v>
      </c>
      <c r="K16">
        <v>27</v>
      </c>
      <c r="L16">
        <v>41</v>
      </c>
      <c r="M16">
        <v>25</v>
      </c>
      <c r="N16">
        <v>13</v>
      </c>
      <c r="O16">
        <v>13</v>
      </c>
      <c r="P16">
        <v>19</v>
      </c>
      <c r="Q16">
        <v>23</v>
      </c>
      <c r="R16">
        <v>14</v>
      </c>
      <c r="S16">
        <v>46</v>
      </c>
      <c r="T16">
        <v>12</v>
      </c>
      <c r="U16">
        <v>200</v>
      </c>
      <c r="V16">
        <v>0.61</v>
      </c>
      <c r="W16" s="24">
        <f t="shared" si="0"/>
        <v>4752</v>
      </c>
      <c r="X16" s="7">
        <f t="shared" si="2"/>
        <v>30800</v>
      </c>
      <c r="Y16" s="7">
        <f t="shared" si="3"/>
        <v>26048</v>
      </c>
      <c r="Z16" s="9">
        <f t="shared" si="4"/>
        <v>0.84571428571428575</v>
      </c>
      <c r="AA16" s="18">
        <f t="shared" si="5"/>
        <v>1.821721E-6</v>
      </c>
      <c r="AB16" s="10">
        <f t="shared" si="1"/>
        <v>20.465260000000004</v>
      </c>
      <c r="AC16" s="23">
        <f t="shared" si="6"/>
        <v>17.307762742857147</v>
      </c>
      <c r="AL16" s="15"/>
    </row>
    <row r="17" spans="1:39" x14ac:dyDescent="0.35">
      <c r="A17" s="3">
        <f t="shared" si="7"/>
        <v>8</v>
      </c>
      <c r="B17">
        <v>8.3395799999999998</v>
      </c>
      <c r="C17">
        <v>1.14009</v>
      </c>
      <c r="D17" s="15">
        <v>25</v>
      </c>
      <c r="E17" s="15">
        <v>39</v>
      </c>
      <c r="F17">
        <v>25</v>
      </c>
      <c r="G17">
        <v>14</v>
      </c>
      <c r="H17">
        <v>33</v>
      </c>
      <c r="I17">
        <v>32</v>
      </c>
      <c r="J17">
        <v>11</v>
      </c>
      <c r="K17">
        <v>26</v>
      </c>
      <c r="L17">
        <v>40</v>
      </c>
      <c r="M17">
        <v>25</v>
      </c>
      <c r="N17">
        <v>13</v>
      </c>
      <c r="O17">
        <v>13</v>
      </c>
      <c r="P17">
        <v>18</v>
      </c>
      <c r="Q17">
        <v>23</v>
      </c>
      <c r="R17">
        <v>14</v>
      </c>
      <c r="S17">
        <v>46</v>
      </c>
      <c r="T17">
        <v>12</v>
      </c>
      <c r="U17">
        <v>294</v>
      </c>
      <c r="V17">
        <v>0.61</v>
      </c>
      <c r="W17" s="24">
        <f t="shared" si="0"/>
        <v>4764</v>
      </c>
      <c r="X17" s="7">
        <f t="shared" si="2"/>
        <v>45276</v>
      </c>
      <c r="Y17" s="7">
        <f t="shared" si="3"/>
        <v>40512</v>
      </c>
      <c r="Z17" s="9">
        <f t="shared" si="4"/>
        <v>0.89477869069705807</v>
      </c>
      <c r="AA17" s="18">
        <f t="shared" si="5"/>
        <v>1.821721E-6</v>
      </c>
      <c r="AB17" s="10">
        <f t="shared" si="1"/>
        <v>20.465260000000004</v>
      </c>
      <c r="AC17" s="23">
        <f t="shared" si="6"/>
        <v>18.311878547574878</v>
      </c>
      <c r="AL17" s="15"/>
    </row>
    <row r="18" spans="1:39" x14ac:dyDescent="0.35">
      <c r="A18" s="3">
        <f t="shared" si="7"/>
        <v>9</v>
      </c>
      <c r="B18">
        <v>4.3040099999999999</v>
      </c>
      <c r="C18">
        <v>1.5738300000000001</v>
      </c>
      <c r="D18" s="15">
        <v>27</v>
      </c>
      <c r="E18" s="15">
        <v>27</v>
      </c>
      <c r="F18">
        <v>24</v>
      </c>
      <c r="G18">
        <v>25</v>
      </c>
      <c r="H18">
        <v>33</v>
      </c>
      <c r="I18">
        <v>29</v>
      </c>
      <c r="J18">
        <v>11</v>
      </c>
      <c r="K18">
        <v>31</v>
      </c>
      <c r="L18">
        <v>40</v>
      </c>
      <c r="M18">
        <v>16</v>
      </c>
      <c r="N18">
        <v>13</v>
      </c>
      <c r="O18">
        <v>11</v>
      </c>
      <c r="P18">
        <v>11</v>
      </c>
      <c r="Q18">
        <v>23</v>
      </c>
      <c r="R18">
        <v>14</v>
      </c>
      <c r="S18">
        <v>53</v>
      </c>
      <c r="T18">
        <v>12</v>
      </c>
      <c r="U18">
        <v>166</v>
      </c>
      <c r="V18">
        <v>0.61</v>
      </c>
      <c r="W18" s="24">
        <f t="shared" si="0"/>
        <v>4656</v>
      </c>
      <c r="X18" s="7">
        <f t="shared" si="2"/>
        <v>25564</v>
      </c>
      <c r="Y18" s="7">
        <f t="shared" si="3"/>
        <v>20908</v>
      </c>
      <c r="Z18" s="9">
        <f t="shared" si="4"/>
        <v>0.81786887810984199</v>
      </c>
      <c r="AA18" s="18">
        <f t="shared" si="5"/>
        <v>1.821721E-6</v>
      </c>
      <c r="AB18" s="10">
        <f t="shared" si="1"/>
        <v>20.465260000000004</v>
      </c>
      <c r="AC18" s="23">
        <f t="shared" si="6"/>
        <v>16.737899236426227</v>
      </c>
      <c r="AL18" s="15"/>
    </row>
    <row r="19" spans="1:39" x14ac:dyDescent="0.35">
      <c r="A19" s="3">
        <f t="shared" si="7"/>
        <v>10</v>
      </c>
      <c r="B19">
        <v>3.97464</v>
      </c>
      <c r="C19">
        <v>1.57934</v>
      </c>
      <c r="D19" s="15">
        <v>16</v>
      </c>
      <c r="E19" s="15">
        <v>15</v>
      </c>
      <c r="F19">
        <v>25</v>
      </c>
      <c r="G19">
        <v>48</v>
      </c>
      <c r="H19">
        <v>22</v>
      </c>
      <c r="I19">
        <v>60</v>
      </c>
      <c r="J19">
        <v>11</v>
      </c>
      <c r="K19">
        <v>11</v>
      </c>
      <c r="L19">
        <v>40</v>
      </c>
      <c r="M19">
        <v>16</v>
      </c>
      <c r="N19">
        <v>14</v>
      </c>
      <c r="O19">
        <v>13</v>
      </c>
      <c r="P19">
        <v>19</v>
      </c>
      <c r="Q19">
        <v>23</v>
      </c>
      <c r="R19">
        <v>14</v>
      </c>
      <c r="S19">
        <v>46</v>
      </c>
      <c r="T19">
        <v>12</v>
      </c>
      <c r="U19">
        <v>156</v>
      </c>
      <c r="V19">
        <v>0.61</v>
      </c>
      <c r="W19" s="24">
        <f t="shared" si="0"/>
        <v>4716</v>
      </c>
      <c r="X19" s="7">
        <f t="shared" si="2"/>
        <v>24024</v>
      </c>
      <c r="Y19" s="7">
        <f t="shared" si="3"/>
        <v>19308</v>
      </c>
      <c r="Z19" s="9">
        <f t="shared" si="4"/>
        <v>0.80369630369630374</v>
      </c>
      <c r="AA19" s="18">
        <f t="shared" si="5"/>
        <v>1.821721E-6</v>
      </c>
      <c r="AB19" s="10">
        <f t="shared" si="1"/>
        <v>20.465260000000004</v>
      </c>
      <c r="AC19" s="23">
        <f t="shared" si="6"/>
        <v>16.447853816183819</v>
      </c>
    </row>
    <row r="20" spans="1:39" x14ac:dyDescent="0.35">
      <c r="A20" s="3">
        <f t="shared" si="7"/>
        <v>11</v>
      </c>
      <c r="B20">
        <v>3.8626499999999999</v>
      </c>
      <c r="C20">
        <v>1.64612</v>
      </c>
      <c r="D20" s="15">
        <v>15</v>
      </c>
      <c r="E20" s="15">
        <v>38</v>
      </c>
      <c r="F20">
        <v>25</v>
      </c>
      <c r="G20">
        <v>23</v>
      </c>
      <c r="H20">
        <v>33</v>
      </c>
      <c r="I20">
        <v>32</v>
      </c>
      <c r="J20">
        <v>11</v>
      </c>
      <c r="K20">
        <v>26</v>
      </c>
      <c r="L20">
        <v>41</v>
      </c>
      <c r="M20">
        <v>16</v>
      </c>
      <c r="N20">
        <v>13</v>
      </c>
      <c r="O20">
        <v>13</v>
      </c>
      <c r="P20">
        <v>18</v>
      </c>
      <c r="Q20">
        <v>23</v>
      </c>
      <c r="R20">
        <v>14</v>
      </c>
      <c r="S20">
        <v>46</v>
      </c>
      <c r="T20">
        <v>12</v>
      </c>
      <c r="U20">
        <v>152</v>
      </c>
      <c r="V20">
        <v>0.61</v>
      </c>
      <c r="W20" s="24">
        <f t="shared" si="0"/>
        <v>4644</v>
      </c>
      <c r="X20" s="7">
        <f t="shared" si="2"/>
        <v>23408</v>
      </c>
      <c r="Y20" s="7">
        <f t="shared" si="3"/>
        <v>18764</v>
      </c>
      <c r="Z20" s="9">
        <f t="shared" si="4"/>
        <v>0.80160628844839377</v>
      </c>
      <c r="AA20" s="18">
        <f t="shared" si="5"/>
        <v>1.821721E-6</v>
      </c>
      <c r="AB20" s="10">
        <f t="shared" si="1"/>
        <v>20.465260000000004</v>
      </c>
      <c r="AC20" s="23">
        <f t="shared" si="6"/>
        <v>16.405081110731377</v>
      </c>
    </row>
    <row r="21" spans="1:39" x14ac:dyDescent="0.35">
      <c r="A21" s="3">
        <f t="shared" si="7"/>
        <v>12</v>
      </c>
      <c r="B21">
        <v>5.4082100000000004</v>
      </c>
      <c r="C21">
        <v>1.4055899999999999</v>
      </c>
      <c r="D21" s="15">
        <v>26</v>
      </c>
      <c r="E21" s="15">
        <v>27</v>
      </c>
      <c r="F21">
        <v>25</v>
      </c>
      <c r="G21">
        <v>24</v>
      </c>
      <c r="H21">
        <v>33</v>
      </c>
      <c r="I21">
        <v>33</v>
      </c>
      <c r="J21">
        <v>11</v>
      </c>
      <c r="K21">
        <v>27</v>
      </c>
      <c r="L21">
        <v>44</v>
      </c>
      <c r="M21">
        <v>25</v>
      </c>
      <c r="N21">
        <v>13</v>
      </c>
      <c r="O21">
        <v>13</v>
      </c>
      <c r="P21">
        <v>19</v>
      </c>
      <c r="Q21">
        <v>23</v>
      </c>
      <c r="R21">
        <v>14</v>
      </c>
      <c r="S21">
        <v>46</v>
      </c>
      <c r="T21">
        <v>12</v>
      </c>
      <c r="U21">
        <v>202</v>
      </c>
      <c r="V21">
        <v>0.61</v>
      </c>
      <c r="W21" s="24">
        <f t="shared" si="0"/>
        <v>4836</v>
      </c>
      <c r="X21" s="7">
        <f t="shared" si="2"/>
        <v>31108</v>
      </c>
      <c r="Y21" s="7">
        <f t="shared" si="3"/>
        <v>26272</v>
      </c>
      <c r="Z21" s="9">
        <f t="shared" si="4"/>
        <v>0.8445415970168445</v>
      </c>
      <c r="AA21" s="18">
        <f t="shared" si="5"/>
        <v>1.821721E-6</v>
      </c>
      <c r="AB21" s="10">
        <f t="shared" si="1"/>
        <v>20.465260000000004</v>
      </c>
      <c r="AC21" s="23">
        <f t="shared" si="6"/>
        <v>17.283763363764951</v>
      </c>
    </row>
    <row r="22" spans="1:39" x14ac:dyDescent="0.35">
      <c r="A22" s="3">
        <f t="shared" si="7"/>
        <v>13</v>
      </c>
      <c r="B22">
        <v>3.5794000000000001</v>
      </c>
      <c r="C22">
        <v>1.66391</v>
      </c>
      <c r="D22" s="15">
        <v>15</v>
      </c>
      <c r="E22" s="15">
        <v>39</v>
      </c>
      <c r="F22">
        <v>25</v>
      </c>
      <c r="G22">
        <v>24</v>
      </c>
      <c r="H22">
        <v>33</v>
      </c>
      <c r="I22">
        <v>32</v>
      </c>
      <c r="J22">
        <v>11</v>
      </c>
      <c r="K22">
        <v>26</v>
      </c>
      <c r="L22">
        <v>41</v>
      </c>
      <c r="M22">
        <v>25</v>
      </c>
      <c r="N22">
        <v>14</v>
      </c>
      <c r="O22">
        <v>13</v>
      </c>
      <c r="P22">
        <v>18</v>
      </c>
      <c r="Q22">
        <v>23</v>
      </c>
      <c r="R22">
        <v>14</v>
      </c>
      <c r="S22">
        <v>46</v>
      </c>
      <c r="T22">
        <v>12</v>
      </c>
      <c r="U22">
        <v>144</v>
      </c>
      <c r="V22">
        <v>0.61</v>
      </c>
      <c r="W22" s="24">
        <f t="shared" si="0"/>
        <v>4788</v>
      </c>
      <c r="X22" s="7">
        <f t="shared" si="2"/>
        <v>22176</v>
      </c>
      <c r="Y22" s="7">
        <f t="shared" si="3"/>
        <v>17388</v>
      </c>
      <c r="Z22" s="9">
        <f t="shared" si="4"/>
        <v>0.78409090909090906</v>
      </c>
      <c r="AA22" s="18">
        <f t="shared" si="5"/>
        <v>1.821721E-6</v>
      </c>
      <c r="AB22" s="10">
        <f t="shared" si="1"/>
        <v>20.465260000000004</v>
      </c>
      <c r="AC22" s="23">
        <f t="shared" si="6"/>
        <v>16.04662431818182</v>
      </c>
    </row>
    <row r="23" spans="1:39" x14ac:dyDescent="0.35">
      <c r="A23" s="3">
        <f t="shared" si="7"/>
        <v>14</v>
      </c>
      <c r="B23">
        <v>8.1666600000000003</v>
      </c>
      <c r="C23">
        <v>1.1600600000000001</v>
      </c>
      <c r="D23">
        <v>10</v>
      </c>
      <c r="E23">
        <v>17</v>
      </c>
      <c r="F23">
        <v>25</v>
      </c>
      <c r="G23">
        <v>47</v>
      </c>
      <c r="H23">
        <v>33</v>
      </c>
      <c r="I23">
        <v>32</v>
      </c>
      <c r="J23">
        <v>11</v>
      </c>
      <c r="K23">
        <v>26</v>
      </c>
      <c r="L23">
        <v>43</v>
      </c>
      <c r="M23">
        <v>14</v>
      </c>
      <c r="N23">
        <v>14</v>
      </c>
      <c r="O23">
        <v>17</v>
      </c>
      <c r="P23">
        <v>19</v>
      </c>
      <c r="Q23">
        <v>23</v>
      </c>
      <c r="R23">
        <v>14</v>
      </c>
      <c r="S23">
        <v>45</v>
      </c>
      <c r="T23">
        <v>12</v>
      </c>
      <c r="U23">
        <v>288</v>
      </c>
      <c r="V23">
        <v>0.61</v>
      </c>
      <c r="W23" s="24">
        <f t="shared" si="0"/>
        <v>4680</v>
      </c>
      <c r="X23" s="7">
        <f t="shared" si="2"/>
        <v>44352</v>
      </c>
      <c r="Y23" s="7">
        <f t="shared" si="3"/>
        <v>39672</v>
      </c>
      <c r="Z23" s="9">
        <f t="shared" si="4"/>
        <v>0.89448051948051943</v>
      </c>
      <c r="AA23" s="18">
        <f t="shared" si="5"/>
        <v>1.821721E-6</v>
      </c>
      <c r="AB23" s="10">
        <f t="shared" si="1"/>
        <v>20.465260000000004</v>
      </c>
      <c r="AC23" s="23">
        <f t="shared" si="6"/>
        <v>18.305776396103898</v>
      </c>
    </row>
    <row r="24" spans="1:39" x14ac:dyDescent="0.35">
      <c r="A24" s="3">
        <f t="shared" si="7"/>
        <v>15</v>
      </c>
      <c r="B24">
        <v>5.2912800000000004</v>
      </c>
      <c r="C24">
        <v>1.4300200000000001</v>
      </c>
      <c r="D24">
        <v>26</v>
      </c>
      <c r="E24">
        <v>27</v>
      </c>
      <c r="F24">
        <v>25</v>
      </c>
      <c r="G24">
        <v>24</v>
      </c>
      <c r="H24">
        <v>33</v>
      </c>
      <c r="I24">
        <v>33</v>
      </c>
      <c r="J24">
        <v>11</v>
      </c>
      <c r="K24">
        <v>27</v>
      </c>
      <c r="L24">
        <v>40</v>
      </c>
      <c r="M24">
        <v>25</v>
      </c>
      <c r="N24">
        <v>13</v>
      </c>
      <c r="O24">
        <v>13</v>
      </c>
      <c r="P24">
        <v>19</v>
      </c>
      <c r="Q24">
        <v>23</v>
      </c>
      <c r="R24">
        <v>14</v>
      </c>
      <c r="S24">
        <v>46</v>
      </c>
      <c r="T24">
        <v>12</v>
      </c>
      <c r="U24">
        <v>198</v>
      </c>
      <c r="V24">
        <v>0.61</v>
      </c>
      <c r="W24" s="24">
        <f t="shared" si="0"/>
        <v>4788</v>
      </c>
      <c r="X24" s="7">
        <f t="shared" si="2"/>
        <v>30492</v>
      </c>
      <c r="Y24" s="7">
        <f t="shared" si="3"/>
        <v>25704</v>
      </c>
      <c r="Z24" s="9">
        <f t="shared" si="4"/>
        <v>0.84297520661157022</v>
      </c>
      <c r="AA24" s="18">
        <f t="shared" si="5"/>
        <v>1.821721E-6</v>
      </c>
      <c r="AB24" s="10">
        <f t="shared" si="1"/>
        <v>20.465260000000004</v>
      </c>
      <c r="AC24" s="23">
        <f t="shared" si="6"/>
        <v>17.251706776859507</v>
      </c>
    </row>
    <row r="25" spans="1:39" x14ac:dyDescent="0.35">
      <c r="A25" s="3">
        <f t="shared" si="7"/>
        <v>16</v>
      </c>
      <c r="B25">
        <v>5.25258</v>
      </c>
      <c r="C25">
        <v>1.45201</v>
      </c>
      <c r="D25">
        <v>14</v>
      </c>
      <c r="E25">
        <v>38</v>
      </c>
      <c r="F25">
        <v>24</v>
      </c>
      <c r="G25">
        <v>24</v>
      </c>
      <c r="H25">
        <v>33</v>
      </c>
      <c r="I25">
        <v>32</v>
      </c>
      <c r="J25">
        <v>11</v>
      </c>
      <c r="K25">
        <v>26</v>
      </c>
      <c r="L25">
        <v>40</v>
      </c>
      <c r="M25">
        <v>16</v>
      </c>
      <c r="N25">
        <v>13</v>
      </c>
      <c r="O25">
        <v>17</v>
      </c>
      <c r="P25">
        <v>18</v>
      </c>
      <c r="Q25">
        <v>23</v>
      </c>
      <c r="R25">
        <v>14</v>
      </c>
      <c r="S25">
        <v>46</v>
      </c>
      <c r="T25">
        <v>12</v>
      </c>
      <c r="U25">
        <v>196</v>
      </c>
      <c r="V25">
        <v>0.61</v>
      </c>
      <c r="W25" s="24">
        <f t="shared" si="0"/>
        <v>4668</v>
      </c>
      <c r="X25" s="7">
        <f t="shared" si="2"/>
        <v>30184</v>
      </c>
      <c r="Y25" s="7">
        <f t="shared" si="3"/>
        <v>25516</v>
      </c>
      <c r="Z25" s="9">
        <f t="shared" si="4"/>
        <v>0.84534852902199842</v>
      </c>
      <c r="AA25" s="18">
        <f t="shared" si="5"/>
        <v>1.821721E-6</v>
      </c>
      <c r="AB25" s="10">
        <f t="shared" si="1"/>
        <v>20.465260000000004</v>
      </c>
      <c r="AC25" s="23">
        <f t="shared" si="6"/>
        <v>17.300277437052745</v>
      </c>
    </row>
    <row r="26" spans="1:39" x14ac:dyDescent="0.35">
      <c r="A26" s="3">
        <f t="shared" si="7"/>
        <v>17</v>
      </c>
      <c r="B26">
        <v>6.6523899999999996</v>
      </c>
      <c r="C26">
        <v>1.29498</v>
      </c>
      <c r="D26">
        <v>10</v>
      </c>
      <c r="E26">
        <v>19</v>
      </c>
      <c r="F26">
        <v>25</v>
      </c>
      <c r="G26">
        <v>47</v>
      </c>
      <c r="H26">
        <v>33</v>
      </c>
      <c r="I26">
        <v>32</v>
      </c>
      <c r="J26">
        <v>11</v>
      </c>
      <c r="K26">
        <v>26</v>
      </c>
      <c r="L26">
        <v>40</v>
      </c>
      <c r="M26">
        <v>15</v>
      </c>
      <c r="N26">
        <v>14</v>
      </c>
      <c r="O26">
        <v>13</v>
      </c>
      <c r="P26">
        <v>19</v>
      </c>
      <c r="Q26">
        <v>23</v>
      </c>
      <c r="R26">
        <v>14</v>
      </c>
      <c r="S26">
        <v>46</v>
      </c>
      <c r="T26">
        <v>12</v>
      </c>
      <c r="U26">
        <v>240</v>
      </c>
      <c r="V26">
        <v>0.61</v>
      </c>
      <c r="W26" s="24">
        <f t="shared" si="0"/>
        <v>4644</v>
      </c>
      <c r="X26" s="7">
        <f t="shared" si="2"/>
        <v>36960</v>
      </c>
      <c r="Y26" s="7">
        <f t="shared" si="3"/>
        <v>32316</v>
      </c>
      <c r="Z26" s="9">
        <f t="shared" si="4"/>
        <v>0.87435064935064932</v>
      </c>
      <c r="AA26" s="18">
        <f t="shared" si="5"/>
        <v>1.821721E-6</v>
      </c>
      <c r="AB26" s="10">
        <f t="shared" si="1"/>
        <v>20.465260000000004</v>
      </c>
      <c r="AC26" s="23">
        <f t="shared" si="6"/>
        <v>17.893813370129873</v>
      </c>
    </row>
    <row r="27" spans="1:39" x14ac:dyDescent="0.35">
      <c r="A27" s="3">
        <f t="shared" si="7"/>
        <v>18</v>
      </c>
      <c r="B27">
        <v>3.6477400000000002</v>
      </c>
      <c r="C27">
        <v>1.6573599999999999</v>
      </c>
      <c r="D27">
        <v>15</v>
      </c>
      <c r="E27">
        <v>39</v>
      </c>
      <c r="F27">
        <v>25</v>
      </c>
      <c r="G27">
        <v>24</v>
      </c>
      <c r="H27">
        <v>33</v>
      </c>
      <c r="I27">
        <v>32</v>
      </c>
      <c r="J27">
        <v>10</v>
      </c>
      <c r="K27">
        <v>26</v>
      </c>
      <c r="L27">
        <v>40</v>
      </c>
      <c r="M27">
        <v>25</v>
      </c>
      <c r="N27">
        <v>14</v>
      </c>
      <c r="O27">
        <v>13</v>
      </c>
      <c r="P27">
        <v>18</v>
      </c>
      <c r="Q27">
        <v>23</v>
      </c>
      <c r="R27">
        <v>14</v>
      </c>
      <c r="S27">
        <v>46</v>
      </c>
      <c r="T27">
        <v>12</v>
      </c>
      <c r="U27">
        <v>146</v>
      </c>
      <c r="V27">
        <v>0.61</v>
      </c>
      <c r="W27" s="24">
        <f t="shared" si="0"/>
        <v>4764</v>
      </c>
      <c r="X27" s="7">
        <f t="shared" si="2"/>
        <v>22484</v>
      </c>
      <c r="Y27" s="7">
        <f t="shared" si="3"/>
        <v>17720</v>
      </c>
      <c r="Z27" s="9">
        <f t="shared" si="4"/>
        <v>0.7881159935954456</v>
      </c>
      <c r="AA27" s="18">
        <f t="shared" si="5"/>
        <v>1.821721E-6</v>
      </c>
      <c r="AB27" s="10">
        <f t="shared" si="1"/>
        <v>20.465260000000004</v>
      </c>
      <c r="AC27" s="23">
        <f t="shared" si="6"/>
        <v>16.128998719089132</v>
      </c>
    </row>
    <row r="28" spans="1:39" x14ac:dyDescent="0.35">
      <c r="A28" s="3">
        <f t="shared" si="7"/>
        <v>19</v>
      </c>
      <c r="B28">
        <v>5.18424</v>
      </c>
      <c r="C28">
        <v>1.4575199999999999</v>
      </c>
      <c r="D28">
        <v>26</v>
      </c>
      <c r="E28">
        <v>27</v>
      </c>
      <c r="F28">
        <v>25</v>
      </c>
      <c r="G28">
        <v>24</v>
      </c>
      <c r="H28">
        <v>33</v>
      </c>
      <c r="I28">
        <v>32</v>
      </c>
      <c r="J28">
        <v>11</v>
      </c>
      <c r="K28">
        <v>27</v>
      </c>
      <c r="L28">
        <v>40</v>
      </c>
      <c r="M28">
        <v>25</v>
      </c>
      <c r="N28">
        <v>13</v>
      </c>
      <c r="O28">
        <v>13</v>
      </c>
      <c r="P28">
        <v>12</v>
      </c>
      <c r="Q28">
        <v>23</v>
      </c>
      <c r="R28">
        <v>14</v>
      </c>
      <c r="S28">
        <v>46</v>
      </c>
      <c r="T28">
        <v>12</v>
      </c>
      <c r="U28">
        <v>194</v>
      </c>
      <c r="V28">
        <v>0.61</v>
      </c>
      <c r="W28" s="24">
        <f t="shared" si="0"/>
        <v>4692</v>
      </c>
      <c r="X28" s="7">
        <f t="shared" si="2"/>
        <v>29876</v>
      </c>
      <c r="Y28" s="7">
        <f t="shared" si="3"/>
        <v>25184</v>
      </c>
      <c r="Z28" s="9">
        <f t="shared" si="4"/>
        <v>0.84295086356942028</v>
      </c>
      <c r="AA28" s="18">
        <f t="shared" si="5"/>
        <v>1.821721E-6</v>
      </c>
      <c r="AB28" s="10">
        <f t="shared" si="1"/>
        <v>20.465260000000004</v>
      </c>
      <c r="AC28" s="23">
        <f t="shared" si="6"/>
        <v>17.251208590172716</v>
      </c>
    </row>
    <row r="29" spans="1:39" x14ac:dyDescent="0.35">
      <c r="A29" s="3">
        <f t="shared" si="7"/>
        <v>20</v>
      </c>
      <c r="B29">
        <v>6.8203699999999996</v>
      </c>
      <c r="C29">
        <v>1.26529</v>
      </c>
      <c r="D29">
        <v>11</v>
      </c>
      <c r="E29">
        <v>16</v>
      </c>
      <c r="F29">
        <v>25</v>
      </c>
      <c r="G29">
        <v>47</v>
      </c>
      <c r="H29">
        <v>33</v>
      </c>
      <c r="I29">
        <v>32</v>
      </c>
      <c r="J29">
        <v>11</v>
      </c>
      <c r="K29">
        <v>25</v>
      </c>
      <c r="L29">
        <v>41</v>
      </c>
      <c r="M29">
        <v>26</v>
      </c>
      <c r="N29">
        <v>14</v>
      </c>
      <c r="O29">
        <v>13</v>
      </c>
      <c r="P29">
        <v>19</v>
      </c>
      <c r="Q29">
        <v>23</v>
      </c>
      <c r="R29">
        <v>14</v>
      </c>
      <c r="S29">
        <v>46</v>
      </c>
      <c r="T29">
        <v>12</v>
      </c>
      <c r="U29">
        <v>246</v>
      </c>
      <c r="V29">
        <v>0.61</v>
      </c>
      <c r="W29" s="24">
        <f t="shared" si="0"/>
        <v>4752</v>
      </c>
      <c r="X29" s="7">
        <f t="shared" si="2"/>
        <v>37884</v>
      </c>
      <c r="Y29" s="7">
        <f t="shared" si="3"/>
        <v>33132</v>
      </c>
      <c r="Z29" s="9">
        <f t="shared" si="4"/>
        <v>0.87456445993031362</v>
      </c>
      <c r="AA29" s="18">
        <f t="shared" si="5"/>
        <v>1.821721E-6</v>
      </c>
      <c r="AB29" s="10">
        <f t="shared" si="1"/>
        <v>20.465260000000004</v>
      </c>
      <c r="AC29" s="23">
        <f t="shared" si="6"/>
        <v>17.898189059233452</v>
      </c>
    </row>
    <row r="30" spans="1:39" x14ac:dyDescent="0.35">
      <c r="A30" s="3">
        <f t="shared" si="7"/>
        <v>21</v>
      </c>
      <c r="B30">
        <v>8.4639100000000003</v>
      </c>
      <c r="C30">
        <v>1.12652</v>
      </c>
      <c r="D30">
        <v>10</v>
      </c>
      <c r="E30">
        <v>17</v>
      </c>
      <c r="F30">
        <v>25</v>
      </c>
      <c r="G30">
        <v>48</v>
      </c>
      <c r="H30">
        <v>33</v>
      </c>
      <c r="I30">
        <v>32</v>
      </c>
      <c r="J30">
        <v>11</v>
      </c>
      <c r="K30">
        <v>26</v>
      </c>
      <c r="L30">
        <v>43</v>
      </c>
      <c r="M30">
        <v>25</v>
      </c>
      <c r="N30">
        <v>14</v>
      </c>
      <c r="O30">
        <v>13</v>
      </c>
      <c r="P30">
        <v>19</v>
      </c>
      <c r="Q30">
        <v>23</v>
      </c>
      <c r="R30">
        <v>14</v>
      </c>
      <c r="S30">
        <v>45</v>
      </c>
      <c r="T30">
        <v>12</v>
      </c>
      <c r="U30">
        <v>298</v>
      </c>
      <c r="V30">
        <v>0.61</v>
      </c>
      <c r="W30" s="24">
        <f t="shared" si="0"/>
        <v>4776</v>
      </c>
      <c r="X30" s="7">
        <f t="shared" si="2"/>
        <v>45892</v>
      </c>
      <c r="Y30" s="7">
        <f t="shared" si="3"/>
        <v>41116</v>
      </c>
      <c r="Z30" s="9">
        <f t="shared" si="4"/>
        <v>0.89592957378192273</v>
      </c>
      <c r="AA30" s="18">
        <f t="shared" si="5"/>
        <v>1.821721E-6</v>
      </c>
      <c r="AB30" s="10">
        <f t="shared" si="1"/>
        <v>20.465260000000004</v>
      </c>
      <c r="AC30" s="23">
        <f t="shared" si="6"/>
        <v>18.335431669136234</v>
      </c>
    </row>
    <row r="31" spans="1:39" x14ac:dyDescent="0.35">
      <c r="A31" s="3">
        <f t="shared" si="7"/>
        <v>22</v>
      </c>
      <c r="B31">
        <v>3.5818699999999999</v>
      </c>
      <c r="C31">
        <v>1.6597900000000001</v>
      </c>
      <c r="D31">
        <v>15</v>
      </c>
      <c r="E31">
        <v>16</v>
      </c>
      <c r="F31">
        <v>24</v>
      </c>
      <c r="G31">
        <v>46</v>
      </c>
      <c r="H31">
        <v>33</v>
      </c>
      <c r="I31">
        <v>32</v>
      </c>
      <c r="J31">
        <v>11</v>
      </c>
      <c r="K31">
        <v>25</v>
      </c>
      <c r="L31">
        <v>41</v>
      </c>
      <c r="M31">
        <v>25</v>
      </c>
      <c r="N31">
        <v>14</v>
      </c>
      <c r="O31">
        <v>13</v>
      </c>
      <c r="P31">
        <v>20</v>
      </c>
      <c r="Q31">
        <v>23</v>
      </c>
      <c r="R31">
        <v>14</v>
      </c>
      <c r="S31">
        <v>46</v>
      </c>
      <c r="T31">
        <v>12</v>
      </c>
      <c r="U31">
        <v>144</v>
      </c>
      <c r="V31">
        <v>0.61</v>
      </c>
      <c r="W31" s="24">
        <f t="shared" si="0"/>
        <v>4776</v>
      </c>
      <c r="X31" s="7">
        <f t="shared" si="2"/>
        <v>22176</v>
      </c>
      <c r="Y31" s="7">
        <f t="shared" si="3"/>
        <v>17400</v>
      </c>
      <c r="Z31" s="9">
        <f t="shared" si="4"/>
        <v>0.78463203463203468</v>
      </c>
      <c r="AA31" s="18">
        <f t="shared" si="5"/>
        <v>1.821721E-6</v>
      </c>
      <c r="AB31" s="10">
        <f t="shared" si="1"/>
        <v>20.465260000000004</v>
      </c>
      <c r="AC31" s="23">
        <f t="shared" si="6"/>
        <v>16.057698593073596</v>
      </c>
    </row>
    <row r="32" spans="1:39" x14ac:dyDescent="0.35">
      <c r="A32" s="3">
        <f t="shared" si="7"/>
        <v>23</v>
      </c>
      <c r="B32">
        <v>7.9204600000000003</v>
      </c>
      <c r="C32">
        <v>1.1820900000000001</v>
      </c>
      <c r="D32">
        <v>11</v>
      </c>
      <c r="E32">
        <v>13</v>
      </c>
      <c r="F32">
        <v>25</v>
      </c>
      <c r="G32">
        <v>48</v>
      </c>
      <c r="H32">
        <v>33</v>
      </c>
      <c r="I32">
        <v>32</v>
      </c>
      <c r="J32">
        <v>11</v>
      </c>
      <c r="K32">
        <v>27</v>
      </c>
      <c r="L32">
        <v>43</v>
      </c>
      <c r="M32">
        <v>16</v>
      </c>
      <c r="N32">
        <v>14</v>
      </c>
      <c r="O32">
        <v>13</v>
      </c>
      <c r="P32">
        <v>19</v>
      </c>
      <c r="Q32">
        <v>23</v>
      </c>
      <c r="R32">
        <v>14</v>
      </c>
      <c r="S32">
        <v>45</v>
      </c>
      <c r="T32">
        <v>12</v>
      </c>
      <c r="U32">
        <v>280</v>
      </c>
      <c r="V32">
        <v>0.61</v>
      </c>
      <c r="W32" s="24">
        <f t="shared" si="0"/>
        <v>4644</v>
      </c>
      <c r="X32" s="7">
        <f t="shared" si="2"/>
        <v>43120</v>
      </c>
      <c r="Y32" s="7">
        <f t="shared" si="3"/>
        <v>38476</v>
      </c>
      <c r="Z32" s="9">
        <f t="shared" si="4"/>
        <v>0.89230055658627083</v>
      </c>
      <c r="AA32" s="18">
        <f t="shared" si="5"/>
        <v>1.821721E-6</v>
      </c>
      <c r="AB32" s="10">
        <f t="shared" si="1"/>
        <v>20.465260000000004</v>
      </c>
      <c r="AC32" s="23">
        <f t="shared" si="6"/>
        <v>18.261162888682748</v>
      </c>
      <c r="AM32" s="15"/>
    </row>
    <row r="33" spans="1:29" x14ac:dyDescent="0.35">
      <c r="A33" s="3">
        <f t="shared" si="7"/>
        <v>24</v>
      </c>
      <c r="B33">
        <v>4.04298</v>
      </c>
      <c r="C33">
        <v>1.5754999999999999</v>
      </c>
      <c r="D33">
        <v>16</v>
      </c>
      <c r="E33">
        <v>14</v>
      </c>
      <c r="F33">
        <v>25</v>
      </c>
      <c r="G33">
        <v>47</v>
      </c>
      <c r="H33">
        <v>22</v>
      </c>
      <c r="I33">
        <v>60</v>
      </c>
      <c r="J33">
        <v>11</v>
      </c>
      <c r="K33">
        <v>11</v>
      </c>
      <c r="L33">
        <v>40</v>
      </c>
      <c r="M33">
        <v>16</v>
      </c>
      <c r="N33">
        <v>13</v>
      </c>
      <c r="O33">
        <v>13</v>
      </c>
      <c r="P33">
        <v>19</v>
      </c>
      <c r="Q33">
        <v>24</v>
      </c>
      <c r="R33">
        <v>14</v>
      </c>
      <c r="S33">
        <v>46</v>
      </c>
      <c r="T33">
        <v>12</v>
      </c>
      <c r="U33">
        <v>158</v>
      </c>
      <c r="V33">
        <v>0.61</v>
      </c>
      <c r="W33" s="24">
        <f t="shared" si="0"/>
        <v>4692</v>
      </c>
      <c r="X33" s="7">
        <f t="shared" si="2"/>
        <v>24332</v>
      </c>
      <c r="Y33" s="7">
        <f t="shared" si="3"/>
        <v>19640</v>
      </c>
      <c r="Z33" s="9">
        <f t="shared" si="4"/>
        <v>0.80716751602827552</v>
      </c>
      <c r="AA33" s="18">
        <f t="shared" si="5"/>
        <v>1.821721E-6</v>
      </c>
      <c r="AB33" s="10">
        <f t="shared" si="1"/>
        <v>20.465260000000004</v>
      </c>
      <c r="AC33" s="23">
        <f t="shared" si="6"/>
        <v>16.518893079072829</v>
      </c>
    </row>
    <row r="34" spans="1:29" x14ac:dyDescent="0.35">
      <c r="A34" s="3">
        <f t="shared" si="7"/>
        <v>25</v>
      </c>
      <c r="B34">
        <v>7.5350999999999999</v>
      </c>
      <c r="C34">
        <v>1.2176</v>
      </c>
      <c r="D34">
        <v>10</v>
      </c>
      <c r="E34">
        <v>38</v>
      </c>
      <c r="F34">
        <v>25</v>
      </c>
      <c r="G34">
        <v>25</v>
      </c>
      <c r="H34">
        <v>33</v>
      </c>
      <c r="I34">
        <v>33</v>
      </c>
      <c r="J34">
        <v>11</v>
      </c>
      <c r="K34">
        <v>27</v>
      </c>
      <c r="L34">
        <v>40</v>
      </c>
      <c r="M34">
        <v>16</v>
      </c>
      <c r="N34">
        <v>13</v>
      </c>
      <c r="O34">
        <v>17</v>
      </c>
      <c r="P34">
        <v>18</v>
      </c>
      <c r="Q34">
        <v>23</v>
      </c>
      <c r="R34">
        <v>14</v>
      </c>
      <c r="S34">
        <v>46</v>
      </c>
      <c r="T34">
        <v>12</v>
      </c>
      <c r="U34">
        <v>268</v>
      </c>
      <c r="V34">
        <v>0.61</v>
      </c>
      <c r="W34" s="24">
        <f t="shared" si="0"/>
        <v>4668</v>
      </c>
      <c r="X34" s="7">
        <f t="shared" si="2"/>
        <v>41272</v>
      </c>
      <c r="Y34" s="7">
        <f t="shared" si="3"/>
        <v>36604</v>
      </c>
      <c r="Z34" s="9">
        <f t="shared" si="4"/>
        <v>0.88689668540414812</v>
      </c>
      <c r="AA34" s="18">
        <f t="shared" si="5"/>
        <v>1.821721E-6</v>
      </c>
      <c r="AB34" s="10">
        <f t="shared" si="1"/>
        <v>20.465260000000004</v>
      </c>
      <c r="AC34" s="23">
        <f t="shared" si="6"/>
        <v>18.1505712599341</v>
      </c>
    </row>
    <row r="35" spans="1:29" x14ac:dyDescent="0.35">
      <c r="A35" s="3">
        <f t="shared" si="7"/>
        <v>26</v>
      </c>
      <c r="B35">
        <v>7.8471700000000002</v>
      </c>
      <c r="C35">
        <v>1.19241</v>
      </c>
      <c r="D35">
        <v>26</v>
      </c>
      <c r="E35">
        <v>17</v>
      </c>
      <c r="F35">
        <v>25</v>
      </c>
      <c r="G35">
        <v>25</v>
      </c>
      <c r="H35">
        <v>33</v>
      </c>
      <c r="I35">
        <v>32</v>
      </c>
      <c r="J35">
        <v>11</v>
      </c>
      <c r="K35">
        <v>27</v>
      </c>
      <c r="L35">
        <v>41</v>
      </c>
      <c r="M35">
        <v>25</v>
      </c>
      <c r="N35">
        <v>14</v>
      </c>
      <c r="O35">
        <v>13</v>
      </c>
      <c r="P35">
        <v>19</v>
      </c>
      <c r="Q35">
        <v>23</v>
      </c>
      <c r="R35">
        <v>14</v>
      </c>
      <c r="S35">
        <v>46</v>
      </c>
      <c r="T35">
        <v>12</v>
      </c>
      <c r="U35">
        <v>278</v>
      </c>
      <c r="V35">
        <v>0.61</v>
      </c>
      <c r="W35" s="24">
        <f t="shared" si="0"/>
        <v>4692</v>
      </c>
      <c r="X35" s="7">
        <f t="shared" si="2"/>
        <v>42812</v>
      </c>
      <c r="Y35" s="7">
        <f t="shared" si="3"/>
        <v>38120</v>
      </c>
      <c r="Z35" s="9">
        <f t="shared" si="4"/>
        <v>0.89040455946930763</v>
      </c>
      <c r="AA35" s="18">
        <f t="shared" si="5"/>
        <v>1.821721E-6</v>
      </c>
      <c r="AB35" s="10">
        <f t="shared" si="1"/>
        <v>20.465260000000004</v>
      </c>
      <c r="AC35" s="23">
        <f t="shared" si="6"/>
        <v>18.222360814724848</v>
      </c>
    </row>
    <row r="36" spans="1:29" x14ac:dyDescent="0.35">
      <c r="A36" s="3">
        <f t="shared" si="7"/>
        <v>27</v>
      </c>
      <c r="B36">
        <v>7.9888000000000003</v>
      </c>
      <c r="C36">
        <v>1.18083</v>
      </c>
      <c r="D36">
        <v>15</v>
      </c>
      <c r="E36">
        <v>13</v>
      </c>
      <c r="F36">
        <v>24</v>
      </c>
      <c r="G36">
        <v>46</v>
      </c>
      <c r="H36">
        <v>33</v>
      </c>
      <c r="I36">
        <v>32</v>
      </c>
      <c r="J36">
        <v>11</v>
      </c>
      <c r="K36">
        <v>27</v>
      </c>
      <c r="L36">
        <v>40</v>
      </c>
      <c r="M36">
        <v>16</v>
      </c>
      <c r="N36">
        <v>14</v>
      </c>
      <c r="O36">
        <v>13</v>
      </c>
      <c r="P36">
        <v>19</v>
      </c>
      <c r="Q36">
        <v>23</v>
      </c>
      <c r="R36">
        <v>14</v>
      </c>
      <c r="S36">
        <v>45</v>
      </c>
      <c r="T36">
        <v>12</v>
      </c>
      <c r="U36">
        <v>282</v>
      </c>
      <c r="V36">
        <v>0.61</v>
      </c>
      <c r="W36" s="24">
        <f t="shared" si="0"/>
        <v>4620</v>
      </c>
      <c r="X36" s="7">
        <f t="shared" si="2"/>
        <v>43428</v>
      </c>
      <c r="Y36" s="7">
        <f t="shared" si="3"/>
        <v>38808</v>
      </c>
      <c r="Z36" s="9">
        <f t="shared" si="4"/>
        <v>0.8936170212765957</v>
      </c>
      <c r="AA36" s="18">
        <f t="shared" si="5"/>
        <v>1.821721E-6</v>
      </c>
      <c r="AB36" s="10">
        <f t="shared" si="1"/>
        <v>20.465260000000004</v>
      </c>
      <c r="AC36" s="23">
        <f t="shared" si="6"/>
        <v>18.288104680851067</v>
      </c>
    </row>
    <row r="37" spans="1:29" x14ac:dyDescent="0.35">
      <c r="A37" s="3">
        <f t="shared" si="7"/>
        <v>28</v>
      </c>
      <c r="B37">
        <v>5.1331899999999999</v>
      </c>
      <c r="C37">
        <v>1.46306</v>
      </c>
      <c r="D37">
        <v>10</v>
      </c>
      <c r="E37">
        <v>19</v>
      </c>
      <c r="F37">
        <v>25</v>
      </c>
      <c r="G37">
        <v>46</v>
      </c>
      <c r="H37">
        <v>33</v>
      </c>
      <c r="I37">
        <v>32</v>
      </c>
      <c r="J37">
        <v>11</v>
      </c>
      <c r="K37">
        <v>26</v>
      </c>
      <c r="L37">
        <v>40</v>
      </c>
      <c r="M37">
        <v>15</v>
      </c>
      <c r="N37">
        <v>14</v>
      </c>
      <c r="O37">
        <v>13</v>
      </c>
      <c r="P37">
        <v>19</v>
      </c>
      <c r="Q37">
        <v>23</v>
      </c>
      <c r="R37">
        <v>14</v>
      </c>
      <c r="S37">
        <v>46</v>
      </c>
      <c r="T37">
        <v>12</v>
      </c>
      <c r="U37">
        <v>192</v>
      </c>
      <c r="V37">
        <v>0.61</v>
      </c>
      <c r="W37" s="24">
        <f t="shared" si="0"/>
        <v>4632</v>
      </c>
      <c r="X37" s="7">
        <f t="shared" si="2"/>
        <v>29568</v>
      </c>
      <c r="Y37" s="7">
        <f t="shared" si="3"/>
        <v>24936</v>
      </c>
      <c r="Z37" s="9">
        <f t="shared" si="4"/>
        <v>0.8433441558441559</v>
      </c>
      <c r="AA37" s="18">
        <f t="shared" si="5"/>
        <v>1.821721E-6</v>
      </c>
      <c r="AB37" s="10">
        <f t="shared" si="1"/>
        <v>20.465260000000004</v>
      </c>
      <c r="AC37" s="23">
        <f t="shared" si="6"/>
        <v>17.259257418831172</v>
      </c>
    </row>
    <row r="38" spans="1:29" x14ac:dyDescent="0.35">
      <c r="A38" s="3">
        <f t="shared" si="7"/>
        <v>29</v>
      </c>
      <c r="B38">
        <v>6.5206499999999998</v>
      </c>
      <c r="C38">
        <v>1.3029200000000001</v>
      </c>
      <c r="D38">
        <v>11</v>
      </c>
      <c r="E38">
        <v>19</v>
      </c>
      <c r="F38">
        <v>25</v>
      </c>
      <c r="G38">
        <v>48</v>
      </c>
      <c r="H38">
        <v>33</v>
      </c>
      <c r="I38">
        <v>32</v>
      </c>
      <c r="J38">
        <v>11</v>
      </c>
      <c r="K38">
        <v>27</v>
      </c>
      <c r="L38">
        <v>40</v>
      </c>
      <c r="M38">
        <v>15</v>
      </c>
      <c r="N38">
        <v>13</v>
      </c>
      <c r="O38">
        <v>13</v>
      </c>
      <c r="P38">
        <v>19</v>
      </c>
      <c r="Q38">
        <v>23</v>
      </c>
      <c r="R38">
        <v>14</v>
      </c>
      <c r="S38">
        <v>46</v>
      </c>
      <c r="T38">
        <v>12</v>
      </c>
      <c r="U38">
        <v>236</v>
      </c>
      <c r="V38">
        <v>0.61</v>
      </c>
      <c r="W38" s="24">
        <f t="shared" si="0"/>
        <v>4668</v>
      </c>
      <c r="X38" s="7">
        <f t="shared" si="2"/>
        <v>36344</v>
      </c>
      <c r="Y38" s="7">
        <f t="shared" si="3"/>
        <v>31676</v>
      </c>
      <c r="Z38" s="9">
        <f t="shared" si="4"/>
        <v>0.87156064274708345</v>
      </c>
      <c r="AA38" s="18">
        <f t="shared" si="5"/>
        <v>1.821721E-6</v>
      </c>
      <c r="AB38" s="10">
        <f t="shared" si="1"/>
        <v>20.465260000000004</v>
      </c>
      <c r="AC38" s="23">
        <f t="shared" si="6"/>
        <v>17.836715159586181</v>
      </c>
    </row>
    <row r="39" spans="1:29" x14ac:dyDescent="0.35">
      <c r="A39" s="3">
        <f t="shared" si="7"/>
        <v>30</v>
      </c>
      <c r="B39">
        <v>5.8668500000000003</v>
      </c>
      <c r="C39">
        <v>1.36798</v>
      </c>
      <c r="D39">
        <v>26</v>
      </c>
      <c r="E39">
        <v>27</v>
      </c>
      <c r="F39">
        <v>25</v>
      </c>
      <c r="G39">
        <v>23</v>
      </c>
      <c r="H39">
        <v>33</v>
      </c>
      <c r="I39">
        <v>32</v>
      </c>
      <c r="J39">
        <v>11</v>
      </c>
      <c r="K39">
        <v>27</v>
      </c>
      <c r="L39">
        <v>40</v>
      </c>
      <c r="M39">
        <v>25</v>
      </c>
      <c r="N39">
        <v>13</v>
      </c>
      <c r="O39">
        <v>13</v>
      </c>
      <c r="P39">
        <v>19</v>
      </c>
      <c r="Q39">
        <v>23</v>
      </c>
      <c r="R39">
        <v>14</v>
      </c>
      <c r="S39">
        <v>46</v>
      </c>
      <c r="T39">
        <v>12</v>
      </c>
      <c r="U39">
        <v>216</v>
      </c>
      <c r="V39">
        <v>0.61</v>
      </c>
      <c r="W39" s="24">
        <f t="shared" si="0"/>
        <v>4764</v>
      </c>
      <c r="X39" s="7">
        <f t="shared" si="2"/>
        <v>33264</v>
      </c>
      <c r="Y39" s="7">
        <f t="shared" si="3"/>
        <v>28500</v>
      </c>
      <c r="Z39" s="9">
        <f t="shared" si="4"/>
        <v>0.85678210678210676</v>
      </c>
      <c r="AA39" s="18">
        <f t="shared" si="5"/>
        <v>1.821721E-6</v>
      </c>
      <c r="AB39" s="10">
        <f t="shared" si="1"/>
        <v>20.465260000000004</v>
      </c>
      <c r="AC39" s="23">
        <f t="shared" si="6"/>
        <v>17.53426857864358</v>
      </c>
    </row>
    <row r="40" spans="1:29" x14ac:dyDescent="0.35">
      <c r="A40" s="3">
        <f t="shared" si="7"/>
        <v>31</v>
      </c>
      <c r="B40">
        <v>7.9031599999999997</v>
      </c>
      <c r="C40">
        <v>1.18381</v>
      </c>
      <c r="D40">
        <v>26</v>
      </c>
      <c r="E40">
        <v>17</v>
      </c>
      <c r="F40">
        <v>25</v>
      </c>
      <c r="G40">
        <v>25</v>
      </c>
      <c r="H40">
        <v>35</v>
      </c>
      <c r="I40">
        <v>32</v>
      </c>
      <c r="J40">
        <v>11</v>
      </c>
      <c r="K40">
        <v>26</v>
      </c>
      <c r="L40">
        <v>40</v>
      </c>
      <c r="M40">
        <v>24</v>
      </c>
      <c r="N40">
        <v>14</v>
      </c>
      <c r="O40">
        <v>17</v>
      </c>
      <c r="P40">
        <v>19</v>
      </c>
      <c r="Q40">
        <v>23</v>
      </c>
      <c r="R40">
        <v>14</v>
      </c>
      <c r="S40">
        <v>46</v>
      </c>
      <c r="T40">
        <v>12</v>
      </c>
      <c r="U40">
        <v>280</v>
      </c>
      <c r="V40">
        <v>0.61</v>
      </c>
      <c r="W40" s="24">
        <f t="shared" si="0"/>
        <v>4728</v>
      </c>
      <c r="X40" s="7">
        <f t="shared" si="2"/>
        <v>43120</v>
      </c>
      <c r="Y40" s="7">
        <f t="shared" si="3"/>
        <v>38392</v>
      </c>
      <c r="Z40" s="9">
        <f t="shared" si="4"/>
        <v>0.89035250463821891</v>
      </c>
      <c r="AA40" s="18">
        <f t="shared" si="5"/>
        <v>1.821721E-6</v>
      </c>
      <c r="AB40" s="10">
        <f t="shared" si="1"/>
        <v>20.465260000000004</v>
      </c>
      <c r="AC40" s="23">
        <f t="shared" si="6"/>
        <v>18.221295499072358</v>
      </c>
    </row>
    <row r="41" spans="1:29" x14ac:dyDescent="0.35">
      <c r="A41" s="3">
        <f t="shared" si="7"/>
        <v>32</v>
      </c>
      <c r="B41">
        <v>5.06731</v>
      </c>
      <c r="C41">
        <v>1.46627</v>
      </c>
      <c r="D41">
        <v>10</v>
      </c>
      <c r="E41">
        <v>13</v>
      </c>
      <c r="F41">
        <v>25</v>
      </c>
      <c r="G41">
        <v>48</v>
      </c>
      <c r="H41">
        <v>33</v>
      </c>
      <c r="I41">
        <v>32</v>
      </c>
      <c r="J41">
        <v>11</v>
      </c>
      <c r="K41">
        <v>27</v>
      </c>
      <c r="L41">
        <v>43</v>
      </c>
      <c r="M41">
        <v>16</v>
      </c>
      <c r="N41">
        <v>14</v>
      </c>
      <c r="O41">
        <v>13</v>
      </c>
      <c r="P41">
        <v>19</v>
      </c>
      <c r="Q41">
        <v>23</v>
      </c>
      <c r="R41">
        <v>14</v>
      </c>
      <c r="S41">
        <v>46</v>
      </c>
      <c r="T41">
        <v>12</v>
      </c>
      <c r="U41">
        <v>190</v>
      </c>
      <c r="V41">
        <v>0.61</v>
      </c>
      <c r="W41" s="24">
        <f t="shared" ref="W41:W45" si="8">SUM(D41:S41)*T41</f>
        <v>4644</v>
      </c>
      <c r="X41" s="7">
        <f t="shared" ref="X41:X45" si="9">$F$2*U41</f>
        <v>29260</v>
      </c>
      <c r="Y41" s="7">
        <f t="shared" ref="Y41:Y45" si="10">X41-W41</f>
        <v>24616</v>
      </c>
      <c r="Z41" s="9">
        <f t="shared" ref="Z41:Z45" si="11">Y41/X41</f>
        <v>0.84128503075871497</v>
      </c>
      <c r="AA41" s="18">
        <f t="shared" ref="AA41:AA45" si="12">0.0000020841*V41+0.00000055042</f>
        <v>1.821721E-6</v>
      </c>
      <c r="AB41" s="10">
        <f t="shared" ref="AB41:AB45" si="13">76.766*V41-26.362</f>
        <v>20.465260000000004</v>
      </c>
      <c r="AC41" s="23">
        <f t="shared" ref="AC41:AC45" si="14">AB41*Z41</f>
        <v>17.217116888585103</v>
      </c>
    </row>
    <row r="42" spans="1:29" x14ac:dyDescent="0.35">
      <c r="A42" s="3">
        <f t="shared" si="7"/>
        <v>33</v>
      </c>
      <c r="B42">
        <v>7.6495499999999996</v>
      </c>
      <c r="C42">
        <v>1.1955899999999999</v>
      </c>
      <c r="D42">
        <v>16</v>
      </c>
      <c r="E42">
        <v>15</v>
      </c>
      <c r="F42">
        <v>25</v>
      </c>
      <c r="G42">
        <v>48</v>
      </c>
      <c r="H42">
        <v>32</v>
      </c>
      <c r="I42">
        <v>32</v>
      </c>
      <c r="J42">
        <v>11</v>
      </c>
      <c r="K42">
        <v>27</v>
      </c>
      <c r="L42">
        <v>43</v>
      </c>
      <c r="M42">
        <v>16</v>
      </c>
      <c r="N42">
        <v>14</v>
      </c>
      <c r="O42">
        <v>13</v>
      </c>
      <c r="P42">
        <v>19</v>
      </c>
      <c r="Q42">
        <v>23</v>
      </c>
      <c r="R42">
        <v>14</v>
      </c>
      <c r="S42">
        <v>46</v>
      </c>
      <c r="T42">
        <v>12</v>
      </c>
      <c r="U42">
        <v>272</v>
      </c>
      <c r="V42">
        <v>0.61</v>
      </c>
      <c r="W42" s="24">
        <f t="shared" si="8"/>
        <v>4728</v>
      </c>
      <c r="X42" s="7">
        <f t="shared" si="9"/>
        <v>41888</v>
      </c>
      <c r="Y42" s="7">
        <f t="shared" si="10"/>
        <v>37160</v>
      </c>
      <c r="Z42" s="9">
        <f t="shared" si="11"/>
        <v>0.88712757830404887</v>
      </c>
      <c r="AA42" s="18">
        <f t="shared" si="12"/>
        <v>1.821721E-6</v>
      </c>
      <c r="AB42" s="10">
        <f t="shared" si="13"/>
        <v>20.465260000000004</v>
      </c>
      <c r="AC42" s="23">
        <f t="shared" si="14"/>
        <v>18.155296543162724</v>
      </c>
    </row>
    <row r="43" spans="1:29" x14ac:dyDescent="0.35">
      <c r="A43" s="3">
        <f t="shared" si="7"/>
        <v>34</v>
      </c>
      <c r="B43">
        <v>3.9235899999999999</v>
      </c>
      <c r="C43">
        <v>1.6323700000000001</v>
      </c>
      <c r="D43">
        <v>15</v>
      </c>
      <c r="E43">
        <v>38</v>
      </c>
      <c r="F43">
        <v>25</v>
      </c>
      <c r="G43">
        <v>23</v>
      </c>
      <c r="H43">
        <v>34</v>
      </c>
      <c r="I43">
        <v>33</v>
      </c>
      <c r="J43">
        <v>10</v>
      </c>
      <c r="K43">
        <v>26</v>
      </c>
      <c r="L43">
        <v>40</v>
      </c>
      <c r="M43">
        <v>16</v>
      </c>
      <c r="N43">
        <v>13</v>
      </c>
      <c r="O43">
        <v>13</v>
      </c>
      <c r="P43">
        <v>19</v>
      </c>
      <c r="Q43">
        <v>23</v>
      </c>
      <c r="R43">
        <v>14</v>
      </c>
      <c r="S43">
        <v>46</v>
      </c>
      <c r="T43">
        <v>12</v>
      </c>
      <c r="U43">
        <v>154</v>
      </c>
      <c r="V43">
        <v>0.61</v>
      </c>
      <c r="W43" s="24">
        <f t="shared" si="8"/>
        <v>4656</v>
      </c>
      <c r="X43" s="7">
        <f t="shared" si="9"/>
        <v>23716</v>
      </c>
      <c r="Y43" s="7">
        <f t="shared" si="10"/>
        <v>19060</v>
      </c>
      <c r="Z43" s="9">
        <f t="shared" si="11"/>
        <v>0.80367684263788164</v>
      </c>
      <c r="AA43" s="18">
        <f t="shared" si="12"/>
        <v>1.821721E-6</v>
      </c>
      <c r="AB43" s="10">
        <f t="shared" si="13"/>
        <v>20.465260000000004</v>
      </c>
      <c r="AC43" s="23">
        <f t="shared" si="14"/>
        <v>16.447455540563336</v>
      </c>
    </row>
    <row r="44" spans="1:29" x14ac:dyDescent="0.35">
      <c r="A44" s="3">
        <f t="shared" si="7"/>
        <v>35</v>
      </c>
      <c r="B44">
        <v>3.5209299999999999</v>
      </c>
      <c r="C44">
        <v>1.6671</v>
      </c>
      <c r="D44">
        <v>11</v>
      </c>
      <c r="E44">
        <v>15</v>
      </c>
      <c r="F44">
        <v>24</v>
      </c>
      <c r="G44">
        <v>46</v>
      </c>
      <c r="H44">
        <v>35</v>
      </c>
      <c r="I44">
        <v>32</v>
      </c>
      <c r="J44">
        <v>11</v>
      </c>
      <c r="K44">
        <v>26</v>
      </c>
      <c r="L44">
        <v>43</v>
      </c>
      <c r="M44">
        <v>25</v>
      </c>
      <c r="N44">
        <v>14</v>
      </c>
      <c r="O44">
        <v>13</v>
      </c>
      <c r="P44">
        <v>19</v>
      </c>
      <c r="Q44">
        <v>23</v>
      </c>
      <c r="R44">
        <v>14</v>
      </c>
      <c r="S44">
        <v>46</v>
      </c>
      <c r="T44">
        <v>12</v>
      </c>
      <c r="U44">
        <v>142</v>
      </c>
      <c r="V44">
        <v>0.61</v>
      </c>
      <c r="W44" s="24">
        <f t="shared" si="8"/>
        <v>4764</v>
      </c>
      <c r="X44" s="7">
        <f t="shared" si="9"/>
        <v>21868</v>
      </c>
      <c r="Y44" s="7">
        <f t="shared" si="10"/>
        <v>17104</v>
      </c>
      <c r="Z44" s="9">
        <f t="shared" si="11"/>
        <v>0.78214743003475395</v>
      </c>
      <c r="AA44" s="18">
        <f t="shared" si="12"/>
        <v>1.821721E-6</v>
      </c>
      <c r="AB44" s="10">
        <f t="shared" si="13"/>
        <v>20.465260000000004</v>
      </c>
      <c r="AC44" s="23">
        <f t="shared" si="14"/>
        <v>16.006850513993051</v>
      </c>
    </row>
    <row r="45" spans="1:29" x14ac:dyDescent="0.35">
      <c r="A45" s="3">
        <f t="shared" si="7"/>
        <v>36</v>
      </c>
      <c r="B45">
        <v>3.4525899999999998</v>
      </c>
      <c r="C45">
        <v>1.6734199999999999</v>
      </c>
      <c r="D45">
        <v>10</v>
      </c>
      <c r="E45">
        <v>17</v>
      </c>
      <c r="F45">
        <v>25</v>
      </c>
      <c r="G45">
        <v>48</v>
      </c>
      <c r="H45">
        <v>33</v>
      </c>
      <c r="I45">
        <v>32</v>
      </c>
      <c r="J45">
        <v>11</v>
      </c>
      <c r="K45">
        <v>26</v>
      </c>
      <c r="L45">
        <v>43</v>
      </c>
      <c r="M45">
        <v>26</v>
      </c>
      <c r="N45">
        <v>14</v>
      </c>
      <c r="O45">
        <v>13</v>
      </c>
      <c r="P45">
        <v>19</v>
      </c>
      <c r="Q45">
        <v>23</v>
      </c>
      <c r="R45">
        <v>14</v>
      </c>
      <c r="S45">
        <v>45</v>
      </c>
      <c r="T45">
        <v>12</v>
      </c>
      <c r="U45">
        <v>140</v>
      </c>
      <c r="V45">
        <v>0.61</v>
      </c>
      <c r="W45" s="24">
        <f t="shared" si="8"/>
        <v>4788</v>
      </c>
      <c r="X45" s="7">
        <f t="shared" si="9"/>
        <v>21560</v>
      </c>
      <c r="Y45" s="7">
        <f t="shared" si="10"/>
        <v>16772</v>
      </c>
      <c r="Z45" s="9">
        <f t="shared" si="11"/>
        <v>0.7779220779220779</v>
      </c>
      <c r="AA45" s="18">
        <f t="shared" si="12"/>
        <v>1.821721E-6</v>
      </c>
      <c r="AB45" s="10">
        <f t="shared" si="13"/>
        <v>20.465260000000004</v>
      </c>
      <c r="AC45" s="23">
        <f t="shared" si="14"/>
        <v>15.920377584415588</v>
      </c>
    </row>
    <row r="46" spans="1:29" x14ac:dyDescent="0.35">
      <c r="B46" s="17"/>
      <c r="E46" s="15"/>
      <c r="F46" s="15"/>
    </row>
    <row r="47" spans="1:29" x14ac:dyDescent="0.35">
      <c r="B47" s="17"/>
      <c r="E47" s="15"/>
      <c r="F47" s="15"/>
    </row>
    <row r="48" spans="1:29" x14ac:dyDescent="0.35">
      <c r="E48" s="15"/>
      <c r="F48" s="15"/>
    </row>
    <row r="49" spans="5:6" x14ac:dyDescent="0.35">
      <c r="E49" s="15"/>
      <c r="F49" s="15"/>
    </row>
    <row r="50" spans="5:6" x14ac:dyDescent="0.35">
      <c r="E50" s="15"/>
      <c r="F50" s="15"/>
    </row>
    <row r="51" spans="5:6" x14ac:dyDescent="0.35">
      <c r="E51" s="15"/>
      <c r="F51" s="15"/>
    </row>
    <row r="52" spans="5:6" x14ac:dyDescent="0.35">
      <c r="E52" s="15"/>
      <c r="F52" s="15"/>
    </row>
    <row r="53" spans="5:6" x14ac:dyDescent="0.35">
      <c r="E53" s="15"/>
      <c r="F53" s="15"/>
    </row>
    <row r="54" spans="5:6" x14ac:dyDescent="0.35">
      <c r="E54" s="15"/>
      <c r="F54" s="15"/>
    </row>
    <row r="55" spans="5:6" x14ac:dyDescent="0.35">
      <c r="E55" s="15"/>
      <c r="F55" s="15"/>
    </row>
    <row r="56" spans="5:6" x14ac:dyDescent="0.35">
      <c r="E56" s="15"/>
      <c r="F56" s="15"/>
    </row>
    <row r="57" spans="5:6" x14ac:dyDescent="0.35">
      <c r="E57" s="15"/>
      <c r="F57" s="15"/>
    </row>
    <row r="58" spans="5:6" x14ac:dyDescent="0.35">
      <c r="E58" s="15"/>
      <c r="F58" s="15"/>
    </row>
    <row r="59" spans="5:6" x14ac:dyDescent="0.35">
      <c r="E59" s="15"/>
      <c r="F59" s="15"/>
    </row>
    <row r="60" spans="5:6" x14ac:dyDescent="0.35">
      <c r="E60" s="15"/>
      <c r="F60" s="15"/>
    </row>
    <row r="61" spans="5:6" x14ac:dyDescent="0.35">
      <c r="E61" s="15"/>
      <c r="F61" s="15"/>
    </row>
    <row r="62" spans="5:6" x14ac:dyDescent="0.35">
      <c r="E62" s="15"/>
      <c r="F62" s="15"/>
    </row>
    <row r="63" spans="5:6" x14ac:dyDescent="0.35">
      <c r="E63" s="15"/>
      <c r="F63" s="15"/>
    </row>
    <row r="64" spans="5:6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2B230-BC3B-4ED7-8CFD-8F826E1AC096}">
  <dimension ref="A1:AM65"/>
  <sheetViews>
    <sheetView tabSelected="1" topLeftCell="X1" workbookViewId="0">
      <selection activeCell="AB4" sqref="AB4"/>
    </sheetView>
  </sheetViews>
  <sheetFormatPr baseColWidth="10" defaultRowHeight="14.5" x14ac:dyDescent="0.35"/>
  <cols>
    <col min="1" max="1" width="2.81640625" bestFit="1" customWidth="1"/>
    <col min="2" max="2" width="16.08984375" bestFit="1" customWidth="1"/>
    <col min="3" max="3" width="15.6328125" bestFit="1" customWidth="1"/>
    <col min="10" max="10" width="11.7265625" bestFit="1" customWidth="1"/>
    <col min="18" max="18" width="13.81640625" bestFit="1" customWidth="1"/>
    <col min="22" max="22" width="18.453125" bestFit="1" customWidth="1"/>
    <col min="23" max="23" width="13.90625" bestFit="1" customWidth="1"/>
    <col min="27" max="27" width="16.7265625" bestFit="1" customWidth="1"/>
    <col min="28" max="28" width="14.08984375" bestFit="1" customWidth="1"/>
    <col min="29" max="29" width="13.26953125" bestFit="1" customWidth="1"/>
    <col min="48" max="48" width="14.36328125" bestFit="1" customWidth="1"/>
  </cols>
  <sheetData>
    <row r="1" spans="1:38" x14ac:dyDescent="0.35">
      <c r="A1" s="3"/>
      <c r="D1" s="3"/>
      <c r="I1" s="29" t="s">
        <v>46</v>
      </c>
      <c r="J1" s="29"/>
      <c r="K1" s="29"/>
      <c r="L1" s="29"/>
      <c r="M1" s="3"/>
      <c r="S1" s="2"/>
      <c r="T1" s="3"/>
      <c r="X1" s="3"/>
      <c r="Y1" s="3"/>
      <c r="Z1" s="3"/>
    </row>
    <row r="2" spans="1:38" x14ac:dyDescent="0.35">
      <c r="A2" s="3"/>
      <c r="B2" s="4" t="s">
        <v>0</v>
      </c>
      <c r="C2" s="1">
        <v>50</v>
      </c>
      <c r="D2" s="3"/>
      <c r="E2" s="11" t="s">
        <v>2</v>
      </c>
      <c r="F2" s="1">
        <v>154</v>
      </c>
      <c r="G2" s="4" t="s">
        <v>1</v>
      </c>
      <c r="I2" s="29"/>
      <c r="J2" s="29"/>
      <c r="K2" s="29"/>
      <c r="L2" s="29"/>
      <c r="M2" s="3"/>
      <c r="S2" s="3"/>
      <c r="T2" s="3"/>
      <c r="X2" s="3"/>
      <c r="Y2" s="3"/>
      <c r="Z2" s="3"/>
    </row>
    <row r="3" spans="1:38" x14ac:dyDescent="0.35">
      <c r="A3" s="3"/>
      <c r="B3" s="4" t="s">
        <v>13</v>
      </c>
      <c r="C3" s="1">
        <v>50</v>
      </c>
      <c r="D3" s="3"/>
      <c r="E3" s="11" t="s">
        <v>4</v>
      </c>
      <c r="F3" s="1">
        <v>113</v>
      </c>
      <c r="G3" s="4" t="s">
        <v>1</v>
      </c>
      <c r="I3" s="29"/>
      <c r="J3" s="29"/>
      <c r="K3" s="29"/>
      <c r="L3" s="29"/>
      <c r="M3" s="3"/>
      <c r="S3" s="16"/>
      <c r="T3" s="3"/>
      <c r="X3" s="3"/>
      <c r="Y3" s="3"/>
      <c r="Z3" s="3"/>
    </row>
    <row r="4" spans="1:38" x14ac:dyDescent="0.35">
      <c r="A4" s="3"/>
      <c r="B4" s="4" t="s">
        <v>3</v>
      </c>
      <c r="C4" s="1">
        <v>50</v>
      </c>
      <c r="D4" s="5"/>
      <c r="E4" s="11" t="s">
        <v>11</v>
      </c>
      <c r="F4" s="1">
        <v>15</v>
      </c>
      <c r="G4" s="4" t="s">
        <v>12</v>
      </c>
      <c r="I4" s="29"/>
      <c r="J4" s="29"/>
      <c r="K4" s="29"/>
      <c r="L4" s="29"/>
      <c r="M4" s="5"/>
      <c r="S4" s="16"/>
      <c r="T4" s="3"/>
      <c r="X4" s="3"/>
      <c r="Y4" s="3"/>
      <c r="Z4" s="3"/>
    </row>
    <row r="5" spans="1:38" x14ac:dyDescent="0.35">
      <c r="A5" s="3"/>
      <c r="B5" s="4" t="s">
        <v>14</v>
      </c>
      <c r="C5" s="4">
        <f>C2*C4</f>
        <v>2500</v>
      </c>
      <c r="D5" s="3"/>
      <c r="E5" s="11" t="s">
        <v>27</v>
      </c>
      <c r="F5" s="1">
        <v>10</v>
      </c>
      <c r="G5" s="4" t="s">
        <v>1</v>
      </c>
      <c r="I5" s="29"/>
      <c r="J5" s="29"/>
      <c r="K5" s="29"/>
      <c r="L5" s="29"/>
      <c r="M5" s="3"/>
      <c r="S5" s="6"/>
      <c r="T5" s="3"/>
      <c r="X5" s="3"/>
      <c r="Y5" s="3"/>
      <c r="Z5" s="3"/>
    </row>
    <row r="6" spans="1:38" x14ac:dyDescent="0.35">
      <c r="A6" s="3"/>
      <c r="B6" s="4" t="s">
        <v>28</v>
      </c>
      <c r="C6" s="1">
        <v>101351</v>
      </c>
      <c r="D6" s="3"/>
      <c r="I6" s="29"/>
      <c r="J6" s="29"/>
      <c r="K6" s="29"/>
      <c r="L6" s="29"/>
      <c r="M6" s="3"/>
      <c r="N6" s="3"/>
      <c r="S6" s="6"/>
      <c r="T6" s="3"/>
      <c r="X6" s="3"/>
      <c r="Y6" s="3"/>
      <c r="Z6" s="3"/>
    </row>
    <row r="7" spans="1:38" x14ac:dyDescent="0.35">
      <c r="A7" s="3"/>
      <c r="B7" s="4" t="s">
        <v>29</v>
      </c>
      <c r="C7" s="4">
        <f>C6/(60*60)</f>
        <v>28.153055555555557</v>
      </c>
      <c r="D7" s="3"/>
      <c r="I7" s="29"/>
      <c r="J7" s="29"/>
      <c r="K7" s="29"/>
      <c r="L7" s="29"/>
      <c r="M7" s="5"/>
      <c r="S7" s="7"/>
      <c r="T7" s="3"/>
      <c r="X7" s="3"/>
      <c r="Y7" s="3"/>
      <c r="Z7" s="3"/>
      <c r="AL7" s="15"/>
    </row>
    <row r="8" spans="1:38" x14ac:dyDescent="0.35">
      <c r="A8" s="3"/>
      <c r="B8" s="3"/>
      <c r="C8" s="3"/>
      <c r="D8" s="2"/>
      <c r="E8" s="13"/>
      <c r="F8" s="2"/>
      <c r="G8" s="2"/>
      <c r="H8" s="2"/>
      <c r="I8" s="2"/>
      <c r="J8" s="2"/>
      <c r="K8" s="2"/>
      <c r="L8" s="2"/>
      <c r="M8" s="13"/>
      <c r="N8" s="2"/>
      <c r="O8" s="2"/>
      <c r="P8" s="2"/>
      <c r="Q8" s="2"/>
      <c r="R8" s="2"/>
      <c r="S8" s="2"/>
      <c r="T8" s="2"/>
      <c r="U8" s="2"/>
      <c r="V8" s="2"/>
      <c r="AL8" s="15"/>
    </row>
    <row r="9" spans="1:38" x14ac:dyDescent="0.35">
      <c r="A9" s="3"/>
      <c r="B9" s="8" t="s">
        <v>30</v>
      </c>
      <c r="C9" s="8" t="s">
        <v>31</v>
      </c>
      <c r="D9" s="8" t="s">
        <v>32</v>
      </c>
      <c r="E9" s="8" t="s">
        <v>5</v>
      </c>
      <c r="F9" s="8" t="s">
        <v>6</v>
      </c>
      <c r="G9" s="8" t="s">
        <v>7</v>
      </c>
      <c r="H9" s="8" t="s">
        <v>15</v>
      </c>
      <c r="I9" s="8" t="s">
        <v>16</v>
      </c>
      <c r="J9" s="8" t="s">
        <v>17</v>
      </c>
      <c r="K9" s="8" t="s">
        <v>18</v>
      </c>
      <c r="L9" s="8" t="s">
        <v>19</v>
      </c>
      <c r="M9" s="8" t="s">
        <v>20</v>
      </c>
      <c r="N9" s="8" t="s">
        <v>21</v>
      </c>
      <c r="O9" s="8" t="s">
        <v>22</v>
      </c>
      <c r="P9" s="8" t="s">
        <v>23</v>
      </c>
      <c r="Q9" s="8" t="s">
        <v>24</v>
      </c>
      <c r="R9" s="8" t="s">
        <v>25</v>
      </c>
      <c r="S9" s="8" t="s">
        <v>26</v>
      </c>
      <c r="T9" s="8" t="s">
        <v>35</v>
      </c>
      <c r="U9" s="8" t="s">
        <v>34</v>
      </c>
      <c r="V9" s="8" t="s">
        <v>33</v>
      </c>
      <c r="W9" s="21" t="s">
        <v>36</v>
      </c>
      <c r="X9" s="19" t="s">
        <v>37</v>
      </c>
      <c r="Y9" s="19" t="s">
        <v>38</v>
      </c>
      <c r="Z9" s="20" t="s">
        <v>8</v>
      </c>
      <c r="AA9" s="21" t="s">
        <v>39</v>
      </c>
      <c r="AB9" s="20" t="s">
        <v>40</v>
      </c>
      <c r="AC9" s="22" t="s">
        <v>9</v>
      </c>
      <c r="AL9" s="15"/>
    </row>
    <row r="10" spans="1:38" x14ac:dyDescent="0.35">
      <c r="A10" s="3">
        <v>1</v>
      </c>
      <c r="B10">
        <v>3.4229500000000002</v>
      </c>
      <c r="C10">
        <v>1.6077399999999999</v>
      </c>
      <c r="D10" s="15">
        <v>10</v>
      </c>
      <c r="E10" s="15">
        <v>43</v>
      </c>
      <c r="F10">
        <v>25</v>
      </c>
      <c r="G10">
        <v>25</v>
      </c>
      <c r="H10">
        <v>33</v>
      </c>
      <c r="I10">
        <v>35</v>
      </c>
      <c r="J10">
        <v>11</v>
      </c>
      <c r="K10">
        <v>25</v>
      </c>
      <c r="L10">
        <v>43</v>
      </c>
      <c r="M10">
        <v>25</v>
      </c>
      <c r="N10">
        <v>19</v>
      </c>
      <c r="O10">
        <v>13</v>
      </c>
      <c r="P10">
        <v>20</v>
      </c>
      <c r="Q10">
        <v>23</v>
      </c>
      <c r="R10">
        <v>14</v>
      </c>
      <c r="S10">
        <v>47</v>
      </c>
      <c r="T10">
        <v>12</v>
      </c>
      <c r="U10">
        <v>140</v>
      </c>
      <c r="V10">
        <v>0.61</v>
      </c>
      <c r="W10" s="24">
        <f>SUM(D10:S10)*T10</f>
        <v>4932</v>
      </c>
      <c r="X10" s="7">
        <f>$F$2*U10</f>
        <v>21560</v>
      </c>
      <c r="Y10" s="7">
        <f>X10-W10</f>
        <v>16628</v>
      </c>
      <c r="Z10" s="9">
        <f>Y10/X10</f>
        <v>0.77124304267161414</v>
      </c>
      <c r="AA10" s="18">
        <f>0.0000020841*V10+0.00000055042</f>
        <v>1.821721E-6</v>
      </c>
      <c r="AB10" s="10">
        <f t="shared" ref="AB10:AB45" si="0">76.766*V10-26.362</f>
        <v>20.465260000000004</v>
      </c>
      <c r="AC10" s="23">
        <f>AB10*Z10</f>
        <v>15.783689391465682</v>
      </c>
      <c r="AL10" s="15"/>
    </row>
    <row r="11" spans="1:38" x14ac:dyDescent="0.35">
      <c r="A11" s="3">
        <f>1+A10</f>
        <v>2</v>
      </c>
      <c r="B11">
        <v>8.4927299999999999</v>
      </c>
      <c r="C11">
        <v>1.0861700000000001</v>
      </c>
      <c r="D11" s="15">
        <v>10</v>
      </c>
      <c r="E11" s="15">
        <v>43</v>
      </c>
      <c r="F11">
        <v>25</v>
      </c>
      <c r="G11">
        <v>26</v>
      </c>
      <c r="H11">
        <v>34</v>
      </c>
      <c r="I11">
        <v>34</v>
      </c>
      <c r="J11">
        <v>11</v>
      </c>
      <c r="K11">
        <v>25</v>
      </c>
      <c r="L11">
        <v>43</v>
      </c>
      <c r="M11">
        <v>25</v>
      </c>
      <c r="N11">
        <v>19</v>
      </c>
      <c r="O11">
        <v>13</v>
      </c>
      <c r="P11">
        <v>20</v>
      </c>
      <c r="Q11">
        <v>23</v>
      </c>
      <c r="R11">
        <v>14</v>
      </c>
      <c r="S11">
        <v>47</v>
      </c>
      <c r="T11">
        <v>12</v>
      </c>
      <c r="U11">
        <v>300</v>
      </c>
      <c r="V11">
        <v>0.61</v>
      </c>
      <c r="W11" s="24">
        <f t="shared" ref="W11:W40" si="1">SUM(D11:S11)*T11</f>
        <v>4944</v>
      </c>
      <c r="X11" s="7">
        <f t="shared" ref="X11:X45" si="2">$F$2*U11</f>
        <v>46200</v>
      </c>
      <c r="Y11" s="7">
        <f t="shared" ref="Y11:Y45" si="3">X11-W11</f>
        <v>41256</v>
      </c>
      <c r="Z11" s="9">
        <f t="shared" ref="Z11:Z45" si="4">Y11/X11</f>
        <v>0.892987012987013</v>
      </c>
      <c r="AA11" s="18">
        <f t="shared" ref="AA11:AA45" si="5">0.0000020841*V11+0.00000055042</f>
        <v>1.821721E-6</v>
      </c>
      <c r="AB11" s="10">
        <f t="shared" si="0"/>
        <v>20.465260000000004</v>
      </c>
      <c r="AC11" s="23">
        <f t="shared" ref="AC11:AC45" si="6">AB11*Z11</f>
        <v>18.2752113974026</v>
      </c>
      <c r="AL11" s="15"/>
    </row>
    <row r="12" spans="1:38" x14ac:dyDescent="0.35">
      <c r="A12" s="3">
        <f t="shared" ref="A12:A59" si="7">1+A11</f>
        <v>3</v>
      </c>
      <c r="B12">
        <v>5.2007099999999999</v>
      </c>
      <c r="C12">
        <v>1.3782000000000001</v>
      </c>
      <c r="D12" s="15">
        <v>10</v>
      </c>
      <c r="E12" s="15">
        <v>44</v>
      </c>
      <c r="F12">
        <v>25</v>
      </c>
      <c r="G12">
        <v>25</v>
      </c>
      <c r="H12">
        <v>34</v>
      </c>
      <c r="I12">
        <v>31</v>
      </c>
      <c r="J12">
        <v>13</v>
      </c>
      <c r="K12">
        <v>25</v>
      </c>
      <c r="L12">
        <v>42</v>
      </c>
      <c r="M12">
        <v>25</v>
      </c>
      <c r="N12">
        <v>19</v>
      </c>
      <c r="O12">
        <v>13</v>
      </c>
      <c r="P12">
        <v>20</v>
      </c>
      <c r="Q12">
        <v>23</v>
      </c>
      <c r="R12">
        <v>14</v>
      </c>
      <c r="S12">
        <v>47</v>
      </c>
      <c r="T12">
        <v>12</v>
      </c>
      <c r="U12">
        <v>196</v>
      </c>
      <c r="V12">
        <v>0.61</v>
      </c>
      <c r="W12" s="24">
        <f t="shared" si="1"/>
        <v>4920</v>
      </c>
      <c r="X12" s="7">
        <f t="shared" si="2"/>
        <v>30184</v>
      </c>
      <c r="Y12" s="7">
        <f t="shared" si="3"/>
        <v>25264</v>
      </c>
      <c r="Z12" s="9">
        <f t="shared" si="4"/>
        <v>0.83699973495891866</v>
      </c>
      <c r="AA12" s="18">
        <f t="shared" si="5"/>
        <v>1.821721E-6</v>
      </c>
      <c r="AB12" s="10">
        <f t="shared" si="0"/>
        <v>20.465260000000004</v>
      </c>
      <c r="AC12" s="23">
        <f t="shared" si="6"/>
        <v>17.129417195865365</v>
      </c>
      <c r="AL12" s="15"/>
    </row>
    <row r="13" spans="1:38" x14ac:dyDescent="0.35">
      <c r="A13" s="3">
        <f t="shared" si="7"/>
        <v>4</v>
      </c>
      <c r="B13">
        <v>6.0200100000000001</v>
      </c>
      <c r="C13">
        <v>1.2865800000000001</v>
      </c>
      <c r="D13" s="15">
        <v>10</v>
      </c>
      <c r="E13" s="15">
        <v>44</v>
      </c>
      <c r="F13">
        <v>25</v>
      </c>
      <c r="G13">
        <v>25</v>
      </c>
      <c r="H13">
        <v>34</v>
      </c>
      <c r="I13">
        <v>34</v>
      </c>
      <c r="J13">
        <v>11</v>
      </c>
      <c r="K13">
        <v>25</v>
      </c>
      <c r="L13">
        <v>43</v>
      </c>
      <c r="M13">
        <v>25</v>
      </c>
      <c r="N13">
        <v>19</v>
      </c>
      <c r="O13">
        <v>13</v>
      </c>
      <c r="P13">
        <v>20</v>
      </c>
      <c r="Q13">
        <v>23</v>
      </c>
      <c r="R13">
        <v>14</v>
      </c>
      <c r="S13">
        <v>47</v>
      </c>
      <c r="T13">
        <v>12</v>
      </c>
      <c r="U13">
        <v>222</v>
      </c>
      <c r="V13">
        <v>0.61</v>
      </c>
      <c r="W13" s="24">
        <f t="shared" si="1"/>
        <v>4944</v>
      </c>
      <c r="X13" s="7">
        <f t="shared" si="2"/>
        <v>34188</v>
      </c>
      <c r="Y13" s="7">
        <f t="shared" si="3"/>
        <v>29244</v>
      </c>
      <c r="Z13" s="9">
        <f t="shared" si="4"/>
        <v>0.85538785538785533</v>
      </c>
      <c r="AA13" s="18">
        <f t="shared" si="5"/>
        <v>1.821721E-6</v>
      </c>
      <c r="AB13" s="10">
        <f t="shared" si="0"/>
        <v>20.465260000000004</v>
      </c>
      <c r="AC13" s="23">
        <f t="shared" si="6"/>
        <v>17.505734861354863</v>
      </c>
      <c r="AL13" s="15"/>
    </row>
    <row r="14" spans="1:38" x14ac:dyDescent="0.35">
      <c r="A14" s="3">
        <f t="shared" si="7"/>
        <v>5</v>
      </c>
      <c r="B14">
        <v>5.00556</v>
      </c>
      <c r="C14">
        <v>1.39499</v>
      </c>
      <c r="D14" s="15">
        <v>10</v>
      </c>
      <c r="E14" s="15">
        <v>43</v>
      </c>
      <c r="F14">
        <v>25</v>
      </c>
      <c r="G14">
        <v>26</v>
      </c>
      <c r="H14">
        <v>34</v>
      </c>
      <c r="I14">
        <v>34</v>
      </c>
      <c r="J14">
        <v>11</v>
      </c>
      <c r="K14">
        <v>25</v>
      </c>
      <c r="L14">
        <v>43</v>
      </c>
      <c r="M14">
        <v>25</v>
      </c>
      <c r="N14">
        <v>19</v>
      </c>
      <c r="O14">
        <v>13</v>
      </c>
      <c r="P14">
        <v>20</v>
      </c>
      <c r="Q14">
        <v>23</v>
      </c>
      <c r="R14">
        <v>14</v>
      </c>
      <c r="S14">
        <v>47</v>
      </c>
      <c r="T14">
        <v>12</v>
      </c>
      <c r="U14">
        <v>190</v>
      </c>
      <c r="V14">
        <v>0.61</v>
      </c>
      <c r="W14" s="24">
        <f t="shared" si="1"/>
        <v>4944</v>
      </c>
      <c r="X14" s="7">
        <f t="shared" si="2"/>
        <v>29260</v>
      </c>
      <c r="Y14" s="7">
        <f t="shared" si="3"/>
        <v>24316</v>
      </c>
      <c r="Z14" s="9">
        <f t="shared" si="4"/>
        <v>0.8310321257689679</v>
      </c>
      <c r="AA14" s="18">
        <f t="shared" si="5"/>
        <v>1.821721E-6</v>
      </c>
      <c r="AB14" s="10">
        <f t="shared" si="0"/>
        <v>20.465260000000004</v>
      </c>
      <c r="AC14" s="23">
        <f t="shared" si="6"/>
        <v>17.007288522214633</v>
      </c>
      <c r="AL14" s="15"/>
    </row>
    <row r="15" spans="1:38" x14ac:dyDescent="0.35">
      <c r="A15" s="3">
        <f t="shared" si="7"/>
        <v>6</v>
      </c>
      <c r="B15">
        <v>4.6910100000000003</v>
      </c>
      <c r="C15">
        <v>1.4340200000000001</v>
      </c>
      <c r="D15" s="15">
        <v>10</v>
      </c>
      <c r="E15" s="15">
        <v>43</v>
      </c>
      <c r="F15">
        <v>26</v>
      </c>
      <c r="G15">
        <v>25</v>
      </c>
      <c r="H15">
        <v>34</v>
      </c>
      <c r="I15">
        <v>34</v>
      </c>
      <c r="J15">
        <v>11</v>
      </c>
      <c r="K15">
        <v>25</v>
      </c>
      <c r="L15">
        <v>42</v>
      </c>
      <c r="M15">
        <v>25</v>
      </c>
      <c r="N15">
        <v>19</v>
      </c>
      <c r="O15">
        <v>13</v>
      </c>
      <c r="P15">
        <v>20</v>
      </c>
      <c r="Q15">
        <v>23</v>
      </c>
      <c r="R15">
        <v>14</v>
      </c>
      <c r="S15">
        <v>47</v>
      </c>
      <c r="T15">
        <v>12</v>
      </c>
      <c r="U15">
        <v>180</v>
      </c>
      <c r="V15">
        <v>0.61</v>
      </c>
      <c r="W15" s="24">
        <f t="shared" si="1"/>
        <v>4932</v>
      </c>
      <c r="X15" s="7">
        <f t="shared" si="2"/>
        <v>27720</v>
      </c>
      <c r="Y15" s="7">
        <f t="shared" si="3"/>
        <v>22788</v>
      </c>
      <c r="Z15" s="9">
        <f t="shared" si="4"/>
        <v>0.82207792207792207</v>
      </c>
      <c r="AA15" s="18">
        <f t="shared" si="5"/>
        <v>1.821721E-6</v>
      </c>
      <c r="AB15" s="10">
        <f t="shared" si="0"/>
        <v>20.465260000000004</v>
      </c>
      <c r="AC15" s="23">
        <f t="shared" si="6"/>
        <v>16.824038415584418</v>
      </c>
      <c r="AL15" s="15"/>
    </row>
    <row r="16" spans="1:38" x14ac:dyDescent="0.35">
      <c r="A16" s="3">
        <f t="shared" si="7"/>
        <v>7</v>
      </c>
      <c r="B16">
        <v>7.5416800000000004</v>
      </c>
      <c r="C16">
        <v>1.1555</v>
      </c>
      <c r="D16" s="15">
        <v>10</v>
      </c>
      <c r="E16" s="15">
        <v>43</v>
      </c>
      <c r="F16">
        <v>25</v>
      </c>
      <c r="G16">
        <v>26</v>
      </c>
      <c r="H16">
        <v>34</v>
      </c>
      <c r="I16">
        <v>34</v>
      </c>
      <c r="J16">
        <v>11</v>
      </c>
      <c r="K16">
        <v>25</v>
      </c>
      <c r="L16">
        <v>43</v>
      </c>
      <c r="M16">
        <v>25</v>
      </c>
      <c r="N16">
        <v>19</v>
      </c>
      <c r="O16">
        <v>13</v>
      </c>
      <c r="P16">
        <v>20</v>
      </c>
      <c r="Q16">
        <v>23</v>
      </c>
      <c r="R16">
        <v>14</v>
      </c>
      <c r="S16">
        <v>47</v>
      </c>
      <c r="T16">
        <v>12</v>
      </c>
      <c r="U16">
        <v>270</v>
      </c>
      <c r="V16">
        <v>0.61</v>
      </c>
      <c r="W16" s="24">
        <f t="shared" si="1"/>
        <v>4944</v>
      </c>
      <c r="X16" s="7">
        <f t="shared" si="2"/>
        <v>41580</v>
      </c>
      <c r="Y16" s="7">
        <f t="shared" si="3"/>
        <v>36636</v>
      </c>
      <c r="Z16" s="9">
        <f t="shared" si="4"/>
        <v>0.88109668109668104</v>
      </c>
      <c r="AA16" s="18">
        <f t="shared" si="5"/>
        <v>1.821721E-6</v>
      </c>
      <c r="AB16" s="10">
        <f t="shared" si="0"/>
        <v>20.465260000000004</v>
      </c>
      <c r="AC16" s="23">
        <f t="shared" si="6"/>
        <v>18.031872663780668</v>
      </c>
      <c r="AL16" s="15"/>
    </row>
    <row r="17" spans="1:39" x14ac:dyDescent="0.35">
      <c r="A17" s="3">
        <f t="shared" si="7"/>
        <v>8</v>
      </c>
      <c r="B17">
        <v>6.9735300000000002</v>
      </c>
      <c r="C17">
        <v>1.2033799999999999</v>
      </c>
      <c r="D17" s="15">
        <v>10</v>
      </c>
      <c r="E17" s="15">
        <v>43</v>
      </c>
      <c r="F17">
        <v>25</v>
      </c>
      <c r="G17">
        <v>26</v>
      </c>
      <c r="H17">
        <v>34</v>
      </c>
      <c r="I17">
        <v>34</v>
      </c>
      <c r="J17">
        <v>11</v>
      </c>
      <c r="K17">
        <v>25</v>
      </c>
      <c r="L17">
        <v>42</v>
      </c>
      <c r="M17">
        <v>25</v>
      </c>
      <c r="N17">
        <v>19</v>
      </c>
      <c r="O17">
        <v>13</v>
      </c>
      <c r="P17">
        <v>20</v>
      </c>
      <c r="Q17">
        <v>23</v>
      </c>
      <c r="R17">
        <v>14</v>
      </c>
      <c r="S17">
        <v>47</v>
      </c>
      <c r="T17">
        <v>12</v>
      </c>
      <c r="U17">
        <v>252</v>
      </c>
      <c r="V17">
        <v>0.61</v>
      </c>
      <c r="W17" s="24">
        <f t="shared" si="1"/>
        <v>4932</v>
      </c>
      <c r="X17" s="7">
        <f t="shared" si="2"/>
        <v>38808</v>
      </c>
      <c r="Y17" s="7">
        <f t="shared" si="3"/>
        <v>33876</v>
      </c>
      <c r="Z17" s="9">
        <f t="shared" si="4"/>
        <v>0.87291280148423001</v>
      </c>
      <c r="AA17" s="18">
        <f t="shared" si="5"/>
        <v>1.821721E-6</v>
      </c>
      <c r="AB17" s="10">
        <f t="shared" si="0"/>
        <v>20.465260000000004</v>
      </c>
      <c r="AC17" s="23">
        <f t="shared" si="6"/>
        <v>17.864387439703158</v>
      </c>
      <c r="AL17" s="15"/>
    </row>
    <row r="18" spans="1:39" x14ac:dyDescent="0.35">
      <c r="A18" s="3">
        <f t="shared" si="7"/>
        <v>9</v>
      </c>
      <c r="B18">
        <v>6.78085</v>
      </c>
      <c r="C18">
        <v>1.2181500000000001</v>
      </c>
      <c r="D18" s="15">
        <v>10</v>
      </c>
      <c r="E18" s="15">
        <v>43</v>
      </c>
      <c r="F18">
        <v>26</v>
      </c>
      <c r="G18">
        <v>25</v>
      </c>
      <c r="H18">
        <v>34</v>
      </c>
      <c r="I18">
        <v>34</v>
      </c>
      <c r="J18">
        <v>11</v>
      </c>
      <c r="K18">
        <v>25</v>
      </c>
      <c r="L18">
        <v>43</v>
      </c>
      <c r="M18">
        <v>25</v>
      </c>
      <c r="N18">
        <v>19</v>
      </c>
      <c r="O18">
        <v>13</v>
      </c>
      <c r="P18">
        <v>20</v>
      </c>
      <c r="Q18">
        <v>23</v>
      </c>
      <c r="R18">
        <v>14</v>
      </c>
      <c r="S18">
        <v>47</v>
      </c>
      <c r="T18">
        <v>12</v>
      </c>
      <c r="U18">
        <v>246</v>
      </c>
      <c r="V18">
        <v>0.61</v>
      </c>
      <c r="W18" s="24">
        <f t="shared" si="1"/>
        <v>4944</v>
      </c>
      <c r="X18" s="7">
        <f t="shared" si="2"/>
        <v>37884</v>
      </c>
      <c r="Y18" s="7">
        <f t="shared" si="3"/>
        <v>32940</v>
      </c>
      <c r="Z18" s="9">
        <f t="shared" si="4"/>
        <v>0.86949635730123531</v>
      </c>
      <c r="AA18" s="18">
        <f t="shared" si="5"/>
        <v>1.821721E-6</v>
      </c>
      <c r="AB18" s="10">
        <f t="shared" si="0"/>
        <v>20.465260000000004</v>
      </c>
      <c r="AC18" s="23">
        <f t="shared" si="6"/>
        <v>17.794469021222682</v>
      </c>
      <c r="AL18" s="15"/>
    </row>
    <row r="19" spans="1:39" x14ac:dyDescent="0.35">
      <c r="A19" s="3">
        <f t="shared" si="7"/>
        <v>10</v>
      </c>
      <c r="B19">
        <v>7.9879800000000003</v>
      </c>
      <c r="C19">
        <v>1.12294</v>
      </c>
      <c r="D19" s="15">
        <v>10</v>
      </c>
      <c r="E19" s="15">
        <v>43</v>
      </c>
      <c r="F19">
        <v>25</v>
      </c>
      <c r="G19">
        <v>26</v>
      </c>
      <c r="H19">
        <v>34</v>
      </c>
      <c r="I19">
        <v>34</v>
      </c>
      <c r="J19">
        <v>11</v>
      </c>
      <c r="K19">
        <v>25</v>
      </c>
      <c r="L19">
        <v>42</v>
      </c>
      <c r="M19">
        <v>25</v>
      </c>
      <c r="N19">
        <v>19</v>
      </c>
      <c r="O19">
        <v>13</v>
      </c>
      <c r="P19">
        <v>20</v>
      </c>
      <c r="Q19">
        <v>23</v>
      </c>
      <c r="R19">
        <v>14</v>
      </c>
      <c r="S19">
        <v>47</v>
      </c>
      <c r="T19">
        <v>12</v>
      </c>
      <c r="U19">
        <v>284</v>
      </c>
      <c r="V19">
        <v>0.61</v>
      </c>
      <c r="W19" s="24">
        <f t="shared" si="1"/>
        <v>4932</v>
      </c>
      <c r="X19" s="7">
        <f t="shared" si="2"/>
        <v>43736</v>
      </c>
      <c r="Y19" s="7">
        <f t="shared" si="3"/>
        <v>38804</v>
      </c>
      <c r="Z19" s="9">
        <f t="shared" si="4"/>
        <v>0.88723248582403513</v>
      </c>
      <c r="AA19" s="18">
        <f t="shared" si="5"/>
        <v>1.821721E-6</v>
      </c>
      <c r="AB19" s="10">
        <f t="shared" si="0"/>
        <v>20.465260000000004</v>
      </c>
      <c r="AC19" s="23">
        <f t="shared" si="6"/>
        <v>18.157443502835196</v>
      </c>
    </row>
    <row r="20" spans="1:39" x14ac:dyDescent="0.35">
      <c r="A20" s="3">
        <f t="shared" si="7"/>
        <v>11</v>
      </c>
      <c r="B20">
        <v>8.2465299999999999</v>
      </c>
      <c r="C20">
        <v>1.1089500000000001</v>
      </c>
      <c r="D20" s="15">
        <v>10</v>
      </c>
      <c r="E20" s="15">
        <v>43</v>
      </c>
      <c r="F20">
        <v>25</v>
      </c>
      <c r="G20">
        <v>26</v>
      </c>
      <c r="H20">
        <v>34</v>
      </c>
      <c r="I20">
        <v>31</v>
      </c>
      <c r="J20">
        <v>13</v>
      </c>
      <c r="K20">
        <v>26</v>
      </c>
      <c r="L20">
        <v>42</v>
      </c>
      <c r="M20">
        <v>25</v>
      </c>
      <c r="N20">
        <v>17</v>
      </c>
      <c r="O20">
        <v>13</v>
      </c>
      <c r="P20">
        <v>20</v>
      </c>
      <c r="Q20">
        <v>23</v>
      </c>
      <c r="R20">
        <v>15</v>
      </c>
      <c r="S20">
        <v>46</v>
      </c>
      <c r="T20">
        <v>12</v>
      </c>
      <c r="U20">
        <v>292</v>
      </c>
      <c r="V20">
        <v>0.61</v>
      </c>
      <c r="W20" s="24">
        <f t="shared" si="1"/>
        <v>4908</v>
      </c>
      <c r="X20" s="7">
        <f t="shared" si="2"/>
        <v>44968</v>
      </c>
      <c r="Y20" s="7">
        <f t="shared" si="3"/>
        <v>40060</v>
      </c>
      <c r="Z20" s="9">
        <f t="shared" si="4"/>
        <v>0.89085571962284293</v>
      </c>
      <c r="AA20" s="18">
        <f t="shared" si="5"/>
        <v>1.821721E-6</v>
      </c>
      <c r="AB20" s="10">
        <f t="shared" si="0"/>
        <v>20.465260000000004</v>
      </c>
      <c r="AC20" s="23">
        <f t="shared" si="6"/>
        <v>18.231593924568585</v>
      </c>
    </row>
    <row r="21" spans="1:39" x14ac:dyDescent="0.35">
      <c r="A21" s="3">
        <f t="shared" si="7"/>
        <v>12</v>
      </c>
      <c r="B21">
        <v>7.4222900000000003</v>
      </c>
      <c r="C21">
        <v>1.1719299999999999</v>
      </c>
      <c r="D21" s="15">
        <v>11</v>
      </c>
      <c r="E21" s="15">
        <v>43</v>
      </c>
      <c r="F21">
        <v>24</v>
      </c>
      <c r="G21">
        <v>26</v>
      </c>
      <c r="H21">
        <v>35</v>
      </c>
      <c r="I21">
        <v>29</v>
      </c>
      <c r="J21">
        <v>13</v>
      </c>
      <c r="K21">
        <v>27</v>
      </c>
      <c r="L21">
        <v>40</v>
      </c>
      <c r="M21">
        <v>25</v>
      </c>
      <c r="N21">
        <v>19</v>
      </c>
      <c r="O21">
        <v>13</v>
      </c>
      <c r="P21">
        <v>20</v>
      </c>
      <c r="Q21">
        <v>23</v>
      </c>
      <c r="R21">
        <v>14</v>
      </c>
      <c r="S21">
        <v>47</v>
      </c>
      <c r="T21">
        <v>12</v>
      </c>
      <c r="U21">
        <v>266</v>
      </c>
      <c r="V21">
        <v>0.61</v>
      </c>
      <c r="W21" s="24">
        <f t="shared" si="1"/>
        <v>4908</v>
      </c>
      <c r="X21" s="7">
        <f t="shared" si="2"/>
        <v>40964</v>
      </c>
      <c r="Y21" s="7">
        <f t="shared" si="3"/>
        <v>36056</v>
      </c>
      <c r="Z21" s="9">
        <f t="shared" si="4"/>
        <v>0.88018748169124106</v>
      </c>
      <c r="AA21" s="18">
        <f t="shared" si="5"/>
        <v>1.821721E-6</v>
      </c>
      <c r="AB21" s="10">
        <f t="shared" si="0"/>
        <v>20.465260000000004</v>
      </c>
      <c r="AC21" s="23">
        <f t="shared" si="6"/>
        <v>18.013265661556492</v>
      </c>
    </row>
    <row r="22" spans="1:39" x14ac:dyDescent="0.35">
      <c r="A22" s="3">
        <f t="shared" si="7"/>
        <v>13</v>
      </c>
      <c r="B22">
        <v>8.1147799999999997</v>
      </c>
      <c r="C22">
        <v>1.1153599999999999</v>
      </c>
      <c r="D22" s="15">
        <v>11</v>
      </c>
      <c r="E22" s="15">
        <v>42</v>
      </c>
      <c r="F22">
        <v>25</v>
      </c>
      <c r="G22">
        <v>26</v>
      </c>
      <c r="H22">
        <v>34</v>
      </c>
      <c r="I22">
        <v>29</v>
      </c>
      <c r="J22">
        <v>13</v>
      </c>
      <c r="K22">
        <v>27</v>
      </c>
      <c r="L22">
        <v>43</v>
      </c>
      <c r="M22">
        <v>25</v>
      </c>
      <c r="N22">
        <v>19</v>
      </c>
      <c r="O22">
        <v>13</v>
      </c>
      <c r="P22">
        <v>20</v>
      </c>
      <c r="Q22">
        <v>23</v>
      </c>
      <c r="R22">
        <v>14</v>
      </c>
      <c r="S22">
        <v>47</v>
      </c>
      <c r="T22">
        <v>12</v>
      </c>
      <c r="U22">
        <v>288</v>
      </c>
      <c r="V22">
        <v>0.61</v>
      </c>
      <c r="W22" s="24">
        <f t="shared" si="1"/>
        <v>4932</v>
      </c>
      <c r="X22" s="7">
        <f t="shared" si="2"/>
        <v>44352</v>
      </c>
      <c r="Y22" s="7">
        <f t="shared" si="3"/>
        <v>39420</v>
      </c>
      <c r="Z22" s="9">
        <f t="shared" si="4"/>
        <v>0.88879870129870131</v>
      </c>
      <c r="AA22" s="18">
        <f t="shared" si="5"/>
        <v>1.821721E-6</v>
      </c>
      <c r="AB22" s="10">
        <f t="shared" si="0"/>
        <v>20.465260000000004</v>
      </c>
      <c r="AC22" s="23">
        <f t="shared" si="6"/>
        <v>18.189496509740263</v>
      </c>
    </row>
    <row r="23" spans="1:39" x14ac:dyDescent="0.35">
      <c r="A23" s="3">
        <f t="shared" si="7"/>
        <v>14</v>
      </c>
      <c r="B23">
        <v>6.7174399999999999</v>
      </c>
      <c r="C23">
        <v>1.2232400000000001</v>
      </c>
      <c r="D23">
        <v>10</v>
      </c>
      <c r="E23">
        <v>43</v>
      </c>
      <c r="F23">
        <v>26</v>
      </c>
      <c r="G23">
        <v>25</v>
      </c>
      <c r="H23">
        <v>34</v>
      </c>
      <c r="I23">
        <v>34</v>
      </c>
      <c r="J23">
        <v>11</v>
      </c>
      <c r="K23">
        <v>25</v>
      </c>
      <c r="L23">
        <v>43</v>
      </c>
      <c r="M23">
        <v>25</v>
      </c>
      <c r="N23">
        <v>19</v>
      </c>
      <c r="O23">
        <v>13</v>
      </c>
      <c r="P23">
        <v>20</v>
      </c>
      <c r="Q23">
        <v>23</v>
      </c>
      <c r="R23">
        <v>14</v>
      </c>
      <c r="S23">
        <v>47</v>
      </c>
      <c r="T23">
        <v>12</v>
      </c>
      <c r="U23">
        <v>244</v>
      </c>
      <c r="V23">
        <v>0.61</v>
      </c>
      <c r="W23" s="24">
        <f t="shared" si="1"/>
        <v>4944</v>
      </c>
      <c r="X23" s="7">
        <f t="shared" si="2"/>
        <v>37576</v>
      </c>
      <c r="Y23" s="7">
        <f t="shared" si="3"/>
        <v>32632</v>
      </c>
      <c r="Z23" s="9">
        <f t="shared" si="4"/>
        <v>0.86842665531190122</v>
      </c>
      <c r="AA23" s="18">
        <f t="shared" si="5"/>
        <v>1.821721E-6</v>
      </c>
      <c r="AB23" s="10">
        <f t="shared" si="0"/>
        <v>20.465260000000004</v>
      </c>
      <c r="AC23" s="23">
        <f t="shared" si="6"/>
        <v>17.772577291888442</v>
      </c>
    </row>
    <row r="24" spans="1:39" x14ac:dyDescent="0.35">
      <c r="A24" s="3">
        <f t="shared" si="7"/>
        <v>15</v>
      </c>
      <c r="B24">
        <v>6.5931100000000002</v>
      </c>
      <c r="C24">
        <v>1.23613</v>
      </c>
      <c r="D24">
        <v>10</v>
      </c>
      <c r="E24">
        <v>43</v>
      </c>
      <c r="F24">
        <v>25</v>
      </c>
      <c r="G24">
        <v>25</v>
      </c>
      <c r="H24">
        <v>34</v>
      </c>
      <c r="I24">
        <v>34</v>
      </c>
      <c r="J24">
        <v>11</v>
      </c>
      <c r="K24">
        <v>25</v>
      </c>
      <c r="L24">
        <v>43</v>
      </c>
      <c r="M24">
        <v>25</v>
      </c>
      <c r="N24">
        <v>19</v>
      </c>
      <c r="O24">
        <v>13</v>
      </c>
      <c r="P24">
        <v>20</v>
      </c>
      <c r="Q24">
        <v>23</v>
      </c>
      <c r="R24">
        <v>14</v>
      </c>
      <c r="S24">
        <v>47</v>
      </c>
      <c r="T24">
        <v>12</v>
      </c>
      <c r="U24">
        <v>240</v>
      </c>
      <c r="V24">
        <v>0.61</v>
      </c>
      <c r="W24" s="24">
        <f t="shared" si="1"/>
        <v>4932</v>
      </c>
      <c r="X24" s="7">
        <f t="shared" si="2"/>
        <v>36960</v>
      </c>
      <c r="Y24" s="7">
        <f t="shared" si="3"/>
        <v>32028</v>
      </c>
      <c r="Z24" s="9">
        <f t="shared" si="4"/>
        <v>0.86655844155844153</v>
      </c>
      <c r="AA24" s="18">
        <f t="shared" si="5"/>
        <v>1.821721E-6</v>
      </c>
      <c r="AB24" s="10">
        <f t="shared" si="0"/>
        <v>20.465260000000004</v>
      </c>
      <c r="AC24" s="23">
        <f t="shared" si="6"/>
        <v>17.734343811688316</v>
      </c>
    </row>
    <row r="25" spans="1:39" x14ac:dyDescent="0.35">
      <c r="A25" s="3">
        <f t="shared" si="7"/>
        <v>16</v>
      </c>
      <c r="B25">
        <v>8.37087</v>
      </c>
      <c r="C25">
        <v>1.09901</v>
      </c>
      <c r="D25">
        <v>11</v>
      </c>
      <c r="E25">
        <v>43</v>
      </c>
      <c r="F25">
        <v>25</v>
      </c>
      <c r="G25">
        <v>25</v>
      </c>
      <c r="H25">
        <v>34</v>
      </c>
      <c r="I25">
        <v>31</v>
      </c>
      <c r="J25">
        <v>13</v>
      </c>
      <c r="K25">
        <v>25</v>
      </c>
      <c r="L25">
        <v>42</v>
      </c>
      <c r="M25">
        <v>25</v>
      </c>
      <c r="N25">
        <v>19</v>
      </c>
      <c r="O25">
        <v>13</v>
      </c>
      <c r="P25">
        <v>20</v>
      </c>
      <c r="Q25">
        <v>23</v>
      </c>
      <c r="R25">
        <v>14</v>
      </c>
      <c r="S25">
        <v>47</v>
      </c>
      <c r="T25">
        <v>12</v>
      </c>
      <c r="U25">
        <v>296</v>
      </c>
      <c r="V25">
        <v>0.61</v>
      </c>
      <c r="W25" s="24">
        <f t="shared" si="1"/>
        <v>4920</v>
      </c>
      <c r="X25" s="7">
        <f t="shared" si="2"/>
        <v>45584</v>
      </c>
      <c r="Y25" s="7">
        <f t="shared" si="3"/>
        <v>40664</v>
      </c>
      <c r="Z25" s="9">
        <f t="shared" si="4"/>
        <v>0.89206739206739205</v>
      </c>
      <c r="AA25" s="18">
        <f t="shared" si="5"/>
        <v>1.821721E-6</v>
      </c>
      <c r="AB25" s="10">
        <f t="shared" si="0"/>
        <v>20.465260000000004</v>
      </c>
      <c r="AC25" s="23">
        <f t="shared" si="6"/>
        <v>18.256391116181121</v>
      </c>
    </row>
    <row r="26" spans="1:39" x14ac:dyDescent="0.35">
      <c r="A26" s="3">
        <f t="shared" si="7"/>
        <v>17</v>
      </c>
      <c r="B26">
        <v>5.0689599999999997</v>
      </c>
      <c r="C26">
        <v>1.38717</v>
      </c>
      <c r="D26">
        <v>10</v>
      </c>
      <c r="E26">
        <v>44</v>
      </c>
      <c r="F26">
        <v>25</v>
      </c>
      <c r="G26">
        <v>25</v>
      </c>
      <c r="H26">
        <v>34</v>
      </c>
      <c r="I26">
        <v>34</v>
      </c>
      <c r="J26">
        <v>11</v>
      </c>
      <c r="K26">
        <v>25</v>
      </c>
      <c r="L26">
        <v>43</v>
      </c>
      <c r="M26">
        <v>25</v>
      </c>
      <c r="N26">
        <v>19</v>
      </c>
      <c r="O26">
        <v>13</v>
      </c>
      <c r="P26">
        <v>20</v>
      </c>
      <c r="Q26">
        <v>23</v>
      </c>
      <c r="R26">
        <v>14</v>
      </c>
      <c r="S26">
        <v>47</v>
      </c>
      <c r="T26">
        <v>12</v>
      </c>
      <c r="U26">
        <v>192</v>
      </c>
      <c r="V26">
        <v>0.61</v>
      </c>
      <c r="W26" s="24">
        <f t="shared" si="1"/>
        <v>4944</v>
      </c>
      <c r="X26" s="7">
        <f t="shared" si="2"/>
        <v>29568</v>
      </c>
      <c r="Y26" s="7">
        <f t="shared" si="3"/>
        <v>24624</v>
      </c>
      <c r="Z26" s="9">
        <f t="shared" si="4"/>
        <v>0.83279220779220775</v>
      </c>
      <c r="AA26" s="18">
        <f t="shared" si="5"/>
        <v>1.821721E-6</v>
      </c>
      <c r="AB26" s="10">
        <f t="shared" si="0"/>
        <v>20.465260000000004</v>
      </c>
      <c r="AC26" s="23">
        <f t="shared" si="6"/>
        <v>17.043309058441562</v>
      </c>
    </row>
    <row r="27" spans="1:39" x14ac:dyDescent="0.35">
      <c r="A27" s="3">
        <f t="shared" si="7"/>
        <v>18</v>
      </c>
      <c r="B27">
        <v>6.4028999999999998</v>
      </c>
      <c r="C27">
        <v>1.25332</v>
      </c>
      <c r="D27">
        <v>10</v>
      </c>
      <c r="E27">
        <v>43</v>
      </c>
      <c r="F27">
        <v>25</v>
      </c>
      <c r="G27">
        <v>26</v>
      </c>
      <c r="H27">
        <v>34</v>
      </c>
      <c r="I27">
        <v>34</v>
      </c>
      <c r="J27">
        <v>11</v>
      </c>
      <c r="K27">
        <v>25</v>
      </c>
      <c r="L27">
        <v>42</v>
      </c>
      <c r="M27">
        <v>25</v>
      </c>
      <c r="N27">
        <v>19</v>
      </c>
      <c r="O27">
        <v>13</v>
      </c>
      <c r="P27">
        <v>20</v>
      </c>
      <c r="Q27">
        <v>23</v>
      </c>
      <c r="R27">
        <v>15</v>
      </c>
      <c r="S27">
        <v>46</v>
      </c>
      <c r="T27">
        <v>12</v>
      </c>
      <c r="U27">
        <v>234</v>
      </c>
      <c r="V27">
        <v>0.61</v>
      </c>
      <c r="W27" s="24">
        <f t="shared" si="1"/>
        <v>4932</v>
      </c>
      <c r="X27" s="7">
        <f t="shared" si="2"/>
        <v>36036</v>
      </c>
      <c r="Y27" s="7">
        <f t="shared" si="3"/>
        <v>31104</v>
      </c>
      <c r="Z27" s="9">
        <f t="shared" si="4"/>
        <v>0.86313686313686311</v>
      </c>
      <c r="AA27" s="18">
        <f t="shared" si="5"/>
        <v>1.821721E-6</v>
      </c>
      <c r="AB27" s="10">
        <f t="shared" si="0"/>
        <v>20.465260000000004</v>
      </c>
      <c r="AC27" s="23">
        <f t="shared" si="6"/>
        <v>17.664320319680321</v>
      </c>
    </row>
    <row r="28" spans="1:39" x14ac:dyDescent="0.35">
      <c r="A28" s="3">
        <f t="shared" si="7"/>
        <v>19</v>
      </c>
      <c r="B28">
        <v>6.5297000000000001</v>
      </c>
      <c r="C28">
        <v>1.2408600000000001</v>
      </c>
      <c r="D28">
        <v>10</v>
      </c>
      <c r="E28">
        <v>43</v>
      </c>
      <c r="F28">
        <v>25</v>
      </c>
      <c r="G28">
        <v>25</v>
      </c>
      <c r="H28">
        <v>34</v>
      </c>
      <c r="I28">
        <v>34</v>
      </c>
      <c r="J28">
        <v>11</v>
      </c>
      <c r="K28">
        <v>25</v>
      </c>
      <c r="L28">
        <v>43</v>
      </c>
      <c r="M28">
        <v>25</v>
      </c>
      <c r="N28">
        <v>19</v>
      </c>
      <c r="O28">
        <v>13</v>
      </c>
      <c r="P28">
        <v>20</v>
      </c>
      <c r="Q28">
        <v>23</v>
      </c>
      <c r="R28">
        <v>14</v>
      </c>
      <c r="S28">
        <v>47</v>
      </c>
      <c r="T28">
        <v>12</v>
      </c>
      <c r="U28">
        <v>238</v>
      </c>
      <c r="V28">
        <v>0.61</v>
      </c>
      <c r="W28" s="24">
        <f t="shared" si="1"/>
        <v>4932</v>
      </c>
      <c r="X28" s="7">
        <f t="shared" si="2"/>
        <v>36652</v>
      </c>
      <c r="Y28" s="7">
        <f t="shared" si="3"/>
        <v>31720</v>
      </c>
      <c r="Z28" s="9">
        <f t="shared" si="4"/>
        <v>0.86543708392447893</v>
      </c>
      <c r="AA28" s="18">
        <f t="shared" si="5"/>
        <v>1.821721E-6</v>
      </c>
      <c r="AB28" s="10">
        <f t="shared" si="0"/>
        <v>20.465260000000004</v>
      </c>
      <c r="AC28" s="23">
        <f t="shared" si="6"/>
        <v>17.711394936156285</v>
      </c>
    </row>
    <row r="29" spans="1:39" x14ac:dyDescent="0.35">
      <c r="A29" s="3">
        <f t="shared" si="7"/>
        <v>20</v>
      </c>
      <c r="B29">
        <v>6.1468100000000003</v>
      </c>
      <c r="C29">
        <v>1.27457</v>
      </c>
      <c r="D29">
        <v>10</v>
      </c>
      <c r="E29">
        <v>43</v>
      </c>
      <c r="F29">
        <v>25</v>
      </c>
      <c r="G29">
        <v>26</v>
      </c>
      <c r="H29">
        <v>34</v>
      </c>
      <c r="I29">
        <v>34</v>
      </c>
      <c r="J29">
        <v>11</v>
      </c>
      <c r="K29">
        <v>25</v>
      </c>
      <c r="L29">
        <v>43</v>
      </c>
      <c r="M29">
        <v>25</v>
      </c>
      <c r="N29">
        <v>19</v>
      </c>
      <c r="O29">
        <v>13</v>
      </c>
      <c r="P29">
        <v>20</v>
      </c>
      <c r="Q29">
        <v>23</v>
      </c>
      <c r="R29">
        <v>14</v>
      </c>
      <c r="S29">
        <v>47</v>
      </c>
      <c r="T29">
        <v>12</v>
      </c>
      <c r="U29">
        <v>226</v>
      </c>
      <c r="V29">
        <v>0.61</v>
      </c>
      <c r="W29" s="24">
        <f t="shared" si="1"/>
        <v>4944</v>
      </c>
      <c r="X29" s="7">
        <f t="shared" si="2"/>
        <v>34804</v>
      </c>
      <c r="Y29" s="7">
        <f t="shared" si="3"/>
        <v>29860</v>
      </c>
      <c r="Z29" s="9">
        <f t="shared" si="4"/>
        <v>0.85794736237214109</v>
      </c>
      <c r="AA29" s="18">
        <f t="shared" si="5"/>
        <v>1.821721E-6</v>
      </c>
      <c r="AB29" s="10">
        <f t="shared" si="0"/>
        <v>20.465260000000004</v>
      </c>
      <c r="AC29" s="23">
        <f t="shared" si="6"/>
        <v>17.558115837260086</v>
      </c>
    </row>
    <row r="30" spans="1:39" x14ac:dyDescent="0.35">
      <c r="A30" s="3">
        <f t="shared" si="7"/>
        <v>21</v>
      </c>
      <c r="B30">
        <v>6.2785599999999997</v>
      </c>
      <c r="C30">
        <v>1.2657499999999999</v>
      </c>
      <c r="D30">
        <v>10</v>
      </c>
      <c r="E30">
        <v>44</v>
      </c>
      <c r="F30">
        <v>25</v>
      </c>
      <c r="G30">
        <v>24</v>
      </c>
      <c r="H30">
        <v>34</v>
      </c>
      <c r="I30">
        <v>34</v>
      </c>
      <c r="J30">
        <v>11</v>
      </c>
      <c r="K30">
        <v>25</v>
      </c>
      <c r="L30">
        <v>42</v>
      </c>
      <c r="M30">
        <v>25</v>
      </c>
      <c r="N30">
        <v>19</v>
      </c>
      <c r="O30">
        <v>13</v>
      </c>
      <c r="P30">
        <v>20</v>
      </c>
      <c r="Q30">
        <v>23</v>
      </c>
      <c r="R30">
        <v>14</v>
      </c>
      <c r="S30">
        <v>47</v>
      </c>
      <c r="T30">
        <v>12</v>
      </c>
      <c r="U30">
        <v>230</v>
      </c>
      <c r="V30">
        <v>0.61</v>
      </c>
      <c r="W30" s="24">
        <f t="shared" si="1"/>
        <v>4920</v>
      </c>
      <c r="X30" s="7">
        <f t="shared" si="2"/>
        <v>35420</v>
      </c>
      <c r="Y30" s="7">
        <f t="shared" si="3"/>
        <v>30500</v>
      </c>
      <c r="Z30" s="9">
        <f t="shared" si="4"/>
        <v>0.86109542631281766</v>
      </c>
      <c r="AA30" s="18">
        <f t="shared" si="5"/>
        <v>1.821721E-6</v>
      </c>
      <c r="AB30" s="10">
        <f t="shared" si="0"/>
        <v>20.465260000000004</v>
      </c>
      <c r="AC30" s="23">
        <f t="shared" si="6"/>
        <v>17.622541784302658</v>
      </c>
    </row>
    <row r="31" spans="1:39" x14ac:dyDescent="0.35">
      <c r="A31" s="3">
        <f t="shared" si="7"/>
        <v>22</v>
      </c>
      <c r="B31">
        <v>3.8667699999999998</v>
      </c>
      <c r="C31">
        <v>1.54382</v>
      </c>
      <c r="D31">
        <v>10</v>
      </c>
      <c r="E31">
        <v>43</v>
      </c>
      <c r="F31">
        <v>25</v>
      </c>
      <c r="G31">
        <v>26</v>
      </c>
      <c r="H31">
        <v>34</v>
      </c>
      <c r="I31">
        <v>34</v>
      </c>
      <c r="J31">
        <v>11</v>
      </c>
      <c r="K31">
        <v>25</v>
      </c>
      <c r="L31">
        <v>42</v>
      </c>
      <c r="M31">
        <v>25</v>
      </c>
      <c r="N31">
        <v>19</v>
      </c>
      <c r="O31">
        <v>13</v>
      </c>
      <c r="P31">
        <v>20</v>
      </c>
      <c r="Q31">
        <v>23</v>
      </c>
      <c r="R31">
        <v>14</v>
      </c>
      <c r="S31">
        <v>47</v>
      </c>
      <c r="T31">
        <v>12</v>
      </c>
      <c r="U31">
        <v>154</v>
      </c>
      <c r="V31">
        <v>0.61</v>
      </c>
      <c r="W31" s="24">
        <f t="shared" si="1"/>
        <v>4932</v>
      </c>
      <c r="X31" s="7">
        <f t="shared" si="2"/>
        <v>23716</v>
      </c>
      <c r="Y31" s="7">
        <f t="shared" si="3"/>
        <v>18784</v>
      </c>
      <c r="Z31" s="9">
        <f t="shared" si="4"/>
        <v>0.79203912970146739</v>
      </c>
      <c r="AA31" s="18">
        <f t="shared" si="5"/>
        <v>1.821721E-6</v>
      </c>
      <c r="AB31" s="10">
        <f t="shared" si="0"/>
        <v>20.465260000000004</v>
      </c>
      <c r="AC31" s="23">
        <f t="shared" si="6"/>
        <v>16.209286719514257</v>
      </c>
    </row>
    <row r="32" spans="1:39" x14ac:dyDescent="0.35">
      <c r="A32" s="3">
        <f t="shared" si="7"/>
        <v>23</v>
      </c>
      <c r="B32">
        <v>7.8611700000000004</v>
      </c>
      <c r="C32">
        <v>1.13266</v>
      </c>
      <c r="D32">
        <v>10</v>
      </c>
      <c r="E32">
        <v>44</v>
      </c>
      <c r="F32">
        <v>25</v>
      </c>
      <c r="G32">
        <v>25</v>
      </c>
      <c r="H32">
        <v>34</v>
      </c>
      <c r="I32">
        <v>34</v>
      </c>
      <c r="J32">
        <v>11</v>
      </c>
      <c r="K32">
        <v>25</v>
      </c>
      <c r="L32">
        <v>42</v>
      </c>
      <c r="M32">
        <v>25</v>
      </c>
      <c r="N32">
        <v>19</v>
      </c>
      <c r="O32">
        <v>13</v>
      </c>
      <c r="P32">
        <v>20</v>
      </c>
      <c r="Q32">
        <v>23</v>
      </c>
      <c r="R32">
        <v>14</v>
      </c>
      <c r="S32">
        <v>47</v>
      </c>
      <c r="T32">
        <v>12</v>
      </c>
      <c r="U32">
        <v>280</v>
      </c>
      <c r="V32">
        <v>0.61</v>
      </c>
      <c r="W32" s="24">
        <f t="shared" si="1"/>
        <v>4932</v>
      </c>
      <c r="X32" s="7">
        <f t="shared" si="2"/>
        <v>43120</v>
      </c>
      <c r="Y32" s="7">
        <f t="shared" si="3"/>
        <v>38188</v>
      </c>
      <c r="Z32" s="9">
        <f t="shared" si="4"/>
        <v>0.88562152133580707</v>
      </c>
      <c r="AA32" s="18">
        <f t="shared" si="5"/>
        <v>1.821721E-6</v>
      </c>
      <c r="AB32" s="10">
        <f t="shared" si="0"/>
        <v>20.465260000000004</v>
      </c>
      <c r="AC32" s="23">
        <f t="shared" si="6"/>
        <v>18.124474695732843</v>
      </c>
      <c r="AM32" s="15"/>
    </row>
    <row r="33" spans="1:29" x14ac:dyDescent="0.35">
      <c r="A33" s="3">
        <f t="shared" si="7"/>
        <v>24</v>
      </c>
      <c r="B33">
        <v>7.1662100000000004</v>
      </c>
      <c r="C33">
        <v>1.1892799999999999</v>
      </c>
      <c r="D33">
        <v>10</v>
      </c>
      <c r="E33">
        <v>43</v>
      </c>
      <c r="F33">
        <v>25</v>
      </c>
      <c r="G33">
        <v>26</v>
      </c>
      <c r="H33">
        <v>34</v>
      </c>
      <c r="I33">
        <v>34</v>
      </c>
      <c r="J33">
        <v>11</v>
      </c>
      <c r="K33">
        <v>25</v>
      </c>
      <c r="L33">
        <v>42</v>
      </c>
      <c r="M33">
        <v>25</v>
      </c>
      <c r="N33">
        <v>19</v>
      </c>
      <c r="O33">
        <v>13</v>
      </c>
      <c r="P33">
        <v>20</v>
      </c>
      <c r="Q33">
        <v>23</v>
      </c>
      <c r="R33">
        <v>14</v>
      </c>
      <c r="S33">
        <v>46</v>
      </c>
      <c r="T33">
        <v>12</v>
      </c>
      <c r="U33">
        <v>258</v>
      </c>
      <c r="V33">
        <v>0.61</v>
      </c>
      <c r="W33" s="24">
        <f t="shared" si="1"/>
        <v>4920</v>
      </c>
      <c r="X33" s="7">
        <f t="shared" si="2"/>
        <v>39732</v>
      </c>
      <c r="Y33" s="7">
        <f t="shared" si="3"/>
        <v>34812</v>
      </c>
      <c r="Z33" s="9">
        <f t="shared" si="4"/>
        <v>0.8761703412866203</v>
      </c>
      <c r="AA33" s="18">
        <f t="shared" si="5"/>
        <v>1.821721E-6</v>
      </c>
      <c r="AB33" s="10">
        <f t="shared" si="0"/>
        <v>20.465260000000004</v>
      </c>
      <c r="AC33" s="23">
        <f t="shared" si="6"/>
        <v>17.931053838719421</v>
      </c>
    </row>
    <row r="34" spans="1:29" x14ac:dyDescent="0.35">
      <c r="A34" s="3">
        <f t="shared" si="7"/>
        <v>25</v>
      </c>
      <c r="B34">
        <v>7.0369299999999999</v>
      </c>
      <c r="C34">
        <v>1.19811</v>
      </c>
      <c r="D34">
        <v>10</v>
      </c>
      <c r="E34">
        <v>43</v>
      </c>
      <c r="F34">
        <v>25</v>
      </c>
      <c r="G34">
        <v>26</v>
      </c>
      <c r="H34">
        <v>34</v>
      </c>
      <c r="I34">
        <v>34</v>
      </c>
      <c r="J34">
        <v>11</v>
      </c>
      <c r="K34">
        <v>25</v>
      </c>
      <c r="L34">
        <v>42</v>
      </c>
      <c r="M34">
        <v>25</v>
      </c>
      <c r="N34">
        <v>19</v>
      </c>
      <c r="O34">
        <v>13</v>
      </c>
      <c r="P34">
        <v>20</v>
      </c>
      <c r="Q34">
        <v>23</v>
      </c>
      <c r="R34">
        <v>14</v>
      </c>
      <c r="S34">
        <v>47</v>
      </c>
      <c r="T34">
        <v>12</v>
      </c>
      <c r="U34">
        <v>254</v>
      </c>
      <c r="V34">
        <v>0.61</v>
      </c>
      <c r="W34" s="24">
        <f t="shared" si="1"/>
        <v>4932</v>
      </c>
      <c r="X34" s="7">
        <f t="shared" si="2"/>
        <v>39116</v>
      </c>
      <c r="Y34" s="7">
        <f t="shared" si="3"/>
        <v>34184</v>
      </c>
      <c r="Z34" s="9">
        <f t="shared" si="4"/>
        <v>0.87391348808671643</v>
      </c>
      <c r="AA34" s="18">
        <f t="shared" si="5"/>
        <v>1.821721E-6</v>
      </c>
      <c r="AB34" s="10">
        <f t="shared" si="0"/>
        <v>20.465260000000004</v>
      </c>
      <c r="AC34" s="23">
        <f t="shared" si="6"/>
        <v>17.884866751201557</v>
      </c>
    </row>
    <row r="35" spans="1:29" x14ac:dyDescent="0.35">
      <c r="A35" s="3">
        <f t="shared" si="7"/>
        <v>26</v>
      </c>
      <c r="B35">
        <v>4.5007999999999999</v>
      </c>
      <c r="C35">
        <v>1.4577500000000001</v>
      </c>
      <c r="D35">
        <v>10</v>
      </c>
      <c r="E35">
        <v>43</v>
      </c>
      <c r="F35">
        <v>25</v>
      </c>
      <c r="G35">
        <v>26</v>
      </c>
      <c r="H35">
        <v>34</v>
      </c>
      <c r="I35">
        <v>34</v>
      </c>
      <c r="J35">
        <v>11</v>
      </c>
      <c r="K35">
        <v>25</v>
      </c>
      <c r="L35">
        <v>42</v>
      </c>
      <c r="M35">
        <v>25</v>
      </c>
      <c r="N35">
        <v>19</v>
      </c>
      <c r="O35">
        <v>13</v>
      </c>
      <c r="P35">
        <v>20</v>
      </c>
      <c r="Q35">
        <v>23</v>
      </c>
      <c r="R35">
        <v>14</v>
      </c>
      <c r="S35">
        <v>47</v>
      </c>
      <c r="T35">
        <v>12</v>
      </c>
      <c r="U35">
        <v>174</v>
      </c>
      <c r="V35">
        <v>0.61</v>
      </c>
      <c r="W35" s="24">
        <f t="shared" si="1"/>
        <v>4932</v>
      </c>
      <c r="X35" s="7">
        <f t="shared" si="2"/>
        <v>26796</v>
      </c>
      <c r="Y35" s="7">
        <f t="shared" si="3"/>
        <v>21864</v>
      </c>
      <c r="Z35" s="9">
        <f t="shared" si="4"/>
        <v>0.81594267801164355</v>
      </c>
      <c r="AA35" s="18">
        <f t="shared" si="5"/>
        <v>1.821721E-6</v>
      </c>
      <c r="AB35" s="10">
        <f t="shared" si="0"/>
        <v>20.465260000000004</v>
      </c>
      <c r="AC35" s="23">
        <f t="shared" si="6"/>
        <v>16.698479050604572</v>
      </c>
    </row>
    <row r="36" spans="1:29" x14ac:dyDescent="0.35">
      <c r="A36" s="3">
        <f t="shared" si="7"/>
        <v>27</v>
      </c>
      <c r="B36">
        <v>4.3130600000000001</v>
      </c>
      <c r="C36">
        <v>1.4839199999999999</v>
      </c>
      <c r="D36">
        <v>10</v>
      </c>
      <c r="E36">
        <v>43</v>
      </c>
      <c r="F36">
        <v>25</v>
      </c>
      <c r="G36">
        <v>25</v>
      </c>
      <c r="H36">
        <v>34</v>
      </c>
      <c r="I36">
        <v>34</v>
      </c>
      <c r="J36">
        <v>11</v>
      </c>
      <c r="K36">
        <v>25</v>
      </c>
      <c r="L36">
        <v>42</v>
      </c>
      <c r="M36">
        <v>25</v>
      </c>
      <c r="N36">
        <v>19</v>
      </c>
      <c r="O36">
        <v>13</v>
      </c>
      <c r="P36">
        <v>20</v>
      </c>
      <c r="Q36">
        <v>23</v>
      </c>
      <c r="R36">
        <v>14</v>
      </c>
      <c r="S36">
        <v>47</v>
      </c>
      <c r="T36">
        <v>12</v>
      </c>
      <c r="U36">
        <v>168</v>
      </c>
      <c r="V36">
        <v>0.61</v>
      </c>
      <c r="W36" s="24">
        <f t="shared" si="1"/>
        <v>4920</v>
      </c>
      <c r="X36" s="7">
        <f t="shared" si="2"/>
        <v>25872</v>
      </c>
      <c r="Y36" s="7">
        <f t="shared" si="3"/>
        <v>20952</v>
      </c>
      <c r="Z36" s="9">
        <f t="shared" si="4"/>
        <v>0.80983302411873836</v>
      </c>
      <c r="AA36" s="18">
        <f t="shared" si="5"/>
        <v>1.821721E-6</v>
      </c>
      <c r="AB36" s="10">
        <f t="shared" si="0"/>
        <v>20.465260000000004</v>
      </c>
      <c r="AC36" s="23">
        <f t="shared" si="6"/>
        <v>16.573443395176255</v>
      </c>
    </row>
    <row r="37" spans="1:29" x14ac:dyDescent="0.35">
      <c r="A37" s="3">
        <f t="shared" si="7"/>
        <v>28</v>
      </c>
      <c r="B37">
        <v>3.8058399999999999</v>
      </c>
      <c r="C37">
        <v>1.5551699999999999</v>
      </c>
      <c r="D37">
        <v>10</v>
      </c>
      <c r="E37">
        <v>43</v>
      </c>
      <c r="F37">
        <v>25</v>
      </c>
      <c r="G37">
        <v>25</v>
      </c>
      <c r="H37">
        <v>34</v>
      </c>
      <c r="I37">
        <v>34</v>
      </c>
      <c r="J37">
        <v>11</v>
      </c>
      <c r="K37">
        <v>25</v>
      </c>
      <c r="L37">
        <v>42</v>
      </c>
      <c r="M37">
        <v>25</v>
      </c>
      <c r="N37">
        <v>19</v>
      </c>
      <c r="O37">
        <v>13</v>
      </c>
      <c r="P37">
        <v>20</v>
      </c>
      <c r="Q37">
        <v>23</v>
      </c>
      <c r="R37">
        <v>14</v>
      </c>
      <c r="S37">
        <v>47</v>
      </c>
      <c r="T37">
        <v>12</v>
      </c>
      <c r="U37">
        <v>152</v>
      </c>
      <c r="V37">
        <v>0.61</v>
      </c>
      <c r="W37" s="24">
        <f t="shared" si="1"/>
        <v>4920</v>
      </c>
      <c r="X37" s="7">
        <f t="shared" si="2"/>
        <v>23408</v>
      </c>
      <c r="Y37" s="7">
        <f t="shared" si="3"/>
        <v>18488</v>
      </c>
      <c r="Z37" s="9">
        <f t="shared" si="4"/>
        <v>0.78981544771018453</v>
      </c>
      <c r="AA37" s="18">
        <f t="shared" si="5"/>
        <v>1.821721E-6</v>
      </c>
      <c r="AB37" s="10">
        <f t="shared" si="0"/>
        <v>20.465260000000004</v>
      </c>
      <c r="AC37" s="23">
        <f t="shared" si="6"/>
        <v>16.163778489405335</v>
      </c>
    </row>
    <row r="38" spans="1:29" x14ac:dyDescent="0.35">
      <c r="A38" s="3">
        <f t="shared" si="7"/>
        <v>29</v>
      </c>
      <c r="B38">
        <v>3.61069</v>
      </c>
      <c r="C38">
        <v>1.5794299999999999</v>
      </c>
      <c r="D38">
        <v>10</v>
      </c>
      <c r="E38">
        <v>43</v>
      </c>
      <c r="F38">
        <v>26</v>
      </c>
      <c r="G38">
        <v>25</v>
      </c>
      <c r="H38">
        <v>34</v>
      </c>
      <c r="I38">
        <v>34</v>
      </c>
      <c r="J38">
        <v>11</v>
      </c>
      <c r="K38">
        <v>25</v>
      </c>
      <c r="L38">
        <v>43</v>
      </c>
      <c r="M38">
        <v>25</v>
      </c>
      <c r="N38">
        <v>19</v>
      </c>
      <c r="O38">
        <v>13</v>
      </c>
      <c r="P38">
        <v>20</v>
      </c>
      <c r="Q38">
        <v>23</v>
      </c>
      <c r="R38">
        <v>14</v>
      </c>
      <c r="S38">
        <v>47</v>
      </c>
      <c r="T38">
        <v>12</v>
      </c>
      <c r="U38">
        <v>146</v>
      </c>
      <c r="V38">
        <v>0.61</v>
      </c>
      <c r="W38" s="24">
        <f t="shared" si="1"/>
        <v>4944</v>
      </c>
      <c r="X38" s="7">
        <f t="shared" si="2"/>
        <v>22484</v>
      </c>
      <c r="Y38" s="7">
        <f t="shared" si="3"/>
        <v>17540</v>
      </c>
      <c r="Z38" s="9">
        <f t="shared" si="4"/>
        <v>0.78011030065824583</v>
      </c>
      <c r="AA38" s="18">
        <f t="shared" si="5"/>
        <v>1.821721E-6</v>
      </c>
      <c r="AB38" s="10">
        <f t="shared" si="0"/>
        <v>20.465260000000004</v>
      </c>
      <c r="AC38" s="23">
        <f t="shared" si="6"/>
        <v>15.965160131649176</v>
      </c>
    </row>
    <row r="39" spans="1:29" x14ac:dyDescent="0.35">
      <c r="A39" s="3">
        <f t="shared" si="7"/>
        <v>30</v>
      </c>
      <c r="B39">
        <v>3.54975</v>
      </c>
      <c r="C39">
        <v>1.5916600000000001</v>
      </c>
      <c r="D39">
        <v>10</v>
      </c>
      <c r="E39">
        <v>43</v>
      </c>
      <c r="F39">
        <v>25</v>
      </c>
      <c r="G39">
        <v>26</v>
      </c>
      <c r="H39">
        <v>34</v>
      </c>
      <c r="I39">
        <v>34</v>
      </c>
      <c r="J39">
        <v>11</v>
      </c>
      <c r="K39">
        <v>25</v>
      </c>
      <c r="L39">
        <v>42</v>
      </c>
      <c r="M39">
        <v>25</v>
      </c>
      <c r="N39">
        <v>19</v>
      </c>
      <c r="O39">
        <v>13</v>
      </c>
      <c r="P39">
        <v>20</v>
      </c>
      <c r="Q39">
        <v>23</v>
      </c>
      <c r="R39">
        <v>14</v>
      </c>
      <c r="S39">
        <v>47</v>
      </c>
      <c r="T39">
        <v>12</v>
      </c>
      <c r="U39">
        <v>144</v>
      </c>
      <c r="V39">
        <v>0.61</v>
      </c>
      <c r="W39" s="24">
        <f t="shared" si="1"/>
        <v>4932</v>
      </c>
      <c r="X39" s="7">
        <f t="shared" si="2"/>
        <v>22176</v>
      </c>
      <c r="Y39" s="7">
        <f t="shared" si="3"/>
        <v>17244</v>
      </c>
      <c r="Z39" s="9">
        <f t="shared" si="4"/>
        <v>0.77759740259740262</v>
      </c>
      <c r="AA39" s="18">
        <f t="shared" si="5"/>
        <v>1.821721E-6</v>
      </c>
      <c r="AB39" s="10">
        <f t="shared" si="0"/>
        <v>20.465260000000004</v>
      </c>
      <c r="AC39" s="23">
        <f t="shared" si="6"/>
        <v>15.913733019480523</v>
      </c>
    </row>
    <row r="40" spans="1:29" x14ac:dyDescent="0.35">
      <c r="A40" s="3">
        <f t="shared" si="7"/>
        <v>31</v>
      </c>
      <c r="B40">
        <v>4.0569800000000003</v>
      </c>
      <c r="C40">
        <v>1.5174700000000001</v>
      </c>
      <c r="D40">
        <v>10</v>
      </c>
      <c r="E40">
        <v>43</v>
      </c>
      <c r="F40">
        <v>25</v>
      </c>
      <c r="G40">
        <v>26</v>
      </c>
      <c r="H40">
        <v>34</v>
      </c>
      <c r="I40">
        <v>34</v>
      </c>
      <c r="J40">
        <v>11</v>
      </c>
      <c r="K40">
        <v>25</v>
      </c>
      <c r="L40">
        <v>42</v>
      </c>
      <c r="M40">
        <v>25</v>
      </c>
      <c r="N40">
        <v>19</v>
      </c>
      <c r="O40">
        <v>13</v>
      </c>
      <c r="P40">
        <v>20</v>
      </c>
      <c r="Q40">
        <v>23</v>
      </c>
      <c r="R40">
        <v>14</v>
      </c>
      <c r="S40">
        <v>47</v>
      </c>
      <c r="T40">
        <v>12</v>
      </c>
      <c r="U40">
        <v>160</v>
      </c>
      <c r="V40">
        <v>0.61</v>
      </c>
      <c r="W40" s="24">
        <f t="shared" si="1"/>
        <v>4932</v>
      </c>
      <c r="X40" s="7">
        <f t="shared" si="2"/>
        <v>24640</v>
      </c>
      <c r="Y40" s="7">
        <f t="shared" si="3"/>
        <v>19708</v>
      </c>
      <c r="Z40" s="9">
        <f t="shared" si="4"/>
        <v>0.79983766233766229</v>
      </c>
      <c r="AA40" s="18">
        <f t="shared" si="5"/>
        <v>1.821721E-6</v>
      </c>
      <c r="AB40" s="10">
        <f t="shared" si="0"/>
        <v>20.465260000000004</v>
      </c>
      <c r="AC40" s="23">
        <f t="shared" si="6"/>
        <v>16.368885717532471</v>
      </c>
    </row>
    <row r="41" spans="1:29" x14ac:dyDescent="0.35">
      <c r="A41" s="3">
        <f t="shared" si="7"/>
        <v>32</v>
      </c>
      <c r="B41">
        <v>4.5617400000000004</v>
      </c>
      <c r="C41">
        <v>1.44811</v>
      </c>
      <c r="D41">
        <v>10</v>
      </c>
      <c r="E41">
        <v>43</v>
      </c>
      <c r="F41">
        <v>25</v>
      </c>
      <c r="G41">
        <v>26</v>
      </c>
      <c r="H41">
        <v>33</v>
      </c>
      <c r="I41">
        <v>35</v>
      </c>
      <c r="J41">
        <v>11</v>
      </c>
      <c r="K41">
        <v>25</v>
      </c>
      <c r="L41">
        <v>43</v>
      </c>
      <c r="M41">
        <v>25</v>
      </c>
      <c r="N41">
        <v>19</v>
      </c>
      <c r="O41">
        <v>13</v>
      </c>
      <c r="P41">
        <v>20</v>
      </c>
      <c r="Q41">
        <v>23</v>
      </c>
      <c r="R41">
        <v>15</v>
      </c>
      <c r="S41">
        <v>46</v>
      </c>
      <c r="T41">
        <v>12</v>
      </c>
      <c r="U41">
        <v>176</v>
      </c>
      <c r="V41">
        <v>0.61</v>
      </c>
      <c r="W41" s="24">
        <f t="shared" ref="W41:W45" si="8">SUM(D41:S41)*T41</f>
        <v>4944</v>
      </c>
      <c r="X41" s="7">
        <f t="shared" si="2"/>
        <v>27104</v>
      </c>
      <c r="Y41" s="7">
        <f t="shared" si="3"/>
        <v>22160</v>
      </c>
      <c r="Z41" s="9">
        <f t="shared" si="4"/>
        <v>0.81759149940968123</v>
      </c>
      <c r="AA41" s="18">
        <f t="shared" si="5"/>
        <v>1.821721E-6</v>
      </c>
      <c r="AB41" s="10">
        <f t="shared" si="0"/>
        <v>20.465260000000004</v>
      </c>
      <c r="AC41" s="23">
        <f t="shared" si="6"/>
        <v>16.732222609208975</v>
      </c>
    </row>
    <row r="42" spans="1:29" x14ac:dyDescent="0.35">
      <c r="A42" s="3">
        <f t="shared" si="7"/>
        <v>33</v>
      </c>
      <c r="B42">
        <v>7.3613600000000003</v>
      </c>
      <c r="C42">
        <v>1.1780299999999999</v>
      </c>
      <c r="D42">
        <v>11</v>
      </c>
      <c r="E42">
        <v>43</v>
      </c>
      <c r="F42">
        <v>25</v>
      </c>
      <c r="G42">
        <v>25</v>
      </c>
      <c r="H42">
        <v>34</v>
      </c>
      <c r="I42">
        <v>29</v>
      </c>
      <c r="J42">
        <v>13</v>
      </c>
      <c r="K42">
        <v>25</v>
      </c>
      <c r="L42">
        <v>42</v>
      </c>
      <c r="M42">
        <v>25</v>
      </c>
      <c r="N42">
        <v>19</v>
      </c>
      <c r="O42">
        <v>13</v>
      </c>
      <c r="P42">
        <v>20</v>
      </c>
      <c r="Q42">
        <v>23</v>
      </c>
      <c r="R42">
        <v>14</v>
      </c>
      <c r="S42">
        <v>47</v>
      </c>
      <c r="T42">
        <v>12</v>
      </c>
      <c r="U42">
        <v>264</v>
      </c>
      <c r="V42">
        <v>0.61</v>
      </c>
      <c r="W42" s="24">
        <f t="shared" si="8"/>
        <v>4896</v>
      </c>
      <c r="X42" s="7">
        <f t="shared" si="2"/>
        <v>40656</v>
      </c>
      <c r="Y42" s="7">
        <f t="shared" si="3"/>
        <v>35760</v>
      </c>
      <c r="Z42" s="9">
        <f t="shared" si="4"/>
        <v>0.87957497048406141</v>
      </c>
      <c r="AA42" s="18">
        <f t="shared" si="5"/>
        <v>1.821721E-6</v>
      </c>
      <c r="AB42" s="10">
        <f t="shared" si="0"/>
        <v>20.465260000000004</v>
      </c>
      <c r="AC42" s="23">
        <f t="shared" si="6"/>
        <v>18.000730460448647</v>
      </c>
    </row>
    <row r="43" spans="1:29" x14ac:dyDescent="0.35">
      <c r="A43" s="3">
        <f t="shared" si="7"/>
        <v>34</v>
      </c>
      <c r="B43">
        <v>7.2271400000000003</v>
      </c>
      <c r="C43">
        <v>1.18329</v>
      </c>
      <c r="D43">
        <v>11</v>
      </c>
      <c r="E43">
        <v>43</v>
      </c>
      <c r="F43">
        <v>25</v>
      </c>
      <c r="G43">
        <v>25</v>
      </c>
      <c r="H43">
        <v>34</v>
      </c>
      <c r="I43">
        <v>29</v>
      </c>
      <c r="J43">
        <v>13</v>
      </c>
      <c r="K43">
        <v>27</v>
      </c>
      <c r="L43">
        <v>43</v>
      </c>
      <c r="M43">
        <v>25</v>
      </c>
      <c r="N43">
        <v>19</v>
      </c>
      <c r="O43">
        <v>13</v>
      </c>
      <c r="P43">
        <v>20</v>
      </c>
      <c r="Q43">
        <v>23</v>
      </c>
      <c r="R43">
        <v>14</v>
      </c>
      <c r="S43">
        <v>47</v>
      </c>
      <c r="T43">
        <v>12</v>
      </c>
      <c r="U43">
        <v>260</v>
      </c>
      <c r="V43">
        <v>0.61</v>
      </c>
      <c r="W43" s="24">
        <f t="shared" si="8"/>
        <v>4932</v>
      </c>
      <c r="X43" s="7">
        <f t="shared" si="2"/>
        <v>40040</v>
      </c>
      <c r="Y43" s="7">
        <f t="shared" si="3"/>
        <v>35108</v>
      </c>
      <c r="Z43" s="9">
        <f t="shared" si="4"/>
        <v>0.87682317682317679</v>
      </c>
      <c r="AA43" s="18">
        <f t="shared" si="5"/>
        <v>1.821721E-6</v>
      </c>
      <c r="AB43" s="10">
        <f t="shared" si="0"/>
        <v>20.465260000000004</v>
      </c>
      <c r="AC43" s="23">
        <f t="shared" si="6"/>
        <v>17.944414287712291</v>
      </c>
    </row>
    <row r="44" spans="1:29" x14ac:dyDescent="0.35">
      <c r="A44" s="3">
        <f t="shared" si="7"/>
        <v>35</v>
      </c>
      <c r="B44">
        <v>7.6734299999999998</v>
      </c>
      <c r="C44">
        <v>1.1488700000000001</v>
      </c>
      <c r="D44">
        <v>10</v>
      </c>
      <c r="E44">
        <v>43</v>
      </c>
      <c r="F44">
        <v>25</v>
      </c>
      <c r="G44">
        <v>25</v>
      </c>
      <c r="H44">
        <v>34</v>
      </c>
      <c r="I44">
        <v>34</v>
      </c>
      <c r="J44">
        <v>11</v>
      </c>
      <c r="K44">
        <v>25</v>
      </c>
      <c r="L44">
        <v>42</v>
      </c>
      <c r="M44">
        <v>25</v>
      </c>
      <c r="N44">
        <v>19</v>
      </c>
      <c r="O44">
        <v>13</v>
      </c>
      <c r="P44">
        <v>20</v>
      </c>
      <c r="Q44">
        <v>23</v>
      </c>
      <c r="R44">
        <v>14</v>
      </c>
      <c r="S44">
        <v>47</v>
      </c>
      <c r="T44">
        <v>12</v>
      </c>
      <c r="U44">
        <v>274</v>
      </c>
      <c r="V44">
        <v>0.61</v>
      </c>
      <c r="W44" s="24">
        <f t="shared" si="8"/>
        <v>4920</v>
      </c>
      <c r="X44" s="7">
        <f t="shared" si="2"/>
        <v>42196</v>
      </c>
      <c r="Y44" s="7">
        <f t="shared" si="3"/>
        <v>37276</v>
      </c>
      <c r="Z44" s="9">
        <f t="shared" si="4"/>
        <v>0.88340127026258408</v>
      </c>
      <c r="AA44" s="18">
        <f t="shared" si="5"/>
        <v>1.821721E-6</v>
      </c>
      <c r="AB44" s="10">
        <f t="shared" si="0"/>
        <v>20.465260000000004</v>
      </c>
      <c r="AC44" s="23">
        <f t="shared" si="6"/>
        <v>18.079036680254056</v>
      </c>
    </row>
    <row r="45" spans="1:29" x14ac:dyDescent="0.35">
      <c r="A45" s="3">
        <f t="shared" si="7"/>
        <v>36</v>
      </c>
      <c r="B45">
        <v>4.1179100000000002</v>
      </c>
      <c r="C45">
        <v>1.50726</v>
      </c>
      <c r="D45">
        <v>11</v>
      </c>
      <c r="E45">
        <v>43</v>
      </c>
      <c r="F45">
        <v>25</v>
      </c>
      <c r="G45">
        <v>25</v>
      </c>
      <c r="H45">
        <v>34</v>
      </c>
      <c r="I45">
        <v>34</v>
      </c>
      <c r="J45">
        <v>11</v>
      </c>
      <c r="K45">
        <v>25</v>
      </c>
      <c r="L45">
        <v>43</v>
      </c>
      <c r="M45">
        <v>25</v>
      </c>
      <c r="N45">
        <v>19</v>
      </c>
      <c r="O45">
        <v>13</v>
      </c>
      <c r="P45">
        <v>20</v>
      </c>
      <c r="Q45">
        <v>23</v>
      </c>
      <c r="R45">
        <v>14</v>
      </c>
      <c r="S45">
        <v>47</v>
      </c>
      <c r="T45">
        <v>12</v>
      </c>
      <c r="U45">
        <v>162</v>
      </c>
      <c r="V45">
        <v>0.61</v>
      </c>
      <c r="W45" s="24">
        <f t="shared" si="8"/>
        <v>4944</v>
      </c>
      <c r="X45" s="7">
        <f t="shared" si="2"/>
        <v>24948</v>
      </c>
      <c r="Y45" s="7">
        <f t="shared" si="3"/>
        <v>20004</v>
      </c>
      <c r="Z45" s="9">
        <f t="shared" si="4"/>
        <v>0.80182780182780178</v>
      </c>
      <c r="AA45" s="18">
        <f t="shared" si="5"/>
        <v>1.821721E-6</v>
      </c>
      <c r="AB45" s="10">
        <f t="shared" si="0"/>
        <v>20.465260000000004</v>
      </c>
      <c r="AC45" s="23">
        <f t="shared" si="6"/>
        <v>16.409614439634442</v>
      </c>
    </row>
    <row r="46" spans="1:29" x14ac:dyDescent="0.35">
      <c r="A46" s="3">
        <f t="shared" si="7"/>
        <v>37</v>
      </c>
      <c r="B46" s="17">
        <v>3.9277000000000002</v>
      </c>
      <c r="C46">
        <v>1.53213</v>
      </c>
      <c r="D46">
        <v>10</v>
      </c>
      <c r="E46" s="15">
        <v>44</v>
      </c>
      <c r="F46" s="15">
        <v>25</v>
      </c>
      <c r="G46">
        <v>25</v>
      </c>
      <c r="H46">
        <v>33</v>
      </c>
      <c r="I46">
        <v>35</v>
      </c>
      <c r="J46">
        <v>11</v>
      </c>
      <c r="K46">
        <v>25</v>
      </c>
      <c r="L46">
        <v>43</v>
      </c>
      <c r="M46">
        <v>25</v>
      </c>
      <c r="N46">
        <v>19</v>
      </c>
      <c r="O46">
        <v>13</v>
      </c>
      <c r="P46">
        <v>20</v>
      </c>
      <c r="Q46">
        <v>23</v>
      </c>
      <c r="R46">
        <v>14</v>
      </c>
      <c r="S46">
        <v>47</v>
      </c>
      <c r="T46">
        <v>12</v>
      </c>
      <c r="U46">
        <v>156</v>
      </c>
      <c r="V46">
        <v>0.61</v>
      </c>
      <c r="W46" s="24">
        <f t="shared" ref="W46:W59" si="9">SUM(D46:S46)*T46</f>
        <v>4944</v>
      </c>
      <c r="X46" s="7">
        <f t="shared" ref="X46:X59" si="10">$F$2*U46</f>
        <v>24024</v>
      </c>
      <c r="Y46" s="7">
        <f t="shared" ref="Y46:Y59" si="11">X46-W46</f>
        <v>19080</v>
      </c>
      <c r="Z46" s="9">
        <f t="shared" ref="Z46:Z59" si="12">Y46/X46</f>
        <v>0.79420579420579418</v>
      </c>
      <c r="AA46" s="18">
        <f t="shared" ref="AA46:AA59" si="13">0.0000020841*V46+0.00000055042</f>
        <v>1.821721E-6</v>
      </c>
      <c r="AB46" s="10">
        <f t="shared" ref="AB46:AB59" si="14">76.766*V46-26.362</f>
        <v>20.465260000000004</v>
      </c>
      <c r="AC46" s="23">
        <f t="shared" ref="AC46:AC59" si="15">AB46*Z46</f>
        <v>16.253628071928073</v>
      </c>
    </row>
    <row r="47" spans="1:29" x14ac:dyDescent="0.35">
      <c r="A47" s="3">
        <f t="shared" si="7"/>
        <v>38</v>
      </c>
      <c r="B47" s="17">
        <v>3.7424300000000001</v>
      </c>
      <c r="C47">
        <v>1.5638700000000001</v>
      </c>
      <c r="D47">
        <v>10</v>
      </c>
      <c r="E47" s="15">
        <v>44</v>
      </c>
      <c r="F47" s="15">
        <v>25</v>
      </c>
      <c r="G47">
        <v>24</v>
      </c>
      <c r="H47">
        <v>34</v>
      </c>
      <c r="I47">
        <v>34</v>
      </c>
      <c r="J47">
        <v>11</v>
      </c>
      <c r="K47">
        <v>25</v>
      </c>
      <c r="L47">
        <v>42</v>
      </c>
      <c r="M47">
        <v>25</v>
      </c>
      <c r="N47">
        <v>19</v>
      </c>
      <c r="O47">
        <v>13</v>
      </c>
      <c r="P47">
        <v>20</v>
      </c>
      <c r="Q47">
        <v>23</v>
      </c>
      <c r="R47">
        <v>14</v>
      </c>
      <c r="S47">
        <v>47</v>
      </c>
      <c r="T47">
        <v>12</v>
      </c>
      <c r="U47">
        <v>150</v>
      </c>
      <c r="V47">
        <v>0.61</v>
      </c>
      <c r="W47" s="24">
        <f t="shared" si="9"/>
        <v>4920</v>
      </c>
      <c r="X47" s="7">
        <f t="shared" si="10"/>
        <v>23100</v>
      </c>
      <c r="Y47" s="7">
        <f t="shared" si="11"/>
        <v>18180</v>
      </c>
      <c r="Z47" s="9">
        <f t="shared" si="12"/>
        <v>0.78701298701298705</v>
      </c>
      <c r="AA47" s="18">
        <f t="shared" si="13"/>
        <v>1.821721E-6</v>
      </c>
      <c r="AB47" s="10">
        <f t="shared" si="14"/>
        <v>20.465260000000004</v>
      </c>
      <c r="AC47" s="23">
        <f t="shared" si="15"/>
        <v>16.106425402597406</v>
      </c>
    </row>
    <row r="48" spans="1:29" x14ac:dyDescent="0.35">
      <c r="A48" s="3">
        <f t="shared" si="7"/>
        <v>39</v>
      </c>
      <c r="B48">
        <v>4.2496600000000004</v>
      </c>
      <c r="C48">
        <v>1.49295</v>
      </c>
      <c r="D48">
        <v>10</v>
      </c>
      <c r="E48" s="15">
        <v>43</v>
      </c>
      <c r="F48" s="15">
        <v>25</v>
      </c>
      <c r="G48">
        <v>25</v>
      </c>
      <c r="H48">
        <v>33</v>
      </c>
      <c r="I48">
        <v>35</v>
      </c>
      <c r="J48">
        <v>11</v>
      </c>
      <c r="K48">
        <v>25</v>
      </c>
      <c r="L48">
        <v>42</v>
      </c>
      <c r="M48">
        <v>25</v>
      </c>
      <c r="N48">
        <v>19</v>
      </c>
      <c r="O48">
        <v>13</v>
      </c>
      <c r="P48">
        <v>20</v>
      </c>
      <c r="Q48">
        <v>23</v>
      </c>
      <c r="R48">
        <v>14</v>
      </c>
      <c r="S48">
        <v>47</v>
      </c>
      <c r="T48">
        <v>12</v>
      </c>
      <c r="U48">
        <v>166</v>
      </c>
      <c r="V48">
        <v>0.61</v>
      </c>
      <c r="W48" s="24">
        <f t="shared" si="9"/>
        <v>4920</v>
      </c>
      <c r="X48" s="7">
        <f t="shared" si="10"/>
        <v>25564</v>
      </c>
      <c r="Y48" s="7">
        <f t="shared" si="11"/>
        <v>20644</v>
      </c>
      <c r="Z48" s="9">
        <f t="shared" si="12"/>
        <v>0.80754185573462678</v>
      </c>
      <c r="AA48" s="18">
        <f t="shared" si="13"/>
        <v>1.821721E-6</v>
      </c>
      <c r="AB48" s="10">
        <f t="shared" si="14"/>
        <v>20.465260000000004</v>
      </c>
      <c r="AC48" s="23">
        <f t="shared" si="15"/>
        <v>16.526554038491632</v>
      </c>
    </row>
    <row r="49" spans="1:29" x14ac:dyDescent="0.35">
      <c r="A49" s="3">
        <f t="shared" si="7"/>
        <v>40</v>
      </c>
      <c r="B49">
        <v>3.4838800000000001</v>
      </c>
      <c r="C49">
        <v>1.5982400000000001</v>
      </c>
      <c r="D49">
        <v>10</v>
      </c>
      <c r="E49" s="15">
        <v>44</v>
      </c>
      <c r="F49" s="15">
        <v>25</v>
      </c>
      <c r="G49">
        <v>25</v>
      </c>
      <c r="H49">
        <v>33</v>
      </c>
      <c r="I49">
        <v>35</v>
      </c>
      <c r="J49">
        <v>11</v>
      </c>
      <c r="K49">
        <v>25</v>
      </c>
      <c r="L49">
        <v>43</v>
      </c>
      <c r="M49">
        <v>25</v>
      </c>
      <c r="N49">
        <v>19</v>
      </c>
      <c r="O49">
        <v>13</v>
      </c>
      <c r="P49">
        <v>20</v>
      </c>
      <c r="Q49">
        <v>23</v>
      </c>
      <c r="R49">
        <v>14</v>
      </c>
      <c r="S49">
        <v>47</v>
      </c>
      <c r="T49">
        <v>12</v>
      </c>
      <c r="U49">
        <v>142</v>
      </c>
      <c r="V49">
        <v>0.61</v>
      </c>
      <c r="W49" s="24">
        <f t="shared" si="9"/>
        <v>4944</v>
      </c>
      <c r="X49" s="7">
        <f t="shared" si="10"/>
        <v>21868</v>
      </c>
      <c r="Y49" s="7">
        <f t="shared" si="11"/>
        <v>16924</v>
      </c>
      <c r="Z49" s="9">
        <f t="shared" si="12"/>
        <v>0.77391622462044996</v>
      </c>
      <c r="AA49" s="18">
        <f t="shared" si="13"/>
        <v>1.821721E-6</v>
      </c>
      <c r="AB49" s="10">
        <f t="shared" si="14"/>
        <v>20.465260000000004</v>
      </c>
      <c r="AC49" s="23">
        <f t="shared" si="15"/>
        <v>15.838396755075912</v>
      </c>
    </row>
    <row r="50" spans="1:29" x14ac:dyDescent="0.35">
      <c r="A50" s="3">
        <f t="shared" si="7"/>
        <v>41</v>
      </c>
      <c r="B50">
        <v>3.6765599999999998</v>
      </c>
      <c r="C50">
        <v>1.5720799999999999</v>
      </c>
      <c r="D50">
        <v>10</v>
      </c>
      <c r="E50" s="15">
        <v>43</v>
      </c>
      <c r="F50" s="15">
        <v>25</v>
      </c>
      <c r="G50">
        <v>26</v>
      </c>
      <c r="H50">
        <v>34</v>
      </c>
      <c r="I50">
        <v>34</v>
      </c>
      <c r="J50">
        <v>11</v>
      </c>
      <c r="K50">
        <v>25</v>
      </c>
      <c r="L50">
        <v>42</v>
      </c>
      <c r="M50">
        <v>25</v>
      </c>
      <c r="N50">
        <v>19</v>
      </c>
      <c r="O50">
        <v>13</v>
      </c>
      <c r="P50">
        <v>20</v>
      </c>
      <c r="Q50">
        <v>23</v>
      </c>
      <c r="R50">
        <v>14</v>
      </c>
      <c r="S50">
        <v>47</v>
      </c>
      <c r="T50">
        <v>12</v>
      </c>
      <c r="U50">
        <v>148</v>
      </c>
      <c r="V50">
        <v>0.61</v>
      </c>
      <c r="W50" s="24">
        <f t="shared" si="9"/>
        <v>4932</v>
      </c>
      <c r="X50" s="7">
        <f t="shared" si="10"/>
        <v>22792</v>
      </c>
      <c r="Y50" s="7">
        <f t="shared" si="11"/>
        <v>17860</v>
      </c>
      <c r="Z50" s="9">
        <f t="shared" si="12"/>
        <v>0.78360828360828361</v>
      </c>
      <c r="AA50" s="18">
        <f t="shared" si="13"/>
        <v>1.821721E-6</v>
      </c>
      <c r="AB50" s="10">
        <f t="shared" si="14"/>
        <v>20.465260000000004</v>
      </c>
      <c r="AC50" s="23">
        <f t="shared" si="15"/>
        <v>16.036747262197267</v>
      </c>
    </row>
    <row r="51" spans="1:29" x14ac:dyDescent="0.35">
      <c r="A51" s="3">
        <f t="shared" si="7"/>
        <v>42</v>
      </c>
      <c r="B51">
        <v>3.9935800000000001</v>
      </c>
      <c r="C51">
        <v>1.5262800000000001</v>
      </c>
      <c r="D51">
        <v>10</v>
      </c>
      <c r="E51" s="15">
        <v>43</v>
      </c>
      <c r="F51" s="15">
        <v>25</v>
      </c>
      <c r="G51">
        <v>25</v>
      </c>
      <c r="H51">
        <v>33</v>
      </c>
      <c r="I51">
        <v>35</v>
      </c>
      <c r="J51">
        <v>11</v>
      </c>
      <c r="K51">
        <v>25</v>
      </c>
      <c r="L51">
        <v>43</v>
      </c>
      <c r="M51">
        <v>25</v>
      </c>
      <c r="N51">
        <v>19</v>
      </c>
      <c r="O51">
        <v>13</v>
      </c>
      <c r="P51">
        <v>20</v>
      </c>
      <c r="Q51">
        <v>23</v>
      </c>
      <c r="R51">
        <v>15</v>
      </c>
      <c r="S51">
        <v>46</v>
      </c>
      <c r="T51">
        <v>12</v>
      </c>
      <c r="U51">
        <v>158</v>
      </c>
      <c r="V51">
        <v>0.61</v>
      </c>
      <c r="W51" s="24">
        <f t="shared" si="9"/>
        <v>4932</v>
      </c>
      <c r="X51" s="7">
        <f t="shared" si="10"/>
        <v>24332</v>
      </c>
      <c r="Y51" s="7">
        <f t="shared" si="11"/>
        <v>19400</v>
      </c>
      <c r="Z51" s="9">
        <f t="shared" si="12"/>
        <v>0.79730396186092389</v>
      </c>
      <c r="AA51" s="18">
        <f t="shared" si="13"/>
        <v>1.821721E-6</v>
      </c>
      <c r="AB51" s="10">
        <f t="shared" si="14"/>
        <v>20.465260000000004</v>
      </c>
      <c r="AC51" s="23">
        <f t="shared" si="15"/>
        <v>16.317032878513896</v>
      </c>
    </row>
    <row r="52" spans="1:29" x14ac:dyDescent="0.35">
      <c r="A52" s="3">
        <f t="shared" si="7"/>
        <v>43</v>
      </c>
      <c r="B52">
        <v>4.1837900000000001</v>
      </c>
      <c r="C52">
        <v>1.4999199999999999</v>
      </c>
      <c r="D52">
        <v>10</v>
      </c>
      <c r="E52" s="15">
        <v>44</v>
      </c>
      <c r="F52" s="15">
        <v>25</v>
      </c>
      <c r="G52">
        <v>25</v>
      </c>
      <c r="H52">
        <v>34</v>
      </c>
      <c r="I52">
        <v>34</v>
      </c>
      <c r="J52">
        <v>11</v>
      </c>
      <c r="K52">
        <v>25</v>
      </c>
      <c r="L52">
        <v>42</v>
      </c>
      <c r="M52">
        <v>25</v>
      </c>
      <c r="N52">
        <v>19</v>
      </c>
      <c r="O52">
        <v>13</v>
      </c>
      <c r="P52">
        <v>20</v>
      </c>
      <c r="Q52">
        <v>23</v>
      </c>
      <c r="R52">
        <v>14</v>
      </c>
      <c r="S52">
        <v>47</v>
      </c>
      <c r="T52">
        <v>12</v>
      </c>
      <c r="U52">
        <v>164</v>
      </c>
      <c r="V52">
        <v>0.61</v>
      </c>
      <c r="W52" s="24">
        <f t="shared" si="9"/>
        <v>4932</v>
      </c>
      <c r="X52" s="7">
        <f t="shared" si="10"/>
        <v>25256</v>
      </c>
      <c r="Y52" s="7">
        <f t="shared" si="11"/>
        <v>20324</v>
      </c>
      <c r="Z52" s="9">
        <f t="shared" si="12"/>
        <v>0.80471967057332916</v>
      </c>
      <c r="AA52" s="18">
        <f t="shared" si="13"/>
        <v>1.821721E-6</v>
      </c>
      <c r="AB52" s="10">
        <f t="shared" si="14"/>
        <v>20.465260000000004</v>
      </c>
      <c r="AC52" s="23">
        <f t="shared" si="15"/>
        <v>16.468797285397535</v>
      </c>
    </row>
    <row r="53" spans="1:29" x14ac:dyDescent="0.35">
      <c r="A53" s="3">
        <f t="shared" si="7"/>
        <v>44</v>
      </c>
      <c r="B53">
        <v>4.3715299999999999</v>
      </c>
      <c r="C53">
        <v>1.47184</v>
      </c>
      <c r="D53">
        <v>11</v>
      </c>
      <c r="E53" s="15">
        <v>43</v>
      </c>
      <c r="F53" s="15">
        <v>25</v>
      </c>
      <c r="G53">
        <v>25</v>
      </c>
      <c r="H53">
        <v>34</v>
      </c>
      <c r="I53">
        <v>34</v>
      </c>
      <c r="J53">
        <v>11</v>
      </c>
      <c r="K53">
        <v>25</v>
      </c>
      <c r="L53">
        <v>43</v>
      </c>
      <c r="M53">
        <v>25</v>
      </c>
      <c r="N53">
        <v>19</v>
      </c>
      <c r="O53">
        <v>13</v>
      </c>
      <c r="P53">
        <v>20</v>
      </c>
      <c r="Q53">
        <v>23</v>
      </c>
      <c r="R53">
        <v>14</v>
      </c>
      <c r="S53">
        <v>47</v>
      </c>
      <c r="T53">
        <v>12</v>
      </c>
      <c r="U53">
        <v>170</v>
      </c>
      <c r="V53">
        <v>0.61</v>
      </c>
      <c r="W53" s="24">
        <f t="shared" si="9"/>
        <v>4944</v>
      </c>
      <c r="X53" s="7">
        <f t="shared" si="10"/>
        <v>26180</v>
      </c>
      <c r="Y53" s="7">
        <f t="shared" si="11"/>
        <v>21236</v>
      </c>
      <c r="Z53" s="9">
        <f t="shared" si="12"/>
        <v>0.81115355233002295</v>
      </c>
      <c r="AA53" s="18">
        <f t="shared" si="13"/>
        <v>1.821721E-6</v>
      </c>
      <c r="AB53" s="10">
        <f t="shared" si="14"/>
        <v>20.465260000000004</v>
      </c>
      <c r="AC53" s="23">
        <f t="shared" si="15"/>
        <v>16.600468348357531</v>
      </c>
    </row>
    <row r="54" spans="1:29" x14ac:dyDescent="0.35">
      <c r="A54" s="3">
        <f t="shared" si="7"/>
        <v>45</v>
      </c>
      <c r="B54">
        <v>4.4423399999999997</v>
      </c>
      <c r="C54">
        <v>1.4695100000000001</v>
      </c>
      <c r="D54">
        <v>10</v>
      </c>
      <c r="E54" s="15">
        <v>43</v>
      </c>
      <c r="F54" s="15">
        <v>25</v>
      </c>
      <c r="G54">
        <v>26</v>
      </c>
      <c r="H54">
        <v>34</v>
      </c>
      <c r="I54">
        <v>34</v>
      </c>
      <c r="J54">
        <v>11</v>
      </c>
      <c r="K54">
        <v>25</v>
      </c>
      <c r="L54">
        <v>42</v>
      </c>
      <c r="M54">
        <v>25</v>
      </c>
      <c r="N54">
        <v>17</v>
      </c>
      <c r="O54">
        <v>13</v>
      </c>
      <c r="P54">
        <v>20</v>
      </c>
      <c r="Q54">
        <v>23</v>
      </c>
      <c r="R54">
        <v>14</v>
      </c>
      <c r="S54">
        <v>47</v>
      </c>
      <c r="T54">
        <v>12</v>
      </c>
      <c r="U54">
        <v>172</v>
      </c>
      <c r="V54">
        <v>0.61</v>
      </c>
      <c r="W54" s="24">
        <f t="shared" si="9"/>
        <v>4908</v>
      </c>
      <c r="X54" s="7">
        <f t="shared" si="10"/>
        <v>26488</v>
      </c>
      <c r="Y54" s="7">
        <f t="shared" si="11"/>
        <v>21580</v>
      </c>
      <c r="Z54" s="9">
        <f t="shared" si="12"/>
        <v>0.81470854726668684</v>
      </c>
      <c r="AA54" s="18">
        <f t="shared" si="13"/>
        <v>1.821721E-6</v>
      </c>
      <c r="AB54" s="10">
        <f t="shared" si="14"/>
        <v>20.465260000000004</v>
      </c>
      <c r="AC54" s="23">
        <f t="shared" si="15"/>
        <v>16.673222244035038</v>
      </c>
    </row>
    <row r="55" spans="1:29" x14ac:dyDescent="0.35">
      <c r="A55" s="3">
        <f t="shared" si="7"/>
        <v>46</v>
      </c>
      <c r="B55">
        <v>4.62514</v>
      </c>
      <c r="C55">
        <v>1.43903</v>
      </c>
      <c r="D55">
        <v>10</v>
      </c>
      <c r="E55" s="15">
        <v>44</v>
      </c>
      <c r="F55" s="15">
        <v>25</v>
      </c>
      <c r="G55">
        <v>25</v>
      </c>
      <c r="H55">
        <v>34</v>
      </c>
      <c r="I55">
        <v>34</v>
      </c>
      <c r="J55">
        <v>11</v>
      </c>
      <c r="K55">
        <v>25</v>
      </c>
      <c r="L55">
        <v>43</v>
      </c>
      <c r="M55">
        <v>25</v>
      </c>
      <c r="N55">
        <v>19</v>
      </c>
      <c r="O55">
        <v>13</v>
      </c>
      <c r="P55">
        <v>20</v>
      </c>
      <c r="Q55">
        <v>23</v>
      </c>
      <c r="R55">
        <v>14</v>
      </c>
      <c r="S55">
        <v>47</v>
      </c>
      <c r="T55">
        <v>12</v>
      </c>
      <c r="U55">
        <v>178</v>
      </c>
      <c r="V55">
        <v>0.61</v>
      </c>
      <c r="W55" s="24">
        <f t="shared" si="9"/>
        <v>4944</v>
      </c>
      <c r="X55" s="7">
        <f t="shared" si="10"/>
        <v>27412</v>
      </c>
      <c r="Y55" s="7">
        <f t="shared" si="11"/>
        <v>22468</v>
      </c>
      <c r="Z55" s="9">
        <f t="shared" si="12"/>
        <v>0.81964103312417924</v>
      </c>
      <c r="AA55" s="18">
        <f t="shared" si="13"/>
        <v>1.821721E-6</v>
      </c>
      <c r="AB55" s="10">
        <f t="shared" si="14"/>
        <v>20.465260000000004</v>
      </c>
      <c r="AC55" s="23">
        <f t="shared" si="15"/>
        <v>16.774166849554945</v>
      </c>
    </row>
    <row r="56" spans="1:29" x14ac:dyDescent="0.35">
      <c r="A56" s="3">
        <f t="shared" si="7"/>
        <v>47</v>
      </c>
      <c r="B56">
        <v>8.4293300000000002</v>
      </c>
      <c r="C56">
        <v>1.09084</v>
      </c>
      <c r="D56">
        <v>10</v>
      </c>
      <c r="E56" s="15">
        <v>43</v>
      </c>
      <c r="F56" s="15">
        <v>25</v>
      </c>
      <c r="G56">
        <v>26</v>
      </c>
      <c r="H56">
        <v>34</v>
      </c>
      <c r="I56">
        <v>34</v>
      </c>
      <c r="J56">
        <v>11</v>
      </c>
      <c r="K56">
        <v>25</v>
      </c>
      <c r="L56">
        <v>43</v>
      </c>
      <c r="M56">
        <v>25</v>
      </c>
      <c r="N56">
        <v>19</v>
      </c>
      <c r="O56">
        <v>13</v>
      </c>
      <c r="P56">
        <v>20</v>
      </c>
      <c r="Q56">
        <v>23</v>
      </c>
      <c r="R56">
        <v>14</v>
      </c>
      <c r="S56">
        <v>47</v>
      </c>
      <c r="T56">
        <v>12</v>
      </c>
      <c r="U56">
        <v>298</v>
      </c>
      <c r="V56">
        <v>0.61</v>
      </c>
      <c r="W56" s="24">
        <f t="shared" si="9"/>
        <v>4944</v>
      </c>
      <c r="X56" s="7">
        <f t="shared" si="10"/>
        <v>45892</v>
      </c>
      <c r="Y56" s="7">
        <f t="shared" si="11"/>
        <v>40948</v>
      </c>
      <c r="Z56" s="9">
        <f t="shared" si="12"/>
        <v>0.89226880502048289</v>
      </c>
      <c r="AA56" s="18">
        <f t="shared" si="13"/>
        <v>1.821721E-6</v>
      </c>
      <c r="AB56" s="10">
        <f t="shared" si="14"/>
        <v>20.465260000000004</v>
      </c>
      <c r="AC56" s="23">
        <f t="shared" si="15"/>
        <v>18.260513084633491</v>
      </c>
    </row>
    <row r="57" spans="1:29" x14ac:dyDescent="0.35">
      <c r="A57" s="3">
        <f t="shared" si="7"/>
        <v>48</v>
      </c>
      <c r="B57">
        <v>6.3394899999999996</v>
      </c>
      <c r="C57">
        <v>1.2581500000000001</v>
      </c>
      <c r="D57">
        <v>10</v>
      </c>
      <c r="E57" s="15">
        <v>44</v>
      </c>
      <c r="F57" s="15">
        <v>25</v>
      </c>
      <c r="G57">
        <v>25</v>
      </c>
      <c r="H57">
        <v>34</v>
      </c>
      <c r="I57">
        <v>34</v>
      </c>
      <c r="J57">
        <v>11</v>
      </c>
      <c r="K57">
        <v>25</v>
      </c>
      <c r="L57">
        <v>42</v>
      </c>
      <c r="M57">
        <v>25</v>
      </c>
      <c r="N57">
        <v>19</v>
      </c>
      <c r="O57">
        <v>13</v>
      </c>
      <c r="P57">
        <v>20</v>
      </c>
      <c r="Q57">
        <v>23</v>
      </c>
      <c r="R57">
        <v>14</v>
      </c>
      <c r="S57">
        <v>47</v>
      </c>
      <c r="T57">
        <v>12</v>
      </c>
      <c r="U57">
        <v>232</v>
      </c>
      <c r="V57">
        <v>0.61</v>
      </c>
      <c r="W57" s="24">
        <f t="shared" si="9"/>
        <v>4932</v>
      </c>
      <c r="X57" s="7">
        <f t="shared" si="10"/>
        <v>35728</v>
      </c>
      <c r="Y57" s="7">
        <f t="shared" si="11"/>
        <v>30796</v>
      </c>
      <c r="Z57" s="9">
        <f t="shared" si="12"/>
        <v>0.86195700850873269</v>
      </c>
      <c r="AA57" s="18">
        <f t="shared" si="13"/>
        <v>1.821721E-6</v>
      </c>
      <c r="AB57" s="10">
        <f t="shared" si="14"/>
        <v>20.465260000000004</v>
      </c>
      <c r="AC57" s="23">
        <f t="shared" si="15"/>
        <v>17.640174287953432</v>
      </c>
    </row>
    <row r="58" spans="1:29" x14ac:dyDescent="0.35">
      <c r="A58" s="3">
        <f t="shared" si="7"/>
        <v>49</v>
      </c>
      <c r="B58">
        <v>6.0858800000000004</v>
      </c>
      <c r="C58">
        <v>1.28233</v>
      </c>
      <c r="D58">
        <v>10</v>
      </c>
      <c r="E58" s="15">
        <v>43</v>
      </c>
      <c r="F58" s="15">
        <v>25</v>
      </c>
      <c r="G58">
        <v>25</v>
      </c>
      <c r="H58">
        <v>33</v>
      </c>
      <c r="I58">
        <v>35</v>
      </c>
      <c r="J58">
        <v>11</v>
      </c>
      <c r="K58">
        <v>25</v>
      </c>
      <c r="L58">
        <v>43</v>
      </c>
      <c r="M58">
        <v>25</v>
      </c>
      <c r="N58">
        <v>19</v>
      </c>
      <c r="O58">
        <v>13</v>
      </c>
      <c r="P58">
        <v>20</v>
      </c>
      <c r="Q58">
        <v>23</v>
      </c>
      <c r="R58">
        <v>14</v>
      </c>
      <c r="S58">
        <v>47</v>
      </c>
      <c r="T58">
        <v>12</v>
      </c>
      <c r="U58">
        <v>224</v>
      </c>
      <c r="V58">
        <v>0.61</v>
      </c>
      <c r="W58" s="24">
        <f t="shared" si="9"/>
        <v>4932</v>
      </c>
      <c r="X58" s="7">
        <f t="shared" si="10"/>
        <v>34496</v>
      </c>
      <c r="Y58" s="7">
        <f t="shared" si="11"/>
        <v>29564</v>
      </c>
      <c r="Z58" s="9">
        <f t="shared" si="12"/>
        <v>0.85702690166975881</v>
      </c>
      <c r="AA58" s="18">
        <f t="shared" si="13"/>
        <v>1.821721E-6</v>
      </c>
      <c r="AB58" s="10">
        <f t="shared" si="14"/>
        <v>20.465260000000004</v>
      </c>
      <c r="AC58" s="23">
        <f t="shared" si="15"/>
        <v>17.53927836966605</v>
      </c>
    </row>
    <row r="59" spans="1:29" x14ac:dyDescent="0.35">
      <c r="A59" s="3">
        <f t="shared" si="7"/>
        <v>50</v>
      </c>
      <c r="B59">
        <v>7.7977699999999999</v>
      </c>
      <c r="C59">
        <v>1.13809</v>
      </c>
      <c r="D59">
        <v>10</v>
      </c>
      <c r="E59" s="15">
        <v>43</v>
      </c>
      <c r="F59" s="15">
        <v>25</v>
      </c>
      <c r="G59">
        <v>25</v>
      </c>
      <c r="H59">
        <v>33</v>
      </c>
      <c r="I59">
        <v>35</v>
      </c>
      <c r="J59">
        <v>11</v>
      </c>
      <c r="K59">
        <v>25</v>
      </c>
      <c r="L59">
        <v>43</v>
      </c>
      <c r="M59">
        <v>25</v>
      </c>
      <c r="N59">
        <v>19</v>
      </c>
      <c r="O59">
        <v>13</v>
      </c>
      <c r="P59">
        <v>20</v>
      </c>
      <c r="Q59">
        <v>23</v>
      </c>
      <c r="R59">
        <v>15</v>
      </c>
      <c r="S59">
        <v>46</v>
      </c>
      <c r="T59">
        <v>12</v>
      </c>
      <c r="U59">
        <v>278</v>
      </c>
      <c r="V59">
        <v>0.61</v>
      </c>
      <c r="W59" s="24">
        <f t="shared" si="9"/>
        <v>4932</v>
      </c>
      <c r="X59" s="7">
        <f t="shared" si="10"/>
        <v>42812</v>
      </c>
      <c r="Y59" s="7">
        <f t="shared" si="11"/>
        <v>37880</v>
      </c>
      <c r="Z59" s="9">
        <f t="shared" si="12"/>
        <v>0.88479865458282725</v>
      </c>
      <c r="AA59" s="18">
        <f t="shared" si="13"/>
        <v>1.821721E-6</v>
      </c>
      <c r="AB59" s="10">
        <f t="shared" si="14"/>
        <v>20.465260000000004</v>
      </c>
      <c r="AC59" s="23">
        <f t="shared" si="15"/>
        <v>18.107634513687756</v>
      </c>
    </row>
    <row r="60" spans="1:29" x14ac:dyDescent="0.35">
      <c r="E60" s="15"/>
      <c r="F60" s="15"/>
    </row>
    <row r="61" spans="1:29" x14ac:dyDescent="0.35">
      <c r="E61" s="15"/>
      <c r="F61" s="15"/>
    </row>
    <row r="62" spans="1:29" x14ac:dyDescent="0.35">
      <c r="E62" s="15"/>
      <c r="F62" s="15"/>
    </row>
    <row r="63" spans="1:29" x14ac:dyDescent="0.35">
      <c r="E63" s="15"/>
      <c r="F63" s="15"/>
    </row>
    <row r="64" spans="1:29" x14ac:dyDescent="0.35">
      <c r="E64" s="15"/>
      <c r="F64" s="15"/>
    </row>
    <row r="65" spans="5:6" x14ac:dyDescent="0.35">
      <c r="E65" s="15"/>
      <c r="F65" s="15"/>
    </row>
  </sheetData>
  <mergeCells count="1">
    <mergeCell ref="I1:L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Model_1_20.50.50</vt:lpstr>
      <vt:lpstr>Model_1_30.50.50</vt:lpstr>
      <vt:lpstr>Model_1_30.50.50-1</vt:lpstr>
      <vt:lpstr>Model_1_30.50.50-2</vt:lpstr>
      <vt:lpstr>Model_1_50.50.50</vt:lpstr>
      <vt:lpstr>Model_1_50.50.50-1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Chubretovic Arnaiz Natalia</dc:creator>
  <cp:lastModifiedBy>Chubretovic Arnaiz Natalia</cp:lastModifiedBy>
  <dcterms:created xsi:type="dcterms:W3CDTF">2022-08-25T22:18:31Z</dcterms:created>
  <dcterms:modified xsi:type="dcterms:W3CDTF">2022-11-23T17:14:42Z</dcterms:modified>
</cp:coreProperties>
</file>