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36AC48C5-05D3-4B70-A1B5-E70882EF39D7}" xr6:coauthVersionLast="34" xr6:coauthVersionMax="34" xr10:uidLastSave="{00000000-0000-0000-0000-000000000000}"/>
  <bookViews>
    <workbookView xWindow="0" yWindow="0" windowWidth="28800" windowHeight="12210" activeTab="2" xr2:uid="{00000000-000D-0000-FFFF-FFFF00000000}"/>
  </bookViews>
  <sheets>
    <sheet name="Conversion Table" sheetId="1" r:id="rId1"/>
    <sheet name="Test Data" sheetId="5" r:id="rId2"/>
    <sheet name="LUA Import" sheetId="3" r:id="rId3"/>
  </sheets>
  <definedNames>
    <definedName name="_xlnm._FilterDatabase" localSheetId="2" hidden="1">'LUA Import'!$A$1:$G$278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9" i="3" l="1"/>
  <c r="K428" i="3"/>
  <c r="K427" i="3"/>
  <c r="K426" i="3"/>
  <c r="K425" i="3"/>
  <c r="K424" i="3"/>
  <c r="K423" i="3"/>
  <c r="G186" i="5" l="1"/>
  <c r="G180" i="5"/>
  <c r="N153" i="5"/>
  <c r="O152" i="5"/>
  <c r="P152" i="5"/>
  <c r="G187" i="5"/>
  <c r="G185" i="5"/>
  <c r="G184" i="5"/>
  <c r="G183" i="5"/>
  <c r="G182" i="5"/>
  <c r="K422" i="3" l="1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G175" i="5" l="1"/>
  <c r="G176" i="5"/>
  <c r="G177" i="5"/>
  <c r="G178" i="5"/>
  <c r="G171" i="5"/>
  <c r="G174" i="5"/>
  <c r="G173" i="5"/>
  <c r="G172" i="5"/>
  <c r="G170" i="5"/>
  <c r="G169" i="5"/>
  <c r="G168" i="5"/>
  <c r="G167" i="5"/>
  <c r="G166" i="5"/>
  <c r="G160" i="5"/>
  <c r="G155" i="5"/>
  <c r="G153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N2" i="5"/>
  <c r="G3" i="5" s="1"/>
  <c r="G19" i="5"/>
  <c r="G20" i="5"/>
  <c r="E27" i="5"/>
  <c r="F27" i="5"/>
  <c r="E29" i="5"/>
  <c r="E31" i="5"/>
  <c r="G32" i="5"/>
  <c r="G33" i="5"/>
  <c r="G34" i="5"/>
  <c r="G35" i="5"/>
  <c r="G36" i="5"/>
  <c r="G37" i="5"/>
  <c r="G38" i="5"/>
  <c r="G39" i="5"/>
  <c r="G40" i="5"/>
  <c r="G47" i="5"/>
  <c r="G55" i="5"/>
  <c r="G63" i="5"/>
  <c r="G68" i="5"/>
  <c r="G98" i="5"/>
  <c r="G100" i="5"/>
  <c r="G101" i="5"/>
  <c r="E103" i="5"/>
  <c r="G105" i="5"/>
  <c r="G108" i="5"/>
  <c r="G112" i="5"/>
  <c r="G114" i="5"/>
  <c r="G156" i="5" l="1"/>
  <c r="G161" i="5"/>
  <c r="G163" i="5"/>
  <c r="G164" i="5"/>
  <c r="G157" i="5"/>
  <c r="G158" i="5"/>
  <c r="G152" i="5"/>
  <c r="G96" i="5"/>
  <c r="G95" i="5"/>
  <c r="G97" i="5"/>
  <c r="G126" i="5"/>
  <c r="G125" i="5"/>
  <c r="G123" i="5"/>
  <c r="G79" i="5"/>
  <c r="G107" i="5"/>
  <c r="G109" i="5"/>
  <c r="G65" i="5"/>
  <c r="G81" i="5"/>
  <c r="G80" i="5"/>
  <c r="G59" i="5"/>
  <c r="G7" i="5"/>
  <c r="G58" i="5"/>
  <c r="G119" i="5"/>
  <c r="G92" i="5"/>
  <c r="G91" i="5"/>
  <c r="G90" i="5"/>
  <c r="G72" i="5"/>
  <c r="G52" i="5"/>
  <c r="G93" i="5"/>
  <c r="G73" i="5"/>
  <c r="G86" i="5"/>
  <c r="G27" i="5"/>
  <c r="G122" i="5"/>
  <c r="G78" i="5"/>
  <c r="G56" i="5"/>
  <c r="G118" i="5"/>
  <c r="G104" i="5"/>
  <c r="G103" i="5"/>
  <c r="G102" i="5"/>
  <c r="G71" i="5"/>
  <c r="G85" i="5"/>
  <c r="G70" i="5"/>
  <c r="G46" i="5"/>
  <c r="G84" i="5"/>
  <c r="G18" i="5"/>
  <c r="G106" i="5"/>
  <c r="G74" i="5"/>
  <c r="G117" i="5"/>
  <c r="G116" i="5"/>
  <c r="G131" i="5"/>
  <c r="G111" i="5"/>
  <c r="G99" i="5"/>
  <c r="G83" i="5"/>
  <c r="G67" i="5"/>
  <c r="G127" i="5"/>
  <c r="G110" i="5"/>
  <c r="G82" i="5"/>
  <c r="G66" i="5"/>
  <c r="G26" i="5"/>
  <c r="G53" i="5"/>
  <c r="G14" i="5"/>
  <c r="G51" i="5"/>
  <c r="G6" i="5"/>
  <c r="G29" i="5"/>
  <c r="G5" i="5"/>
  <c r="G28" i="5"/>
  <c r="G4" i="5"/>
  <c r="G61" i="5"/>
  <c r="G60" i="5"/>
  <c r="G89" i="5"/>
  <c r="G77" i="5"/>
  <c r="G64" i="5"/>
  <c r="G50" i="5"/>
  <c r="G17" i="5"/>
  <c r="G130" i="5"/>
  <c r="G113" i="5"/>
  <c r="G88" i="5"/>
  <c r="G76" i="5"/>
  <c r="G49" i="5"/>
  <c r="G16" i="5"/>
  <c r="G129" i="5"/>
  <c r="G87" i="5"/>
  <c r="G75" i="5"/>
  <c r="G62" i="5"/>
  <c r="G48" i="5"/>
  <c r="G15" i="5"/>
  <c r="G25" i="5"/>
  <c r="G13" i="5"/>
  <c r="G24" i="5"/>
  <c r="G12" i="5"/>
  <c r="G57" i="5"/>
  <c r="G45" i="5"/>
  <c r="G23" i="5"/>
  <c r="G11" i="5"/>
  <c r="G44" i="5"/>
  <c r="G31" i="5"/>
  <c r="G22" i="5"/>
  <c r="G10" i="5"/>
  <c r="G42" i="5"/>
  <c r="G21" i="5"/>
  <c r="G9" i="5"/>
  <c r="G54" i="5"/>
  <c r="G41" i="5"/>
  <c r="G30" i="5"/>
  <c r="G8" i="5"/>
  <c r="P94" i="1" l="1"/>
  <c r="P58" i="1"/>
  <c r="P22" i="1"/>
  <c r="B103" i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I50" i="1" s="1"/>
  <c r="D50" i="1"/>
  <c r="L50" i="1"/>
  <c r="S39" i="1"/>
  <c r="H39" i="1"/>
  <c r="D39" i="1"/>
  <c r="L39" i="1"/>
  <c r="S87" i="1"/>
  <c r="H87" i="1"/>
  <c r="D87" i="1"/>
  <c r="L87" i="1"/>
  <c r="S52" i="1"/>
  <c r="H52" i="1"/>
  <c r="I52" i="1" s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T100" i="1" s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T49" i="1" s="1"/>
  <c r="D49" i="1"/>
  <c r="H49" i="1"/>
  <c r="L49" i="1"/>
  <c r="S14" i="1"/>
  <c r="L14" i="1"/>
  <c r="D14" i="1"/>
  <c r="H14" i="1"/>
  <c r="S53" i="1"/>
  <c r="H53" i="1"/>
  <c r="D53" i="1"/>
  <c r="E53" i="1" s="1"/>
  <c r="L53" i="1"/>
  <c r="M53" i="1" s="1"/>
  <c r="P49" i="1"/>
  <c r="S25" i="1"/>
  <c r="T25" i="1" s="1"/>
  <c r="H25" i="1"/>
  <c r="D25" i="1"/>
  <c r="L25" i="1"/>
  <c r="M25" i="1" s="1"/>
  <c r="S85" i="1"/>
  <c r="H85" i="1"/>
  <c r="I85" i="1" s="1"/>
  <c r="D85" i="1"/>
  <c r="E85" i="1" s="1"/>
  <c r="L85" i="1"/>
  <c r="S62" i="1"/>
  <c r="H62" i="1"/>
  <c r="L62" i="1"/>
  <c r="M62" i="1" s="1"/>
  <c r="D62" i="1"/>
  <c r="S51" i="1"/>
  <c r="T51" i="1" s="1"/>
  <c r="H51" i="1"/>
  <c r="D51" i="1"/>
  <c r="L51" i="1"/>
  <c r="M51" i="1" s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T74" i="1" s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T61" i="1" s="1"/>
  <c r="D61" i="1"/>
  <c r="H61" i="1"/>
  <c r="L61" i="1"/>
  <c r="S86" i="1"/>
  <c r="T86" i="1" s="1"/>
  <c r="H86" i="1"/>
  <c r="I86" i="1" s="1"/>
  <c r="L86" i="1"/>
  <c r="M86" i="1" s="1"/>
  <c r="D86" i="1"/>
  <c r="E86" i="1" s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T17" i="1" s="1"/>
  <c r="H17" i="1"/>
  <c r="I17" i="1" s="1"/>
  <c r="D17" i="1"/>
  <c r="L17" i="1"/>
  <c r="S77" i="1"/>
  <c r="T77" i="1" s="1"/>
  <c r="H77" i="1"/>
  <c r="I77" i="1" s="1"/>
  <c r="D77" i="1"/>
  <c r="E77" i="1" s="1"/>
  <c r="L77" i="1"/>
  <c r="M77" i="1" s="1"/>
  <c r="S30" i="1"/>
  <c r="D30" i="1"/>
  <c r="L30" i="1"/>
  <c r="H30" i="1"/>
  <c r="S102" i="1"/>
  <c r="D102" i="1"/>
  <c r="L102" i="1"/>
  <c r="M102" i="1" s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I103" i="1" s="1"/>
  <c r="L103" i="1"/>
  <c r="P27" i="1"/>
  <c r="S8" i="1"/>
  <c r="D8" i="1"/>
  <c r="L8" i="1"/>
  <c r="H8" i="1"/>
  <c r="S20" i="1"/>
  <c r="D20" i="1"/>
  <c r="L20" i="1"/>
  <c r="H20" i="1"/>
  <c r="I20" i="1" s="1"/>
  <c r="S32" i="1"/>
  <c r="D32" i="1"/>
  <c r="E32" i="1" s="1"/>
  <c r="H32" i="1"/>
  <c r="L32" i="1"/>
  <c r="S44" i="1"/>
  <c r="T44" i="1" s="1"/>
  <c r="D44" i="1"/>
  <c r="E44" i="1" s="1"/>
  <c r="L44" i="1"/>
  <c r="H44" i="1"/>
  <c r="S56" i="1"/>
  <c r="D56" i="1"/>
  <c r="L56" i="1"/>
  <c r="M56" i="1" s="1"/>
  <c r="H56" i="1"/>
  <c r="I56" i="1" s="1"/>
  <c r="S68" i="1"/>
  <c r="D68" i="1"/>
  <c r="H68" i="1"/>
  <c r="L68" i="1"/>
  <c r="S80" i="1"/>
  <c r="D80" i="1"/>
  <c r="L80" i="1"/>
  <c r="H80" i="1"/>
  <c r="S92" i="1"/>
  <c r="D92" i="1"/>
  <c r="E92" i="1" s="1"/>
  <c r="L92" i="1"/>
  <c r="M92" i="1" s="1"/>
  <c r="H92" i="1"/>
  <c r="I92" i="1" s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T26" i="1" s="1"/>
  <c r="H26" i="1"/>
  <c r="I26" i="1" s="1"/>
  <c r="D26" i="1"/>
  <c r="E26" i="1" s="1"/>
  <c r="L26" i="1"/>
  <c r="M26" i="1" s="1"/>
  <c r="S28" i="1"/>
  <c r="H28" i="1"/>
  <c r="I28" i="1" s="1"/>
  <c r="D28" i="1"/>
  <c r="E28" i="1" s="1"/>
  <c r="L28" i="1"/>
  <c r="M28" i="1" s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I90" i="1" s="1"/>
  <c r="S19" i="1"/>
  <c r="T19" i="1" s="1"/>
  <c r="H19" i="1"/>
  <c r="I19" i="1" s="1"/>
  <c r="D19" i="1"/>
  <c r="E19" i="1" s="1"/>
  <c r="L19" i="1"/>
  <c r="M19" i="1" s="1"/>
  <c r="S9" i="1"/>
  <c r="T9" i="1" s="1"/>
  <c r="D9" i="1"/>
  <c r="E9" i="1" s="1"/>
  <c r="L9" i="1"/>
  <c r="M9" i="1" s="1"/>
  <c r="H9" i="1"/>
  <c r="I9" i="1" s="1"/>
  <c r="S33" i="1"/>
  <c r="D33" i="1"/>
  <c r="L33" i="1"/>
  <c r="H33" i="1"/>
  <c r="I33" i="1" s="1"/>
  <c r="S45" i="1"/>
  <c r="D45" i="1"/>
  <c r="E45" i="1" s="1"/>
  <c r="L45" i="1"/>
  <c r="M45" i="1" s="1"/>
  <c r="H45" i="1"/>
  <c r="I45" i="1" s="1"/>
  <c r="S57" i="1"/>
  <c r="T57" i="1" s="1"/>
  <c r="D57" i="1"/>
  <c r="E57" i="1" s="1"/>
  <c r="L57" i="1"/>
  <c r="M57" i="1" s="1"/>
  <c r="H57" i="1"/>
  <c r="S69" i="1"/>
  <c r="D69" i="1"/>
  <c r="L69" i="1"/>
  <c r="H69" i="1"/>
  <c r="I69" i="1" s="1"/>
  <c r="S81" i="1"/>
  <c r="D81" i="1"/>
  <c r="E81" i="1" s="1"/>
  <c r="L81" i="1"/>
  <c r="M81" i="1" s="1"/>
  <c r="H81" i="1"/>
  <c r="I81" i="1" s="1"/>
  <c r="S93" i="1"/>
  <c r="D93" i="1"/>
  <c r="E93" i="1" s="1"/>
  <c r="L93" i="1"/>
  <c r="M93" i="1" s="1"/>
  <c r="H93" i="1"/>
  <c r="P5" i="1"/>
  <c r="P17" i="1"/>
  <c r="P53" i="1"/>
  <c r="P65" i="1"/>
  <c r="P77" i="1"/>
  <c r="P89" i="1"/>
  <c r="S37" i="1"/>
  <c r="T37" i="1" s="1"/>
  <c r="H37" i="1"/>
  <c r="I37" i="1" s="1"/>
  <c r="D37" i="1"/>
  <c r="E37" i="1" s="1"/>
  <c r="L37" i="1"/>
  <c r="M37" i="1" s="1"/>
  <c r="S97" i="1"/>
  <c r="T97" i="1" s="1"/>
  <c r="H97" i="1"/>
  <c r="I97" i="1" s="1"/>
  <c r="D97" i="1"/>
  <c r="E97" i="1" s="1"/>
  <c r="L97" i="1"/>
  <c r="M97" i="1" s="1"/>
  <c r="S38" i="1"/>
  <c r="L38" i="1"/>
  <c r="H38" i="1"/>
  <c r="D38" i="1"/>
  <c r="S98" i="1"/>
  <c r="L98" i="1"/>
  <c r="H98" i="1"/>
  <c r="I98" i="1" s="1"/>
  <c r="D98" i="1"/>
  <c r="S15" i="1"/>
  <c r="T15" i="1" s="1"/>
  <c r="H15" i="1"/>
  <c r="I15" i="1" s="1"/>
  <c r="D15" i="1"/>
  <c r="E15" i="1" s="1"/>
  <c r="L15" i="1"/>
  <c r="M15" i="1" s="1"/>
  <c r="S75" i="1"/>
  <c r="H75" i="1"/>
  <c r="I75" i="1" s="1"/>
  <c r="L75" i="1"/>
  <c r="M75" i="1" s="1"/>
  <c r="D75" i="1"/>
  <c r="E75" i="1" s="1"/>
  <c r="S64" i="1"/>
  <c r="H64" i="1"/>
  <c r="I64" i="1" s="1"/>
  <c r="D64" i="1"/>
  <c r="L64" i="1"/>
  <c r="M64" i="1" s="1"/>
  <c r="S41" i="1"/>
  <c r="T41" i="1" s="1"/>
  <c r="H41" i="1"/>
  <c r="I41" i="1" s="1"/>
  <c r="D41" i="1"/>
  <c r="E41" i="1" s="1"/>
  <c r="L41" i="1"/>
  <c r="M41" i="1" s="1"/>
  <c r="S6" i="1"/>
  <c r="T6" i="1" s="1"/>
  <c r="D6" i="1"/>
  <c r="E6" i="1" s="1"/>
  <c r="L6" i="1"/>
  <c r="H6" i="1"/>
  <c r="I6" i="1" s="1"/>
  <c r="S78" i="1"/>
  <c r="T78" i="1" s="1"/>
  <c r="D78" i="1"/>
  <c r="E78" i="1" s="1"/>
  <c r="L78" i="1"/>
  <c r="M78" i="1" s="1"/>
  <c r="H78" i="1"/>
  <c r="S31" i="1"/>
  <c r="T31" i="1" s="1"/>
  <c r="D31" i="1"/>
  <c r="E31" i="1" s="1"/>
  <c r="L31" i="1"/>
  <c r="M31" i="1" s="1"/>
  <c r="H31" i="1"/>
  <c r="I31" i="1" s="1"/>
  <c r="S46" i="1"/>
  <c r="T46" i="1" s="1"/>
  <c r="D46" i="1"/>
  <c r="E46" i="1" s="1"/>
  <c r="L46" i="1"/>
  <c r="H46" i="1"/>
  <c r="I46" i="1" s="1"/>
  <c r="S82" i="1"/>
  <c r="T82" i="1" s="1"/>
  <c r="D82" i="1"/>
  <c r="E82" i="1" s="1"/>
  <c r="L82" i="1"/>
  <c r="M82" i="1" s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I29" i="1" s="1"/>
  <c r="D29" i="1"/>
  <c r="E29" i="1" s="1"/>
  <c r="L29" i="1"/>
  <c r="M29" i="1" s="1"/>
  <c r="S101" i="1"/>
  <c r="T101" i="1" s="1"/>
  <c r="H101" i="1"/>
  <c r="D101" i="1"/>
  <c r="E101" i="1" s="1"/>
  <c r="L101" i="1"/>
  <c r="M101" i="1" s="1"/>
  <c r="S42" i="1"/>
  <c r="D42" i="1"/>
  <c r="L42" i="1"/>
  <c r="H42" i="1"/>
  <c r="I42" i="1" s="1"/>
  <c r="S54" i="1"/>
  <c r="T54" i="1" s="1"/>
  <c r="D54" i="1"/>
  <c r="L54" i="1"/>
  <c r="M54" i="1" s="1"/>
  <c r="H54" i="1"/>
  <c r="I54" i="1" s="1"/>
  <c r="S7" i="1"/>
  <c r="T7" i="1" s="1"/>
  <c r="H7" i="1"/>
  <c r="D7" i="1"/>
  <c r="E7" i="1" s="1"/>
  <c r="L7" i="1"/>
  <c r="M7" i="1" s="1"/>
  <c r="S67" i="1"/>
  <c r="T67" i="1" s="1"/>
  <c r="D67" i="1"/>
  <c r="L67" i="1"/>
  <c r="M67" i="1" s="1"/>
  <c r="H67" i="1"/>
  <c r="S21" i="1"/>
  <c r="T21" i="1" s="1"/>
  <c r="D21" i="1"/>
  <c r="E21" i="1" s="1"/>
  <c r="L21" i="1"/>
  <c r="M21" i="1" s="1"/>
  <c r="H21" i="1"/>
  <c r="I21" i="1" s="1"/>
  <c r="S10" i="1"/>
  <c r="T10" i="1" s="1"/>
  <c r="D10" i="1"/>
  <c r="L10" i="1"/>
  <c r="H10" i="1"/>
  <c r="I10" i="1" s="1"/>
  <c r="S22" i="1"/>
  <c r="D22" i="1"/>
  <c r="L22" i="1"/>
  <c r="M22" i="1" s="1"/>
  <c r="H22" i="1"/>
  <c r="I22" i="1" s="1"/>
  <c r="S34" i="1"/>
  <c r="D34" i="1"/>
  <c r="E34" i="1" s="1"/>
  <c r="L34" i="1"/>
  <c r="M34" i="1" s="1"/>
  <c r="H34" i="1"/>
  <c r="I34" i="1" s="1"/>
  <c r="S58" i="1"/>
  <c r="T58" i="1" s="1"/>
  <c r="D58" i="1"/>
  <c r="L58" i="1"/>
  <c r="H58" i="1"/>
  <c r="I58" i="1" s="1"/>
  <c r="S70" i="1"/>
  <c r="D70" i="1"/>
  <c r="L70" i="1"/>
  <c r="M70" i="1" s="1"/>
  <c r="H70" i="1"/>
  <c r="I70" i="1" s="1"/>
  <c r="S11" i="1"/>
  <c r="L11" i="1"/>
  <c r="M11" i="1" s="1"/>
  <c r="H11" i="1"/>
  <c r="D11" i="1"/>
  <c r="E11" i="1" s="1"/>
  <c r="S23" i="1"/>
  <c r="T23" i="1" s="1"/>
  <c r="L23" i="1"/>
  <c r="H23" i="1"/>
  <c r="D23" i="1"/>
  <c r="E23" i="1" s="1"/>
  <c r="S35" i="1"/>
  <c r="L35" i="1"/>
  <c r="M35" i="1" s="1"/>
  <c r="H35" i="1"/>
  <c r="D35" i="1"/>
  <c r="S47" i="1"/>
  <c r="T47" i="1" s="1"/>
  <c r="L47" i="1"/>
  <c r="M47" i="1" s="1"/>
  <c r="H47" i="1"/>
  <c r="I47" i="1" s="1"/>
  <c r="D47" i="1"/>
  <c r="E47" i="1" s="1"/>
  <c r="S59" i="1"/>
  <c r="T59" i="1" s="1"/>
  <c r="L59" i="1"/>
  <c r="H59" i="1"/>
  <c r="D59" i="1"/>
  <c r="E59" i="1" s="1"/>
  <c r="S71" i="1"/>
  <c r="T71" i="1" s="1"/>
  <c r="L71" i="1"/>
  <c r="H71" i="1"/>
  <c r="D71" i="1"/>
  <c r="E71" i="1" s="1"/>
  <c r="S83" i="1"/>
  <c r="T83" i="1" s="1"/>
  <c r="L83" i="1"/>
  <c r="H83" i="1"/>
  <c r="D83" i="1"/>
  <c r="S95" i="1"/>
  <c r="L95" i="1"/>
  <c r="H95" i="1"/>
  <c r="D95" i="1"/>
  <c r="E95" i="1" s="1"/>
  <c r="P7" i="1"/>
  <c r="P19" i="1"/>
  <c r="P31" i="1"/>
  <c r="P43" i="1"/>
  <c r="P55" i="1"/>
  <c r="P67" i="1"/>
  <c r="P79" i="1"/>
  <c r="P91" i="1"/>
  <c r="P103" i="1"/>
  <c r="E35" i="1" l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sharedStrings.xml><?xml version="1.0" encoding="utf-8"?>
<sst xmlns="http://schemas.openxmlformats.org/spreadsheetml/2006/main" count="1219" uniqueCount="474">
  <si>
    <t>Points</t>
  </si>
  <si>
    <t>Blazing Spear</t>
  </si>
  <si>
    <t>Blazing Spear Pulse</t>
  </si>
  <si>
    <t>Ritual of Retribution</t>
  </si>
  <si>
    <t>Puncturing Sweep</t>
  </si>
  <si>
    <t>Blockade of Storms</t>
  </si>
  <si>
    <t>Grothdarr</t>
  </si>
  <si>
    <t>Pen</t>
  </si>
  <si>
    <t>Master-at-Arms</t>
  </si>
  <si>
    <t>Thaumaturge</t>
  </si>
  <si>
    <t>Burning Light</t>
  </si>
  <si>
    <t>calc</t>
  </si>
  <si>
    <t>TT</t>
  </si>
  <si>
    <t>Blockade of Fire</t>
  </si>
  <si>
    <t>Reflective Light</t>
  </si>
  <si>
    <t>Reflective Light (dot)</t>
  </si>
  <si>
    <t>Fiery Weapon</t>
  </si>
  <si>
    <t>Burning</t>
  </si>
  <si>
    <t>Heavy Attack (Shock)</t>
  </si>
  <si>
    <t>Light Attack (Shock)</t>
  </si>
  <si>
    <t>Shock Pulse</t>
  </si>
  <si>
    <t>Heavy Attack (Fire)</t>
  </si>
  <si>
    <t>Light Attack (Fire)</t>
  </si>
  <si>
    <t>Explosive Charge</t>
  </si>
  <si>
    <t>Aurora Javelin</t>
  </si>
  <si>
    <t>Radiant Ward</t>
  </si>
  <si>
    <t>Shooting Star</t>
  </si>
  <si>
    <t>Shooting Star (dot)</t>
  </si>
  <si>
    <t>Charged Weapon</t>
  </si>
  <si>
    <t>Concussion</t>
  </si>
  <si>
    <t>Fiery Rage</t>
  </si>
  <si>
    <t>Thunderous Rage</t>
  </si>
  <si>
    <t>Purifying Light (1st)</t>
  </si>
  <si>
    <t>Purifying Light (2nd)</t>
  </si>
  <si>
    <t>none</t>
  </si>
  <si>
    <t>Shock Ring</t>
  </si>
  <si>
    <t>Unstable Wall of Storms</t>
  </si>
  <si>
    <t>Unstable Wall of Storms Explosion</t>
  </si>
  <si>
    <t>Burning Embers</t>
  </si>
  <si>
    <t>Burning Embers dot</t>
  </si>
  <si>
    <t>Burning Talons</t>
  </si>
  <si>
    <t>Empowering Chains</t>
  </si>
  <si>
    <t>Engulfing Flames</t>
  </si>
  <si>
    <t>Engulfing Flames dot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</si>
  <si>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</si>
  <si>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</si>
  <si>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</si>
  <si>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</si>
  <si>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</si>
  <si>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</si>
  <si>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</si>
  <si>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Ice Comet dot</t>
  </si>
  <si>
    <t>Volcanic Rune</t>
  </si>
  <si>
    <t>Concealed Weapon</t>
  </si>
  <si>
    <t>Crippling Grasp</t>
  </si>
  <si>
    <t>Crippling Grasp dot</t>
  </si>
  <si>
    <t>Funnel Health</t>
  </si>
  <si>
    <t>Impale</t>
  </si>
  <si>
    <t>Lotus Fan</t>
  </si>
  <si>
    <t>Lotus Fan dot</t>
  </si>
  <si>
    <t>Sap Essence</t>
  </si>
  <si>
    <t>Soul Harvest</t>
  </si>
  <si>
    <t>Soul Tether</t>
  </si>
  <si>
    <t>Soul Tether dot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</si>
  <si>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</si>
  <si>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</si>
  <si>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</si>
  <si>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</si>
  <si>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</si>
  <si>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</si>
  <si>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</si>
  <si>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</si>
  <si>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</si>
  <si>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</si>
  <si>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</si>
  <si>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</si>
  <si>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</si>
  <si>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</si>
  <si>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</si>
  <si>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</si>
  <si>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Vampires Bane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</si>
  <si>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</si>
  <si>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</si>
  <si>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</si>
  <si>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</si>
  <si>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</si>
  <si>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</si>
  <si>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</si>
  <si>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</si>
  <si>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</si>
  <si>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</si>
  <si>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</si>
  <si>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</si>
  <si>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</si>
  <si>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</si>
  <si>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Name</t>
  </si>
  <si>
    <t>Skill Id</t>
  </si>
  <si>
    <t>Damage Id</t>
  </si>
  <si>
    <t>Dark Flare</t>
  </si>
  <si>
    <t>Total Dark</t>
  </si>
  <si>
    <t>Light Attack (Frost)</t>
  </si>
  <si>
    <t>Luminous Shards</t>
  </si>
  <si>
    <t>Vampires Bane (dot)</t>
  </si>
  <si>
    <t>Radial Sweep (dot)</t>
  </si>
  <si>
    <t>Biting Jabs</t>
  </si>
  <si>
    <t>Heavy Attack (Fire), full</t>
  </si>
  <si>
    <t>Heavy Attack (Frost), full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</si>
  <si>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</si>
  <si>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</si>
  <si>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</si>
  <si>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</si>
  <si>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</si>
  <si>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</si>
  <si>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</si>
  <si>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</si>
  <si>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</si>
  <si>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</si>
  <si>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Light Attack (Bow)</t>
  </si>
  <si>
    <t>Bombard</t>
  </si>
  <si>
    <t>Venom Arrow</t>
  </si>
  <si>
    <t>Magnum Shot</t>
  </si>
  <si>
    <t>Rend</t>
  </si>
  <si>
    <t>Heavy Attack (DW)</t>
  </si>
  <si>
    <t>Rending Slashes Bleed</t>
  </si>
  <si>
    <t>Blade Cloak</t>
  </si>
  <si>
    <t>Rapid Strikes</t>
  </si>
  <si>
    <t>Light Attack (DW)</t>
  </si>
  <si>
    <t>Rending Slashes</t>
  </si>
  <si>
    <t>Shrouded Daggers</t>
  </si>
  <si>
    <t>Whirling Blades</t>
  </si>
  <si>
    <t>Heavy Attack (2H)</t>
  </si>
  <si>
    <t>Light Attack (2H)</t>
  </si>
  <si>
    <t>Unstable Core</t>
  </si>
  <si>
    <t>Binding Javelin</t>
  </si>
  <si>
    <t>Toppling Charge</t>
  </si>
  <si>
    <t>Power of the Light (1st)</t>
  </si>
  <si>
    <t>Power of the Light (2nd)</t>
  </si>
  <si>
    <t>Crescent Sweep</t>
  </si>
  <si>
    <t>Solar Disturbance</t>
  </si>
  <si>
    <t>Destro</t>
  </si>
  <si>
    <t>Two Handed</t>
  </si>
  <si>
    <t>Other</t>
  </si>
  <si>
    <t>Bow</t>
  </si>
  <si>
    <t>Dual Wield</t>
  </si>
  <si>
    <t>Brawler Bleed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</si>
  <si>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</si>
  <si>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</si>
  <si>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</si>
  <si>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</si>
  <si>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</si>
  <si>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</si>
  <si>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</si>
  <si>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</si>
  <si>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</si>
  <si>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</si>
  <si>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</si>
  <si>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</si>
  <si>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</si>
  <si>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</si>
  <si>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</si>
  <si>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</si>
  <si>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</si>
  <si>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Heavy Attack (Resto)</t>
  </si>
  <si>
    <t>Light Attack (Resto)</t>
  </si>
  <si>
    <t>Venomous Claw</t>
  </si>
  <si>
    <t>Noxious Breath</t>
  </si>
  <si>
    <t>Noxious Breath (dot)</t>
  </si>
  <si>
    <t>Burning Talons (dot)</t>
  </si>
  <si>
    <t>Deep Breath (1st)</t>
  </si>
  <si>
    <t>Deep Breath (2nd)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</si>
  <si>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</si>
  <si>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</si>
  <si>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</si>
  <si>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</si>
  <si>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</si>
  <si>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</si>
  <si>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</si>
  <si>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</si>
  <si>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Draw Essence (1st)</t>
  </si>
  <si>
    <t>Draw Essence (2nd)</t>
  </si>
  <si>
    <t>Eruption</t>
  </si>
  <si>
    <t>Corrosive Armor</t>
  </si>
  <si>
    <t>Shattering Rocks</t>
  </si>
  <si>
    <t>Stone Giant</t>
  </si>
  <si>
    <t>Eruption (dot)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</si>
  <si>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</si>
  <si>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</si>
  <si>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</si>
  <si>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</si>
  <si>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</si>
  <si>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</si>
  <si>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</si>
  <si>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</si>
  <si>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Anti-Calvary Caltrops</t>
  </si>
  <si>
    <t>Inevitable Detonation</t>
  </si>
  <si>
    <t>Proximity Detonation</t>
  </si>
  <si>
    <t>Razor Caltrops</t>
  </si>
  <si>
    <t>Razor Caltrops dot</t>
  </si>
  <si>
    <t>Blockade of Frost</t>
  </si>
  <si>
    <t>Chill</t>
  </si>
  <si>
    <t>Crushing Shock (Fire)</t>
  </si>
  <si>
    <t>Crushing Shock (Frost)</t>
  </si>
  <si>
    <t>Crushing Shock (Shock)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</si>
  <si>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</si>
  <si>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</si>
  <si>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</si>
  <si>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</si>
  <si>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</si>
  <si>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</si>
  <si>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</si>
  <si>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</si>
  <si>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Flame Reach dot</t>
  </si>
  <si>
    <t>Force Pulse (Fire)</t>
  </si>
  <si>
    <t>Force Pulse (Frost)</t>
  </si>
  <si>
    <t>Force Pulse (Shock)</t>
  </si>
  <si>
    <t>Frost Clench</t>
  </si>
  <si>
    <t>Frost Clench dot</t>
  </si>
  <si>
    <t>Frost Pulsar</t>
  </si>
  <si>
    <t>Frost Reach</t>
  </si>
  <si>
    <t>Frost Reach dot</t>
  </si>
  <si>
    <t>Frost Ring</t>
  </si>
  <si>
    <t>Heavy Attack (Frost)</t>
  </si>
  <si>
    <t>Icy Rage</t>
  </si>
  <si>
    <t>Shock Clench</t>
  </si>
  <si>
    <t>Shock Clench dot</t>
  </si>
  <si>
    <t>Shock Reach</t>
  </si>
  <si>
    <t>Shock Reach dot</t>
  </si>
  <si>
    <t>Storm Pulsar</t>
  </si>
  <si>
    <t>Unstable Wall of Fire</t>
  </si>
  <si>
    <t>Unstable Wall of Fire Explosion</t>
  </si>
  <si>
    <t>Unstable Wall of Frost</t>
  </si>
  <si>
    <t>Unstable Wall of Frost Explosion</t>
  </si>
  <si>
    <t>Absorb Magicka</t>
  </si>
  <si>
    <t>Ambush</t>
  </si>
  <si>
    <t>Corrode (pet)</t>
  </si>
  <si>
    <t>Debilitate</t>
  </si>
  <si>
    <t>Incapacitating Strike</t>
  </si>
  <si>
    <t>Killers Blade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</si>
  <si>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</si>
  <si>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</si>
  <si>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</si>
  <si>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</si>
  <si>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</si>
  <si>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</si>
  <si>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</si>
  <si>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</si>
  <si>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</si>
  <si>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</si>
  <si>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</si>
  <si>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</si>
  <si>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</si>
  <si>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Crushing Swipe (pet)</t>
  </si>
  <si>
    <t>Cutting Dive</t>
  </si>
  <si>
    <t>Fetcher Infection</t>
  </si>
  <si>
    <t>Gripping Shards</t>
  </si>
  <si>
    <t>Guardian Savagery</t>
  </si>
  <si>
    <t>Guardian's Wrath (pet)</t>
  </si>
  <si>
    <t>Permafrost</t>
  </si>
  <si>
    <t>Subterranean Assault</t>
  </si>
  <si>
    <t>Swipe (pet)</t>
  </si>
  <si>
    <t>Assault</t>
  </si>
  <si>
    <t>Restoration Staff</t>
  </si>
  <si>
    <t>Fighters Guild</t>
  </si>
  <si>
    <t>Dawnbreaker of Smiting</t>
  </si>
  <si>
    <t>Dawnbreaker of Smiting dot</t>
  </si>
  <si>
    <t>Flawless Dawnbreaker</t>
  </si>
  <si>
    <t>Flawless Dawnbreaker dot</t>
  </si>
  <si>
    <t>Lightweight Beast Trap</t>
  </si>
  <si>
    <t>Lightweight Beast Trap dot</t>
  </si>
  <si>
    <t>Rearming Trap</t>
  </si>
  <si>
    <t>Rearming Trap 2</t>
  </si>
  <si>
    <t>Rearming Trap dot</t>
  </si>
  <si>
    <t>Silver Leash</t>
  </si>
  <si>
    <t>Silver Shards</t>
  </si>
  <si>
    <t>Scalding Rune</t>
  </si>
  <si>
    <t>Scalding Rune dot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</si>
  <si>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</si>
  <si>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</si>
  <si>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</si>
  <si>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</si>
  <si>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</si>
  <si>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</si>
  <si>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</si>
  <si>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</si>
  <si>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</si>
  <si>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</si>
  <si>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</si>
  <si>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</si>
  <si>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</si>
  <si>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</si>
  <si>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</si>
  <si>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</si>
  <si>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</si>
  <si>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</si>
  <si>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</si>
  <si>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</si>
  <si>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</si>
  <si>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</si>
  <si>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</si>
  <si>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</si>
  <si>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</si>
  <si>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</si>
  <si>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</si>
  <si>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</si>
  <si>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-</t>
  </si>
  <si>
    <t>Flame Touch</t>
  </si>
  <si>
    <t>Flame Touch dot</t>
  </si>
  <si>
    <t>Frost Touch</t>
  </si>
  <si>
    <t>Frost Touch dot</t>
  </si>
  <si>
    <t>Shock Clench Explosion</t>
  </si>
  <si>
    <t>Shock Touch</t>
  </si>
  <si>
    <t>Shock Touch dot</t>
  </si>
  <si>
    <t>Tri Focus (Shock)</t>
  </si>
  <si>
    <t>??</t>
  </si>
  <si>
    <t>Poison</t>
  </si>
  <si>
    <t>Creeping Ravage Health</t>
  </si>
  <si>
    <t>Ravage Health</t>
  </si>
  <si>
    <t>Diseased</t>
  </si>
  <si>
    <t>Category</t>
  </si>
  <si>
    <t>Elemental Expert
or
Mighty</t>
  </si>
  <si>
    <t>Staff Expert
or
Physical Weapon Expert</t>
  </si>
  <si>
    <t>Elfborn
or
Precise Strikes
(Can it crit?)</t>
  </si>
  <si>
    <t>Snipe</t>
  </si>
  <si>
    <t>Volley</t>
  </si>
  <si>
    <t>Scatter Shot</t>
  </si>
  <si>
    <t>Arrow Spray</t>
  </si>
  <si>
    <t>Poison Arrow</t>
  </si>
  <si>
    <t>Poison Arrow (Dot)</t>
  </si>
  <si>
    <t>Rapid Fire</t>
  </si>
  <si>
    <t>Venom Arrow (Dot)</t>
  </si>
  <si>
    <t>Toxic Barrage (Dot)</t>
  </si>
  <si>
    <t>Acid Spray (Dot)</t>
  </si>
  <si>
    <t>Poison Injection (Dot)</t>
  </si>
  <si>
    <t>Inferno</t>
  </si>
  <si>
    <t>Lava Whip</t>
  </si>
  <si>
    <t>Fossilize</t>
  </si>
  <si>
    <t>Venomous Claw (dot)</t>
  </si>
  <si>
    <t>Blood Craze (Off Hand)</t>
  </si>
  <si>
    <t>Deadly Cloak (Blade Cloak)</t>
  </si>
  <si>
    <t>Flurry</t>
  </si>
  <si>
    <t>Hidden Blade</t>
  </si>
  <si>
    <t>Lacerate</t>
  </si>
  <si>
    <t>Quick Cloak (Blade Cloak)</t>
  </si>
  <si>
    <t>Rending Slashes (Off Hand)</t>
  </si>
  <si>
    <t>Twin Slashes</t>
  </si>
  <si>
    <t>Twin Slashes (Off hand)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</si>
  <si>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</si>
  <si>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</si>
  <si>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</si>
  <si>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</si>
  <si>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</si>
  <si>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</si>
  <si>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</si>
  <si>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</si>
  <si>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</si>
  <si>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Whirlwind (pet)</t>
  </si>
  <si>
    <t>Creeping Ravage Health (Crown Store)</t>
  </si>
  <si>
    <t>Ravage Health (Crown Store)</t>
  </si>
  <si>
    <t>Atronach Zap (Storm Atronach)</t>
  </si>
  <si>
    <t>Claw (Unstable Clannfear)</t>
  </si>
  <si>
    <t>Crystal Shard</t>
  </si>
  <si>
    <t>Daedric Curse</t>
  </si>
  <si>
    <t>Daedric Mines</t>
  </si>
  <si>
    <t>Familiar Damage Pulse (Unstable Familirar)</t>
  </si>
  <si>
    <t>Familiar Damage Pulse (Volatile Familiar)</t>
  </si>
  <si>
    <t>Familiar Melee (Unstable Familirar)</t>
  </si>
  <si>
    <t>Greater Storm Attronach</t>
  </si>
  <si>
    <t>Implosion (Lightning)</t>
  </si>
  <si>
    <t>Implosion (Physical)</t>
  </si>
  <si>
    <t>Kick (Winged Twilight/Twilight Tormentor)</t>
  </si>
  <si>
    <t>Lightning Form</t>
  </si>
  <si>
    <t>Lightning Strike (Charged Atronach)</t>
  </si>
  <si>
    <t>Lightning Splash</t>
  </si>
  <si>
    <t>Mages' Fury</t>
  </si>
  <si>
    <t>Magess' Wraith</t>
  </si>
  <si>
    <t>24785 24804</t>
  </si>
  <si>
    <t>24785 24806 24804</t>
  </si>
  <si>
    <t>Petrify (Rune Cage)</t>
  </si>
  <si>
    <t>Power Overload Heavy</t>
  </si>
  <si>
    <t>Summon Storm Atronach</t>
  </si>
  <si>
    <t>Tail Spike (Unstable Clannfear)</t>
  </si>
  <si>
    <t>Zap (Winged Twilight/Twilight Tormentor)</t>
  </si>
  <si>
    <t>Biting Jabs (splash)</t>
  </si>
  <si>
    <t>Luminous Shards (dot)</t>
  </si>
  <si>
    <t>Puncturing Sweep (splash)</t>
  </si>
  <si>
    <t>Radial Sweep</t>
  </si>
  <si>
    <t>Radiant Oppression</t>
  </si>
  <si>
    <t>Sun Fire</t>
  </si>
  <si>
    <t>Sun Fire (DoT)</t>
  </si>
  <si>
    <t>Sun Shield</t>
  </si>
  <si>
    <t>Uppercut</t>
  </si>
  <si>
    <t>Critical Charge</t>
  </si>
  <si>
    <t>Cleave</t>
  </si>
  <si>
    <t>Cleave Bleed</t>
  </si>
  <si>
    <t>Reverse Slash</t>
  </si>
  <si>
    <t>Berserker Strike</t>
  </si>
  <si>
    <t>Heavy Weapons Bleed</t>
  </si>
  <si>
    <t>Reverse Slice (2nd)</t>
  </si>
  <si>
    <t>Undaunted</t>
  </si>
  <si>
    <t>Inner Beast</t>
  </si>
  <si>
    <t>Inner Rage</t>
  </si>
  <si>
    <t>Shadow Silk (not synergy)</t>
  </si>
  <si>
    <t>Tangling Webs (not synergy)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</si>
  <si>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</si>
  <si>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</si>
  <si>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</si>
  <si>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</si>
  <si>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</si>
  <si>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</si>
  <si>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</si>
  <si>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</si>
  <si>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</si>
  <si>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</si>
  <si>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Infection</t>
  </si>
  <si>
    <t>Heavy Attack Werewolf</t>
  </si>
  <si>
    <t>Werewolf Bleed</t>
  </si>
  <si>
    <t>Brutal Pounce</t>
  </si>
  <si>
    <t>Howl of Dispair</t>
  </si>
  <si>
    <t>Claws of Anguish</t>
  </si>
  <si>
    <t>Heavy Attack (Splash)</t>
  </si>
  <si>
    <t>Gnash (Pact Leader)</t>
  </si>
  <si>
    <t>Lunge (Pact Leader)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</si>
  <si>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</si>
  <si>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</si>
  <si>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</si>
  <si>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</si>
  <si>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</si>
  <si>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</si>
  <si>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</si>
  <si>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</si>
  <si>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</si>
  <si>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</si>
  <si>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</si>
  <si>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</si>
  <si>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</si>
  <si>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</si>
  <si>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Loghtning Splash</t>
  </si>
  <si>
    <t>Heavy Attack</t>
  </si>
  <si>
    <t>Biting Jabs (Splash)</t>
  </si>
  <si>
    <t>Puncturing Sweep (Splash)</t>
  </si>
  <si>
    <t>distance bonus !</t>
  </si>
  <si>
    <t>2H</t>
  </si>
  <si>
    <t>Twin Blade and Blunt Bleed</t>
  </si>
  <si>
    <t xml:space="preserve">no pen ? </t>
  </si>
  <si>
    <t>Heavy Attack (Medium, DW)</t>
  </si>
  <si>
    <t>Heavy Attack (Dual Wield)</t>
  </si>
  <si>
    <t>Heavy Attack (Medium, 2H)</t>
  </si>
  <si>
    <t>Light Attack (1H+S)</t>
  </si>
  <si>
    <t>Heavy Attack (1H+S)</t>
  </si>
  <si>
    <t>Heavy Attack (Medium, 1H+S)</t>
  </si>
  <si>
    <t>Heavy Attack (Medium, Bow)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</si>
  <si>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</si>
  <si>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</si>
  <si>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</si>
  <si>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</si>
  <si>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</si>
  <si>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</si>
  <si>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</si>
  <si>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</si>
  <si>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</si>
  <si>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</si>
  <si>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</si>
  <si>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</si>
  <si>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</si>
  <si>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24785
24804</t>
  </si>
  <si>
    <t>24785
24806
24804</t>
  </si>
  <si>
    <t>Spell Erosion
or
Piercing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</si>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</sst>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1" xfId="1" applyNumberFormat="1" applyFont="1" applyBorder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6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0" fontId="7" fillId="0" borderId="0" xfId="0" applyFont="1"/>
    <xf numFmtId="0" fontId="5" fillId="0" borderId="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82" zoomScaleNormal="100" workbookViewId="0">
      <selection activeCell="K62" sqref="K62"/>
    </sheetView>
  </sheetViews>
  <sheetFormatPr defaultRowHeight="18.75" x14ac:dyDescent="0.4"/>
  <cols>
    <col min="2" max="2" width="0" hidden="1" customWidth="1"/>
    <col min="4" max="4" width="4.28515625" style="1" customWidth="1"/>
    <col min="5" max="5" width="2.7109375" style="7" bestFit="1" customWidth="1"/>
    <col min="6" max="6" width="6.140625" style="7" customWidth="1"/>
    <col min="7" max="7" width="9.140625" style="1"/>
    <col min="8" max="8" width="4.28515625" style="3" customWidth="1"/>
    <col min="9" max="9" width="2.7109375" style="7" customWidth="1"/>
    <col min="10" max="10" width="6.140625" style="7" customWidth="1"/>
    <col min="11" max="11" width="8.5703125" style="1" customWidth="1"/>
    <col min="12" max="12" width="4.28515625" style="3" customWidth="1"/>
    <col min="13" max="13" width="2.7109375" style="7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7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12</v>
      </c>
      <c r="D2" s="1" t="s">
        <v>11</v>
      </c>
      <c r="G2" s="1" t="s">
        <v>12</v>
      </c>
      <c r="H2" s="1" t="s">
        <v>11</v>
      </c>
      <c r="K2" s="1" t="s">
        <v>12</v>
      </c>
      <c r="L2" s="1" t="s">
        <v>11</v>
      </c>
      <c r="O2" s="1" t="s">
        <v>12</v>
      </c>
      <c r="P2" s="1" t="s">
        <v>11</v>
      </c>
      <c r="R2" s="1" t="s">
        <v>12</v>
      </c>
      <c r="S2" s="1" t="s">
        <v>11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8"/>
      <c r="F3" s="8"/>
      <c r="G3" s="1">
        <v>0</v>
      </c>
      <c r="H3" s="2">
        <f t="shared" ref="H3:H34" si="0">INT((2*$B3-$B3^2)*G$1+($B3-1)*($B3-0.5)*$B3*20/G$1)</f>
        <v>0</v>
      </c>
      <c r="I3" s="8"/>
      <c r="J3" s="8"/>
      <c r="K3" s="1">
        <v>0</v>
      </c>
      <c r="L3" s="6">
        <f t="shared" ref="L3:L34" si="1">INT((2*$B3-$B3^2)*K$1+($B3-1)*($B3-0.5)*$B3*20/C$1)</f>
        <v>0</v>
      </c>
      <c r="M3" s="8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9">
        <f>INT((2*$B3-$B3^2)*R$1+($B3-1)*($B3-0.5)*$B3*20/S$1)</f>
        <v>0</v>
      </c>
      <c r="T3" s="8"/>
      <c r="U3">
        <v>0</v>
      </c>
      <c r="V3" s="3"/>
      <c r="W3" s="9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8" t="str">
        <f t="shared" ref="E4:E6" si="5">IF(D4-D3&gt;0,"+","")</f>
        <v/>
      </c>
      <c r="F4" s="8"/>
      <c r="G4" s="1">
        <v>0.5</v>
      </c>
      <c r="H4" s="2">
        <f t="shared" si="0"/>
        <v>0</v>
      </c>
      <c r="I4" s="8" t="str">
        <f t="shared" ref="I4:I6" si="6">IF(H4-H3&gt;0,"+","")</f>
        <v/>
      </c>
      <c r="J4" s="8"/>
      <c r="K4" s="1">
        <v>0.7</v>
      </c>
      <c r="L4" s="6">
        <f t="shared" si="1"/>
        <v>0</v>
      </c>
      <c r="M4" s="8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9">
        <f t="shared" ref="S4:S67" si="8">INT((2*$B4-$B4^2)*R$1+($B4-1)*($B4-0.5)*$B4*20/S$1)</f>
        <v>1</v>
      </c>
      <c r="T4" s="8" t="str">
        <f t="shared" ref="T4:T6" si="9">IF(S4-S3&gt;0,"+","")</f>
        <v>+</v>
      </c>
      <c r="U4">
        <v>1</v>
      </c>
      <c r="V4" s="3"/>
      <c r="W4" s="9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8" t="str">
        <f t="shared" si="5"/>
        <v/>
      </c>
      <c r="F5" s="8"/>
      <c r="G5" s="1">
        <v>1</v>
      </c>
      <c r="H5" s="2">
        <f t="shared" si="0"/>
        <v>0</v>
      </c>
      <c r="I5" s="8" t="str">
        <f t="shared" si="6"/>
        <v/>
      </c>
      <c r="J5" s="8"/>
      <c r="K5" s="1">
        <v>1.4</v>
      </c>
      <c r="L5" s="6">
        <f t="shared" si="1"/>
        <v>1</v>
      </c>
      <c r="M5" s="8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9">
        <f t="shared" si="8"/>
        <v>2</v>
      </c>
      <c r="T5" s="8" t="str">
        <f t="shared" si="9"/>
        <v>+</v>
      </c>
      <c r="U5">
        <v>2</v>
      </c>
      <c r="V5" s="3"/>
      <c r="W5" s="9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8" t="str">
        <f t="shared" si="5"/>
        <v/>
      </c>
      <c r="F6" s="8"/>
      <c r="G6" s="1">
        <v>1.49</v>
      </c>
      <c r="H6" s="2">
        <f t="shared" si="0"/>
        <v>1</v>
      </c>
      <c r="I6" s="8" t="str">
        <f t="shared" si="6"/>
        <v>+</v>
      </c>
      <c r="J6" s="8"/>
      <c r="K6" s="1">
        <v>2.09</v>
      </c>
      <c r="L6" s="6">
        <f t="shared" si="1"/>
        <v>2</v>
      </c>
      <c r="M6" s="8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9">
        <f t="shared" si="8"/>
        <v>3</v>
      </c>
      <c r="T6" s="8" t="str">
        <f t="shared" si="9"/>
        <v>+</v>
      </c>
      <c r="U6">
        <v>3</v>
      </c>
      <c r="V6" s="3"/>
      <c r="W6" s="9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8" t="str">
        <f>IF(D7-D6&gt;0,"+","")</f>
        <v>+</v>
      </c>
      <c r="F7" s="8"/>
      <c r="G7" s="1">
        <v>1.97</v>
      </c>
      <c r="H7" s="2">
        <f t="shared" si="0"/>
        <v>1</v>
      </c>
      <c r="I7" s="8" t="str">
        <f>IF(H7-H6&gt;0,"+","")</f>
        <v/>
      </c>
      <c r="J7" s="8"/>
      <c r="K7" s="1">
        <v>2.77</v>
      </c>
      <c r="L7" s="6">
        <f t="shared" si="1"/>
        <v>2</v>
      </c>
      <c r="M7" s="8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9">
        <f t="shared" si="8"/>
        <v>4</v>
      </c>
      <c r="T7" s="8" t="str">
        <f>IF(S7-S6&gt;0,"+","")</f>
        <v>+</v>
      </c>
      <c r="U7">
        <v>4</v>
      </c>
      <c r="V7" s="3"/>
      <c r="W7" s="9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8" t="str">
        <f t="shared" ref="E8:E71" si="10">IF(D8-D7&gt;0,"+","")</f>
        <v/>
      </c>
      <c r="F8" s="8"/>
      <c r="G8" s="1">
        <v>2.4500000000000002</v>
      </c>
      <c r="H8" s="2">
        <f t="shared" si="0"/>
        <v>2</v>
      </c>
      <c r="I8" s="8" t="str">
        <f t="shared" ref="I8:I71" si="11">IF(H8-H7&gt;0,"+","")</f>
        <v>+</v>
      </c>
      <c r="J8" s="8"/>
      <c r="K8" s="1">
        <v>3.44</v>
      </c>
      <c r="L8" s="6">
        <f t="shared" si="1"/>
        <v>3</v>
      </c>
      <c r="M8" s="8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9">
        <f t="shared" si="8"/>
        <v>5</v>
      </c>
      <c r="T8" s="8" t="str">
        <f t="shared" ref="T8:T71" si="13">IF(S8-S7&gt;0,"+","")</f>
        <v>+</v>
      </c>
      <c r="U8">
        <v>5</v>
      </c>
      <c r="V8" s="3"/>
      <c r="W8" s="9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8" t="str">
        <f t="shared" si="10"/>
        <v/>
      </c>
      <c r="F9" s="8"/>
      <c r="G9" s="1">
        <v>2.93</v>
      </c>
      <c r="H9" s="2">
        <f t="shared" si="0"/>
        <v>2</v>
      </c>
      <c r="I9" s="8" t="str">
        <f t="shared" si="11"/>
        <v/>
      </c>
      <c r="J9" s="8"/>
      <c r="K9" s="1">
        <v>4.1100000000000003</v>
      </c>
      <c r="L9" s="6">
        <f t="shared" si="1"/>
        <v>4</v>
      </c>
      <c r="M9" s="8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9">
        <f t="shared" si="8"/>
        <v>6</v>
      </c>
      <c r="T9" s="8" t="str">
        <f t="shared" si="13"/>
        <v>+</v>
      </c>
      <c r="U9">
        <v>6</v>
      </c>
      <c r="V9" s="3"/>
      <c r="W9" s="9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8" t="str">
        <f t="shared" si="10"/>
        <v>+</v>
      </c>
      <c r="F10" s="8"/>
      <c r="G10" s="1">
        <v>3.4</v>
      </c>
      <c r="H10" s="2">
        <f t="shared" si="0"/>
        <v>3</v>
      </c>
      <c r="I10" s="8" t="str">
        <f t="shared" si="11"/>
        <v>+</v>
      </c>
      <c r="J10" s="8"/>
      <c r="K10" s="1">
        <v>4.7699999999999996</v>
      </c>
      <c r="L10" s="6">
        <f t="shared" si="1"/>
        <v>4</v>
      </c>
      <c r="M10" s="8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9">
        <f t="shared" si="8"/>
        <v>7</v>
      </c>
      <c r="T10" s="8" t="str">
        <f t="shared" si="13"/>
        <v>+</v>
      </c>
      <c r="U10">
        <v>7</v>
      </c>
      <c r="V10" s="3"/>
      <c r="W10" s="9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8" t="str">
        <f t="shared" si="10"/>
        <v/>
      </c>
      <c r="F11" s="8"/>
      <c r="G11" s="1">
        <v>3.86</v>
      </c>
      <c r="H11" s="2">
        <f t="shared" si="0"/>
        <v>3</v>
      </c>
      <c r="I11" s="8" t="str">
        <f t="shared" si="11"/>
        <v/>
      </c>
      <c r="J11" s="8"/>
      <c r="K11" s="1">
        <v>5.42</v>
      </c>
      <c r="L11" s="6">
        <f t="shared" si="1"/>
        <v>5</v>
      </c>
      <c r="M11" s="8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9">
        <f t="shared" si="8"/>
        <v>8</v>
      </c>
      <c r="T11" s="8" t="str">
        <f t="shared" si="13"/>
        <v>+</v>
      </c>
      <c r="U11">
        <v>8</v>
      </c>
      <c r="V11" s="3"/>
      <c r="W11" s="9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8" t="str">
        <f t="shared" si="10"/>
        <v/>
      </c>
      <c r="F12" s="8"/>
      <c r="G12" s="1">
        <v>4.32</v>
      </c>
      <c r="H12" s="2">
        <f t="shared" si="0"/>
        <v>4</v>
      </c>
      <c r="I12" s="8" t="str">
        <f t="shared" si="11"/>
        <v>+</v>
      </c>
      <c r="J12" s="8"/>
      <c r="K12" s="1">
        <v>6.06</v>
      </c>
      <c r="L12" s="6">
        <f t="shared" si="1"/>
        <v>6</v>
      </c>
      <c r="M12" s="8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9">
        <f t="shared" si="8"/>
        <v>9</v>
      </c>
      <c r="T12" s="8" t="str">
        <f t="shared" si="13"/>
        <v>+</v>
      </c>
      <c r="U12">
        <v>9</v>
      </c>
      <c r="V12" s="3"/>
      <c r="W12" s="9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8" t="str">
        <f t="shared" si="10"/>
        <v/>
      </c>
      <c r="F13" s="8"/>
      <c r="G13" s="1">
        <v>4.78</v>
      </c>
      <c r="H13" s="2">
        <f t="shared" si="0"/>
        <v>4</v>
      </c>
      <c r="I13" s="8" t="str">
        <f t="shared" si="11"/>
        <v/>
      </c>
      <c r="J13" s="8"/>
      <c r="K13" s="1">
        <v>6.7</v>
      </c>
      <c r="L13" s="6">
        <f t="shared" si="1"/>
        <v>6</v>
      </c>
      <c r="M13" s="8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9">
        <f t="shared" si="8"/>
        <v>10</v>
      </c>
      <c r="T13" s="8" t="str">
        <f t="shared" si="13"/>
        <v>+</v>
      </c>
      <c r="U13">
        <v>10</v>
      </c>
      <c r="V13" s="3"/>
      <c r="W13" s="9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8" t="str">
        <f t="shared" si="10"/>
        <v>+</v>
      </c>
      <c r="F14" s="8"/>
      <c r="G14" s="1">
        <v>5.23</v>
      </c>
      <c r="H14" s="2">
        <f t="shared" si="0"/>
        <v>5</v>
      </c>
      <c r="I14" s="8" t="str">
        <f t="shared" si="11"/>
        <v>+</v>
      </c>
      <c r="J14" s="8"/>
      <c r="K14" s="1">
        <v>7.33</v>
      </c>
      <c r="L14" s="6">
        <f t="shared" si="1"/>
        <v>7</v>
      </c>
      <c r="M14" s="8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9">
        <f t="shared" si="8"/>
        <v>11</v>
      </c>
      <c r="T14" s="8" t="str">
        <f t="shared" si="13"/>
        <v>+</v>
      </c>
      <c r="U14">
        <v>11</v>
      </c>
      <c r="V14" s="3"/>
      <c r="W14" s="9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8" t="str">
        <f t="shared" si="10"/>
        <v/>
      </c>
      <c r="F15" s="8"/>
      <c r="G15" s="1">
        <v>5.67</v>
      </c>
      <c r="H15" s="2">
        <f t="shared" si="0"/>
        <v>5</v>
      </c>
      <c r="I15" s="8" t="str">
        <f t="shared" si="11"/>
        <v/>
      </c>
      <c r="J15" s="8"/>
      <c r="K15" s="1">
        <v>7.95</v>
      </c>
      <c r="L15" s="6">
        <f t="shared" si="1"/>
        <v>7</v>
      </c>
      <c r="M15" s="8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9">
        <f t="shared" si="8"/>
        <v>12</v>
      </c>
      <c r="T15" s="8" t="str">
        <f t="shared" si="13"/>
        <v>+</v>
      </c>
      <c r="U15">
        <v>12</v>
      </c>
      <c r="V15" s="3"/>
      <c r="W15" s="9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8" t="str">
        <f t="shared" si="10"/>
        <v/>
      </c>
      <c r="F16" s="8"/>
      <c r="G16" s="1">
        <v>6.11</v>
      </c>
      <c r="H16" s="2">
        <f t="shared" si="0"/>
        <v>6</v>
      </c>
      <c r="I16" s="8" t="str">
        <f t="shared" si="11"/>
        <v>+</v>
      </c>
      <c r="J16" s="8"/>
      <c r="K16" s="1">
        <v>8.56</v>
      </c>
      <c r="L16" s="6">
        <f t="shared" si="1"/>
        <v>8</v>
      </c>
      <c r="M16" s="8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9">
        <f t="shared" si="8"/>
        <v>13</v>
      </c>
      <c r="T16" s="8" t="str">
        <f t="shared" si="13"/>
        <v>+</v>
      </c>
      <c r="U16">
        <v>13</v>
      </c>
      <c r="V16" s="3"/>
      <c r="W16" s="9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8" t="str">
        <f t="shared" si="10"/>
        <v/>
      </c>
      <c r="F17" s="8"/>
      <c r="G17" s="1">
        <v>6.54</v>
      </c>
      <c r="H17" s="2">
        <f t="shared" si="0"/>
        <v>6</v>
      </c>
      <c r="I17" s="8" t="str">
        <f t="shared" si="11"/>
        <v/>
      </c>
      <c r="J17" s="8"/>
      <c r="K17" s="1">
        <v>9.17</v>
      </c>
      <c r="L17" s="6">
        <f t="shared" si="1"/>
        <v>9</v>
      </c>
      <c r="M17" s="8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9">
        <f t="shared" si="8"/>
        <v>14</v>
      </c>
      <c r="T17" s="8" t="str">
        <f t="shared" si="13"/>
        <v>+</v>
      </c>
      <c r="U17">
        <v>14</v>
      </c>
      <c r="V17" s="3"/>
      <c r="W17" s="9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8" t="str">
        <f t="shared" si="10"/>
        <v>+</v>
      </c>
      <c r="F18" s="8"/>
      <c r="G18" s="1">
        <v>6.97</v>
      </c>
      <c r="H18" s="2">
        <f t="shared" si="0"/>
        <v>6</v>
      </c>
      <c r="I18" s="8" t="str">
        <f t="shared" si="11"/>
        <v/>
      </c>
      <c r="J18" s="8"/>
      <c r="K18" s="1">
        <v>9.77</v>
      </c>
      <c r="L18" s="6">
        <f t="shared" si="1"/>
        <v>9</v>
      </c>
      <c r="M18" s="8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9">
        <f t="shared" si="8"/>
        <v>15</v>
      </c>
      <c r="T18" s="8" t="str">
        <f t="shared" si="13"/>
        <v>+</v>
      </c>
      <c r="U18">
        <v>15</v>
      </c>
      <c r="V18" s="3"/>
      <c r="W18" s="9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8" t="str">
        <f t="shared" si="10"/>
        <v/>
      </c>
      <c r="F19" s="8"/>
      <c r="G19" s="1">
        <v>7.4</v>
      </c>
      <c r="H19" s="2">
        <f t="shared" si="0"/>
        <v>7</v>
      </c>
      <c r="I19" s="8" t="str">
        <f t="shared" si="11"/>
        <v>+</v>
      </c>
      <c r="J19" s="8"/>
      <c r="K19" s="1">
        <v>10.36</v>
      </c>
      <c r="L19" s="6">
        <f t="shared" si="1"/>
        <v>10</v>
      </c>
      <c r="M19" s="8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9">
        <f t="shared" si="8"/>
        <v>16</v>
      </c>
      <c r="T19" s="8" t="str">
        <f t="shared" si="13"/>
        <v>+</v>
      </c>
      <c r="U19">
        <v>16</v>
      </c>
      <c r="V19" s="3"/>
      <c r="W19" s="9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8" t="str">
        <f t="shared" si="10"/>
        <v/>
      </c>
      <c r="F20" s="8"/>
      <c r="G20" s="1">
        <v>7.81</v>
      </c>
      <c r="H20" s="2">
        <f t="shared" si="0"/>
        <v>7</v>
      </c>
      <c r="I20" s="8" t="str">
        <f t="shared" si="11"/>
        <v/>
      </c>
      <c r="J20" s="8"/>
      <c r="K20" s="1">
        <v>10.95</v>
      </c>
      <c r="L20" s="6">
        <f t="shared" si="1"/>
        <v>10</v>
      </c>
      <c r="M20" s="8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9">
        <f t="shared" si="8"/>
        <v>17</v>
      </c>
      <c r="T20" s="8" t="str">
        <f t="shared" si="13"/>
        <v>+</v>
      </c>
      <c r="U20">
        <v>17</v>
      </c>
      <c r="V20" s="3"/>
      <c r="W20" s="9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8" t="str">
        <f t="shared" si="10"/>
        <v/>
      </c>
      <c r="F21" s="8"/>
      <c r="G21" s="1">
        <v>8.23</v>
      </c>
      <c r="H21" s="2">
        <f t="shared" si="0"/>
        <v>8</v>
      </c>
      <c r="I21" s="8" t="str">
        <f t="shared" si="11"/>
        <v>+</v>
      </c>
      <c r="J21" s="8"/>
      <c r="K21" s="1">
        <v>11.53</v>
      </c>
      <c r="L21" s="6">
        <f t="shared" si="1"/>
        <v>11</v>
      </c>
      <c r="M21" s="8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9">
        <f t="shared" si="8"/>
        <v>18</v>
      </c>
      <c r="T21" s="8" t="str">
        <f t="shared" si="13"/>
        <v>+</v>
      </c>
      <c r="U21">
        <v>18</v>
      </c>
      <c r="V21" s="3"/>
      <c r="W21" s="9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8" t="str">
        <f t="shared" si="10"/>
        <v>+</v>
      </c>
      <c r="F22" s="8"/>
      <c r="G22" s="1">
        <v>8.64</v>
      </c>
      <c r="H22" s="2">
        <f t="shared" si="0"/>
        <v>8</v>
      </c>
      <c r="I22" s="8" t="str">
        <f t="shared" si="11"/>
        <v/>
      </c>
      <c r="J22" s="8"/>
      <c r="K22" s="1">
        <v>12.1</v>
      </c>
      <c r="L22" s="6">
        <f t="shared" si="1"/>
        <v>12</v>
      </c>
      <c r="M22" s="8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9">
        <f t="shared" si="8"/>
        <v>18</v>
      </c>
      <c r="T22" s="8" t="str">
        <f t="shared" si="13"/>
        <v/>
      </c>
      <c r="U22">
        <v>19</v>
      </c>
      <c r="V22" s="3"/>
      <c r="W22" s="9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8" t="str">
        <f t="shared" si="10"/>
        <v/>
      </c>
      <c r="F23" s="8"/>
      <c r="G23" s="1">
        <v>9.0399999999999991</v>
      </c>
      <c r="H23" s="2">
        <f t="shared" si="0"/>
        <v>9</v>
      </c>
      <c r="I23" s="8" t="str">
        <f t="shared" si="11"/>
        <v>+</v>
      </c>
      <c r="J23" s="8"/>
      <c r="K23" s="1">
        <v>12.66</v>
      </c>
      <c r="L23" s="6">
        <f t="shared" si="1"/>
        <v>12</v>
      </c>
      <c r="M23" s="8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9">
        <f t="shared" si="8"/>
        <v>19</v>
      </c>
      <c r="T23" s="8" t="str">
        <f t="shared" si="13"/>
        <v>+</v>
      </c>
      <c r="U23">
        <v>20</v>
      </c>
      <c r="V23" s="3"/>
      <c r="W23" s="9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8" t="str">
        <f t="shared" si="10"/>
        <v/>
      </c>
      <c r="F24" s="8"/>
      <c r="G24" s="1">
        <v>9.44</v>
      </c>
      <c r="H24" s="2">
        <f t="shared" si="0"/>
        <v>9</v>
      </c>
      <c r="I24" s="8" t="str">
        <f t="shared" si="11"/>
        <v/>
      </c>
      <c r="J24" s="8"/>
      <c r="K24" s="1">
        <v>13.22</v>
      </c>
      <c r="L24" s="6">
        <f t="shared" si="1"/>
        <v>13</v>
      </c>
      <c r="M24" s="8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9">
        <f t="shared" si="8"/>
        <v>20</v>
      </c>
      <c r="T24" s="8" t="str">
        <f t="shared" si="13"/>
        <v>+</v>
      </c>
      <c r="U24">
        <v>21</v>
      </c>
      <c r="V24" s="3"/>
      <c r="W24" s="9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8" t="str">
        <f t="shared" si="10"/>
        <v/>
      </c>
      <c r="F25" s="8"/>
      <c r="G25" s="1">
        <v>9.83</v>
      </c>
      <c r="H25" s="2">
        <f t="shared" si="0"/>
        <v>9</v>
      </c>
      <c r="I25" s="8" t="str">
        <f t="shared" si="11"/>
        <v/>
      </c>
      <c r="J25" s="8"/>
      <c r="K25" s="1">
        <v>13.77</v>
      </c>
      <c r="L25" s="6">
        <f t="shared" si="1"/>
        <v>13</v>
      </c>
      <c r="M25" s="8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9">
        <f t="shared" si="8"/>
        <v>21</v>
      </c>
      <c r="T25" s="8" t="str">
        <f t="shared" si="13"/>
        <v>+</v>
      </c>
      <c r="U25">
        <v>22</v>
      </c>
      <c r="V25" s="3"/>
      <c r="W25" s="9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8" t="str">
        <f t="shared" si="10"/>
        <v>+</v>
      </c>
      <c r="F26" s="8"/>
      <c r="G26" s="1">
        <v>10.220000000000001</v>
      </c>
      <c r="H26" s="2">
        <f t="shared" si="0"/>
        <v>10</v>
      </c>
      <c r="I26" s="8" t="str">
        <f t="shared" si="11"/>
        <v>+</v>
      </c>
      <c r="J26" s="8"/>
      <c r="K26" s="1">
        <v>14.31</v>
      </c>
      <c r="L26" s="6">
        <f t="shared" si="1"/>
        <v>14</v>
      </c>
      <c r="M26" s="8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9">
        <f t="shared" si="8"/>
        <v>22</v>
      </c>
      <c r="T26" s="8" t="str">
        <f t="shared" si="13"/>
        <v>+</v>
      </c>
      <c r="U26">
        <v>23</v>
      </c>
      <c r="V26" s="3"/>
      <c r="W26" s="9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8" t="str">
        <f t="shared" si="10"/>
        <v/>
      </c>
      <c r="F27" s="8"/>
      <c r="G27" s="1">
        <v>10.6</v>
      </c>
      <c r="H27" s="2">
        <f t="shared" si="0"/>
        <v>10</v>
      </c>
      <c r="I27" s="8" t="str">
        <f t="shared" si="11"/>
        <v/>
      </c>
      <c r="J27" s="8"/>
      <c r="K27" s="1">
        <v>14.85</v>
      </c>
      <c r="L27" s="6">
        <f t="shared" si="1"/>
        <v>14</v>
      </c>
      <c r="M27" s="8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9">
        <f t="shared" si="8"/>
        <v>23</v>
      </c>
      <c r="T27" s="8" t="str">
        <f t="shared" si="13"/>
        <v>+</v>
      </c>
      <c r="U27">
        <v>24</v>
      </c>
      <c r="V27" s="3"/>
      <c r="W27" s="9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8" t="str">
        <f t="shared" si="10"/>
        <v/>
      </c>
      <c r="F28" s="8"/>
      <c r="G28" s="1">
        <v>10.98</v>
      </c>
      <c r="H28" s="2">
        <f t="shared" si="0"/>
        <v>10</v>
      </c>
      <c r="I28" s="8" t="str">
        <f t="shared" si="11"/>
        <v/>
      </c>
      <c r="J28" s="8"/>
      <c r="K28" s="1">
        <v>15.38</v>
      </c>
      <c r="L28" s="6">
        <f t="shared" si="1"/>
        <v>15</v>
      </c>
      <c r="M28" s="8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9">
        <f t="shared" si="8"/>
        <v>24</v>
      </c>
      <c r="T28" s="8" t="str">
        <f t="shared" si="13"/>
        <v>+</v>
      </c>
      <c r="U28">
        <v>25</v>
      </c>
      <c r="V28" s="3"/>
      <c r="W28" s="9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8" t="str">
        <f t="shared" si="10"/>
        <v/>
      </c>
      <c r="F29" s="8"/>
      <c r="G29" s="1">
        <v>11.35</v>
      </c>
      <c r="H29" s="2">
        <f t="shared" si="0"/>
        <v>11</v>
      </c>
      <c r="I29" s="8" t="str">
        <f t="shared" si="11"/>
        <v>+</v>
      </c>
      <c r="J29" s="8"/>
      <c r="K29" s="1">
        <v>15.9</v>
      </c>
      <c r="L29" s="6">
        <f t="shared" si="1"/>
        <v>15</v>
      </c>
      <c r="M29" s="8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9">
        <f t="shared" si="8"/>
        <v>24</v>
      </c>
      <c r="T29" s="8" t="str">
        <f t="shared" si="13"/>
        <v/>
      </c>
      <c r="U29">
        <v>26</v>
      </c>
      <c r="V29" s="3"/>
      <c r="W29" s="9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8" t="str">
        <f t="shared" si="10"/>
        <v>+</v>
      </c>
      <c r="F30" s="8"/>
      <c r="G30" s="1">
        <v>11.71</v>
      </c>
      <c r="H30" s="2">
        <f t="shared" si="0"/>
        <v>11</v>
      </c>
      <c r="I30" s="8" t="str">
        <f t="shared" si="11"/>
        <v/>
      </c>
      <c r="J30" s="8"/>
      <c r="K30" s="1">
        <v>16.41</v>
      </c>
      <c r="L30" s="6">
        <f t="shared" si="1"/>
        <v>16</v>
      </c>
      <c r="M30" s="8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9">
        <f t="shared" si="8"/>
        <v>25</v>
      </c>
      <c r="T30" s="8" t="str">
        <f t="shared" si="13"/>
        <v>+</v>
      </c>
      <c r="U30">
        <v>27</v>
      </c>
      <c r="V30" s="3"/>
      <c r="W30" s="9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8" t="str">
        <f t="shared" si="10"/>
        <v/>
      </c>
      <c r="F31" s="8"/>
      <c r="G31" s="1">
        <v>12.08</v>
      </c>
      <c r="H31" s="2">
        <f t="shared" si="0"/>
        <v>12</v>
      </c>
      <c r="I31" s="8" t="str">
        <f t="shared" si="11"/>
        <v>+</v>
      </c>
      <c r="J31" s="8"/>
      <c r="K31" s="1">
        <v>16.920000000000002</v>
      </c>
      <c r="L31" s="6">
        <f t="shared" si="1"/>
        <v>16</v>
      </c>
      <c r="M31" s="8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9">
        <f t="shared" si="8"/>
        <v>26</v>
      </c>
      <c r="T31" s="8" t="str">
        <f t="shared" si="13"/>
        <v>+</v>
      </c>
      <c r="U31">
        <v>28</v>
      </c>
      <c r="V31" s="3"/>
      <c r="W31" s="9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8" t="str">
        <f t="shared" si="10"/>
        <v/>
      </c>
      <c r="F32" s="8"/>
      <c r="G32" s="1">
        <v>12.43</v>
      </c>
      <c r="H32" s="2">
        <f t="shared" si="0"/>
        <v>12</v>
      </c>
      <c r="I32" s="8" t="str">
        <f t="shared" si="11"/>
        <v/>
      </c>
      <c r="J32" s="8"/>
      <c r="K32" s="1">
        <v>17.41</v>
      </c>
      <c r="L32" s="6">
        <f t="shared" si="1"/>
        <v>17</v>
      </c>
      <c r="M32" s="8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9">
        <f t="shared" si="8"/>
        <v>27</v>
      </c>
      <c r="T32" s="8" t="str">
        <f t="shared" si="13"/>
        <v>+</v>
      </c>
      <c r="U32">
        <v>29</v>
      </c>
      <c r="V32" s="3"/>
      <c r="W32" s="9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8" t="str">
        <f t="shared" si="10"/>
        <v/>
      </c>
      <c r="F33" s="8"/>
      <c r="G33" s="1">
        <v>12.78</v>
      </c>
      <c r="H33" s="2">
        <f t="shared" si="0"/>
        <v>12</v>
      </c>
      <c r="I33" s="8" t="str">
        <f t="shared" si="11"/>
        <v/>
      </c>
      <c r="J33" s="8"/>
      <c r="K33" s="1">
        <v>17.91</v>
      </c>
      <c r="L33" s="6">
        <f t="shared" si="1"/>
        <v>17</v>
      </c>
      <c r="M33" s="8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9">
        <f t="shared" si="8"/>
        <v>28</v>
      </c>
      <c r="T33" s="8" t="str">
        <f t="shared" si="13"/>
        <v>+</v>
      </c>
      <c r="U33">
        <v>30</v>
      </c>
      <c r="V33" s="3"/>
      <c r="W33" s="9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8" t="str">
        <f t="shared" si="10"/>
        <v/>
      </c>
      <c r="F34" s="8"/>
      <c r="G34" s="1">
        <v>13.13</v>
      </c>
      <c r="H34" s="2">
        <f t="shared" si="0"/>
        <v>13</v>
      </c>
      <c r="I34" s="8" t="str">
        <f t="shared" si="11"/>
        <v>+</v>
      </c>
      <c r="J34" s="8"/>
      <c r="K34" s="1">
        <v>18.39</v>
      </c>
      <c r="L34" s="6">
        <f t="shared" si="1"/>
        <v>18</v>
      </c>
      <c r="M34" s="8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9">
        <f t="shared" si="8"/>
        <v>28</v>
      </c>
      <c r="T34" s="8" t="str">
        <f t="shared" si="13"/>
        <v/>
      </c>
      <c r="U34">
        <v>31</v>
      </c>
      <c r="V34" s="3"/>
      <c r="W34" s="9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8" t="str">
        <f t="shared" si="10"/>
        <v>+</v>
      </c>
      <c r="F35" s="8"/>
      <c r="G35" s="1">
        <v>13.47</v>
      </c>
      <c r="H35" s="2">
        <f t="shared" ref="H35:H66" si="14">INT((2*$B35-$B35^2)*G$1+($B35-1)*($B35-0.5)*$B35*20/G$1)</f>
        <v>13</v>
      </c>
      <c r="I35" s="8" t="str">
        <f t="shared" si="11"/>
        <v/>
      </c>
      <c r="J35" s="8"/>
      <c r="K35" s="1">
        <v>18.87</v>
      </c>
      <c r="L35" s="6">
        <f t="shared" ref="L35:L66" si="15">INT((2*$B35-$B35^2)*K$1+($B35-1)*($B35-0.5)*$B35*20/C$1)</f>
        <v>18</v>
      </c>
      <c r="M35" s="8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9">
        <f t="shared" si="8"/>
        <v>29</v>
      </c>
      <c r="T35" s="8" t="str">
        <f t="shared" si="13"/>
        <v>+</v>
      </c>
      <c r="U35">
        <v>32</v>
      </c>
      <c r="V35" s="3"/>
      <c r="W35" s="9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8" t="str">
        <f t="shared" si="10"/>
        <v/>
      </c>
      <c r="F36" s="8"/>
      <c r="G36" s="1">
        <v>13.81</v>
      </c>
      <c r="H36" s="2">
        <f t="shared" si="14"/>
        <v>13</v>
      </c>
      <c r="I36" s="8" t="str">
        <f t="shared" si="11"/>
        <v/>
      </c>
      <c r="J36" s="8"/>
      <c r="K36" s="1">
        <v>19.34</v>
      </c>
      <c r="L36" s="6">
        <f t="shared" si="15"/>
        <v>19</v>
      </c>
      <c r="M36" s="8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9">
        <f t="shared" si="8"/>
        <v>30</v>
      </c>
      <c r="T36" s="8" t="str">
        <f t="shared" si="13"/>
        <v>+</v>
      </c>
      <c r="U36">
        <v>33</v>
      </c>
      <c r="V36" s="3"/>
      <c r="W36" s="9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8" t="str">
        <f t="shared" si="10"/>
        <v/>
      </c>
      <c r="F37" s="8"/>
      <c r="G37" s="1">
        <v>14.14</v>
      </c>
      <c r="H37" s="2">
        <f t="shared" si="14"/>
        <v>14</v>
      </c>
      <c r="I37" s="8" t="str">
        <f t="shared" si="11"/>
        <v>+</v>
      </c>
      <c r="J37" s="8"/>
      <c r="K37" s="1">
        <v>19.8</v>
      </c>
      <c r="L37" s="6">
        <f t="shared" si="15"/>
        <v>19</v>
      </c>
      <c r="M37" s="8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9">
        <f t="shared" si="8"/>
        <v>31</v>
      </c>
      <c r="T37" s="8" t="str">
        <f t="shared" si="13"/>
        <v>+</v>
      </c>
      <c r="U37">
        <v>34</v>
      </c>
      <c r="V37" s="3"/>
      <c r="W37" s="9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8" t="str">
        <f t="shared" si="10"/>
        <v/>
      </c>
      <c r="F38" s="8"/>
      <c r="G38" s="1">
        <v>14.46</v>
      </c>
      <c r="H38" s="2">
        <f t="shared" si="14"/>
        <v>14</v>
      </c>
      <c r="I38" s="8" t="str">
        <f t="shared" si="11"/>
        <v/>
      </c>
      <c r="J38" s="8"/>
      <c r="K38" s="1">
        <v>20.260000000000002</v>
      </c>
      <c r="L38" s="6">
        <f t="shared" si="15"/>
        <v>20</v>
      </c>
      <c r="M38" s="8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9">
        <f t="shared" si="8"/>
        <v>31</v>
      </c>
      <c r="T38" s="8" t="str">
        <f t="shared" si="13"/>
        <v/>
      </c>
      <c r="U38">
        <v>35</v>
      </c>
      <c r="V38" s="3"/>
      <c r="W38" s="9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8" t="str">
        <f t="shared" si="10"/>
        <v/>
      </c>
      <c r="F39" s="8"/>
      <c r="G39" s="1">
        <v>14.79</v>
      </c>
      <c r="H39" s="2">
        <f t="shared" si="14"/>
        <v>14</v>
      </c>
      <c r="I39" s="8" t="str">
        <f t="shared" si="11"/>
        <v/>
      </c>
      <c r="J39" s="8"/>
      <c r="K39" s="1">
        <v>20.71</v>
      </c>
      <c r="L39" s="6">
        <f t="shared" si="15"/>
        <v>20</v>
      </c>
      <c r="M39" s="8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9">
        <f t="shared" si="8"/>
        <v>32</v>
      </c>
      <c r="T39" s="8" t="str">
        <f t="shared" si="13"/>
        <v>+</v>
      </c>
      <c r="U39">
        <v>36</v>
      </c>
      <c r="V39" s="3"/>
      <c r="W39" s="9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8" t="str">
        <f t="shared" si="10"/>
        <v>+</v>
      </c>
      <c r="F40" s="8"/>
      <c r="G40" s="1">
        <v>15.1</v>
      </c>
      <c r="H40" s="2">
        <f t="shared" si="14"/>
        <v>15</v>
      </c>
      <c r="I40" s="8" t="str">
        <f t="shared" si="11"/>
        <v>+</v>
      </c>
      <c r="J40" s="8"/>
      <c r="K40" s="1">
        <v>21.15</v>
      </c>
      <c r="L40" s="6">
        <f t="shared" si="15"/>
        <v>21</v>
      </c>
      <c r="M40" s="8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9">
        <f t="shared" si="8"/>
        <v>33</v>
      </c>
      <c r="T40" s="8" t="str">
        <f t="shared" si="13"/>
        <v>+</v>
      </c>
      <c r="U40">
        <v>37</v>
      </c>
      <c r="V40" s="3"/>
      <c r="W40" s="9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8" t="str">
        <f t="shared" si="10"/>
        <v/>
      </c>
      <c r="F41" s="8"/>
      <c r="G41" s="1">
        <v>15.41</v>
      </c>
      <c r="H41" s="2">
        <f t="shared" si="14"/>
        <v>15</v>
      </c>
      <c r="I41" s="8" t="str">
        <f t="shared" si="11"/>
        <v/>
      </c>
      <c r="J41" s="8"/>
      <c r="K41" s="1">
        <v>21.58</v>
      </c>
      <c r="L41" s="6">
        <f t="shared" si="15"/>
        <v>21</v>
      </c>
      <c r="M41" s="8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9">
        <f t="shared" si="8"/>
        <v>33</v>
      </c>
      <c r="T41" s="8" t="str">
        <f t="shared" si="13"/>
        <v/>
      </c>
      <c r="U41">
        <v>38</v>
      </c>
      <c r="V41" s="3"/>
      <c r="W41" s="9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8" t="str">
        <f t="shared" si="10"/>
        <v/>
      </c>
      <c r="F42" s="8"/>
      <c r="G42" s="1">
        <v>15.72</v>
      </c>
      <c r="H42" s="2">
        <f t="shared" si="14"/>
        <v>15</v>
      </c>
      <c r="I42" s="8" t="str">
        <f t="shared" si="11"/>
        <v/>
      </c>
      <c r="J42" s="8"/>
      <c r="K42" s="1">
        <v>22.01</v>
      </c>
      <c r="L42" s="6">
        <f t="shared" si="15"/>
        <v>22</v>
      </c>
      <c r="M42" s="8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9">
        <f t="shared" si="8"/>
        <v>34</v>
      </c>
      <c r="T42" s="8" t="str">
        <f t="shared" si="13"/>
        <v>+</v>
      </c>
      <c r="U42">
        <v>39</v>
      </c>
      <c r="V42" s="3"/>
      <c r="W42" s="9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8" t="str">
        <f t="shared" si="10"/>
        <v/>
      </c>
      <c r="F43" s="8"/>
      <c r="G43" s="1">
        <v>16.02</v>
      </c>
      <c r="H43" s="2">
        <f t="shared" si="14"/>
        <v>16</v>
      </c>
      <c r="I43" s="8" t="str">
        <f t="shared" si="11"/>
        <v>+</v>
      </c>
      <c r="J43" s="8"/>
      <c r="K43" s="1">
        <v>22.43</v>
      </c>
      <c r="L43" s="6">
        <f t="shared" si="15"/>
        <v>22</v>
      </c>
      <c r="M43" s="8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9">
        <f t="shared" si="8"/>
        <v>35</v>
      </c>
      <c r="T43" s="8" t="str">
        <f t="shared" si="13"/>
        <v>+</v>
      </c>
      <c r="U43">
        <v>40</v>
      </c>
      <c r="V43" s="3"/>
      <c r="W43" s="9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8" t="str">
        <f t="shared" si="10"/>
        <v/>
      </c>
      <c r="F44" s="8"/>
      <c r="G44" s="1">
        <v>16.309999999999999</v>
      </c>
      <c r="H44" s="2">
        <f t="shared" si="14"/>
        <v>16</v>
      </c>
      <c r="I44" s="8" t="str">
        <f t="shared" si="11"/>
        <v/>
      </c>
      <c r="J44" s="8"/>
      <c r="K44" s="1">
        <v>22.85</v>
      </c>
      <c r="L44" s="6">
        <f t="shared" si="15"/>
        <v>22</v>
      </c>
      <c r="M44" s="8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9">
        <f t="shared" si="8"/>
        <v>35</v>
      </c>
      <c r="T44" s="8" t="str">
        <f t="shared" si="13"/>
        <v/>
      </c>
      <c r="U44">
        <v>41</v>
      </c>
      <c r="V44" s="3"/>
      <c r="W44" s="9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8" t="str">
        <f t="shared" si="10"/>
        <v/>
      </c>
      <c r="F45" s="8"/>
      <c r="G45" s="1">
        <v>16.61</v>
      </c>
      <c r="H45" s="2">
        <f t="shared" si="14"/>
        <v>16</v>
      </c>
      <c r="I45" s="8" t="str">
        <f t="shared" si="11"/>
        <v/>
      </c>
      <c r="J45" s="8"/>
      <c r="K45" s="1">
        <v>23.25</v>
      </c>
      <c r="L45" s="6">
        <f t="shared" si="15"/>
        <v>23</v>
      </c>
      <c r="M45" s="8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9">
        <f t="shared" si="8"/>
        <v>36</v>
      </c>
      <c r="T45" s="8" t="str">
        <f t="shared" si="13"/>
        <v>+</v>
      </c>
      <c r="U45">
        <v>42</v>
      </c>
      <c r="V45" s="3"/>
      <c r="W45" s="9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8" t="str">
        <f t="shared" si="10"/>
        <v>+</v>
      </c>
      <c r="F46" s="8"/>
      <c r="G46" s="1">
        <v>16.89</v>
      </c>
      <c r="H46" s="2">
        <f t="shared" si="14"/>
        <v>16</v>
      </c>
      <c r="I46" s="8" t="str">
        <f t="shared" si="11"/>
        <v/>
      </c>
      <c r="J46" s="8"/>
      <c r="K46" s="1">
        <v>23.65</v>
      </c>
      <c r="L46" s="6">
        <f t="shared" si="15"/>
        <v>23</v>
      </c>
      <c r="M46" s="8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9">
        <f t="shared" si="8"/>
        <v>37</v>
      </c>
      <c r="T46" s="8" t="str">
        <f t="shared" si="13"/>
        <v>+</v>
      </c>
      <c r="U46">
        <v>43</v>
      </c>
      <c r="V46" s="3"/>
      <c r="W46" s="9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8" t="str">
        <f t="shared" si="10"/>
        <v/>
      </c>
      <c r="F47" s="8"/>
      <c r="G47" s="1">
        <v>17.170000000000002</v>
      </c>
      <c r="H47" s="2">
        <f t="shared" si="14"/>
        <v>17</v>
      </c>
      <c r="I47" s="8" t="str">
        <f t="shared" si="11"/>
        <v>+</v>
      </c>
      <c r="J47" s="8"/>
      <c r="K47" s="1">
        <v>24.04</v>
      </c>
      <c r="L47" s="6">
        <f t="shared" si="15"/>
        <v>24</v>
      </c>
      <c r="M47" s="8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9">
        <f t="shared" si="8"/>
        <v>37</v>
      </c>
      <c r="T47" s="8" t="str">
        <f t="shared" si="13"/>
        <v/>
      </c>
      <c r="U47">
        <v>44</v>
      </c>
      <c r="V47" s="3"/>
      <c r="W47" s="9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8" t="str">
        <f t="shared" si="10"/>
        <v/>
      </c>
      <c r="F48" s="8"/>
      <c r="G48" s="1">
        <v>17.45</v>
      </c>
      <c r="H48" s="2">
        <f t="shared" si="14"/>
        <v>17</v>
      </c>
      <c r="I48" s="8" t="str">
        <f t="shared" si="11"/>
        <v/>
      </c>
      <c r="J48" s="8"/>
      <c r="K48" s="1">
        <v>24.43</v>
      </c>
      <c r="L48" s="6">
        <f t="shared" si="15"/>
        <v>24</v>
      </c>
      <c r="M48" s="8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9">
        <f t="shared" si="8"/>
        <v>38</v>
      </c>
      <c r="T48" s="8" t="str">
        <f t="shared" si="13"/>
        <v>+</v>
      </c>
      <c r="U48">
        <v>45</v>
      </c>
      <c r="V48" s="3"/>
      <c r="W48" s="9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8" t="str">
        <f t="shared" si="10"/>
        <v/>
      </c>
      <c r="F49" s="8"/>
      <c r="G49" s="1">
        <v>17.72</v>
      </c>
      <c r="H49" s="2">
        <f t="shared" si="14"/>
        <v>17</v>
      </c>
      <c r="I49" s="8" t="str">
        <f t="shared" si="11"/>
        <v/>
      </c>
      <c r="J49" s="8"/>
      <c r="K49" s="1">
        <v>24.81</v>
      </c>
      <c r="L49" s="6">
        <f t="shared" si="15"/>
        <v>24</v>
      </c>
      <c r="M49" s="8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9">
        <f t="shared" si="8"/>
        <v>38</v>
      </c>
      <c r="T49" s="8" t="str">
        <f t="shared" si="13"/>
        <v/>
      </c>
      <c r="U49">
        <v>46</v>
      </c>
      <c r="V49" s="3"/>
      <c r="W49" s="9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8" t="str">
        <f t="shared" si="10"/>
        <v/>
      </c>
      <c r="F50" s="8"/>
      <c r="G50" s="1">
        <v>17.98</v>
      </c>
      <c r="H50" s="2">
        <f t="shared" si="14"/>
        <v>17</v>
      </c>
      <c r="I50" s="8" t="str">
        <f t="shared" si="11"/>
        <v/>
      </c>
      <c r="J50" s="8"/>
      <c r="K50" s="1">
        <v>25.18</v>
      </c>
      <c r="L50" s="6">
        <f t="shared" si="15"/>
        <v>25</v>
      </c>
      <c r="M50" s="8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9">
        <f t="shared" si="8"/>
        <v>39</v>
      </c>
      <c r="T50" s="8" t="str">
        <f t="shared" si="13"/>
        <v>+</v>
      </c>
      <c r="U50">
        <v>47</v>
      </c>
      <c r="V50" s="3"/>
      <c r="W50" s="9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8" t="str">
        <f t="shared" si="10"/>
        <v/>
      </c>
      <c r="F51" s="8"/>
      <c r="G51" s="1">
        <v>18.239999999999998</v>
      </c>
      <c r="H51" s="2">
        <f t="shared" si="14"/>
        <v>18</v>
      </c>
      <c r="I51" s="8" t="str">
        <f t="shared" si="11"/>
        <v>+</v>
      </c>
      <c r="J51" s="8"/>
      <c r="K51" s="1">
        <v>25.54</v>
      </c>
      <c r="L51" s="6">
        <f t="shared" si="15"/>
        <v>25</v>
      </c>
      <c r="M51" s="8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9">
        <f t="shared" si="8"/>
        <v>40</v>
      </c>
      <c r="T51" s="8" t="str">
        <f t="shared" si="13"/>
        <v>+</v>
      </c>
      <c r="U51">
        <v>48</v>
      </c>
      <c r="V51" s="3"/>
      <c r="W51" s="9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8" t="str">
        <f t="shared" si="10"/>
        <v>+</v>
      </c>
      <c r="F52" s="8"/>
      <c r="G52" s="1">
        <v>18.5</v>
      </c>
      <c r="H52" s="2">
        <f t="shared" si="14"/>
        <v>18</v>
      </c>
      <c r="I52" s="8" t="str">
        <f t="shared" si="11"/>
        <v/>
      </c>
      <c r="J52" s="8"/>
      <c r="K52" s="1">
        <v>25.9</v>
      </c>
      <c r="L52" s="6">
        <f t="shared" si="15"/>
        <v>25</v>
      </c>
      <c r="M52" s="8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9">
        <f t="shared" si="8"/>
        <v>40</v>
      </c>
      <c r="T52" s="8" t="str">
        <f t="shared" si="13"/>
        <v/>
      </c>
      <c r="U52">
        <v>49</v>
      </c>
      <c r="V52" s="3"/>
      <c r="W52" s="9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8" t="str">
        <f t="shared" si="10"/>
        <v/>
      </c>
      <c r="F53" s="8"/>
      <c r="G53" s="1">
        <v>18.75</v>
      </c>
      <c r="H53" s="2">
        <f t="shared" si="14"/>
        <v>18</v>
      </c>
      <c r="I53" s="8" t="str">
        <f t="shared" si="11"/>
        <v/>
      </c>
      <c r="J53" s="8"/>
      <c r="K53" s="1">
        <v>26.25</v>
      </c>
      <c r="L53" s="6">
        <f t="shared" si="15"/>
        <v>26</v>
      </c>
      <c r="M53" s="8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9">
        <f t="shared" si="8"/>
        <v>41</v>
      </c>
      <c r="T53" s="8" t="str">
        <f t="shared" si="13"/>
        <v>+</v>
      </c>
      <c r="U53">
        <v>50</v>
      </c>
      <c r="V53" s="3"/>
      <c r="W53" s="9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8" t="str">
        <f t="shared" si="10"/>
        <v/>
      </c>
      <c r="F54" s="8"/>
      <c r="G54" s="1">
        <v>19</v>
      </c>
      <c r="H54" s="2">
        <f t="shared" si="14"/>
        <v>18</v>
      </c>
      <c r="I54" s="8" t="str">
        <f t="shared" si="11"/>
        <v/>
      </c>
      <c r="J54" s="8"/>
      <c r="K54" s="1">
        <v>26.59</v>
      </c>
      <c r="L54" s="6">
        <f t="shared" si="15"/>
        <v>26</v>
      </c>
      <c r="M54" s="8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9">
        <f t="shared" si="8"/>
        <v>41</v>
      </c>
      <c r="T54" s="8" t="str">
        <f t="shared" si="13"/>
        <v/>
      </c>
      <c r="U54">
        <v>51</v>
      </c>
      <c r="V54" s="3"/>
      <c r="W54" s="9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8" t="str">
        <f t="shared" si="10"/>
        <v/>
      </c>
      <c r="F55" s="8"/>
      <c r="G55" s="1">
        <v>19.239999999999998</v>
      </c>
      <c r="H55" s="2">
        <f t="shared" si="14"/>
        <v>19</v>
      </c>
      <c r="I55" s="8" t="str">
        <f t="shared" si="11"/>
        <v>+</v>
      </c>
      <c r="J55" s="8"/>
      <c r="K55" s="1">
        <v>26.93</v>
      </c>
      <c r="L55" s="6">
        <f t="shared" si="15"/>
        <v>26</v>
      </c>
      <c r="M55" s="8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9">
        <f t="shared" si="8"/>
        <v>42</v>
      </c>
      <c r="T55" s="8" t="str">
        <f t="shared" si="13"/>
        <v>+</v>
      </c>
      <c r="U55">
        <v>52</v>
      </c>
      <c r="V55" s="3"/>
      <c r="W55" s="9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8" t="str">
        <f t="shared" si="10"/>
        <v/>
      </c>
      <c r="F56" s="8"/>
      <c r="G56" s="1">
        <v>19.47</v>
      </c>
      <c r="H56" s="2">
        <f t="shared" si="14"/>
        <v>19</v>
      </c>
      <c r="I56" s="8" t="str">
        <f t="shared" si="11"/>
        <v/>
      </c>
      <c r="J56" s="8"/>
      <c r="K56" s="1">
        <v>27.26</v>
      </c>
      <c r="L56" s="6">
        <f t="shared" si="15"/>
        <v>27</v>
      </c>
      <c r="M56" s="8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9">
        <f t="shared" si="8"/>
        <v>42</v>
      </c>
      <c r="T56" s="8" t="str">
        <f t="shared" si="13"/>
        <v/>
      </c>
      <c r="U56">
        <v>53</v>
      </c>
      <c r="V56" s="3"/>
      <c r="W56" s="9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8" t="str">
        <f t="shared" si="10"/>
        <v/>
      </c>
      <c r="F57" s="8"/>
      <c r="G57" s="1">
        <v>19.7</v>
      </c>
      <c r="H57" s="2">
        <f t="shared" si="14"/>
        <v>19</v>
      </c>
      <c r="I57" s="8" t="str">
        <f t="shared" si="11"/>
        <v/>
      </c>
      <c r="J57" s="8"/>
      <c r="K57" s="1">
        <v>27.58</v>
      </c>
      <c r="L57" s="6">
        <f t="shared" si="15"/>
        <v>27</v>
      </c>
      <c r="M57" s="8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9">
        <f t="shared" si="8"/>
        <v>43</v>
      </c>
      <c r="T57" s="8" t="str">
        <f t="shared" si="13"/>
        <v>+</v>
      </c>
      <c r="U57">
        <v>54</v>
      </c>
      <c r="V57" s="3"/>
      <c r="W57" s="9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8" t="str">
        <f t="shared" si="10"/>
        <v/>
      </c>
      <c r="F58" s="8"/>
      <c r="G58" s="1">
        <v>19.93</v>
      </c>
      <c r="H58" s="2">
        <f t="shared" si="14"/>
        <v>19</v>
      </c>
      <c r="I58" s="8" t="str">
        <f t="shared" si="11"/>
        <v/>
      </c>
      <c r="J58" s="8"/>
      <c r="K58" s="1">
        <v>27.9</v>
      </c>
      <c r="L58" s="6">
        <f t="shared" si="15"/>
        <v>27</v>
      </c>
      <c r="M58" s="8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9">
        <f t="shared" si="8"/>
        <v>43</v>
      </c>
      <c r="T58" s="8" t="str">
        <f t="shared" si="13"/>
        <v/>
      </c>
      <c r="U58">
        <v>55</v>
      </c>
      <c r="V58" s="3"/>
      <c r="W58" s="9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8" t="str">
        <f t="shared" si="10"/>
        <v>+</v>
      </c>
      <c r="F59" s="8"/>
      <c r="G59" s="1">
        <v>20.149999999999999</v>
      </c>
      <c r="H59" s="2">
        <f t="shared" si="14"/>
        <v>20</v>
      </c>
      <c r="I59" s="8" t="str">
        <f t="shared" si="11"/>
        <v>+</v>
      </c>
      <c r="J59" s="8"/>
      <c r="K59" s="1">
        <v>28.2</v>
      </c>
      <c r="L59" s="6">
        <f t="shared" si="15"/>
        <v>28</v>
      </c>
      <c r="M59" s="8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9">
        <f t="shared" si="8"/>
        <v>44</v>
      </c>
      <c r="T59" s="8" t="str">
        <f t="shared" si="13"/>
        <v>+</v>
      </c>
      <c r="U59">
        <v>56</v>
      </c>
      <c r="V59" s="3"/>
      <c r="W59" s="9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8" t="str">
        <f t="shared" si="10"/>
        <v/>
      </c>
      <c r="F60" s="8"/>
      <c r="G60" s="1">
        <v>20.36</v>
      </c>
      <c r="H60" s="2">
        <f t="shared" si="14"/>
        <v>20</v>
      </c>
      <c r="I60" s="8" t="str">
        <f t="shared" si="11"/>
        <v/>
      </c>
      <c r="J60" s="8"/>
      <c r="K60" s="1">
        <v>28.51</v>
      </c>
      <c r="L60" s="6">
        <f t="shared" si="15"/>
        <v>28</v>
      </c>
      <c r="M60" s="8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9">
        <f t="shared" si="8"/>
        <v>44</v>
      </c>
      <c r="T60" s="8" t="str">
        <f t="shared" si="13"/>
        <v/>
      </c>
      <c r="U60">
        <v>57</v>
      </c>
      <c r="V60" s="3"/>
      <c r="W60" s="9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8" t="str">
        <f t="shared" si="10"/>
        <v/>
      </c>
      <c r="F61" s="8"/>
      <c r="G61" s="1">
        <v>20.57</v>
      </c>
      <c r="H61" s="2">
        <f t="shared" si="14"/>
        <v>20</v>
      </c>
      <c r="I61" s="8" t="str">
        <f t="shared" si="11"/>
        <v/>
      </c>
      <c r="J61" s="8"/>
      <c r="K61" s="1">
        <v>28.8</v>
      </c>
      <c r="L61" s="6">
        <f t="shared" si="15"/>
        <v>28</v>
      </c>
      <c r="M61" s="8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9">
        <f t="shared" si="8"/>
        <v>45</v>
      </c>
      <c r="T61" s="8" t="str">
        <f t="shared" si="13"/>
        <v>+</v>
      </c>
      <c r="U61">
        <v>58</v>
      </c>
      <c r="V61" s="3"/>
      <c r="W61" s="9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8" t="str">
        <f t="shared" si="10"/>
        <v/>
      </c>
      <c r="F62" s="8"/>
      <c r="G62" s="1">
        <v>20.78</v>
      </c>
      <c r="H62" s="2">
        <f t="shared" si="14"/>
        <v>20</v>
      </c>
      <c r="I62" s="8" t="str">
        <f t="shared" si="11"/>
        <v/>
      </c>
      <c r="J62" s="8"/>
      <c r="K62" s="1">
        <v>29.09</v>
      </c>
      <c r="L62" s="6">
        <f t="shared" si="15"/>
        <v>29</v>
      </c>
      <c r="M62" s="8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9">
        <f t="shared" si="8"/>
        <v>45</v>
      </c>
      <c r="T62" s="8" t="str">
        <f t="shared" si="13"/>
        <v/>
      </c>
      <c r="U62">
        <v>59</v>
      </c>
      <c r="V62" s="3"/>
      <c r="W62" s="9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8" t="str">
        <f t="shared" si="10"/>
        <v/>
      </c>
      <c r="F63" s="8"/>
      <c r="G63" s="1">
        <v>20.98</v>
      </c>
      <c r="H63" s="2">
        <f t="shared" si="14"/>
        <v>20</v>
      </c>
      <c r="I63" s="8" t="str">
        <f t="shared" si="11"/>
        <v/>
      </c>
      <c r="J63" s="8"/>
      <c r="K63" s="1">
        <v>29.37</v>
      </c>
      <c r="L63" s="6">
        <f t="shared" si="15"/>
        <v>29</v>
      </c>
      <c r="M63" s="8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9">
        <f t="shared" si="8"/>
        <v>46</v>
      </c>
      <c r="T63" s="8" t="str">
        <f t="shared" si="13"/>
        <v>+</v>
      </c>
      <c r="U63">
        <v>60</v>
      </c>
      <c r="V63" s="3"/>
      <c r="W63" s="9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8" t="str">
        <f t="shared" si="10"/>
        <v/>
      </c>
      <c r="F64" s="8"/>
      <c r="G64" s="1">
        <v>21.18</v>
      </c>
      <c r="H64" s="2">
        <f t="shared" si="14"/>
        <v>21</v>
      </c>
      <c r="I64" s="8" t="str">
        <f t="shared" si="11"/>
        <v>+</v>
      </c>
      <c r="J64" s="8"/>
      <c r="K64" s="1">
        <v>29.64</v>
      </c>
      <c r="L64" s="6">
        <f t="shared" si="15"/>
        <v>29</v>
      </c>
      <c r="M64" s="8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9">
        <f t="shared" si="8"/>
        <v>46</v>
      </c>
      <c r="T64" s="8" t="str">
        <f t="shared" si="13"/>
        <v/>
      </c>
      <c r="U64">
        <v>61</v>
      </c>
      <c r="V64" s="3"/>
      <c r="W64" s="9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8" t="str">
        <f t="shared" si="10"/>
        <v/>
      </c>
      <c r="F65" s="8"/>
      <c r="G65" s="1">
        <v>21.37</v>
      </c>
      <c r="H65" s="2">
        <f t="shared" si="14"/>
        <v>21</v>
      </c>
      <c r="I65" s="8" t="str">
        <f t="shared" si="11"/>
        <v/>
      </c>
      <c r="J65" s="8"/>
      <c r="K65" s="1">
        <v>29.91</v>
      </c>
      <c r="L65" s="6">
        <f t="shared" si="15"/>
        <v>29</v>
      </c>
      <c r="M65" s="8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9">
        <f t="shared" si="8"/>
        <v>47</v>
      </c>
      <c r="T65" s="8" t="str">
        <f t="shared" si="13"/>
        <v>+</v>
      </c>
      <c r="U65">
        <v>62</v>
      </c>
      <c r="V65" s="3"/>
      <c r="W65" s="9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8" t="str">
        <f t="shared" si="10"/>
        <v/>
      </c>
      <c r="F66" s="8"/>
      <c r="G66" s="1">
        <v>21.55</v>
      </c>
      <c r="H66" s="2">
        <f t="shared" si="14"/>
        <v>21</v>
      </c>
      <c r="I66" s="8" t="str">
        <f t="shared" si="11"/>
        <v/>
      </c>
      <c r="J66" s="8"/>
      <c r="K66" s="1">
        <v>30.17</v>
      </c>
      <c r="L66" s="6">
        <f t="shared" si="15"/>
        <v>30</v>
      </c>
      <c r="M66" s="8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9">
        <f t="shared" si="8"/>
        <v>47</v>
      </c>
      <c r="T66" s="8" t="str">
        <f t="shared" si="13"/>
        <v/>
      </c>
      <c r="U66">
        <v>63</v>
      </c>
      <c r="V66" s="3"/>
      <c r="W66" s="9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8" t="str">
        <f t="shared" si="10"/>
        <v>+</v>
      </c>
      <c r="F67" s="8"/>
      <c r="G67" s="1">
        <v>21.73</v>
      </c>
      <c r="H67" s="2">
        <f t="shared" ref="H67:H98" si="18">INT((2*$B67-$B67^2)*G$1+($B67-1)*($B67-0.5)*$B67*20/G$1)</f>
        <v>21</v>
      </c>
      <c r="I67" s="8" t="str">
        <f t="shared" si="11"/>
        <v/>
      </c>
      <c r="J67" s="8"/>
      <c r="K67" s="1">
        <v>30.42</v>
      </c>
      <c r="L67" s="6">
        <f t="shared" ref="L67:L98" si="19">INT((2*$B67-$B67^2)*K$1+($B67-1)*($B67-0.5)*$B67*20/C$1)</f>
        <v>30</v>
      </c>
      <c r="M67" s="8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9">
        <f t="shared" si="8"/>
        <v>47</v>
      </c>
      <c r="T67" s="8" t="str">
        <f t="shared" si="13"/>
        <v/>
      </c>
      <c r="U67">
        <v>64</v>
      </c>
      <c r="V67" s="3"/>
      <c r="W67" s="9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8" t="str">
        <f t="shared" si="10"/>
        <v/>
      </c>
      <c r="F68" s="8"/>
      <c r="G68" s="1">
        <v>21.91</v>
      </c>
      <c r="H68" s="2">
        <f t="shared" si="18"/>
        <v>21</v>
      </c>
      <c r="I68" s="8" t="str">
        <f t="shared" si="11"/>
        <v/>
      </c>
      <c r="J68" s="8"/>
      <c r="K68" s="1">
        <v>30.67</v>
      </c>
      <c r="L68" s="6">
        <f t="shared" si="19"/>
        <v>30</v>
      </c>
      <c r="M68" s="8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9">
        <f t="shared" ref="S68:S103" si="23">INT((2*$B68-$B68^2)*R$1+($B68-1)*($B68-0.5)*$B68*20/S$1)</f>
        <v>48</v>
      </c>
      <c r="T68" s="8" t="str">
        <f t="shared" si="13"/>
        <v>+</v>
      </c>
      <c r="U68">
        <v>65</v>
      </c>
      <c r="V68" s="3"/>
      <c r="W68" s="9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8" t="str">
        <f t="shared" si="10"/>
        <v/>
      </c>
      <c r="F69" s="8"/>
      <c r="G69" s="1">
        <v>22.08</v>
      </c>
      <c r="H69" s="2">
        <f t="shared" si="18"/>
        <v>22</v>
      </c>
      <c r="I69" s="8" t="str">
        <f t="shared" si="11"/>
        <v>+</v>
      </c>
      <c r="J69" s="8"/>
      <c r="K69" s="1">
        <v>30.91</v>
      </c>
      <c r="L69" s="6">
        <f t="shared" si="19"/>
        <v>30</v>
      </c>
      <c r="M69" s="8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9">
        <f t="shared" si="23"/>
        <v>48</v>
      </c>
      <c r="T69" s="8" t="str">
        <f t="shared" si="13"/>
        <v/>
      </c>
      <c r="U69">
        <v>66</v>
      </c>
      <c r="V69" s="3"/>
      <c r="W69" s="9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8" t="str">
        <f t="shared" si="10"/>
        <v/>
      </c>
      <c r="F70" s="8"/>
      <c r="G70" s="1">
        <v>22.25</v>
      </c>
      <c r="H70" s="2">
        <f t="shared" si="18"/>
        <v>22</v>
      </c>
      <c r="I70" s="8" t="str">
        <f t="shared" si="11"/>
        <v/>
      </c>
      <c r="J70" s="8"/>
      <c r="K70" s="1">
        <v>31.14</v>
      </c>
      <c r="L70" s="6">
        <f t="shared" si="19"/>
        <v>31</v>
      </c>
      <c r="M70" s="8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9">
        <f t="shared" si="23"/>
        <v>48</v>
      </c>
      <c r="T70" s="8" t="str">
        <f t="shared" si="13"/>
        <v/>
      </c>
      <c r="U70">
        <v>67</v>
      </c>
      <c r="V70" s="3"/>
      <c r="W70" s="9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8" t="str">
        <f t="shared" si="10"/>
        <v/>
      </c>
      <c r="F71" s="8"/>
      <c r="G71" s="1">
        <v>22.41</v>
      </c>
      <c r="H71" s="2">
        <f t="shared" si="18"/>
        <v>22</v>
      </c>
      <c r="I71" s="8" t="str">
        <f t="shared" si="11"/>
        <v/>
      </c>
      <c r="J71" s="8"/>
      <c r="K71" s="1">
        <v>31.36</v>
      </c>
      <c r="L71" s="6">
        <f t="shared" si="19"/>
        <v>31</v>
      </c>
      <c r="M71" s="8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9">
        <f t="shared" si="23"/>
        <v>49</v>
      </c>
      <c r="T71" s="8" t="str">
        <f t="shared" si="13"/>
        <v>+</v>
      </c>
      <c r="U71">
        <v>68</v>
      </c>
      <c r="V71" s="3"/>
      <c r="W71" s="9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8" t="str">
        <f t="shared" ref="E72:E103" si="24">IF(D72-D71&gt;0,"+","")</f>
        <v/>
      </c>
      <c r="F72" s="8"/>
      <c r="G72" s="1">
        <v>22.56</v>
      </c>
      <c r="H72" s="2">
        <f t="shared" si="18"/>
        <v>22</v>
      </c>
      <c r="I72" s="8" t="str">
        <f t="shared" ref="I72:I103" si="25">IF(H72-H71&gt;0,"+","")</f>
        <v/>
      </c>
      <c r="J72" s="8"/>
      <c r="K72" s="1">
        <v>31.58</v>
      </c>
      <c r="L72" s="6">
        <f t="shared" si="19"/>
        <v>31</v>
      </c>
      <c r="M72" s="8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9">
        <f t="shared" si="23"/>
        <v>49</v>
      </c>
      <c r="T72" s="8" t="str">
        <f t="shared" ref="T72:T103" si="27">IF(S72-S71&gt;0,"+","")</f>
        <v/>
      </c>
      <c r="U72">
        <v>69</v>
      </c>
      <c r="V72" s="3"/>
      <c r="W72" s="9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8" t="str">
        <f t="shared" si="24"/>
        <v/>
      </c>
      <c r="F73" s="8"/>
      <c r="G73" s="1">
        <v>22.72</v>
      </c>
      <c r="H73" s="2">
        <f t="shared" si="18"/>
        <v>22</v>
      </c>
      <c r="I73" s="8" t="str">
        <f t="shared" si="25"/>
        <v/>
      </c>
      <c r="J73" s="8"/>
      <c r="K73" s="1">
        <v>31.79</v>
      </c>
      <c r="L73" s="6">
        <f t="shared" si="19"/>
        <v>31</v>
      </c>
      <c r="M73" s="8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9">
        <f t="shared" si="23"/>
        <v>49</v>
      </c>
      <c r="T73" s="8" t="str">
        <f t="shared" si="27"/>
        <v/>
      </c>
      <c r="U73">
        <v>70</v>
      </c>
      <c r="V73" s="3"/>
      <c r="W73" s="9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8" t="str">
        <f t="shared" si="24"/>
        <v/>
      </c>
      <c r="F74" s="8"/>
      <c r="G74" s="1">
        <v>22.86</v>
      </c>
      <c r="H74" s="2">
        <f t="shared" si="18"/>
        <v>22</v>
      </c>
      <c r="I74" s="8" t="str">
        <f t="shared" si="25"/>
        <v/>
      </c>
      <c r="J74" s="8"/>
      <c r="K74" s="1">
        <v>32</v>
      </c>
      <c r="L74" s="6">
        <f t="shared" si="19"/>
        <v>31</v>
      </c>
      <c r="M74" s="8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9">
        <f t="shared" si="23"/>
        <v>50</v>
      </c>
      <c r="T74" s="8" t="str">
        <f t="shared" si="27"/>
        <v>+</v>
      </c>
      <c r="U74">
        <v>71</v>
      </c>
      <c r="V74" s="3"/>
      <c r="W74" s="9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8" t="str">
        <f t="shared" si="24"/>
        <v/>
      </c>
      <c r="F75" s="8"/>
      <c r="G75" s="1">
        <v>23</v>
      </c>
      <c r="H75" s="2">
        <f t="shared" si="18"/>
        <v>23</v>
      </c>
      <c r="I75" s="8" t="str">
        <f t="shared" si="25"/>
        <v>+</v>
      </c>
      <c r="J75" s="8"/>
      <c r="K75" s="1">
        <v>32.200000000000003</v>
      </c>
      <c r="L75" s="6">
        <f t="shared" si="19"/>
        <v>32</v>
      </c>
      <c r="M75" s="8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9">
        <f t="shared" si="23"/>
        <v>50</v>
      </c>
      <c r="T75" s="8" t="str">
        <f t="shared" si="27"/>
        <v/>
      </c>
      <c r="U75">
        <v>72</v>
      </c>
      <c r="V75" s="3"/>
      <c r="W75" s="9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8" t="str">
        <f t="shared" si="24"/>
        <v/>
      </c>
      <c r="F76" s="8"/>
      <c r="G76" s="1">
        <v>23.14</v>
      </c>
      <c r="H76" s="2">
        <f t="shared" si="18"/>
        <v>23</v>
      </c>
      <c r="I76" s="8" t="str">
        <f t="shared" si="25"/>
        <v/>
      </c>
      <c r="J76" s="8"/>
      <c r="K76" s="1">
        <v>32.39</v>
      </c>
      <c r="L76" s="6">
        <f t="shared" si="19"/>
        <v>32</v>
      </c>
      <c r="M76" s="8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9">
        <f t="shared" si="23"/>
        <v>50</v>
      </c>
      <c r="T76" s="8" t="str">
        <f t="shared" si="27"/>
        <v/>
      </c>
      <c r="U76">
        <v>73</v>
      </c>
      <c r="V76" s="3"/>
      <c r="W76" s="9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8" t="str">
        <f t="shared" si="24"/>
        <v/>
      </c>
      <c r="F77" s="8"/>
      <c r="G77" s="1">
        <v>23.27</v>
      </c>
      <c r="H77" s="2">
        <f t="shared" si="18"/>
        <v>23</v>
      </c>
      <c r="I77" s="8" t="str">
        <f t="shared" si="25"/>
        <v/>
      </c>
      <c r="J77" s="8"/>
      <c r="K77" s="1">
        <v>32.57</v>
      </c>
      <c r="L77" s="6">
        <f t="shared" si="19"/>
        <v>32</v>
      </c>
      <c r="M77" s="8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9">
        <f t="shared" si="23"/>
        <v>51</v>
      </c>
      <c r="T77" s="8" t="str">
        <f t="shared" si="27"/>
        <v>+</v>
      </c>
      <c r="U77">
        <v>74</v>
      </c>
      <c r="V77" s="3"/>
      <c r="W77" s="9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8" t="str">
        <f t="shared" si="24"/>
        <v>+</v>
      </c>
      <c r="F78" s="8"/>
      <c r="G78" s="1">
        <v>23.4</v>
      </c>
      <c r="H78" s="2">
        <f t="shared" si="18"/>
        <v>23</v>
      </c>
      <c r="I78" s="8" t="str">
        <f t="shared" si="25"/>
        <v/>
      </c>
      <c r="J78" s="8"/>
      <c r="K78" s="1">
        <v>32.75</v>
      </c>
      <c r="L78" s="6">
        <f t="shared" si="19"/>
        <v>32</v>
      </c>
      <c r="M78" s="8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9">
        <f t="shared" si="23"/>
        <v>51</v>
      </c>
      <c r="T78" s="8" t="str">
        <f t="shared" si="27"/>
        <v/>
      </c>
      <c r="U78">
        <v>75</v>
      </c>
      <c r="V78" s="3"/>
      <c r="W78" s="9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8" t="str">
        <f t="shared" si="24"/>
        <v/>
      </c>
      <c r="F79" s="8"/>
      <c r="G79" s="1">
        <v>23.52</v>
      </c>
      <c r="H79" s="2">
        <f t="shared" si="18"/>
        <v>23</v>
      </c>
      <c r="I79" s="8" t="str">
        <f t="shared" si="25"/>
        <v/>
      </c>
      <c r="J79" s="8"/>
      <c r="K79" s="1">
        <v>32.92</v>
      </c>
      <c r="L79" s="6">
        <f t="shared" si="19"/>
        <v>32</v>
      </c>
      <c r="M79" s="8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9">
        <f t="shared" si="23"/>
        <v>51</v>
      </c>
      <c r="T79" s="8" t="str">
        <f t="shared" si="27"/>
        <v/>
      </c>
      <c r="U79">
        <v>76</v>
      </c>
      <c r="V79" s="3"/>
      <c r="W79" s="9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8" t="str">
        <f t="shared" si="24"/>
        <v/>
      </c>
      <c r="F80" s="8"/>
      <c r="G80" s="1">
        <v>23.64</v>
      </c>
      <c r="H80" s="2">
        <f t="shared" si="18"/>
        <v>23</v>
      </c>
      <c r="I80" s="8" t="str">
        <f t="shared" si="25"/>
        <v/>
      </c>
      <c r="J80" s="8"/>
      <c r="K80" s="1">
        <v>33.08</v>
      </c>
      <c r="L80" s="6">
        <f t="shared" si="19"/>
        <v>33</v>
      </c>
      <c r="M80" s="8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9">
        <f t="shared" si="23"/>
        <v>52</v>
      </c>
      <c r="T80" s="8" t="str">
        <f t="shared" si="27"/>
        <v>+</v>
      </c>
      <c r="U80">
        <v>77</v>
      </c>
      <c r="V80" s="3"/>
      <c r="W80" s="9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8" t="str">
        <f t="shared" si="24"/>
        <v/>
      </c>
      <c r="F81" s="8"/>
      <c r="G81" s="1">
        <v>23.75</v>
      </c>
      <c r="H81" s="2">
        <f t="shared" si="18"/>
        <v>23</v>
      </c>
      <c r="I81" s="8" t="str">
        <f t="shared" si="25"/>
        <v/>
      </c>
      <c r="J81" s="8"/>
      <c r="K81" s="1">
        <v>33.24</v>
      </c>
      <c r="L81" s="6">
        <f t="shared" si="19"/>
        <v>33</v>
      </c>
      <c r="M81" s="8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9">
        <f t="shared" si="23"/>
        <v>52</v>
      </c>
      <c r="T81" s="8" t="str">
        <f t="shared" si="27"/>
        <v/>
      </c>
      <c r="U81">
        <v>78</v>
      </c>
      <c r="V81" s="3"/>
      <c r="W81" s="9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8" t="str">
        <f t="shared" si="24"/>
        <v/>
      </c>
      <c r="F82" s="8"/>
      <c r="G82" s="1">
        <v>23.86</v>
      </c>
      <c r="H82" s="2">
        <f t="shared" si="18"/>
        <v>23</v>
      </c>
      <c r="I82" s="8" t="str">
        <f t="shared" si="25"/>
        <v/>
      </c>
      <c r="J82" s="8"/>
      <c r="K82" s="1">
        <v>33.39</v>
      </c>
      <c r="L82" s="6">
        <f t="shared" si="19"/>
        <v>33</v>
      </c>
      <c r="M82" s="8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9">
        <f t="shared" si="23"/>
        <v>52</v>
      </c>
      <c r="T82" s="8" t="str">
        <f t="shared" si="27"/>
        <v/>
      </c>
      <c r="U82">
        <v>79</v>
      </c>
      <c r="V82" s="3"/>
      <c r="W82" s="9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8" t="str">
        <f t="shared" si="24"/>
        <v/>
      </c>
      <c r="F83" s="8"/>
      <c r="G83" s="1">
        <v>23.96</v>
      </c>
      <c r="H83" s="2">
        <f t="shared" si="18"/>
        <v>23</v>
      </c>
      <c r="I83" s="8" t="str">
        <f t="shared" si="25"/>
        <v/>
      </c>
      <c r="J83" s="8"/>
      <c r="K83" s="1">
        <v>33.54</v>
      </c>
      <c r="L83" s="6">
        <f t="shared" si="19"/>
        <v>33</v>
      </c>
      <c r="M83" s="8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9">
        <f t="shared" si="23"/>
        <v>52</v>
      </c>
      <c r="T83" s="8" t="str">
        <f t="shared" si="27"/>
        <v/>
      </c>
      <c r="U83">
        <v>80</v>
      </c>
      <c r="V83" s="3"/>
      <c r="W83" s="9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8" t="str">
        <f t="shared" si="24"/>
        <v/>
      </c>
      <c r="F84" s="8"/>
      <c r="G84" s="1">
        <v>24.06</v>
      </c>
      <c r="H84" s="2">
        <f t="shared" si="18"/>
        <v>24</v>
      </c>
      <c r="I84" s="8" t="str">
        <f t="shared" si="25"/>
        <v>+</v>
      </c>
      <c r="J84" s="8"/>
      <c r="K84" s="1">
        <v>33.67</v>
      </c>
      <c r="L84" s="6">
        <f t="shared" si="19"/>
        <v>33</v>
      </c>
      <c r="M84" s="8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9">
        <f t="shared" si="23"/>
        <v>52</v>
      </c>
      <c r="T84" s="8" t="str">
        <f t="shared" si="27"/>
        <v/>
      </c>
      <c r="U84">
        <v>81</v>
      </c>
      <c r="V84" s="3"/>
      <c r="W84" s="9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8" t="str">
        <f t="shared" si="24"/>
        <v/>
      </c>
      <c r="F85" s="8"/>
      <c r="G85" s="1">
        <v>24.15</v>
      </c>
      <c r="H85" s="2">
        <f t="shared" si="18"/>
        <v>24</v>
      </c>
      <c r="I85" s="8" t="str">
        <f t="shared" si="25"/>
        <v/>
      </c>
      <c r="J85" s="8"/>
      <c r="K85" s="1">
        <v>33.799999999999997</v>
      </c>
      <c r="L85" s="6">
        <f t="shared" si="19"/>
        <v>33</v>
      </c>
      <c r="M85" s="8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9">
        <f t="shared" si="23"/>
        <v>53</v>
      </c>
      <c r="T85" s="8" t="str">
        <f t="shared" si="27"/>
        <v>+</v>
      </c>
      <c r="U85">
        <v>82</v>
      </c>
      <c r="V85" s="3"/>
      <c r="W85" s="9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8" t="str">
        <f t="shared" si="24"/>
        <v/>
      </c>
      <c r="F86" s="8"/>
      <c r="G86" s="1">
        <v>24.24</v>
      </c>
      <c r="H86" s="2">
        <f t="shared" si="18"/>
        <v>24</v>
      </c>
      <c r="I86" s="8" t="str">
        <f t="shared" si="25"/>
        <v/>
      </c>
      <c r="J86" s="8"/>
      <c r="K86" s="1">
        <v>33.93</v>
      </c>
      <c r="L86" s="6">
        <f t="shared" si="19"/>
        <v>33</v>
      </c>
      <c r="M86" s="8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9">
        <f t="shared" si="23"/>
        <v>53</v>
      </c>
      <c r="T86" s="8" t="str">
        <f t="shared" si="27"/>
        <v/>
      </c>
      <c r="U86">
        <v>83</v>
      </c>
      <c r="V86" s="3"/>
      <c r="W86" s="9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8" t="str">
        <f t="shared" si="24"/>
        <v/>
      </c>
      <c r="F87" s="8"/>
      <c r="G87" s="1">
        <v>24.32</v>
      </c>
      <c r="H87" s="2">
        <f t="shared" si="18"/>
        <v>24</v>
      </c>
      <c r="I87" s="8" t="str">
        <f t="shared" si="25"/>
        <v/>
      </c>
      <c r="J87" s="8"/>
      <c r="K87" s="1">
        <v>34.04</v>
      </c>
      <c r="L87" s="6">
        <f t="shared" si="19"/>
        <v>34</v>
      </c>
      <c r="M87" s="8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9">
        <f t="shared" si="23"/>
        <v>53</v>
      </c>
      <c r="T87" s="8" t="str">
        <f t="shared" si="27"/>
        <v/>
      </c>
      <c r="U87">
        <v>84</v>
      </c>
      <c r="V87" s="3"/>
      <c r="W87" s="9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8" t="str">
        <f t="shared" si="24"/>
        <v/>
      </c>
      <c r="F88" s="8"/>
      <c r="G88" s="1">
        <v>24.4</v>
      </c>
      <c r="H88" s="2">
        <f t="shared" si="18"/>
        <v>24</v>
      </c>
      <c r="I88" s="8" t="str">
        <f t="shared" si="25"/>
        <v/>
      </c>
      <c r="J88" s="8"/>
      <c r="K88" s="1">
        <v>34.15</v>
      </c>
      <c r="L88" s="6">
        <f t="shared" si="19"/>
        <v>34</v>
      </c>
      <c r="M88" s="8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9">
        <f t="shared" si="23"/>
        <v>53</v>
      </c>
      <c r="T88" s="8" t="str">
        <f t="shared" si="27"/>
        <v/>
      </c>
      <c r="U88">
        <v>85</v>
      </c>
      <c r="V88" s="3"/>
      <c r="W88" s="9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8" t="str">
        <f t="shared" si="24"/>
        <v/>
      </c>
      <c r="F89" s="8"/>
      <c r="G89" s="1">
        <v>24.48</v>
      </c>
      <c r="H89" s="2">
        <f t="shared" si="18"/>
        <v>24</v>
      </c>
      <c r="I89" s="8" t="str">
        <f t="shared" si="25"/>
        <v/>
      </c>
      <c r="J89" s="8"/>
      <c r="K89" s="1">
        <v>34.26</v>
      </c>
      <c r="L89" s="6">
        <f t="shared" si="19"/>
        <v>34</v>
      </c>
      <c r="M89" s="8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9">
        <f t="shared" si="23"/>
        <v>53</v>
      </c>
      <c r="T89" s="8" t="str">
        <f t="shared" si="27"/>
        <v/>
      </c>
      <c r="U89">
        <v>86</v>
      </c>
      <c r="V89" s="3"/>
      <c r="W89" s="9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8" t="str">
        <f t="shared" si="24"/>
        <v/>
      </c>
      <c r="F90" s="8"/>
      <c r="G90" s="1">
        <v>24.54</v>
      </c>
      <c r="H90" s="2">
        <f t="shared" si="18"/>
        <v>24</v>
      </c>
      <c r="I90" s="8" t="str">
        <f t="shared" si="25"/>
        <v/>
      </c>
      <c r="J90" s="8"/>
      <c r="K90" s="1">
        <v>34.35</v>
      </c>
      <c r="L90" s="6">
        <f t="shared" si="19"/>
        <v>34</v>
      </c>
      <c r="M90" s="8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9">
        <f t="shared" si="23"/>
        <v>54</v>
      </c>
      <c r="T90" s="8" t="str">
        <f t="shared" si="27"/>
        <v>+</v>
      </c>
      <c r="U90">
        <v>87</v>
      </c>
      <c r="V90" s="3"/>
      <c r="W90" s="9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8" t="str">
        <f t="shared" si="24"/>
        <v/>
      </c>
      <c r="F91" s="8"/>
      <c r="G91" s="1">
        <v>24.61</v>
      </c>
      <c r="H91" s="2">
        <f t="shared" si="18"/>
        <v>24</v>
      </c>
      <c r="I91" s="8" t="str">
        <f t="shared" si="25"/>
        <v/>
      </c>
      <c r="J91" s="8"/>
      <c r="K91" s="1">
        <v>34.44</v>
      </c>
      <c r="L91" s="6">
        <f t="shared" si="19"/>
        <v>34</v>
      </c>
      <c r="M91" s="8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9">
        <f t="shared" si="23"/>
        <v>54</v>
      </c>
      <c r="T91" s="8" t="str">
        <f t="shared" si="27"/>
        <v/>
      </c>
      <c r="U91">
        <v>88</v>
      </c>
      <c r="V91" s="3"/>
      <c r="W91" s="9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8" t="str">
        <f t="shared" si="24"/>
        <v/>
      </c>
      <c r="F92" s="8"/>
      <c r="G92" s="1">
        <v>24.67</v>
      </c>
      <c r="H92" s="2">
        <f t="shared" si="18"/>
        <v>24</v>
      </c>
      <c r="I92" s="8" t="str">
        <f t="shared" si="25"/>
        <v/>
      </c>
      <c r="J92" s="8"/>
      <c r="K92" s="1">
        <v>34.53</v>
      </c>
      <c r="L92" s="6">
        <f t="shared" si="19"/>
        <v>34</v>
      </c>
      <c r="M92" s="8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9">
        <f t="shared" si="23"/>
        <v>54</v>
      </c>
      <c r="T92" s="8" t="str">
        <f t="shared" si="27"/>
        <v/>
      </c>
      <c r="U92">
        <v>89</v>
      </c>
      <c r="V92" s="3"/>
      <c r="W92" s="9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8" t="str">
        <f t="shared" si="24"/>
        <v/>
      </c>
      <c r="F93" s="8"/>
      <c r="G93" s="1">
        <v>24.72</v>
      </c>
      <c r="H93" s="2">
        <f t="shared" si="18"/>
        <v>24</v>
      </c>
      <c r="I93" s="8" t="str">
        <f t="shared" si="25"/>
        <v/>
      </c>
      <c r="J93" s="8"/>
      <c r="K93" s="1">
        <v>34.6</v>
      </c>
      <c r="L93" s="6">
        <f t="shared" si="19"/>
        <v>34</v>
      </c>
      <c r="M93" s="8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9">
        <f t="shared" si="23"/>
        <v>54</v>
      </c>
      <c r="T93" s="8" t="str">
        <f t="shared" si="27"/>
        <v/>
      </c>
      <c r="U93">
        <v>90</v>
      </c>
      <c r="V93" s="3"/>
      <c r="W93" s="9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8" t="str">
        <f t="shared" si="24"/>
        <v/>
      </c>
      <c r="F94" s="8"/>
      <c r="G94" s="1">
        <v>24.77</v>
      </c>
      <c r="H94" s="2">
        <f t="shared" si="18"/>
        <v>24</v>
      </c>
      <c r="I94" s="8" t="str">
        <f t="shared" si="25"/>
        <v/>
      </c>
      <c r="J94" s="8"/>
      <c r="K94" s="1">
        <v>34.67</v>
      </c>
      <c r="L94" s="6">
        <f t="shared" si="19"/>
        <v>34</v>
      </c>
      <c r="M94" s="8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9">
        <f t="shared" si="23"/>
        <v>54</v>
      </c>
      <c r="T94" s="8" t="str">
        <f t="shared" si="27"/>
        <v/>
      </c>
      <c r="U94">
        <v>91</v>
      </c>
      <c r="V94" s="3"/>
      <c r="W94" s="9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8" t="str">
        <f t="shared" si="24"/>
        <v/>
      </c>
      <c r="F95" s="8"/>
      <c r="G95" s="1">
        <v>24.82</v>
      </c>
      <c r="H95" s="2">
        <f t="shared" si="18"/>
        <v>24</v>
      </c>
      <c r="I95" s="8" t="str">
        <f t="shared" si="25"/>
        <v/>
      </c>
      <c r="J95" s="8"/>
      <c r="K95" s="1">
        <v>34.729999999999997</v>
      </c>
      <c r="L95" s="6">
        <f t="shared" si="19"/>
        <v>34</v>
      </c>
      <c r="M95" s="8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9">
        <f t="shared" si="23"/>
        <v>54</v>
      </c>
      <c r="T95" s="8" t="str">
        <f t="shared" si="27"/>
        <v/>
      </c>
      <c r="U95">
        <v>92</v>
      </c>
      <c r="V95" s="3"/>
      <c r="W95" s="9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8" t="str">
        <f t="shared" si="24"/>
        <v/>
      </c>
      <c r="F96" s="8"/>
      <c r="G96" s="1">
        <v>24.86</v>
      </c>
      <c r="H96" s="2">
        <f t="shared" si="18"/>
        <v>24</v>
      </c>
      <c r="I96" s="8" t="str">
        <f t="shared" si="25"/>
        <v/>
      </c>
      <c r="J96" s="8"/>
      <c r="K96" s="1">
        <v>34.79</v>
      </c>
      <c r="L96" s="6">
        <f t="shared" si="19"/>
        <v>34</v>
      </c>
      <c r="M96" s="8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9">
        <f t="shared" si="23"/>
        <v>54</v>
      </c>
      <c r="T96" s="8" t="str">
        <f t="shared" si="27"/>
        <v/>
      </c>
      <c r="U96">
        <v>93</v>
      </c>
      <c r="V96" s="3"/>
      <c r="W96" s="9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8" t="str">
        <f t="shared" si="24"/>
        <v/>
      </c>
      <c r="F97" s="8"/>
      <c r="G97" s="1">
        <v>24.89</v>
      </c>
      <c r="H97" s="2">
        <f t="shared" si="18"/>
        <v>24</v>
      </c>
      <c r="I97" s="8" t="str">
        <f t="shared" si="25"/>
        <v/>
      </c>
      <c r="J97" s="8"/>
      <c r="K97" s="1">
        <v>34.840000000000003</v>
      </c>
      <c r="L97" s="6">
        <f t="shared" si="19"/>
        <v>34</v>
      </c>
      <c r="M97" s="8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9">
        <f t="shared" si="23"/>
        <v>54</v>
      </c>
      <c r="T97" s="8" t="str">
        <f t="shared" si="27"/>
        <v/>
      </c>
      <c r="U97">
        <v>94</v>
      </c>
      <c r="V97" s="3"/>
      <c r="W97" s="9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8" t="str">
        <f t="shared" si="24"/>
        <v/>
      </c>
      <c r="F98" s="8"/>
      <c r="G98" s="1">
        <v>24.92</v>
      </c>
      <c r="H98" s="2">
        <f t="shared" si="18"/>
        <v>24</v>
      </c>
      <c r="I98" s="8" t="str">
        <f t="shared" si="25"/>
        <v/>
      </c>
      <c r="J98" s="8"/>
      <c r="K98" s="1">
        <v>34.880000000000003</v>
      </c>
      <c r="L98" s="6">
        <f t="shared" si="19"/>
        <v>34</v>
      </c>
      <c r="M98" s="8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9">
        <f t="shared" si="23"/>
        <v>54</v>
      </c>
      <c r="T98" s="8" t="str">
        <f t="shared" si="27"/>
        <v/>
      </c>
      <c r="U98">
        <v>95</v>
      </c>
      <c r="V98" s="3"/>
      <c r="W98" s="9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8" t="str">
        <f t="shared" si="24"/>
        <v/>
      </c>
      <c r="F99" s="8"/>
      <c r="G99" s="1">
        <v>24.95</v>
      </c>
      <c r="H99" s="2">
        <f t="shared" ref="H99:H103" si="28">INT((2*$B99-$B99^2)*G$1+($B99-1)*($B99-0.5)*$B99*20/G$1)</f>
        <v>24</v>
      </c>
      <c r="I99" s="8" t="str">
        <f t="shared" si="25"/>
        <v/>
      </c>
      <c r="J99" s="8"/>
      <c r="K99" s="1">
        <v>34.92</v>
      </c>
      <c r="L99" s="6">
        <f t="shared" ref="L99:L103" si="29">INT((2*$B99-$B99^2)*K$1+($B99-1)*($B99-0.5)*$B99*20/C$1)</f>
        <v>34</v>
      </c>
      <c r="M99" s="8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9">
        <f t="shared" si="23"/>
        <v>54</v>
      </c>
      <c r="T99" s="8" t="str">
        <f t="shared" si="27"/>
        <v/>
      </c>
      <c r="U99">
        <v>96</v>
      </c>
      <c r="V99" s="3"/>
      <c r="W99" s="9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8" t="str">
        <f t="shared" si="24"/>
        <v/>
      </c>
      <c r="F100" s="8"/>
      <c r="G100" s="1">
        <v>24.97</v>
      </c>
      <c r="H100" s="2">
        <f t="shared" si="28"/>
        <v>24</v>
      </c>
      <c r="I100" s="8" t="str">
        <f t="shared" si="25"/>
        <v/>
      </c>
      <c r="J100" s="8"/>
      <c r="K100" s="1">
        <v>34.950000000000003</v>
      </c>
      <c r="L100" s="6">
        <f t="shared" si="29"/>
        <v>34</v>
      </c>
      <c r="M100" s="8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9">
        <f t="shared" si="23"/>
        <v>54</v>
      </c>
      <c r="T100" s="8" t="str">
        <f t="shared" si="27"/>
        <v/>
      </c>
      <c r="U100">
        <v>97</v>
      </c>
      <c r="V100" s="3"/>
      <c r="W100" s="9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8" t="str">
        <f t="shared" si="24"/>
        <v/>
      </c>
      <c r="F101" s="8"/>
      <c r="G101" s="1">
        <v>24.98</v>
      </c>
      <c r="H101" s="2">
        <f t="shared" si="28"/>
        <v>24</v>
      </c>
      <c r="I101" s="8" t="str">
        <f t="shared" si="25"/>
        <v/>
      </c>
      <c r="J101" s="8"/>
      <c r="K101" s="1">
        <v>34.97</v>
      </c>
      <c r="L101" s="6">
        <f t="shared" si="29"/>
        <v>34</v>
      </c>
      <c r="M101" s="8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9">
        <f t="shared" si="23"/>
        <v>54</v>
      </c>
      <c r="T101" s="8" t="str">
        <f t="shared" si="27"/>
        <v/>
      </c>
      <c r="U101">
        <v>98</v>
      </c>
      <c r="V101" s="3"/>
      <c r="W101" s="9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8" t="str">
        <f t="shared" si="24"/>
        <v/>
      </c>
      <c r="F102" s="8"/>
      <c r="G102" s="1">
        <v>24.99</v>
      </c>
      <c r="H102" s="2">
        <f t="shared" si="28"/>
        <v>24</v>
      </c>
      <c r="I102" s="8" t="str">
        <f t="shared" si="25"/>
        <v/>
      </c>
      <c r="J102" s="8"/>
      <c r="K102" s="1">
        <v>34.99</v>
      </c>
      <c r="L102" s="6">
        <f t="shared" si="29"/>
        <v>34</v>
      </c>
      <c r="M102" s="8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9">
        <f t="shared" si="23"/>
        <v>54</v>
      </c>
      <c r="T102" s="8" t="str">
        <f t="shared" si="27"/>
        <v/>
      </c>
      <c r="U102">
        <v>99</v>
      </c>
      <c r="V102" s="3"/>
      <c r="W102" s="9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8" t="str">
        <f t="shared" si="24"/>
        <v>+</v>
      </c>
      <c r="F103" s="8"/>
      <c r="G103" s="1">
        <v>25</v>
      </c>
      <c r="H103" s="2">
        <f t="shared" si="28"/>
        <v>25</v>
      </c>
      <c r="I103" s="8" t="str">
        <f t="shared" si="25"/>
        <v>+</v>
      </c>
      <c r="J103" s="8"/>
      <c r="K103" s="1">
        <v>35</v>
      </c>
      <c r="L103" s="6">
        <f t="shared" si="29"/>
        <v>35</v>
      </c>
      <c r="M103" s="8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9">
        <f t="shared" si="23"/>
        <v>55</v>
      </c>
      <c r="T103" s="8" t="str">
        <f t="shared" si="27"/>
        <v>+</v>
      </c>
      <c r="U103">
        <v>100</v>
      </c>
      <c r="V103" s="3"/>
      <c r="W103" s="9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87C-D6E8-46F9-81E9-0FD07172993F}">
  <dimension ref="A1:P187"/>
  <sheetViews>
    <sheetView zoomScale="115" zoomScaleNormal="115" workbookViewId="0">
      <pane ySplit="1" topLeftCell="A171" activePane="bottomLeft" state="frozen"/>
      <selection pane="bottomLeft" activeCell="H182" sqref="H182:M186"/>
    </sheetView>
  </sheetViews>
  <sheetFormatPr defaultRowHeight="15" x14ac:dyDescent="0.25"/>
  <cols>
    <col min="1" max="1" width="19.7109375" style="22" bestFit="1" customWidth="1"/>
    <col min="2" max="2" width="40" style="22" bestFit="1" customWidth="1"/>
    <col min="3" max="3" width="7.85546875" style="23" customWidth="1"/>
    <col min="4" max="4" width="9.140625" style="24"/>
    <col min="5" max="9" width="9.140625" style="22"/>
    <col min="10" max="10" width="9.85546875" style="22" bestFit="1" customWidth="1"/>
    <col min="11" max="11" width="12.5703125" style="22" customWidth="1"/>
    <col min="12" max="16384" width="9.140625" style="22"/>
  </cols>
  <sheetData>
    <row r="1" spans="1:16" x14ac:dyDescent="0.25">
      <c r="H1" s="22" t="s">
        <v>427</v>
      </c>
      <c r="I1" s="22" t="s">
        <v>428</v>
      </c>
      <c r="J1" s="22" t="s">
        <v>429</v>
      </c>
      <c r="K1" s="22" t="s">
        <v>430</v>
      </c>
      <c r="L1" s="22" t="s">
        <v>431</v>
      </c>
      <c r="M1" s="22" t="s">
        <v>7</v>
      </c>
      <c r="N1" s="22">
        <v>3960</v>
      </c>
      <c r="O1" s="22">
        <v>18100</v>
      </c>
    </row>
    <row r="2" spans="1:16" x14ac:dyDescent="0.25">
      <c r="C2" s="23" t="s">
        <v>432</v>
      </c>
      <c r="D2" s="24" t="s">
        <v>433</v>
      </c>
      <c r="E2" s="22" t="s">
        <v>434</v>
      </c>
      <c r="F2" s="22" t="s">
        <v>435</v>
      </c>
      <c r="H2" s="22">
        <v>4</v>
      </c>
      <c r="I2" s="22">
        <v>9</v>
      </c>
      <c r="J2" s="22">
        <v>18</v>
      </c>
      <c r="K2" s="22">
        <v>27</v>
      </c>
      <c r="L2" s="22">
        <v>5</v>
      </c>
      <c r="M2" s="22">
        <v>50</v>
      </c>
      <c r="N2" s="22">
        <f>(1-(O1-N1)/50000)/(1-O1/50000)</f>
        <v>1.1241379310344828</v>
      </c>
      <c r="P2" s="25"/>
    </row>
    <row r="3" spans="1:16" x14ac:dyDescent="0.25">
      <c r="A3" s="22" t="s">
        <v>91</v>
      </c>
      <c r="B3" s="22" t="s">
        <v>360</v>
      </c>
      <c r="C3" s="23">
        <v>43714</v>
      </c>
      <c r="D3" s="24">
        <v>43714</v>
      </c>
      <c r="E3" s="22">
        <v>4829</v>
      </c>
      <c r="F3" s="22">
        <v>8663</v>
      </c>
      <c r="G3" s="25">
        <f t="shared" ref="G3:G18" si="0">F3/E3/N$2/1.52-1</f>
        <v>4.9899959299017693E-2</v>
      </c>
      <c r="H3" s="22" t="b">
        <v>1</v>
      </c>
      <c r="I3" s="22" t="b">
        <v>1</v>
      </c>
      <c r="J3" s="22" t="b">
        <v>0</v>
      </c>
      <c r="K3" s="22" t="b">
        <v>0</v>
      </c>
      <c r="L3" s="22" t="b">
        <v>1</v>
      </c>
      <c r="M3" s="22" t="b">
        <v>1</v>
      </c>
    </row>
    <row r="4" spans="1:16" x14ac:dyDescent="0.25">
      <c r="A4" s="22" t="s">
        <v>91</v>
      </c>
      <c r="B4" s="22" t="s">
        <v>362</v>
      </c>
      <c r="C4" s="23">
        <v>24828</v>
      </c>
      <c r="D4" s="24">
        <v>24829</v>
      </c>
      <c r="E4" s="22">
        <v>3788</v>
      </c>
      <c r="F4" s="22">
        <v>7054</v>
      </c>
      <c r="G4" s="25">
        <f t="shared" si="0"/>
        <v>8.9838873945184528E-2</v>
      </c>
      <c r="H4" s="22" t="b">
        <v>1</v>
      </c>
      <c r="I4" s="22" t="b">
        <v>0</v>
      </c>
      <c r="J4" s="22" t="b">
        <v>1</v>
      </c>
      <c r="K4" s="22" t="b">
        <v>0</v>
      </c>
      <c r="L4" s="22" t="b">
        <v>1</v>
      </c>
      <c r="M4" s="22" t="b">
        <v>1</v>
      </c>
    </row>
    <row r="5" spans="1:16" x14ac:dyDescent="0.25">
      <c r="A5" s="22" t="s">
        <v>91</v>
      </c>
      <c r="B5" s="22" t="s">
        <v>365</v>
      </c>
      <c r="C5" s="23">
        <v>23304</v>
      </c>
      <c r="D5" s="24">
        <v>27850</v>
      </c>
      <c r="E5" s="22">
        <v>317</v>
      </c>
      <c r="F5" s="22">
        <v>476</v>
      </c>
      <c r="G5" s="25">
        <f t="shared" si="0"/>
        <v>-0.1212112260873196</v>
      </c>
      <c r="H5" s="22" t="b">
        <v>0</v>
      </c>
      <c r="I5" s="22" t="b">
        <v>0</v>
      </c>
      <c r="J5" s="22" t="b">
        <v>0</v>
      </c>
      <c r="K5" s="22" t="b">
        <v>0</v>
      </c>
      <c r="L5" s="22" t="b">
        <v>0</v>
      </c>
      <c r="M5" s="22" t="b">
        <v>0</v>
      </c>
    </row>
    <row r="6" spans="1:16" x14ac:dyDescent="0.25">
      <c r="A6" s="22" t="s">
        <v>91</v>
      </c>
      <c r="B6" s="22" t="s">
        <v>363</v>
      </c>
      <c r="C6" s="23">
        <v>23304</v>
      </c>
      <c r="D6" s="24">
        <v>108844</v>
      </c>
      <c r="E6" s="22">
        <v>770</v>
      </c>
      <c r="F6" s="22">
        <v>1434</v>
      </c>
      <c r="G6" s="25">
        <f t="shared" si="0"/>
        <v>8.9921541164679653E-2</v>
      </c>
      <c r="H6" s="22" t="b">
        <v>1</v>
      </c>
      <c r="I6" s="22" t="b">
        <v>0</v>
      </c>
      <c r="J6" s="22" t="b">
        <v>1</v>
      </c>
      <c r="K6" s="22" t="b">
        <v>0</v>
      </c>
      <c r="L6" s="22" t="b">
        <v>1</v>
      </c>
      <c r="M6" s="22" t="b">
        <v>1</v>
      </c>
    </row>
    <row r="7" spans="1:16" x14ac:dyDescent="0.25">
      <c r="A7" s="22" t="s">
        <v>91</v>
      </c>
      <c r="B7" s="22" t="s">
        <v>361</v>
      </c>
      <c r="C7" s="23">
        <v>24326</v>
      </c>
      <c r="D7" s="24">
        <v>24327</v>
      </c>
      <c r="E7" s="22">
        <v>4163</v>
      </c>
      <c r="F7" s="22">
        <v>7469</v>
      </c>
      <c r="G7" s="25">
        <f t="shared" si="0"/>
        <v>5.0008605570964981E-2</v>
      </c>
      <c r="H7" s="22" t="b">
        <v>1</v>
      </c>
      <c r="I7" s="22" t="b">
        <v>1</v>
      </c>
      <c r="J7" s="22" t="b">
        <v>0</v>
      </c>
      <c r="K7" s="22" t="b">
        <v>0</v>
      </c>
      <c r="L7" s="22" t="b">
        <v>1</v>
      </c>
      <c r="M7" s="22" t="b">
        <v>1</v>
      </c>
    </row>
    <row r="8" spans="1:16" x14ac:dyDescent="0.25">
      <c r="A8" s="22" t="s">
        <v>91</v>
      </c>
      <c r="B8" s="22" t="s">
        <v>369</v>
      </c>
      <c r="C8" s="23">
        <v>24613</v>
      </c>
      <c r="D8" s="24">
        <v>28027</v>
      </c>
      <c r="E8" s="22">
        <v>1113</v>
      </c>
      <c r="F8" s="22">
        <v>1669</v>
      </c>
      <c r="G8" s="25">
        <f t="shared" si="0"/>
        <v>-0.12239723629016985</v>
      </c>
      <c r="H8" s="22" t="b">
        <v>0</v>
      </c>
      <c r="I8" s="22" t="b">
        <v>0</v>
      </c>
      <c r="J8" s="22" t="b">
        <v>0</v>
      </c>
      <c r="K8" s="22" t="b">
        <v>0</v>
      </c>
      <c r="L8" s="22" t="b">
        <v>0</v>
      </c>
      <c r="M8" s="22" t="b">
        <v>0</v>
      </c>
    </row>
    <row r="9" spans="1:16" x14ac:dyDescent="0.25">
      <c r="A9" s="22" t="s">
        <v>91</v>
      </c>
      <c r="B9" s="22" t="s">
        <v>381</v>
      </c>
      <c r="C9" s="23">
        <v>24613</v>
      </c>
      <c r="D9" s="24">
        <v>24617</v>
      </c>
      <c r="E9" s="22">
        <v>1272</v>
      </c>
      <c r="F9" s="22">
        <v>1908</v>
      </c>
      <c r="G9" s="25">
        <f t="shared" si="0"/>
        <v>-0.12213432353890863</v>
      </c>
      <c r="H9" s="22" t="b">
        <v>0</v>
      </c>
      <c r="I9" s="22" t="b">
        <v>0</v>
      </c>
      <c r="J9" s="22" t="b">
        <v>0</v>
      </c>
      <c r="K9" s="22" t="b">
        <v>0</v>
      </c>
      <c r="L9" s="22" t="b">
        <v>0</v>
      </c>
      <c r="M9" s="22" t="b">
        <v>0</v>
      </c>
    </row>
    <row r="10" spans="1:16" x14ac:dyDescent="0.25">
      <c r="A10" s="22" t="s">
        <v>91</v>
      </c>
      <c r="B10" s="22" t="s">
        <v>358</v>
      </c>
      <c r="C10" s="23">
        <v>23634</v>
      </c>
      <c r="D10" s="24">
        <v>23428</v>
      </c>
      <c r="E10" s="22">
        <v>1612</v>
      </c>
      <c r="F10" s="22">
        <v>3001</v>
      </c>
      <c r="G10" s="25">
        <f t="shared" si="0"/>
        <v>8.9526424755887124E-2</v>
      </c>
      <c r="H10" s="22" t="b">
        <v>1</v>
      </c>
      <c r="I10" s="22" t="b">
        <v>0</v>
      </c>
      <c r="J10" s="22" t="b">
        <v>1</v>
      </c>
      <c r="K10" s="22" t="b">
        <v>0</v>
      </c>
      <c r="L10" s="22" t="b">
        <v>1</v>
      </c>
      <c r="M10" s="22" t="b">
        <v>1</v>
      </c>
    </row>
    <row r="11" spans="1:16" x14ac:dyDescent="0.25">
      <c r="A11" s="22" t="s">
        <v>91</v>
      </c>
      <c r="B11" s="22" t="s">
        <v>379</v>
      </c>
      <c r="C11" s="23">
        <v>23634</v>
      </c>
      <c r="D11" s="24">
        <v>23659</v>
      </c>
      <c r="E11" s="22">
        <v>3224</v>
      </c>
      <c r="F11" s="22">
        <v>5780</v>
      </c>
      <c r="G11" s="25">
        <f t="shared" si="0"/>
        <v>4.9227380054819747E-2</v>
      </c>
      <c r="H11" s="22" t="b">
        <v>1</v>
      </c>
      <c r="I11" s="22" t="b">
        <v>1</v>
      </c>
      <c r="J11" s="22" t="b">
        <v>0</v>
      </c>
      <c r="K11" s="22" t="b">
        <v>0</v>
      </c>
      <c r="L11" s="22" t="b">
        <v>1</v>
      </c>
      <c r="M11" s="22" t="b">
        <v>1</v>
      </c>
    </row>
    <row r="12" spans="1:16" x14ac:dyDescent="0.25">
      <c r="A12" s="22" t="s">
        <v>91</v>
      </c>
      <c r="B12" s="22" t="s">
        <v>373</v>
      </c>
      <c r="C12" s="23">
        <v>18718</v>
      </c>
      <c r="D12" s="24">
        <v>18718</v>
      </c>
      <c r="E12" s="22">
        <v>1248</v>
      </c>
      <c r="F12" s="22">
        <v>2238</v>
      </c>
      <c r="G12" s="25">
        <f t="shared" si="0"/>
        <v>4.9499670897394488E-2</v>
      </c>
      <c r="H12" s="22" t="b">
        <v>1</v>
      </c>
      <c r="I12" s="22" t="b">
        <v>1</v>
      </c>
      <c r="J12" s="22" t="b">
        <v>0</v>
      </c>
      <c r="K12" s="22" t="b">
        <v>0</v>
      </c>
      <c r="L12" s="22" t="b">
        <v>1</v>
      </c>
      <c r="M12" s="22" t="b">
        <v>1</v>
      </c>
    </row>
    <row r="13" spans="1:16" x14ac:dyDescent="0.25">
      <c r="A13" s="22" t="s">
        <v>91</v>
      </c>
      <c r="B13" s="22" t="s">
        <v>370</v>
      </c>
      <c r="C13" s="23">
        <v>23210</v>
      </c>
      <c r="D13" s="24">
        <v>23211</v>
      </c>
      <c r="E13" s="22">
        <v>332</v>
      </c>
      <c r="F13" s="22">
        <v>617</v>
      </c>
      <c r="G13" s="25">
        <f t="shared" si="0"/>
        <v>8.763679192066931E-2</v>
      </c>
      <c r="H13" s="22" t="b">
        <v>1</v>
      </c>
      <c r="I13" s="22" t="b">
        <v>0</v>
      </c>
      <c r="J13" s="22" t="b">
        <v>1</v>
      </c>
      <c r="K13" s="22" t="b">
        <v>0</v>
      </c>
      <c r="L13" s="22" t="b">
        <v>1</v>
      </c>
      <c r="M13" s="22" t="b">
        <v>1</v>
      </c>
    </row>
    <row r="14" spans="1:16" x14ac:dyDescent="0.25">
      <c r="A14" s="22" t="s">
        <v>91</v>
      </c>
      <c r="B14" s="22" t="s">
        <v>436</v>
      </c>
      <c r="C14" s="23">
        <v>23182</v>
      </c>
      <c r="D14" s="24">
        <v>23189</v>
      </c>
      <c r="E14" s="22">
        <v>998</v>
      </c>
      <c r="F14" s="22">
        <v>1858</v>
      </c>
      <c r="G14" s="25">
        <f t="shared" si="0"/>
        <v>8.9562075393926355E-2</v>
      </c>
      <c r="H14" s="22" t="b">
        <v>1</v>
      </c>
      <c r="I14" s="22" t="b">
        <v>0</v>
      </c>
      <c r="J14" s="22" t="b">
        <v>1</v>
      </c>
      <c r="K14" s="22" t="b">
        <v>0</v>
      </c>
      <c r="L14" s="22" t="b">
        <v>1</v>
      </c>
      <c r="M14" s="22" t="b">
        <v>1</v>
      </c>
    </row>
    <row r="15" spans="1:16" x14ac:dyDescent="0.25">
      <c r="A15" s="22" t="s">
        <v>91</v>
      </c>
      <c r="B15" s="22" t="s">
        <v>232</v>
      </c>
      <c r="C15" s="23" t="s">
        <v>34</v>
      </c>
      <c r="D15" s="24">
        <v>46743</v>
      </c>
      <c r="E15" s="22">
        <v>1212</v>
      </c>
      <c r="F15" s="22">
        <v>2175</v>
      </c>
      <c r="G15" s="25">
        <f t="shared" si="0"/>
        <v>5.0251840650645585E-2</v>
      </c>
      <c r="H15" s="22" t="b">
        <v>1</v>
      </c>
      <c r="I15" s="22" t="b">
        <v>1</v>
      </c>
      <c r="J15" s="22" t="b">
        <v>0</v>
      </c>
      <c r="K15" s="22" t="b">
        <v>0</v>
      </c>
      <c r="L15" s="22" t="b">
        <v>1</v>
      </c>
      <c r="M15" s="22" t="b">
        <v>1</v>
      </c>
    </row>
    <row r="16" spans="1:16" ht="45" x14ac:dyDescent="0.25">
      <c r="A16" s="22" t="s">
        <v>91</v>
      </c>
      <c r="B16" s="22" t="s">
        <v>247</v>
      </c>
      <c r="C16" s="23" t="s">
        <v>376</v>
      </c>
      <c r="D16" s="24">
        <v>24792</v>
      </c>
      <c r="E16" s="22">
        <v>6301</v>
      </c>
      <c r="F16" s="22">
        <v>11305</v>
      </c>
      <c r="G16" s="25">
        <f t="shared" si="0"/>
        <v>5.002078742978755E-2</v>
      </c>
      <c r="H16" s="22" t="b">
        <v>1</v>
      </c>
      <c r="I16" s="22" t="b">
        <v>1</v>
      </c>
      <c r="J16" s="22" t="b">
        <v>0</v>
      </c>
      <c r="K16" s="22" t="b">
        <v>0</v>
      </c>
      <c r="L16" s="22" t="b">
        <v>1</v>
      </c>
      <c r="M16" s="22" t="b">
        <v>1</v>
      </c>
    </row>
    <row r="17" spans="1:13" ht="30" x14ac:dyDescent="0.25">
      <c r="A17" s="22" t="s">
        <v>91</v>
      </c>
      <c r="B17" s="22" t="s">
        <v>246</v>
      </c>
      <c r="C17" s="23" t="s">
        <v>375</v>
      </c>
      <c r="D17" s="24">
        <v>24798</v>
      </c>
      <c r="E17" s="22">
        <v>2489</v>
      </c>
      <c r="F17" s="22">
        <v>4625</v>
      </c>
      <c r="G17" s="25">
        <f t="shared" si="0"/>
        <v>8.7485939100722554E-2</v>
      </c>
      <c r="H17" s="22" t="b">
        <v>1</v>
      </c>
      <c r="I17" s="22" t="b">
        <v>0</v>
      </c>
      <c r="J17" s="22" t="b">
        <v>1</v>
      </c>
      <c r="K17" s="22" t="b">
        <v>0</v>
      </c>
      <c r="L17" s="22" t="b">
        <v>1</v>
      </c>
      <c r="M17" s="22" t="b">
        <v>1</v>
      </c>
    </row>
    <row r="18" spans="1:13" x14ac:dyDescent="0.25">
      <c r="A18" s="22" t="s">
        <v>91</v>
      </c>
      <c r="B18" s="22" t="s">
        <v>67</v>
      </c>
      <c r="C18" s="23">
        <v>46331</v>
      </c>
      <c r="D18" s="24">
        <v>46331</v>
      </c>
      <c r="E18" s="22">
        <v>4832</v>
      </c>
      <c r="F18" s="22">
        <v>8668</v>
      </c>
      <c r="G18" s="25">
        <f t="shared" si="0"/>
        <v>4.9853709101095545E-2</v>
      </c>
      <c r="H18" s="22" t="b">
        <v>1</v>
      </c>
      <c r="I18" s="22" t="b">
        <v>1</v>
      </c>
      <c r="J18" s="22" t="b">
        <v>0</v>
      </c>
      <c r="K18" s="22" t="b">
        <v>0</v>
      </c>
      <c r="L18" s="22" t="b">
        <v>1</v>
      </c>
      <c r="M18" s="22" t="b">
        <v>1</v>
      </c>
    </row>
    <row r="19" spans="1:13" x14ac:dyDescent="0.25">
      <c r="A19" s="22" t="s">
        <v>91</v>
      </c>
      <c r="B19" s="22" t="s">
        <v>72</v>
      </c>
      <c r="C19" s="23">
        <v>28308</v>
      </c>
      <c r="D19" s="24">
        <v>28309</v>
      </c>
      <c r="E19" s="22">
        <v>1818</v>
      </c>
      <c r="F19" s="22">
        <v>1908</v>
      </c>
      <c r="G19" s="25">
        <f>F19/E19-1</f>
        <v>4.9504950495049549E-2</v>
      </c>
      <c r="H19" s="22" t="b">
        <v>1</v>
      </c>
      <c r="I19" s="22" t="b">
        <v>1</v>
      </c>
      <c r="J19" s="22" t="b">
        <v>0</v>
      </c>
      <c r="K19" s="22" t="b">
        <v>0</v>
      </c>
      <c r="L19" s="22" t="b">
        <v>1</v>
      </c>
      <c r="M19" s="22" t="b">
        <v>1</v>
      </c>
    </row>
    <row r="20" spans="1:13" x14ac:dyDescent="0.25">
      <c r="A20" s="22" t="s">
        <v>91</v>
      </c>
      <c r="B20" s="22" t="s">
        <v>377</v>
      </c>
      <c r="C20" s="23">
        <v>24578</v>
      </c>
      <c r="D20" s="24">
        <v>100118</v>
      </c>
      <c r="E20" s="22">
        <v>3209</v>
      </c>
      <c r="F20" s="22">
        <v>3369</v>
      </c>
      <c r="G20" s="25">
        <f>F20/E20-1</f>
        <v>4.9859769398566511E-2</v>
      </c>
      <c r="H20" s="22" t="b">
        <v>1</v>
      </c>
      <c r="I20" s="22" t="b">
        <v>1</v>
      </c>
      <c r="J20" s="22" t="b">
        <v>0</v>
      </c>
      <c r="K20" s="22" t="b">
        <v>0</v>
      </c>
      <c r="L20" s="22" t="b">
        <v>1</v>
      </c>
      <c r="M20" s="22" t="b">
        <v>1</v>
      </c>
    </row>
    <row r="21" spans="1:13" x14ac:dyDescent="0.25">
      <c r="A21" s="22" t="s">
        <v>91</v>
      </c>
      <c r="B21" s="22" t="s">
        <v>68</v>
      </c>
      <c r="C21" s="23">
        <v>24842</v>
      </c>
      <c r="D21" s="24">
        <v>24843</v>
      </c>
      <c r="E21" s="22">
        <v>3915</v>
      </c>
      <c r="F21" s="22">
        <v>7292</v>
      </c>
      <c r="G21" s="25">
        <f t="shared" ref="G21:G28" si="1">F21/E21/N$2/1.52-1</f>
        <v>9.0063263133976834E-2</v>
      </c>
      <c r="H21" s="22" t="b">
        <v>1</v>
      </c>
      <c r="I21" s="22" t="b">
        <v>0</v>
      </c>
      <c r="J21" s="22" t="b">
        <v>1</v>
      </c>
      <c r="K21" s="22" t="b">
        <v>0</v>
      </c>
      <c r="L21" s="22" t="b">
        <v>1</v>
      </c>
      <c r="M21" s="22" t="b">
        <v>1</v>
      </c>
    </row>
    <row r="22" spans="1:13" x14ac:dyDescent="0.25">
      <c r="A22" s="22" t="s">
        <v>91</v>
      </c>
      <c r="B22" s="22" t="s">
        <v>380</v>
      </c>
      <c r="C22" s="23">
        <v>23319</v>
      </c>
      <c r="D22" s="24">
        <v>29528</v>
      </c>
      <c r="E22" s="22">
        <v>1258</v>
      </c>
      <c r="F22" s="22">
        <v>1887</v>
      </c>
      <c r="G22" s="25">
        <f t="shared" si="1"/>
        <v>-0.12213432353890863</v>
      </c>
      <c r="H22" s="22" t="b">
        <v>0</v>
      </c>
      <c r="I22" s="22" t="b">
        <v>0</v>
      </c>
      <c r="J22" s="22" t="b">
        <v>0</v>
      </c>
      <c r="K22" s="22" t="b">
        <v>0</v>
      </c>
      <c r="L22" s="22" t="b">
        <v>0</v>
      </c>
      <c r="M22" s="22" t="b">
        <v>0</v>
      </c>
    </row>
    <row r="23" spans="1:13" x14ac:dyDescent="0.25">
      <c r="A23" s="22" t="s">
        <v>91</v>
      </c>
      <c r="B23" s="22" t="s">
        <v>74</v>
      </c>
      <c r="C23" s="23">
        <v>28341</v>
      </c>
      <c r="D23" s="24">
        <v>80435</v>
      </c>
      <c r="E23" s="22">
        <v>748</v>
      </c>
      <c r="F23" s="22">
        <v>1393</v>
      </c>
      <c r="G23" s="25">
        <f t="shared" si="1"/>
        <v>8.9899186551069876E-2</v>
      </c>
      <c r="H23" s="22" t="b">
        <v>1</v>
      </c>
      <c r="I23" s="22" t="b">
        <v>0</v>
      </c>
      <c r="J23" s="22" t="b">
        <v>1</v>
      </c>
      <c r="K23" s="22" t="b">
        <v>0</v>
      </c>
      <c r="L23" s="22" t="b">
        <v>1</v>
      </c>
      <c r="M23" s="22" t="b">
        <v>1</v>
      </c>
    </row>
    <row r="24" spans="1:13" x14ac:dyDescent="0.25">
      <c r="A24" s="22" t="s">
        <v>91</v>
      </c>
      <c r="B24" s="22" t="s">
        <v>243</v>
      </c>
      <c r="C24" s="23">
        <v>24328</v>
      </c>
      <c r="D24" s="24">
        <v>24329</v>
      </c>
      <c r="E24" s="22">
        <v>4303</v>
      </c>
      <c r="F24" s="22">
        <v>7719</v>
      </c>
      <c r="G24" s="25">
        <f t="shared" si="1"/>
        <v>4.9848192207477604E-2</v>
      </c>
      <c r="H24" s="22" t="b">
        <v>1</v>
      </c>
      <c r="I24" s="22" t="b">
        <v>1</v>
      </c>
      <c r="J24" s="22" t="b">
        <v>0</v>
      </c>
      <c r="K24" s="22" t="b">
        <v>0</v>
      </c>
      <c r="L24" s="22" t="b">
        <v>1</v>
      </c>
      <c r="M24" s="22" t="b">
        <v>1</v>
      </c>
    </row>
    <row r="25" spans="1:13" x14ac:dyDescent="0.25">
      <c r="A25" s="22" t="s">
        <v>91</v>
      </c>
      <c r="B25" s="22" t="s">
        <v>359</v>
      </c>
      <c r="C25" s="23">
        <v>23319</v>
      </c>
      <c r="D25" s="24">
        <v>29528</v>
      </c>
      <c r="E25" s="22">
        <v>539</v>
      </c>
      <c r="F25" s="22">
        <v>809</v>
      </c>
      <c r="G25" s="25">
        <f t="shared" si="1"/>
        <v>-0.12159142577981086</v>
      </c>
      <c r="H25" s="22" t="b">
        <v>0</v>
      </c>
      <c r="I25" s="22" t="b">
        <v>0</v>
      </c>
      <c r="J25" s="22" t="b">
        <v>0</v>
      </c>
      <c r="K25" s="22" t="b">
        <v>0</v>
      </c>
      <c r="L25" s="22" t="b">
        <v>0</v>
      </c>
      <c r="M25" s="22" t="b">
        <v>0</v>
      </c>
    </row>
    <row r="26" spans="1:13" x14ac:dyDescent="0.25">
      <c r="A26" s="22" t="s">
        <v>91</v>
      </c>
      <c r="B26" s="22" t="s">
        <v>374</v>
      </c>
      <c r="C26" s="23">
        <v>19123</v>
      </c>
      <c r="D26" s="24">
        <v>19123</v>
      </c>
      <c r="E26" s="22">
        <v>1250</v>
      </c>
      <c r="F26" s="22">
        <v>2244</v>
      </c>
      <c r="G26" s="25">
        <f t="shared" si="1"/>
        <v>5.0629641588634033E-2</v>
      </c>
      <c r="H26" s="22" t="b">
        <v>1</v>
      </c>
      <c r="I26" s="22" t="b">
        <v>1</v>
      </c>
      <c r="J26" s="22" t="b">
        <v>0</v>
      </c>
      <c r="K26" s="22" t="b">
        <v>0</v>
      </c>
      <c r="L26" s="22" t="b">
        <v>1</v>
      </c>
      <c r="M26" s="22" t="b">
        <v>1</v>
      </c>
    </row>
    <row r="27" spans="1:13" x14ac:dyDescent="0.25">
      <c r="A27" s="22" t="s">
        <v>91</v>
      </c>
      <c r="B27" s="22" t="s">
        <v>244</v>
      </c>
      <c r="C27" s="23">
        <v>23231</v>
      </c>
      <c r="D27" s="24">
        <v>23232</v>
      </c>
      <c r="E27" s="22">
        <f>191</f>
        <v>191</v>
      </c>
      <c r="F27" s="22">
        <f>353</f>
        <v>353</v>
      </c>
      <c r="G27" s="25">
        <f t="shared" si="1"/>
        <v>8.1628564714712804E-2</v>
      </c>
      <c r="H27" s="22" t="b">
        <v>1</v>
      </c>
      <c r="I27" s="22" t="b">
        <v>0</v>
      </c>
      <c r="J27" s="22" t="b">
        <v>1</v>
      </c>
      <c r="K27" s="22" t="b">
        <v>0</v>
      </c>
      <c r="L27" s="22" t="b">
        <v>1</v>
      </c>
      <c r="M27" s="22" t="b">
        <v>1</v>
      </c>
    </row>
    <row r="28" spans="1:13" x14ac:dyDescent="0.25">
      <c r="A28" s="22" t="s">
        <v>91</v>
      </c>
      <c r="B28" s="22" t="s">
        <v>71</v>
      </c>
      <c r="C28" s="23">
        <v>23200</v>
      </c>
      <c r="D28" s="24">
        <v>23202</v>
      </c>
      <c r="E28" s="22">
        <v>1033</v>
      </c>
      <c r="F28" s="22">
        <v>1923</v>
      </c>
      <c r="G28" s="25">
        <f t="shared" si="1"/>
        <v>8.9471246101760826E-2</v>
      </c>
      <c r="H28" s="22" t="b">
        <v>1</v>
      </c>
      <c r="I28" s="22" t="b">
        <v>0</v>
      </c>
      <c r="J28" s="22" t="b">
        <v>1</v>
      </c>
      <c r="K28" s="22" t="b">
        <v>0</v>
      </c>
      <c r="L28" s="22" t="b">
        <v>1</v>
      </c>
      <c r="M28" s="22" t="b">
        <v>1</v>
      </c>
    </row>
    <row r="29" spans="1:13" x14ac:dyDescent="0.25">
      <c r="A29" s="22" t="s">
        <v>91</v>
      </c>
      <c r="B29" s="22" t="s">
        <v>366</v>
      </c>
      <c r="C29" s="23">
        <v>23492</v>
      </c>
      <c r="D29" s="24">
        <v>23664</v>
      </c>
      <c r="E29" s="22">
        <f>4836/1.5</f>
        <v>3224</v>
      </c>
      <c r="F29" s="22">
        <v>3805</v>
      </c>
      <c r="G29" s="25">
        <f>F29/E29/N$2-1</f>
        <v>4.9880878076999258E-2</v>
      </c>
      <c r="H29" s="22" t="b">
        <v>1</v>
      </c>
      <c r="I29" s="22" t="b">
        <v>1</v>
      </c>
      <c r="J29" s="22" t="b">
        <v>0</v>
      </c>
      <c r="K29" s="22" t="b">
        <v>0</v>
      </c>
      <c r="L29" s="22" t="b">
        <v>1</v>
      </c>
      <c r="M29" s="22" t="b">
        <v>1</v>
      </c>
    </row>
    <row r="30" spans="1:13" x14ac:dyDescent="0.25">
      <c r="A30" s="22" t="s">
        <v>91</v>
      </c>
      <c r="B30" s="22" t="s">
        <v>73</v>
      </c>
      <c r="C30" s="23">
        <v>23236</v>
      </c>
      <c r="D30" s="24">
        <v>23239</v>
      </c>
      <c r="E30" s="22">
        <v>1998</v>
      </c>
      <c r="F30" s="22">
        <v>3583</v>
      </c>
      <c r="G30" s="25">
        <f>F30/E30/N$2/1.52-1</f>
        <v>4.9513753340036715E-2</v>
      </c>
      <c r="H30" s="22" t="b">
        <v>1</v>
      </c>
      <c r="I30" s="22" t="b">
        <v>1</v>
      </c>
      <c r="J30" s="22" t="b">
        <v>0</v>
      </c>
      <c r="K30" s="22" t="b">
        <v>0</v>
      </c>
      <c r="L30" s="22" t="b">
        <v>1</v>
      </c>
      <c r="M30" s="22" t="b">
        <v>1</v>
      </c>
    </row>
    <row r="31" spans="1:13" x14ac:dyDescent="0.25">
      <c r="A31" s="22" t="s">
        <v>91</v>
      </c>
      <c r="B31" s="22" t="s">
        <v>378</v>
      </c>
      <c r="C31" s="23">
        <v>24806</v>
      </c>
      <c r="D31" s="24">
        <v>24811</v>
      </c>
      <c r="E31" s="22">
        <f>2562</f>
        <v>2562</v>
      </c>
      <c r="F31" s="22">
        <v>4750</v>
      </c>
      <c r="G31" s="25">
        <f>F31/E31/N$2/1.52-1</f>
        <v>8.5053854590211975E-2</v>
      </c>
      <c r="H31" s="22" t="b">
        <v>1</v>
      </c>
      <c r="I31" s="22" t="b">
        <v>0</v>
      </c>
      <c r="J31" s="22" t="b">
        <v>1</v>
      </c>
      <c r="K31" s="22" t="b">
        <v>0</v>
      </c>
      <c r="L31" s="22" t="b">
        <v>1</v>
      </c>
      <c r="M31" s="22" t="b">
        <v>1</v>
      </c>
    </row>
    <row r="32" spans="1:13" x14ac:dyDescent="0.25">
      <c r="A32" s="22" t="s">
        <v>91</v>
      </c>
      <c r="B32" s="22" t="s">
        <v>241</v>
      </c>
      <c r="C32" s="23">
        <v>46324</v>
      </c>
      <c r="D32" s="24">
        <v>46324</v>
      </c>
      <c r="E32" s="22">
        <v>4990</v>
      </c>
      <c r="F32" s="22">
        <v>7965</v>
      </c>
      <c r="G32" s="25">
        <f t="shared" ref="G32:G40" si="2">F32/E32/1.52-1</f>
        <v>5.0126568927328474E-2</v>
      </c>
      <c r="H32" s="22" t="b">
        <v>1</v>
      </c>
      <c r="I32" s="22" t="b">
        <v>1</v>
      </c>
      <c r="J32" s="22" t="b">
        <v>0</v>
      </c>
      <c r="K32" s="22" t="b">
        <v>0</v>
      </c>
      <c r="L32" s="22" t="b">
        <v>1</v>
      </c>
      <c r="M32" s="22" t="b">
        <v>1</v>
      </c>
    </row>
    <row r="33" spans="1:14" x14ac:dyDescent="0.25">
      <c r="A33" s="22" t="s">
        <v>91</v>
      </c>
      <c r="B33" s="22" t="s">
        <v>242</v>
      </c>
      <c r="C33" s="23">
        <v>24834</v>
      </c>
      <c r="D33" s="24">
        <v>25161</v>
      </c>
      <c r="E33" s="22">
        <v>3915</v>
      </c>
      <c r="F33" s="22">
        <v>6487</v>
      </c>
      <c r="G33" s="25">
        <f t="shared" si="2"/>
        <v>9.0105532029306934E-2</v>
      </c>
      <c r="H33" s="22" t="b">
        <v>1</v>
      </c>
      <c r="I33" s="22" t="b">
        <v>0</v>
      </c>
      <c r="J33" s="22" t="b">
        <v>1</v>
      </c>
      <c r="K33" s="22" t="b">
        <v>0</v>
      </c>
      <c r="L33" s="22" t="b">
        <v>1</v>
      </c>
      <c r="M33" s="22" t="b">
        <v>1</v>
      </c>
    </row>
    <row r="34" spans="1:14" x14ac:dyDescent="0.25">
      <c r="A34" s="22" t="s">
        <v>91</v>
      </c>
      <c r="B34" s="22" t="s">
        <v>364</v>
      </c>
      <c r="C34" s="23">
        <v>23316</v>
      </c>
      <c r="D34" s="24">
        <v>77186</v>
      </c>
      <c r="E34" s="22">
        <v>885</v>
      </c>
      <c r="F34" s="22">
        <v>1465</v>
      </c>
      <c r="G34" s="25">
        <f t="shared" si="2"/>
        <v>8.905738923580131E-2</v>
      </c>
      <c r="H34" s="22" t="b">
        <v>1</v>
      </c>
      <c r="I34" s="22" t="b">
        <v>0</v>
      </c>
      <c r="J34" s="22" t="b">
        <v>1</v>
      </c>
      <c r="K34" s="22" t="b">
        <v>0</v>
      </c>
      <c r="L34" s="22" t="b">
        <v>1</v>
      </c>
      <c r="M34" s="22" t="b">
        <v>1</v>
      </c>
    </row>
    <row r="35" spans="1:14" x14ac:dyDescent="0.25">
      <c r="A35" s="22" t="s">
        <v>91</v>
      </c>
      <c r="B35" s="22" t="s">
        <v>70</v>
      </c>
      <c r="C35" s="23">
        <v>24330</v>
      </c>
      <c r="D35" s="24">
        <v>24331</v>
      </c>
      <c r="E35" s="22">
        <v>4303</v>
      </c>
      <c r="F35" s="22">
        <v>6867</v>
      </c>
      <c r="G35" s="25">
        <f t="shared" si="2"/>
        <v>4.9910099441026423E-2</v>
      </c>
      <c r="H35" s="22" t="b">
        <v>1</v>
      </c>
      <c r="I35" s="22" t="b">
        <v>1</v>
      </c>
      <c r="J35" s="22" t="b">
        <v>0</v>
      </c>
      <c r="K35" s="22" t="b">
        <v>0</v>
      </c>
      <c r="L35" s="22" t="b">
        <v>1</v>
      </c>
      <c r="M35" s="22" t="b">
        <v>1</v>
      </c>
    </row>
    <row r="36" spans="1:14" x14ac:dyDescent="0.25">
      <c r="A36" s="22" t="s">
        <v>91</v>
      </c>
      <c r="B36" s="22" t="s">
        <v>248</v>
      </c>
      <c r="C36" s="23">
        <v>23495</v>
      </c>
      <c r="D36" s="24">
        <v>23667</v>
      </c>
      <c r="E36" s="22">
        <v>3330</v>
      </c>
      <c r="F36" s="22">
        <v>5313</v>
      </c>
      <c r="G36" s="25">
        <f t="shared" si="2"/>
        <v>4.9668089141773342E-2</v>
      </c>
      <c r="H36" s="22" t="b">
        <v>1</v>
      </c>
      <c r="I36" s="22" t="b">
        <v>1</v>
      </c>
      <c r="J36" s="22" t="b">
        <v>0</v>
      </c>
      <c r="K36" s="22" t="b">
        <v>0</v>
      </c>
      <c r="L36" s="22" t="b">
        <v>1</v>
      </c>
      <c r="M36" s="22" t="b">
        <v>1</v>
      </c>
    </row>
    <row r="37" spans="1:14" x14ac:dyDescent="0.25">
      <c r="A37" s="22" t="s">
        <v>91</v>
      </c>
      <c r="B37" s="22" t="s">
        <v>371</v>
      </c>
      <c r="C37" s="23">
        <v>23495</v>
      </c>
      <c r="D37" s="24">
        <v>29809</v>
      </c>
      <c r="E37" s="22">
        <v>3224</v>
      </c>
      <c r="F37" s="22">
        <v>5145</v>
      </c>
      <c r="G37" s="25">
        <f t="shared" si="2"/>
        <v>4.9897152931957622E-2</v>
      </c>
      <c r="H37" s="22" t="b">
        <v>1</v>
      </c>
      <c r="I37" s="22" t="b">
        <v>1</v>
      </c>
      <c r="J37" s="22" t="b">
        <v>0</v>
      </c>
      <c r="K37" s="22" t="b">
        <v>0</v>
      </c>
      <c r="L37" s="22" t="b">
        <v>1</v>
      </c>
      <c r="M37" s="22" t="b">
        <v>1</v>
      </c>
    </row>
    <row r="38" spans="1:14" x14ac:dyDescent="0.25">
      <c r="A38" s="22" t="s">
        <v>91</v>
      </c>
      <c r="B38" s="22" t="s">
        <v>69</v>
      </c>
      <c r="C38" s="23">
        <v>19109</v>
      </c>
      <c r="D38" s="24">
        <v>19109</v>
      </c>
      <c r="E38" s="22">
        <v>1250</v>
      </c>
      <c r="F38" s="22">
        <v>1996</v>
      </c>
      <c r="G38" s="25">
        <f t="shared" si="2"/>
        <v>5.0526315789473752E-2</v>
      </c>
      <c r="H38" s="22" t="b">
        <v>1</v>
      </c>
      <c r="I38" s="22" t="b">
        <v>1</v>
      </c>
      <c r="J38" s="22" t="b">
        <v>0</v>
      </c>
      <c r="K38" s="22" t="b">
        <v>0</v>
      </c>
      <c r="L38" s="22" t="b">
        <v>1</v>
      </c>
      <c r="M38" s="22" t="b">
        <v>1</v>
      </c>
    </row>
    <row r="39" spans="1:14" x14ac:dyDescent="0.25">
      <c r="A39" s="22" t="s">
        <v>91</v>
      </c>
      <c r="B39" s="22" t="s">
        <v>66</v>
      </c>
      <c r="C39" s="23">
        <v>23213</v>
      </c>
      <c r="D39" s="24">
        <v>23214</v>
      </c>
      <c r="E39" s="22">
        <v>334</v>
      </c>
      <c r="F39" s="22">
        <v>554</v>
      </c>
      <c r="G39" s="25">
        <f t="shared" si="2"/>
        <v>9.1238575480617756E-2</v>
      </c>
      <c r="H39" s="22" t="b">
        <v>1</v>
      </c>
      <c r="I39" s="22" t="b">
        <v>0</v>
      </c>
      <c r="J39" s="22" t="b">
        <v>1</v>
      </c>
      <c r="K39" s="22" t="b">
        <v>0</v>
      </c>
      <c r="L39" s="22" t="b">
        <v>1</v>
      </c>
      <c r="M39" s="22" t="b">
        <v>1</v>
      </c>
    </row>
    <row r="40" spans="1:14" x14ac:dyDescent="0.25">
      <c r="A40" s="22" t="s">
        <v>91</v>
      </c>
      <c r="B40" s="22" t="s">
        <v>245</v>
      </c>
      <c r="C40" s="23">
        <v>23205</v>
      </c>
      <c r="D40" s="24">
        <v>23208</v>
      </c>
      <c r="E40" s="22">
        <v>1183</v>
      </c>
      <c r="F40" s="22">
        <v>1960</v>
      </c>
      <c r="G40" s="25">
        <f t="shared" si="2"/>
        <v>9.0003114294612274E-2</v>
      </c>
      <c r="H40" s="22" t="b">
        <v>1</v>
      </c>
      <c r="I40" s="22" t="b">
        <v>0</v>
      </c>
      <c r="J40" s="22" t="b">
        <v>1</v>
      </c>
      <c r="K40" s="22" t="b">
        <v>0</v>
      </c>
      <c r="L40" s="22" t="b">
        <v>1</v>
      </c>
      <c r="M40" s="22" t="b">
        <v>1</v>
      </c>
    </row>
    <row r="41" spans="1:14" x14ac:dyDescent="0.25">
      <c r="A41" s="22" t="s">
        <v>91</v>
      </c>
      <c r="B41" s="22" t="s">
        <v>367</v>
      </c>
      <c r="C41" s="23" t="s">
        <v>34</v>
      </c>
      <c r="D41" s="24">
        <v>45194</v>
      </c>
      <c r="E41" s="22">
        <v>2789</v>
      </c>
      <c r="F41" s="22">
        <v>5004</v>
      </c>
      <c r="G41" s="25">
        <f>F41/E41/N$2/1.52-1</f>
        <v>5.0039403612119226E-2</v>
      </c>
      <c r="H41" s="22" t="b">
        <v>1</v>
      </c>
      <c r="I41" s="22" t="b">
        <v>1</v>
      </c>
      <c r="J41" s="22" t="b">
        <v>0</v>
      </c>
      <c r="K41" s="22" t="b">
        <v>0</v>
      </c>
      <c r="L41" s="22" t="b">
        <v>1</v>
      </c>
      <c r="M41" s="22" t="b">
        <v>1</v>
      </c>
    </row>
    <row r="42" spans="1:14" x14ac:dyDescent="0.25">
      <c r="A42" s="22" t="s">
        <v>91</v>
      </c>
      <c r="B42" s="22" t="s">
        <v>368</v>
      </c>
      <c r="C42" s="23" t="s">
        <v>34</v>
      </c>
      <c r="D42" s="24">
        <v>82806</v>
      </c>
      <c r="E42" s="22">
        <v>2789</v>
      </c>
      <c r="F42" s="22">
        <v>5004</v>
      </c>
      <c r="G42" s="25">
        <f>F42/E42/N$2/1.52-1</f>
        <v>5.0039403612119226E-2</v>
      </c>
      <c r="H42" s="22" t="b">
        <v>1</v>
      </c>
      <c r="I42" s="22" t="b">
        <v>1</v>
      </c>
      <c r="J42" s="22" t="b">
        <v>0</v>
      </c>
      <c r="K42" s="22" t="b">
        <v>0</v>
      </c>
      <c r="L42" s="22" t="b">
        <v>1</v>
      </c>
      <c r="M42" s="22" t="b">
        <v>1</v>
      </c>
    </row>
    <row r="43" spans="1:14" x14ac:dyDescent="0.25">
      <c r="G43" s="25"/>
    </row>
    <row r="44" spans="1:14" x14ac:dyDescent="0.25">
      <c r="A44" s="22" t="s">
        <v>143</v>
      </c>
      <c r="B44" s="22" t="s">
        <v>339</v>
      </c>
      <c r="C44" s="23">
        <v>28607</v>
      </c>
      <c r="D44" s="24">
        <v>28607</v>
      </c>
      <c r="E44" s="22">
        <v>242</v>
      </c>
      <c r="F44" s="22">
        <v>451</v>
      </c>
      <c r="G44" s="25">
        <f>F44/E44/N$2/1.52-1</f>
        <v>9.0681598027416488E-2</v>
      </c>
      <c r="H44" s="22" t="b">
        <v>1</v>
      </c>
      <c r="I44" s="22" t="b">
        <v>0</v>
      </c>
      <c r="J44" s="22" t="b">
        <v>1</v>
      </c>
      <c r="K44" s="22" t="b">
        <v>0</v>
      </c>
      <c r="L44" s="22" t="b">
        <v>1</v>
      </c>
      <c r="M44" s="22" t="b">
        <v>1</v>
      </c>
    </row>
    <row r="45" spans="1:14" x14ac:dyDescent="0.25">
      <c r="B45" s="22" t="s">
        <v>344</v>
      </c>
      <c r="C45" s="23">
        <v>28379</v>
      </c>
      <c r="D45" s="24">
        <v>28379</v>
      </c>
      <c r="E45" s="22">
        <v>487</v>
      </c>
      <c r="F45" s="22">
        <v>873</v>
      </c>
      <c r="G45" s="25">
        <f>F45/E45/N$2/1.52-1</f>
        <v>4.9112574333378234E-2</v>
      </c>
      <c r="H45" s="22" t="b">
        <v>1</v>
      </c>
      <c r="I45" s="22" t="b">
        <v>1</v>
      </c>
      <c r="J45" s="22" t="b">
        <v>0</v>
      </c>
      <c r="K45" s="22" t="b">
        <v>0</v>
      </c>
      <c r="L45" s="22" t="b">
        <v>1</v>
      </c>
      <c r="M45" s="22" t="b">
        <v>1</v>
      </c>
    </row>
    <row r="46" spans="1:14" x14ac:dyDescent="0.25">
      <c r="B46" s="22" t="s">
        <v>345</v>
      </c>
      <c r="C46" s="23">
        <v>28379</v>
      </c>
      <c r="D46" s="24">
        <v>35312</v>
      </c>
      <c r="E46" s="22">
        <v>487</v>
      </c>
      <c r="F46" s="22">
        <v>873</v>
      </c>
      <c r="G46" s="25">
        <f>F46/E46/N$2/1.52-1</f>
        <v>4.9112574333378234E-2</v>
      </c>
      <c r="H46" s="22" t="b">
        <v>1</v>
      </c>
      <c r="I46" s="22" t="b">
        <v>1</v>
      </c>
      <c r="J46" s="22" t="b">
        <v>0</v>
      </c>
      <c r="K46" s="22" t="b">
        <v>0</v>
      </c>
      <c r="L46" s="22" t="b">
        <v>1</v>
      </c>
      <c r="M46" s="22" t="b">
        <v>1</v>
      </c>
    </row>
    <row r="47" spans="1:14" x14ac:dyDescent="0.25">
      <c r="B47" s="22" t="s">
        <v>346</v>
      </c>
      <c r="C47" s="23">
        <v>28379</v>
      </c>
      <c r="D47" s="24">
        <v>29293</v>
      </c>
      <c r="E47" s="22">
        <v>736</v>
      </c>
      <c r="F47" s="22">
        <v>1219</v>
      </c>
      <c r="G47" s="25">
        <f>F47/E47/1.52-1</f>
        <v>8.9638157894736725E-2</v>
      </c>
      <c r="H47" s="22" t="b">
        <v>1</v>
      </c>
      <c r="I47" s="22" t="b">
        <v>0</v>
      </c>
      <c r="J47" s="22" t="b">
        <v>1</v>
      </c>
      <c r="K47" s="22" t="b">
        <v>0</v>
      </c>
      <c r="L47" s="22" t="b">
        <v>1</v>
      </c>
      <c r="M47" s="22" t="b">
        <v>0</v>
      </c>
      <c r="N47" s="22" t="s">
        <v>443</v>
      </c>
    </row>
    <row r="48" spans="1:14" x14ac:dyDescent="0.25">
      <c r="B48" s="22" t="s">
        <v>347</v>
      </c>
      <c r="C48" s="23">
        <v>28591</v>
      </c>
      <c r="D48" s="24">
        <v>28591</v>
      </c>
      <c r="E48" s="22">
        <v>970</v>
      </c>
      <c r="F48" s="22">
        <v>1741</v>
      </c>
      <c r="G48" s="25">
        <f t="shared" ref="G48:G54" si="3">F48/E48/N$2/1.52-1</f>
        <v>5.0422091215642562E-2</v>
      </c>
      <c r="H48" s="22" t="b">
        <v>1</v>
      </c>
      <c r="I48" s="22" t="b">
        <v>1</v>
      </c>
      <c r="J48" s="22" t="b">
        <v>0</v>
      </c>
      <c r="K48" s="22" t="b">
        <v>0</v>
      </c>
      <c r="L48" s="22" t="b">
        <v>1</v>
      </c>
      <c r="M48" s="22" t="b">
        <v>1</v>
      </c>
    </row>
    <row r="49" spans="2:13" x14ac:dyDescent="0.25">
      <c r="B49" s="22" t="s">
        <v>124</v>
      </c>
      <c r="C49" s="23">
        <v>28613</v>
      </c>
      <c r="D49" s="24">
        <v>62522</v>
      </c>
      <c r="E49" s="22">
        <v>341</v>
      </c>
      <c r="F49" s="22">
        <v>634</v>
      </c>
      <c r="G49" s="25">
        <f t="shared" si="3"/>
        <v>8.810721187943682E-2</v>
      </c>
      <c r="H49" s="22" t="b">
        <v>1</v>
      </c>
      <c r="I49" s="22" t="b">
        <v>0</v>
      </c>
      <c r="J49" s="22" t="b">
        <v>1</v>
      </c>
      <c r="K49" s="22" t="b">
        <v>0</v>
      </c>
      <c r="L49" s="22" t="b">
        <v>1</v>
      </c>
      <c r="M49" s="22" t="b">
        <v>1</v>
      </c>
    </row>
    <row r="50" spans="2:13" x14ac:dyDescent="0.25">
      <c r="B50" s="22" t="s">
        <v>340</v>
      </c>
      <c r="C50" s="23">
        <v>21157</v>
      </c>
      <c r="D50" s="24">
        <v>21157</v>
      </c>
      <c r="E50" s="22">
        <v>1554</v>
      </c>
      <c r="F50" s="22">
        <v>2787</v>
      </c>
      <c r="G50" s="25">
        <f t="shared" si="3"/>
        <v>4.9597443284882692E-2</v>
      </c>
      <c r="H50" s="22" t="b">
        <v>1</v>
      </c>
      <c r="I50" s="22" t="b">
        <v>1</v>
      </c>
      <c r="J50" s="22" t="b">
        <v>0</v>
      </c>
      <c r="K50" s="22" t="b">
        <v>0</v>
      </c>
      <c r="L50" s="22" t="b">
        <v>1</v>
      </c>
      <c r="M50" s="22" t="b">
        <v>1</v>
      </c>
    </row>
    <row r="51" spans="2:13" x14ac:dyDescent="0.25">
      <c r="B51" s="22" t="s">
        <v>341</v>
      </c>
      <c r="C51" s="23">
        <v>83600</v>
      </c>
      <c r="D51" s="24">
        <v>85156</v>
      </c>
      <c r="E51" s="22">
        <v>2096</v>
      </c>
      <c r="F51" s="22">
        <v>3903</v>
      </c>
      <c r="G51" s="25">
        <f t="shared" si="3"/>
        <v>8.9793172782328012E-2</v>
      </c>
      <c r="H51" s="22" t="b">
        <v>1</v>
      </c>
      <c r="I51" s="22" t="b">
        <v>0</v>
      </c>
      <c r="J51" s="22" t="b">
        <v>1</v>
      </c>
      <c r="K51" s="22" t="b">
        <v>0</v>
      </c>
      <c r="L51" s="22" t="b">
        <v>1</v>
      </c>
      <c r="M51" s="22" t="b">
        <v>1</v>
      </c>
    </row>
    <row r="52" spans="2:13" x14ac:dyDescent="0.25">
      <c r="B52" s="22" t="s">
        <v>125</v>
      </c>
      <c r="C52" s="23">
        <v>38857</v>
      </c>
      <c r="D52" s="24">
        <v>38857</v>
      </c>
      <c r="E52" s="22">
        <v>250</v>
      </c>
      <c r="F52" s="22">
        <v>465</v>
      </c>
      <c r="G52" s="25">
        <f t="shared" si="3"/>
        <v>8.855343881175326E-2</v>
      </c>
      <c r="H52" s="22" t="b">
        <v>1</v>
      </c>
      <c r="I52" s="22" t="b">
        <v>0</v>
      </c>
      <c r="J52" s="22" t="b">
        <v>1</v>
      </c>
      <c r="K52" s="22" t="b">
        <v>0</v>
      </c>
      <c r="L52" s="22" t="b">
        <v>1</v>
      </c>
      <c r="M52" s="22" t="b">
        <v>1</v>
      </c>
    </row>
    <row r="53" spans="2:13" x14ac:dyDescent="0.25">
      <c r="B53" s="22" t="s">
        <v>127</v>
      </c>
      <c r="C53" s="23">
        <v>38839</v>
      </c>
      <c r="D53" s="24">
        <v>38839</v>
      </c>
      <c r="E53" s="22">
        <v>566</v>
      </c>
      <c r="F53" s="22">
        <v>1015</v>
      </c>
      <c r="G53" s="25">
        <f t="shared" si="3"/>
        <v>4.9509613201422553E-2</v>
      </c>
      <c r="H53" s="22" t="b">
        <v>1</v>
      </c>
      <c r="I53" s="22" t="b">
        <v>1</v>
      </c>
      <c r="J53" s="22" t="b">
        <v>0</v>
      </c>
      <c r="K53" s="22" t="b">
        <v>0</v>
      </c>
      <c r="L53" s="22" t="b">
        <v>1</v>
      </c>
      <c r="M53" s="22" t="b">
        <v>1</v>
      </c>
    </row>
    <row r="54" spans="2:13" x14ac:dyDescent="0.25">
      <c r="B54" s="22" t="s">
        <v>343</v>
      </c>
      <c r="C54" s="23">
        <v>38839</v>
      </c>
      <c r="D54" s="24">
        <v>38840</v>
      </c>
      <c r="E54" s="22">
        <v>566</v>
      </c>
      <c r="F54" s="22">
        <v>1015</v>
      </c>
      <c r="G54" s="25">
        <f t="shared" si="3"/>
        <v>4.9509613201422553E-2</v>
      </c>
      <c r="H54" s="22" t="b">
        <v>1</v>
      </c>
      <c r="I54" s="22" t="b">
        <v>1</v>
      </c>
      <c r="J54" s="22" t="b">
        <v>0</v>
      </c>
      <c r="K54" s="22" t="b">
        <v>0</v>
      </c>
      <c r="L54" s="22" t="b">
        <v>1</v>
      </c>
      <c r="M54" s="22" t="b">
        <v>1</v>
      </c>
    </row>
    <row r="55" spans="2:13" x14ac:dyDescent="0.25">
      <c r="B55" s="22" t="s">
        <v>123</v>
      </c>
      <c r="C55" s="23">
        <v>38839</v>
      </c>
      <c r="D55" s="24">
        <v>38841</v>
      </c>
      <c r="E55" s="22">
        <v>736</v>
      </c>
      <c r="F55" s="22">
        <v>1219</v>
      </c>
      <c r="G55" s="25">
        <f>F55/E55/1.52-1</f>
        <v>8.9638157894736725E-2</v>
      </c>
      <c r="H55" s="22" t="b">
        <v>1</v>
      </c>
      <c r="I55" s="22" t="b">
        <v>0</v>
      </c>
      <c r="J55" s="22" t="b">
        <v>1</v>
      </c>
      <c r="K55" s="22" t="b">
        <v>0</v>
      </c>
      <c r="L55" s="22" t="b">
        <v>1</v>
      </c>
      <c r="M55" s="22" t="b">
        <v>0</v>
      </c>
    </row>
    <row r="56" spans="2:13" x14ac:dyDescent="0.25">
      <c r="B56" s="22" t="s">
        <v>129</v>
      </c>
      <c r="C56" s="23">
        <v>38891</v>
      </c>
      <c r="D56" s="24">
        <v>38891</v>
      </c>
      <c r="E56" s="22">
        <v>970</v>
      </c>
      <c r="F56" s="22">
        <v>1741</v>
      </c>
      <c r="G56" s="25">
        <f t="shared" ref="G56:G62" si="4">F56/E56/N$2/1.52-1</f>
        <v>5.0422091215642562E-2</v>
      </c>
      <c r="H56" s="22" t="b">
        <v>1</v>
      </c>
      <c r="I56" s="22" t="b">
        <v>1</v>
      </c>
      <c r="J56" s="22" t="b">
        <v>0</v>
      </c>
      <c r="K56" s="22" t="b">
        <v>0</v>
      </c>
      <c r="L56" s="22" t="b">
        <v>1</v>
      </c>
      <c r="M56" s="22" t="b">
        <v>1</v>
      </c>
    </row>
    <row r="57" spans="2:13" x14ac:dyDescent="0.25">
      <c r="B57" s="22" t="s">
        <v>342</v>
      </c>
      <c r="C57" s="23">
        <v>38901</v>
      </c>
      <c r="D57" s="24">
        <v>62529</v>
      </c>
      <c r="E57" s="22">
        <v>354</v>
      </c>
      <c r="F57" s="22">
        <v>658</v>
      </c>
      <c r="G57" s="25">
        <f t="shared" si="4"/>
        <v>8.7826017158941783E-2</v>
      </c>
      <c r="H57" s="22" t="b">
        <v>1</v>
      </c>
      <c r="I57" s="22" t="b">
        <v>0</v>
      </c>
      <c r="J57" s="22" t="b">
        <v>1</v>
      </c>
      <c r="K57" s="22" t="b">
        <v>0</v>
      </c>
      <c r="L57" s="22" t="b">
        <v>1</v>
      </c>
      <c r="M57" s="22" t="b">
        <v>1</v>
      </c>
    </row>
    <row r="58" spans="2:13" x14ac:dyDescent="0.25">
      <c r="B58" s="22" t="s">
        <v>128</v>
      </c>
      <c r="C58" s="23">
        <v>38914</v>
      </c>
      <c r="D58" s="24">
        <v>38914</v>
      </c>
      <c r="E58" s="22">
        <v>1608</v>
      </c>
      <c r="F58" s="22">
        <v>2886</v>
      </c>
      <c r="G58" s="25">
        <f t="shared" si="4"/>
        <v>5.0381568103942564E-2</v>
      </c>
      <c r="H58" s="22" t="b">
        <v>1</v>
      </c>
      <c r="I58" s="22" t="b">
        <v>1</v>
      </c>
      <c r="J58" s="22" t="b">
        <v>0</v>
      </c>
      <c r="K58" s="22" t="b">
        <v>0</v>
      </c>
      <c r="L58" s="22" t="b">
        <v>1</v>
      </c>
      <c r="M58" s="22" t="b">
        <v>1</v>
      </c>
    </row>
    <row r="59" spans="2:13" x14ac:dyDescent="0.25">
      <c r="B59" s="22" t="s">
        <v>121</v>
      </c>
      <c r="C59" s="23">
        <v>85187</v>
      </c>
      <c r="D59" s="24">
        <v>85192</v>
      </c>
      <c r="E59" s="22">
        <v>2165</v>
      </c>
      <c r="F59" s="22">
        <v>4032</v>
      </c>
      <c r="G59" s="25">
        <f t="shared" si="4"/>
        <v>8.9932073130444934E-2</v>
      </c>
      <c r="H59" s="22" t="b">
        <v>1</v>
      </c>
      <c r="I59" s="22" t="b">
        <v>0</v>
      </c>
      <c r="J59" s="22" t="b">
        <v>1</v>
      </c>
      <c r="K59" s="22" t="b">
        <v>0</v>
      </c>
      <c r="L59" s="22" t="b">
        <v>1</v>
      </c>
      <c r="M59" s="22" t="b">
        <v>1</v>
      </c>
    </row>
    <row r="60" spans="2:13" x14ac:dyDescent="0.25">
      <c r="B60" s="22" t="s">
        <v>161</v>
      </c>
      <c r="C60" s="23">
        <v>38846</v>
      </c>
      <c r="D60" s="24">
        <v>38846</v>
      </c>
      <c r="E60" s="22">
        <v>250</v>
      </c>
      <c r="F60" s="22">
        <v>465</v>
      </c>
      <c r="G60" s="25">
        <f t="shared" si="4"/>
        <v>8.855343881175326E-2</v>
      </c>
      <c r="H60" s="22" t="b">
        <v>1</v>
      </c>
      <c r="I60" s="22" t="b">
        <v>0</v>
      </c>
      <c r="J60" s="22" t="b">
        <v>1</v>
      </c>
      <c r="K60" s="22" t="b">
        <v>0</v>
      </c>
      <c r="L60" s="22" t="b">
        <v>1</v>
      </c>
      <c r="M60" s="22" t="b">
        <v>1</v>
      </c>
    </row>
    <row r="61" spans="2:13" x14ac:dyDescent="0.25">
      <c r="B61" s="22" t="s">
        <v>160</v>
      </c>
      <c r="C61" s="23">
        <v>38845</v>
      </c>
      <c r="D61" s="24">
        <v>38845</v>
      </c>
      <c r="E61" s="22">
        <v>505</v>
      </c>
      <c r="F61" s="22">
        <v>905</v>
      </c>
      <c r="G61" s="25">
        <f t="shared" si="4"/>
        <v>4.8803217422161982E-2</v>
      </c>
      <c r="H61" s="22" t="b">
        <v>1</v>
      </c>
      <c r="I61" s="22" t="b">
        <v>1</v>
      </c>
      <c r="J61" s="22" t="b">
        <v>0</v>
      </c>
      <c r="K61" s="22" t="b">
        <v>0</v>
      </c>
      <c r="L61" s="22" t="b">
        <v>1</v>
      </c>
      <c r="M61" s="22" t="b">
        <v>1</v>
      </c>
    </row>
    <row r="62" spans="2:13" x14ac:dyDescent="0.25">
      <c r="B62" s="22" t="s">
        <v>337</v>
      </c>
      <c r="C62" s="23">
        <v>38845</v>
      </c>
      <c r="D62" s="24">
        <v>38847</v>
      </c>
      <c r="E62" s="22">
        <v>505</v>
      </c>
      <c r="F62" s="22">
        <v>905</v>
      </c>
      <c r="G62" s="25">
        <f t="shared" si="4"/>
        <v>4.8803217422161982E-2</v>
      </c>
      <c r="H62" s="22" t="b">
        <v>1</v>
      </c>
      <c r="I62" s="22" t="b">
        <v>1</v>
      </c>
      <c r="J62" s="22" t="b">
        <v>0</v>
      </c>
      <c r="K62" s="22" t="b">
        <v>0</v>
      </c>
      <c r="L62" s="22" t="b">
        <v>1</v>
      </c>
      <c r="M62" s="22" t="b">
        <v>1</v>
      </c>
    </row>
    <row r="63" spans="2:13" x14ac:dyDescent="0.25">
      <c r="B63" s="22" t="s">
        <v>158</v>
      </c>
      <c r="C63" s="23">
        <v>38845</v>
      </c>
      <c r="D63" s="24">
        <v>38848</v>
      </c>
      <c r="E63" s="22">
        <v>736</v>
      </c>
      <c r="F63" s="22">
        <v>1219</v>
      </c>
      <c r="G63" s="25">
        <f>F63/E63/1.52-1</f>
        <v>8.9638157894736725E-2</v>
      </c>
      <c r="H63" s="22" t="b">
        <v>1</v>
      </c>
      <c r="I63" s="22" t="b">
        <v>0</v>
      </c>
      <c r="J63" s="22" t="b">
        <v>1</v>
      </c>
      <c r="K63" s="22" t="b">
        <v>0</v>
      </c>
      <c r="L63" s="22" t="b">
        <v>1</v>
      </c>
      <c r="M63" s="22" t="b">
        <v>0</v>
      </c>
    </row>
    <row r="64" spans="2:13" x14ac:dyDescent="0.25">
      <c r="B64" s="22" t="s">
        <v>157</v>
      </c>
      <c r="C64" s="23">
        <v>38861</v>
      </c>
      <c r="D64" s="24">
        <v>38861</v>
      </c>
      <c r="E64" s="22">
        <v>1002</v>
      </c>
      <c r="F64" s="22">
        <v>1798</v>
      </c>
      <c r="G64" s="25">
        <f>F64/E64/N$2/1.52-1</f>
        <v>5.0167988208278169E-2</v>
      </c>
      <c r="H64" s="22" t="b">
        <v>1</v>
      </c>
      <c r="I64" s="22" t="b">
        <v>1</v>
      </c>
      <c r="J64" s="22" t="b">
        <v>0</v>
      </c>
      <c r="K64" s="22" t="b">
        <v>0</v>
      </c>
      <c r="L64" s="22" t="b">
        <v>1</v>
      </c>
      <c r="M64" s="22" t="b">
        <v>1</v>
      </c>
    </row>
    <row r="65" spans="1:13" x14ac:dyDescent="0.25">
      <c r="B65" s="22" t="s">
        <v>338</v>
      </c>
      <c r="C65" s="23">
        <v>38906</v>
      </c>
      <c r="D65" s="24">
        <v>62547</v>
      </c>
      <c r="E65" s="22">
        <v>504</v>
      </c>
      <c r="F65" s="22">
        <v>939</v>
      </c>
      <c r="G65" s="25">
        <f>F65/E65/N$2/1.52-1</f>
        <v>9.0364907667942695E-2</v>
      </c>
      <c r="H65" s="22" t="b">
        <v>1</v>
      </c>
      <c r="I65" s="22" t="b">
        <v>0</v>
      </c>
      <c r="J65" s="22" t="b">
        <v>1</v>
      </c>
      <c r="K65" s="22" t="b">
        <v>0</v>
      </c>
      <c r="L65" s="22" t="b">
        <v>1</v>
      </c>
      <c r="M65" s="22" t="b">
        <v>1</v>
      </c>
    </row>
    <row r="66" spans="1:13" x14ac:dyDescent="0.25">
      <c r="B66" s="22" t="s">
        <v>159</v>
      </c>
      <c r="C66" s="23">
        <v>38910</v>
      </c>
      <c r="D66" s="24">
        <v>38910</v>
      </c>
      <c r="E66" s="22">
        <v>1703</v>
      </c>
      <c r="F66" s="22">
        <v>3055</v>
      </c>
      <c r="G66" s="25">
        <f>F66/E66/N$2/1.52-1</f>
        <v>4.9864803910210975E-2</v>
      </c>
      <c r="H66" s="22" t="b">
        <v>1</v>
      </c>
      <c r="I66" s="22" t="b">
        <v>1</v>
      </c>
      <c r="J66" s="22" t="b">
        <v>0</v>
      </c>
      <c r="K66" s="22" t="b">
        <v>0</v>
      </c>
      <c r="L66" s="22" t="b">
        <v>1</v>
      </c>
      <c r="M66" s="22" t="b">
        <v>1</v>
      </c>
    </row>
    <row r="67" spans="1:13" x14ac:dyDescent="0.25">
      <c r="B67" s="22" t="s">
        <v>156</v>
      </c>
      <c r="C67" s="23">
        <v>85179</v>
      </c>
      <c r="D67" s="24">
        <v>85182</v>
      </c>
      <c r="E67" s="22">
        <v>2382</v>
      </c>
      <c r="F67" s="22">
        <v>4402</v>
      </c>
      <c r="G67" s="25">
        <f>1.1*F67/E67/N$2/1.52-1.1</f>
        <v>8.9700861617659333E-2</v>
      </c>
      <c r="H67" s="22" t="b">
        <v>1</v>
      </c>
      <c r="I67" s="22" t="b">
        <v>0</v>
      </c>
      <c r="J67" s="22" t="b">
        <v>1</v>
      </c>
      <c r="K67" s="22" t="b">
        <v>0</v>
      </c>
      <c r="L67" s="22" t="b">
        <v>1</v>
      </c>
      <c r="M67" s="22" t="b">
        <v>1</v>
      </c>
    </row>
    <row r="68" spans="1:13" x14ac:dyDescent="0.25">
      <c r="B68" s="22" t="s">
        <v>442</v>
      </c>
      <c r="C68" s="23" t="s">
        <v>34</v>
      </c>
      <c r="D68" s="24">
        <v>45483</v>
      </c>
      <c r="E68" s="22">
        <v>1309</v>
      </c>
      <c r="F68" s="22">
        <v>2168</v>
      </c>
      <c r="G68" s="25">
        <f>F68/E68/1.52-1</f>
        <v>8.9622451851554041E-2</v>
      </c>
      <c r="H68" s="22" t="b">
        <v>1</v>
      </c>
      <c r="I68" s="22" t="b">
        <v>0</v>
      </c>
      <c r="J68" s="22" t="b">
        <v>1</v>
      </c>
      <c r="K68" s="22" t="b">
        <v>0</v>
      </c>
      <c r="L68" s="22" t="b">
        <v>1</v>
      </c>
      <c r="M68" s="22" t="b">
        <v>0</v>
      </c>
    </row>
    <row r="70" spans="1:13" x14ac:dyDescent="0.25">
      <c r="A70" s="22" t="s">
        <v>142</v>
      </c>
      <c r="B70" s="22" t="s">
        <v>322</v>
      </c>
      <c r="C70" s="23">
        <v>28882</v>
      </c>
      <c r="D70" s="24">
        <v>28882</v>
      </c>
      <c r="E70" s="22">
        <v>2924</v>
      </c>
      <c r="F70" s="22">
        <v>5246</v>
      </c>
      <c r="G70" s="25">
        <f t="shared" ref="G70:G93" si="5">F70/E70/N$2/1.52-1</f>
        <v>4.9996201257383799E-2</v>
      </c>
      <c r="H70" s="22" t="b">
        <v>1</v>
      </c>
      <c r="I70" s="22" t="b">
        <v>1</v>
      </c>
      <c r="J70" s="22" t="b">
        <v>0</v>
      </c>
      <c r="K70" s="22" t="b">
        <v>0</v>
      </c>
      <c r="L70" s="22" t="b">
        <v>1</v>
      </c>
      <c r="M70" s="22" t="b">
        <v>1</v>
      </c>
    </row>
    <row r="71" spans="1:13" x14ac:dyDescent="0.25">
      <c r="B71" s="22" t="s">
        <v>323</v>
      </c>
      <c r="C71" s="23">
        <v>28876</v>
      </c>
      <c r="D71" s="24">
        <v>28877</v>
      </c>
      <c r="E71" s="22">
        <v>293</v>
      </c>
      <c r="F71" s="22">
        <v>546</v>
      </c>
      <c r="G71" s="25">
        <f t="shared" si="5"/>
        <v>9.0590806252004219E-2</v>
      </c>
      <c r="H71" s="22" t="b">
        <v>1</v>
      </c>
      <c r="I71" s="22" t="b">
        <v>0</v>
      </c>
      <c r="J71" s="22" t="b">
        <v>1</v>
      </c>
      <c r="K71" s="22" t="b">
        <v>0</v>
      </c>
      <c r="L71" s="22" t="b">
        <v>1</v>
      </c>
      <c r="M71" s="22" t="b">
        <v>1</v>
      </c>
    </row>
    <row r="72" spans="1:13" x14ac:dyDescent="0.25">
      <c r="B72" s="22" t="s">
        <v>324</v>
      </c>
      <c r="C72" s="23">
        <v>208879</v>
      </c>
      <c r="D72" s="24">
        <v>28879</v>
      </c>
      <c r="E72" s="22">
        <v>1265</v>
      </c>
      <c r="F72" s="22">
        <v>2269</v>
      </c>
      <c r="G72" s="25">
        <f t="shared" si="5"/>
        <v>4.9737665291286648E-2</v>
      </c>
      <c r="H72" s="22" t="b">
        <v>1</v>
      </c>
      <c r="I72" s="22" t="b">
        <v>1</v>
      </c>
      <c r="J72" s="22" t="b">
        <v>0</v>
      </c>
      <c r="K72" s="22" t="b">
        <v>0</v>
      </c>
      <c r="L72" s="22" t="b">
        <v>1</v>
      </c>
      <c r="M72" s="22" t="b">
        <v>1</v>
      </c>
    </row>
    <row r="73" spans="1:13" x14ac:dyDescent="0.25">
      <c r="B73" s="22" t="s">
        <v>325</v>
      </c>
      <c r="C73" s="23">
        <v>31271</v>
      </c>
      <c r="D73" s="24">
        <v>38722</v>
      </c>
      <c r="E73" s="22">
        <v>1309</v>
      </c>
      <c r="F73" s="22">
        <v>2348</v>
      </c>
      <c r="G73" s="25">
        <f t="shared" si="5"/>
        <v>4.9772655121284703E-2</v>
      </c>
      <c r="H73" s="22" t="b">
        <v>1</v>
      </c>
      <c r="I73" s="22" t="b">
        <v>1</v>
      </c>
      <c r="J73" s="22" t="b">
        <v>0</v>
      </c>
      <c r="K73" s="22" t="b">
        <v>0</v>
      </c>
      <c r="L73" s="22" t="b">
        <v>1</v>
      </c>
      <c r="M73" s="22" t="b">
        <v>1</v>
      </c>
    </row>
    <row r="74" spans="1:13" x14ac:dyDescent="0.25">
      <c r="B74" s="22" t="s">
        <v>326</v>
      </c>
      <c r="C74" s="23">
        <v>28869</v>
      </c>
      <c r="D74" s="24">
        <v>28869</v>
      </c>
      <c r="E74" s="22">
        <v>1171</v>
      </c>
      <c r="F74" s="22">
        <v>2100</v>
      </c>
      <c r="G74" s="25">
        <f t="shared" si="5"/>
        <v>4.9540518399255218E-2</v>
      </c>
      <c r="H74" s="22" t="b">
        <v>1</v>
      </c>
      <c r="I74" s="22" t="b">
        <v>1</v>
      </c>
      <c r="J74" s="22" t="b">
        <v>0</v>
      </c>
      <c r="K74" s="22" t="b">
        <v>0</v>
      </c>
      <c r="L74" s="22" t="b">
        <v>1</v>
      </c>
      <c r="M74" s="22" t="b">
        <v>1</v>
      </c>
    </row>
    <row r="75" spans="1:13" x14ac:dyDescent="0.25">
      <c r="B75" s="22" t="s">
        <v>327</v>
      </c>
      <c r="C75" s="23">
        <v>28869</v>
      </c>
      <c r="D75" s="24">
        <v>44540</v>
      </c>
      <c r="E75" s="22">
        <v>437</v>
      </c>
      <c r="F75" s="22">
        <v>813</v>
      </c>
      <c r="G75" s="25">
        <f t="shared" si="5"/>
        <v>8.8794500324740122E-2</v>
      </c>
      <c r="H75" s="22" t="b">
        <v>1</v>
      </c>
      <c r="I75" s="22" t="b">
        <v>0</v>
      </c>
      <c r="J75" s="22" t="b">
        <v>1</v>
      </c>
      <c r="K75" s="22" t="b">
        <v>0</v>
      </c>
      <c r="L75" s="22" t="b">
        <v>1</v>
      </c>
      <c r="M75" s="22" t="b">
        <v>1</v>
      </c>
    </row>
    <row r="76" spans="1:13" x14ac:dyDescent="0.25">
      <c r="B76" s="22" t="s">
        <v>328</v>
      </c>
      <c r="C76" s="23">
        <v>83465</v>
      </c>
      <c r="D76" s="24">
        <v>86563</v>
      </c>
      <c r="E76" s="22">
        <v>2248</v>
      </c>
      <c r="F76" s="22">
        <v>4186</v>
      </c>
      <c r="G76" s="25">
        <f t="shared" si="5"/>
        <v>8.9782242486989405E-2</v>
      </c>
      <c r="H76" s="22" t="b">
        <v>1</v>
      </c>
      <c r="I76" s="22" t="b">
        <v>0</v>
      </c>
      <c r="J76" s="22" t="b">
        <v>1</v>
      </c>
      <c r="K76" s="22" t="b">
        <v>0</v>
      </c>
      <c r="L76" s="22" t="b">
        <v>1</v>
      </c>
      <c r="M76" s="22" t="b">
        <v>1</v>
      </c>
    </row>
    <row r="77" spans="1:13" x14ac:dyDescent="0.25">
      <c r="B77" s="22" t="s">
        <v>240</v>
      </c>
      <c r="C77" s="23" t="s">
        <v>34</v>
      </c>
      <c r="D77" s="24">
        <v>21929</v>
      </c>
      <c r="E77" s="22">
        <v>464</v>
      </c>
      <c r="F77" s="22">
        <v>864</v>
      </c>
      <c r="G77" s="25">
        <f t="shared" si="5"/>
        <v>8.9764288020665051E-2</v>
      </c>
      <c r="H77" s="22" t="b">
        <v>1</v>
      </c>
      <c r="I77" s="22" t="b">
        <v>0</v>
      </c>
      <c r="J77" s="22" t="b">
        <v>1</v>
      </c>
      <c r="K77" s="22" t="b">
        <v>0</v>
      </c>
      <c r="L77" s="22" t="b">
        <v>1</v>
      </c>
      <c r="M77" s="22" t="b">
        <v>1</v>
      </c>
    </row>
    <row r="78" spans="1:13" x14ac:dyDescent="0.25">
      <c r="B78" s="22" t="s">
        <v>116</v>
      </c>
      <c r="C78" s="23">
        <v>38685</v>
      </c>
      <c r="D78" s="24">
        <v>38685</v>
      </c>
      <c r="E78" s="22">
        <v>3021</v>
      </c>
      <c r="F78" s="22">
        <v>5419</v>
      </c>
      <c r="G78" s="25">
        <f t="shared" si="5"/>
        <v>4.9796778272680919E-2</v>
      </c>
      <c r="H78" s="22" t="b">
        <v>1</v>
      </c>
      <c r="I78" s="22" t="b">
        <v>1</v>
      </c>
      <c r="J78" s="22" t="b">
        <v>0</v>
      </c>
      <c r="K78" s="22" t="b">
        <v>0</v>
      </c>
      <c r="L78" s="22" t="b">
        <v>1</v>
      </c>
      <c r="M78" s="22" t="b">
        <v>1</v>
      </c>
    </row>
    <row r="79" spans="1:13" x14ac:dyDescent="0.25">
      <c r="B79" s="22" t="s">
        <v>114</v>
      </c>
      <c r="C79" s="23">
        <v>38689</v>
      </c>
      <c r="D79" s="24">
        <v>38690</v>
      </c>
      <c r="E79" s="22">
        <v>303</v>
      </c>
      <c r="F79" s="22">
        <v>564</v>
      </c>
      <c r="G79" s="25">
        <f t="shared" si="5"/>
        <v>8.9364667819704202E-2</v>
      </c>
      <c r="H79" s="22" t="b">
        <v>1</v>
      </c>
      <c r="I79" s="22" t="b">
        <v>0</v>
      </c>
      <c r="J79" s="22" t="b">
        <v>1</v>
      </c>
      <c r="K79" s="22" t="b">
        <v>0</v>
      </c>
      <c r="L79" s="22" t="b">
        <v>1</v>
      </c>
      <c r="M79" s="22" t="b">
        <v>1</v>
      </c>
    </row>
    <row r="80" spans="1:13" x14ac:dyDescent="0.25">
      <c r="B80" s="22" t="s">
        <v>120</v>
      </c>
      <c r="C80" s="23">
        <v>38672</v>
      </c>
      <c r="D80" s="24">
        <v>38672</v>
      </c>
      <c r="E80" s="22">
        <v>1513</v>
      </c>
      <c r="F80" s="22">
        <v>2714</v>
      </c>
      <c r="G80" s="25">
        <f t="shared" si="5"/>
        <v>4.9802796173342934E-2</v>
      </c>
      <c r="H80" s="22" t="b">
        <v>1</v>
      </c>
      <c r="I80" s="22" t="b">
        <v>1</v>
      </c>
      <c r="J80" s="22" t="b">
        <v>0</v>
      </c>
      <c r="K80" s="22" t="b">
        <v>0</v>
      </c>
      <c r="L80" s="22" t="b">
        <v>1</v>
      </c>
      <c r="M80" s="22" t="b">
        <v>1</v>
      </c>
    </row>
    <row r="81" spans="1:13" x14ac:dyDescent="0.25">
      <c r="B81" s="22" t="s">
        <v>118</v>
      </c>
      <c r="C81" s="23">
        <v>38705</v>
      </c>
      <c r="D81" s="24">
        <v>38723</v>
      </c>
      <c r="E81" s="22">
        <v>1320</v>
      </c>
      <c r="F81" s="22">
        <v>2368</v>
      </c>
      <c r="G81" s="25">
        <f t="shared" si="5"/>
        <v>4.9891879727204325E-2</v>
      </c>
      <c r="H81" s="22" t="b">
        <v>1</v>
      </c>
      <c r="I81" s="22" t="b">
        <v>1</v>
      </c>
      <c r="J81" s="22" t="b">
        <v>0</v>
      </c>
      <c r="K81" s="22" t="b">
        <v>0</v>
      </c>
      <c r="L81" s="22" t="b">
        <v>1</v>
      </c>
      <c r="M81" s="22" t="b">
        <v>1</v>
      </c>
    </row>
    <row r="82" spans="1:13" x14ac:dyDescent="0.25">
      <c r="B82" s="22" t="s">
        <v>119</v>
      </c>
      <c r="C82" s="23">
        <v>38645</v>
      </c>
      <c r="D82" s="24">
        <v>38645</v>
      </c>
      <c r="E82" s="22">
        <v>1210</v>
      </c>
      <c r="F82" s="22">
        <v>2170</v>
      </c>
      <c r="G82" s="25">
        <f t="shared" si="5"/>
        <v>4.9569431361194516E-2</v>
      </c>
      <c r="H82" s="22" t="b">
        <v>1</v>
      </c>
      <c r="I82" s="22" t="b">
        <v>1</v>
      </c>
      <c r="J82" s="22" t="b">
        <v>0</v>
      </c>
      <c r="K82" s="22" t="b">
        <v>0</v>
      </c>
      <c r="L82" s="22" t="b">
        <v>1</v>
      </c>
      <c r="M82" s="22" t="b">
        <v>1</v>
      </c>
    </row>
    <row r="83" spans="1:13" x14ac:dyDescent="0.25">
      <c r="B83" s="22" t="s">
        <v>329</v>
      </c>
      <c r="C83" s="23">
        <v>38645</v>
      </c>
      <c r="D83" s="24">
        <v>44545</v>
      </c>
      <c r="E83" s="22">
        <v>438</v>
      </c>
      <c r="F83" s="22">
        <v>814</v>
      </c>
      <c r="G83" s="25">
        <f t="shared" si="5"/>
        <v>8.7644841155750886E-2</v>
      </c>
      <c r="H83" s="22" t="b">
        <v>1</v>
      </c>
      <c r="I83" s="22" t="b">
        <v>0</v>
      </c>
      <c r="J83" s="22" t="b">
        <v>1</v>
      </c>
      <c r="K83" s="22" t="b">
        <v>0</v>
      </c>
      <c r="L83" s="22" t="b">
        <v>1</v>
      </c>
      <c r="M83" s="22" t="b">
        <v>1</v>
      </c>
    </row>
    <row r="84" spans="1:13" x14ac:dyDescent="0.25">
      <c r="B84" s="22" t="s">
        <v>113</v>
      </c>
      <c r="C84" s="23">
        <v>85257</v>
      </c>
      <c r="D84" s="24">
        <v>85260</v>
      </c>
      <c r="E84" s="22">
        <v>2248</v>
      </c>
      <c r="F84" s="22">
        <v>4186</v>
      </c>
      <c r="G84" s="25">
        <f t="shared" si="5"/>
        <v>8.9782242486989405E-2</v>
      </c>
      <c r="H84" s="22" t="b">
        <v>1</v>
      </c>
      <c r="I84" s="22" t="b">
        <v>0</v>
      </c>
      <c r="J84" s="22" t="b">
        <v>1</v>
      </c>
      <c r="K84" s="22" t="b">
        <v>0</v>
      </c>
      <c r="L84" s="22" t="b">
        <v>1</v>
      </c>
      <c r="M84" s="22" t="b">
        <v>1</v>
      </c>
    </row>
    <row r="85" spans="1:13" x14ac:dyDescent="0.25">
      <c r="B85" s="22" t="s">
        <v>330</v>
      </c>
      <c r="C85" s="23">
        <v>85257</v>
      </c>
      <c r="D85" s="24">
        <v>85261</v>
      </c>
      <c r="E85" s="22">
        <v>2664</v>
      </c>
      <c r="F85" s="22">
        <v>4961</v>
      </c>
      <c r="G85" s="25">
        <f t="shared" si="5"/>
        <v>8.9862767998867499E-2</v>
      </c>
      <c r="H85" s="22" t="b">
        <v>1</v>
      </c>
      <c r="I85" s="22" t="b">
        <v>0</v>
      </c>
      <c r="J85" s="22" t="b">
        <v>1</v>
      </c>
      <c r="K85" s="22" t="b">
        <v>0</v>
      </c>
      <c r="L85" s="22" t="b">
        <v>1</v>
      </c>
      <c r="M85" s="22" t="b">
        <v>1</v>
      </c>
    </row>
    <row r="86" spans="1:13" x14ac:dyDescent="0.25">
      <c r="B86" s="22" t="s">
        <v>151</v>
      </c>
      <c r="C86" s="23">
        <v>38687</v>
      </c>
      <c r="D86" s="24">
        <v>38687</v>
      </c>
      <c r="E86" s="22">
        <v>3021</v>
      </c>
      <c r="F86" s="22">
        <v>5419</v>
      </c>
      <c r="G86" s="25">
        <f t="shared" si="5"/>
        <v>4.9796778272680919E-2</v>
      </c>
      <c r="H86" s="22" t="b">
        <v>1</v>
      </c>
      <c r="I86" s="22" t="b">
        <v>1</v>
      </c>
      <c r="J86" s="22" t="b">
        <v>0</v>
      </c>
      <c r="K86" s="22" t="b">
        <v>0</v>
      </c>
      <c r="L86" s="22" t="b">
        <v>1</v>
      </c>
      <c r="M86" s="22" t="b">
        <v>1</v>
      </c>
    </row>
    <row r="87" spans="1:13" x14ac:dyDescent="0.25">
      <c r="B87" s="22" t="s">
        <v>150</v>
      </c>
      <c r="C87" s="23">
        <v>38695</v>
      </c>
      <c r="D87" s="24">
        <v>38696</v>
      </c>
      <c r="E87" s="22">
        <v>293</v>
      </c>
      <c r="F87" s="22">
        <v>546</v>
      </c>
      <c r="G87" s="25">
        <f t="shared" si="5"/>
        <v>9.0590806252004219E-2</v>
      </c>
      <c r="H87" s="22" t="b">
        <v>1</v>
      </c>
      <c r="I87" s="22" t="b">
        <v>0</v>
      </c>
      <c r="J87" s="22" t="b">
        <v>1</v>
      </c>
      <c r="K87" s="22" t="b">
        <v>0</v>
      </c>
      <c r="L87" s="22" t="b">
        <v>1</v>
      </c>
      <c r="M87" s="22" t="b">
        <v>1</v>
      </c>
    </row>
    <row r="88" spans="1:13" x14ac:dyDescent="0.25">
      <c r="B88" s="22" t="s">
        <v>153</v>
      </c>
      <c r="C88" s="23">
        <v>38669</v>
      </c>
      <c r="D88" s="24">
        <v>38669</v>
      </c>
      <c r="E88" s="22">
        <v>1265</v>
      </c>
      <c r="F88" s="22">
        <v>2269</v>
      </c>
      <c r="G88" s="25">
        <f t="shared" si="5"/>
        <v>4.9737665291286648E-2</v>
      </c>
      <c r="H88" s="22" t="b">
        <v>1</v>
      </c>
      <c r="I88" s="22" t="b">
        <v>1</v>
      </c>
      <c r="J88" s="22" t="b">
        <v>0</v>
      </c>
      <c r="K88" s="22" t="b">
        <v>0</v>
      </c>
      <c r="L88" s="22" t="b">
        <v>1</v>
      </c>
      <c r="M88" s="22" t="b">
        <v>1</v>
      </c>
    </row>
    <row r="89" spans="1:13" x14ac:dyDescent="0.25">
      <c r="B89" s="22" t="s">
        <v>152</v>
      </c>
      <c r="C89" s="23">
        <v>38701</v>
      </c>
      <c r="D89" s="24">
        <v>38724</v>
      </c>
      <c r="E89" s="22">
        <v>1320</v>
      </c>
      <c r="F89" s="22">
        <v>2368</v>
      </c>
      <c r="G89" s="25">
        <f t="shared" si="5"/>
        <v>4.9891879727204325E-2</v>
      </c>
      <c r="H89" s="22" t="b">
        <v>1</v>
      </c>
      <c r="I89" s="22" t="b">
        <v>1</v>
      </c>
      <c r="J89" s="22" t="b">
        <v>0</v>
      </c>
      <c r="K89" s="22" t="b">
        <v>0</v>
      </c>
      <c r="L89" s="22" t="b">
        <v>1</v>
      </c>
      <c r="M89" s="22" t="b">
        <v>1</v>
      </c>
    </row>
    <row r="90" spans="1:13" x14ac:dyDescent="0.25">
      <c r="B90" s="22" t="s">
        <v>331</v>
      </c>
      <c r="C90" s="23">
        <v>38701</v>
      </c>
      <c r="D90" s="24">
        <v>38703</v>
      </c>
      <c r="E90" s="22">
        <v>196</v>
      </c>
      <c r="F90" s="22">
        <v>364</v>
      </c>
      <c r="G90" s="25">
        <f t="shared" si="5"/>
        <v>8.6881313713732311E-2</v>
      </c>
      <c r="H90" s="22" t="b">
        <v>1</v>
      </c>
      <c r="I90" s="22" t="b">
        <v>0</v>
      </c>
      <c r="J90" s="22" t="b">
        <v>1</v>
      </c>
      <c r="K90" s="22" t="b">
        <v>0</v>
      </c>
      <c r="L90" s="22" t="b">
        <v>1</v>
      </c>
      <c r="M90" s="22" t="b">
        <v>1</v>
      </c>
    </row>
    <row r="91" spans="1:13" x14ac:dyDescent="0.25">
      <c r="B91" s="22" t="s">
        <v>154</v>
      </c>
      <c r="C91" s="23">
        <v>38660</v>
      </c>
      <c r="D91" s="24">
        <v>38660</v>
      </c>
      <c r="E91" s="22">
        <v>1170</v>
      </c>
      <c r="F91" s="22">
        <v>2099</v>
      </c>
      <c r="G91" s="25">
        <f t="shared" si="5"/>
        <v>4.9937353214718261E-2</v>
      </c>
      <c r="H91" s="22" t="b">
        <v>1</v>
      </c>
      <c r="I91" s="22" t="b">
        <v>1</v>
      </c>
      <c r="J91" s="22" t="b">
        <v>0</v>
      </c>
      <c r="K91" s="22" t="b">
        <v>0</v>
      </c>
      <c r="L91" s="22" t="b">
        <v>1</v>
      </c>
      <c r="M91" s="22" t="b">
        <v>1</v>
      </c>
    </row>
    <row r="92" spans="1:13" x14ac:dyDescent="0.25">
      <c r="B92" s="22" t="s">
        <v>332</v>
      </c>
      <c r="C92" s="23">
        <v>38660</v>
      </c>
      <c r="D92" s="24">
        <v>44549</v>
      </c>
      <c r="E92" s="22">
        <v>438</v>
      </c>
      <c r="F92" s="22">
        <v>814</v>
      </c>
      <c r="G92" s="25">
        <f t="shared" si="5"/>
        <v>8.7644841155750886E-2</v>
      </c>
      <c r="H92" s="22" t="b">
        <v>1</v>
      </c>
      <c r="I92" s="22" t="b">
        <v>0</v>
      </c>
      <c r="J92" s="22" t="b">
        <v>1</v>
      </c>
      <c r="K92" s="22" t="b">
        <v>0</v>
      </c>
      <c r="L92" s="22" t="b">
        <v>1</v>
      </c>
      <c r="M92" s="22" t="b">
        <v>1</v>
      </c>
    </row>
    <row r="93" spans="1:13" x14ac:dyDescent="0.25">
      <c r="B93" s="22" t="s">
        <v>149</v>
      </c>
      <c r="C93" s="23">
        <v>85451</v>
      </c>
      <c r="D93" s="24">
        <v>85462</v>
      </c>
      <c r="E93" s="22">
        <v>1732</v>
      </c>
      <c r="F93" s="22">
        <v>3106</v>
      </c>
      <c r="G93" s="25">
        <f t="shared" si="5"/>
        <v>4.9519165160950562E-2</v>
      </c>
      <c r="H93" s="22" t="b">
        <v>1</v>
      </c>
      <c r="I93" s="22" t="b">
        <v>1</v>
      </c>
      <c r="J93" s="22" t="b">
        <v>0</v>
      </c>
      <c r="K93" s="22" t="b">
        <v>0</v>
      </c>
      <c r="L93" s="22" t="b">
        <v>1</v>
      </c>
      <c r="M93" s="22" t="b">
        <v>1</v>
      </c>
    </row>
    <row r="95" spans="1:13" x14ac:dyDescent="0.25">
      <c r="A95" s="22" t="s">
        <v>441</v>
      </c>
      <c r="B95" s="22" t="s">
        <v>390</v>
      </c>
      <c r="C95" s="23">
        <v>28279</v>
      </c>
      <c r="D95" s="24">
        <v>28279</v>
      </c>
      <c r="E95" s="22">
        <v>3062</v>
      </c>
      <c r="F95" s="22">
        <v>5492</v>
      </c>
      <c r="G95" s="25">
        <f>F95/E95/N$2/1.52-1</f>
        <v>4.9692639913850201E-2</v>
      </c>
      <c r="H95" s="22" t="b">
        <v>1</v>
      </c>
      <c r="I95" s="22" t="b">
        <v>1</v>
      </c>
      <c r="J95" s="22" t="b">
        <v>0</v>
      </c>
      <c r="K95" s="22" t="b">
        <v>0</v>
      </c>
      <c r="L95" s="22" t="b">
        <v>1</v>
      </c>
      <c r="M95" s="22" t="b">
        <v>1</v>
      </c>
    </row>
    <row r="96" spans="1:13" x14ac:dyDescent="0.25">
      <c r="B96" s="22" t="s">
        <v>391</v>
      </c>
      <c r="C96" s="23">
        <v>28448</v>
      </c>
      <c r="D96" s="24">
        <v>28449</v>
      </c>
      <c r="E96" s="22">
        <v>1269</v>
      </c>
      <c r="F96" s="22">
        <v>2275</v>
      </c>
      <c r="G96" s="25">
        <f>F96/E96/N$2/1.52-1</f>
        <v>4.9195909613334754E-2</v>
      </c>
      <c r="H96" s="22" t="b">
        <v>1</v>
      </c>
      <c r="I96" s="22" t="b">
        <v>1</v>
      </c>
      <c r="J96" s="22" t="b">
        <v>0</v>
      </c>
      <c r="K96" s="22" t="b">
        <v>0</v>
      </c>
      <c r="L96" s="22" t="b">
        <v>1</v>
      </c>
      <c r="M96" s="22" t="b">
        <v>1</v>
      </c>
    </row>
    <row r="97" spans="2:14" x14ac:dyDescent="0.25">
      <c r="B97" s="22" t="s">
        <v>392</v>
      </c>
      <c r="C97" s="23">
        <v>20919</v>
      </c>
      <c r="D97" s="24">
        <v>20919</v>
      </c>
      <c r="E97" s="22">
        <v>1057</v>
      </c>
      <c r="F97" s="22">
        <v>1895</v>
      </c>
      <c r="G97" s="25">
        <f>F97/E97/N$2/1.52-1</f>
        <v>4.9230814817892155E-2</v>
      </c>
      <c r="H97" s="22" t="b">
        <v>1</v>
      </c>
      <c r="I97" s="22" t="b">
        <v>1</v>
      </c>
      <c r="J97" s="22" t="b">
        <v>0</v>
      </c>
      <c r="K97" s="22" t="b">
        <v>0</v>
      </c>
      <c r="L97" s="22" t="b">
        <v>1</v>
      </c>
      <c r="M97" s="22" t="b">
        <v>1</v>
      </c>
    </row>
    <row r="98" spans="2:14" x14ac:dyDescent="0.25">
      <c r="B98" s="22" t="s">
        <v>393</v>
      </c>
      <c r="C98" s="23">
        <v>20919</v>
      </c>
      <c r="D98" s="24">
        <v>31059</v>
      </c>
      <c r="E98" s="22">
        <v>581</v>
      </c>
      <c r="F98" s="22">
        <v>962</v>
      </c>
      <c r="G98" s="25">
        <f>F98/E98/1.52-1</f>
        <v>8.931968475405383E-2</v>
      </c>
      <c r="H98" s="22" t="b">
        <v>1</v>
      </c>
      <c r="I98" s="22" t="b">
        <v>0</v>
      </c>
      <c r="J98" s="22" t="b">
        <v>1</v>
      </c>
      <c r="K98" s="22" t="b">
        <v>0</v>
      </c>
      <c r="L98" s="22" t="b">
        <v>1</v>
      </c>
      <c r="M98" s="22" t="b">
        <v>0</v>
      </c>
    </row>
    <row r="99" spans="2:14" x14ac:dyDescent="0.25">
      <c r="B99" s="22" t="s">
        <v>394</v>
      </c>
      <c r="C99" s="23">
        <v>28302</v>
      </c>
      <c r="D99" s="24">
        <v>28302</v>
      </c>
      <c r="E99" s="22">
        <v>1055</v>
      </c>
      <c r="F99" s="22">
        <v>1891</v>
      </c>
      <c r="G99" s="25">
        <f>F99/E99/N$2/1.52-1</f>
        <v>4.9000944194580454E-2</v>
      </c>
      <c r="H99" s="22" t="b">
        <v>1</v>
      </c>
      <c r="I99" s="22" t="b">
        <v>1</v>
      </c>
      <c r="J99" s="22" t="b">
        <v>0</v>
      </c>
      <c r="K99" s="22" t="b">
        <v>0</v>
      </c>
      <c r="L99" s="22" t="b">
        <v>1</v>
      </c>
      <c r="M99" s="22" t="b">
        <v>1</v>
      </c>
    </row>
    <row r="100" spans="2:14" x14ac:dyDescent="0.25">
      <c r="B100" s="22" t="s">
        <v>395</v>
      </c>
      <c r="C100" s="23">
        <v>83216</v>
      </c>
      <c r="D100" s="24">
        <v>83216</v>
      </c>
      <c r="E100" s="22">
        <v>9583</v>
      </c>
      <c r="F100" s="22">
        <v>15294</v>
      </c>
      <c r="G100" s="25">
        <f>F100/E100/1.52-1</f>
        <v>4.9967870736007391E-2</v>
      </c>
      <c r="H100" s="22" t="b">
        <v>1</v>
      </c>
      <c r="I100" s="22" t="b">
        <v>1</v>
      </c>
      <c r="J100" s="22" t="b">
        <v>0</v>
      </c>
      <c r="K100" s="22" t="b">
        <v>0</v>
      </c>
      <c r="L100" s="22" t="b">
        <v>1</v>
      </c>
      <c r="M100" s="22" t="b">
        <v>0</v>
      </c>
    </row>
    <row r="101" spans="2:14" x14ac:dyDescent="0.25">
      <c r="B101" s="22" t="s">
        <v>396</v>
      </c>
      <c r="C101" s="23" t="s">
        <v>34</v>
      </c>
      <c r="D101" s="24">
        <v>45431</v>
      </c>
      <c r="E101" s="22">
        <v>1309</v>
      </c>
      <c r="F101" s="22">
        <v>2168</v>
      </c>
      <c r="G101" s="25">
        <f>F101/E101/1.52-1</f>
        <v>8.9622451851554041E-2</v>
      </c>
      <c r="H101" s="22" t="b">
        <v>1</v>
      </c>
      <c r="I101" s="22" t="b">
        <v>0</v>
      </c>
      <c r="J101" s="22" t="b">
        <v>1</v>
      </c>
      <c r="K101" s="22" t="b">
        <v>0</v>
      </c>
      <c r="L101" s="22" t="b">
        <v>1</v>
      </c>
      <c r="M101" s="22" t="b">
        <v>0</v>
      </c>
    </row>
    <row r="102" spans="2:14" x14ac:dyDescent="0.25">
      <c r="B102" s="22" t="s">
        <v>108</v>
      </c>
      <c r="C102" s="23">
        <v>38814</v>
      </c>
      <c r="D102" s="24">
        <v>38814</v>
      </c>
      <c r="E102" s="22">
        <v>3164</v>
      </c>
      <c r="F102" s="22">
        <v>5677</v>
      </c>
      <c r="G102" s="25">
        <f>F102/E102/N$2/1.52-1</f>
        <v>5.0072365206408564E-2</v>
      </c>
      <c r="H102" s="22" t="b">
        <v>1</v>
      </c>
      <c r="I102" s="22" t="b">
        <v>1</v>
      </c>
      <c r="J102" s="22" t="b">
        <v>0</v>
      </c>
      <c r="K102" s="22" t="b">
        <v>0</v>
      </c>
      <c r="L102" s="22" t="b">
        <v>1</v>
      </c>
      <c r="M102" s="22" t="b">
        <v>1</v>
      </c>
    </row>
    <row r="103" spans="2:14" x14ac:dyDescent="0.25">
      <c r="B103" s="22" t="s">
        <v>109</v>
      </c>
      <c r="C103" s="23">
        <v>38788</v>
      </c>
      <c r="D103" s="24">
        <v>38792</v>
      </c>
      <c r="E103" s="22">
        <f>1965/1.5</f>
        <v>1310</v>
      </c>
      <c r="F103" s="22">
        <v>2349</v>
      </c>
      <c r="G103" s="25">
        <f>F103/E103/N$2/1.52-1</f>
        <v>4.9418052929823819E-2</v>
      </c>
      <c r="H103" s="22" t="b">
        <v>1</v>
      </c>
      <c r="I103" s="22" t="b">
        <v>1</v>
      </c>
      <c r="J103" s="22" t="b">
        <v>0</v>
      </c>
      <c r="K103" s="22" t="b">
        <v>0</v>
      </c>
      <c r="L103" s="22" t="b">
        <v>1</v>
      </c>
      <c r="M103" s="22" t="b">
        <v>1</v>
      </c>
    </row>
    <row r="104" spans="2:14" x14ac:dyDescent="0.25">
      <c r="B104" s="22" t="s">
        <v>110</v>
      </c>
      <c r="C104" s="23">
        <v>38745</v>
      </c>
      <c r="D104" s="24">
        <v>38745</v>
      </c>
      <c r="E104" s="22">
        <v>1094</v>
      </c>
      <c r="F104" s="22">
        <v>1962</v>
      </c>
      <c r="G104" s="25">
        <f>F104/E104/N$2/1.52-1</f>
        <v>4.9587115915089131E-2</v>
      </c>
      <c r="H104" s="22" t="b">
        <v>1</v>
      </c>
      <c r="I104" s="22" t="b">
        <v>1</v>
      </c>
      <c r="J104" s="22" t="b">
        <v>0</v>
      </c>
      <c r="K104" s="22" t="b">
        <v>0</v>
      </c>
      <c r="L104" s="22" t="b">
        <v>1</v>
      </c>
      <c r="M104" s="22" t="b">
        <v>1</v>
      </c>
    </row>
    <row r="105" spans="2:14" x14ac:dyDescent="0.25">
      <c r="B105" s="22" t="s">
        <v>107</v>
      </c>
      <c r="C105" s="23">
        <v>38745</v>
      </c>
      <c r="D105" s="24">
        <v>38747</v>
      </c>
      <c r="E105" s="22">
        <v>582</v>
      </c>
      <c r="F105" s="22">
        <v>964</v>
      </c>
      <c r="G105" s="25">
        <f>F105/E105/1.52-1</f>
        <v>8.9708808102731075E-2</v>
      </c>
      <c r="H105" s="22" t="b">
        <v>1</v>
      </c>
      <c r="I105" s="22" t="b">
        <v>0</v>
      </c>
      <c r="J105" s="22" t="b">
        <v>1</v>
      </c>
      <c r="K105" s="22" t="b">
        <v>0</v>
      </c>
      <c r="L105" s="22" t="b">
        <v>1</v>
      </c>
      <c r="M105" s="22" t="b">
        <v>0</v>
      </c>
    </row>
    <row r="106" spans="2:14" x14ac:dyDescent="0.25">
      <c r="B106" s="22" t="s">
        <v>111</v>
      </c>
      <c r="C106" s="23">
        <v>38823</v>
      </c>
      <c r="D106" s="24">
        <v>38823</v>
      </c>
      <c r="E106" s="22">
        <v>1056</v>
      </c>
      <c r="F106" s="22">
        <v>1894</v>
      </c>
      <c r="G106" s="25">
        <f>F106/E106/N$2/1.52-1</f>
        <v>4.9670196475572581E-2</v>
      </c>
      <c r="H106" s="22" t="b">
        <v>1</v>
      </c>
      <c r="I106" s="22" t="b">
        <v>1</v>
      </c>
      <c r="J106" s="22" t="b">
        <v>0</v>
      </c>
      <c r="K106" s="22" t="b">
        <v>0</v>
      </c>
      <c r="L106" s="22" t="b">
        <v>1</v>
      </c>
      <c r="M106" s="22" t="b">
        <v>1</v>
      </c>
    </row>
    <row r="107" spans="2:14" x14ac:dyDescent="0.25">
      <c r="B107" s="22" t="s">
        <v>397</v>
      </c>
      <c r="C107" s="23">
        <v>38823</v>
      </c>
      <c r="D107" s="24">
        <v>38827</v>
      </c>
      <c r="E107" s="22">
        <v>438</v>
      </c>
      <c r="F107" s="22">
        <v>1342</v>
      </c>
      <c r="G107" s="25">
        <f>F107/E107/((N$2*1.52)^2)-1</f>
        <v>4.9426496001210518E-2</v>
      </c>
      <c r="H107" s="22" t="b">
        <v>1</v>
      </c>
      <c r="I107" s="22" t="b">
        <v>1</v>
      </c>
      <c r="J107" s="22" t="b">
        <v>0</v>
      </c>
      <c r="K107" s="22" t="b">
        <v>0</v>
      </c>
      <c r="L107" s="22" t="b">
        <v>1</v>
      </c>
      <c r="M107" s="22" t="b">
        <v>1</v>
      </c>
    </row>
    <row r="108" spans="2:14" x14ac:dyDescent="0.25">
      <c r="B108" s="22" t="s">
        <v>115</v>
      </c>
      <c r="C108" s="23">
        <v>83229</v>
      </c>
      <c r="D108" s="24">
        <v>83229</v>
      </c>
      <c r="E108" s="22">
        <v>9899</v>
      </c>
      <c r="F108" s="22">
        <v>15797</v>
      </c>
      <c r="G108" s="25">
        <f>F108/E108/1.52-1</f>
        <v>4.9880104848442963E-2</v>
      </c>
      <c r="H108" s="22" t="b">
        <v>1</v>
      </c>
      <c r="I108" s="22" t="b">
        <v>1</v>
      </c>
      <c r="J108" s="22" t="b">
        <v>0</v>
      </c>
      <c r="K108" s="22" t="b">
        <v>0</v>
      </c>
      <c r="L108" s="22" t="b">
        <v>1</v>
      </c>
      <c r="M108" s="22" t="b">
        <v>0</v>
      </c>
    </row>
    <row r="109" spans="2:14" x14ac:dyDescent="0.25">
      <c r="B109" s="22" t="s">
        <v>147</v>
      </c>
      <c r="C109" s="23">
        <v>38807</v>
      </c>
      <c r="D109" s="24">
        <v>38807</v>
      </c>
      <c r="E109" s="22">
        <v>3164</v>
      </c>
      <c r="F109" s="22">
        <v>5677</v>
      </c>
      <c r="G109" s="25">
        <f>F109/E109/N$2/1.52-1</f>
        <v>5.0072365206408564E-2</v>
      </c>
      <c r="H109" s="22" t="b">
        <v>1</v>
      </c>
      <c r="I109" s="22" t="b">
        <v>1</v>
      </c>
      <c r="J109" s="22" t="b">
        <v>0</v>
      </c>
      <c r="K109" s="22" t="b">
        <v>0</v>
      </c>
      <c r="L109" s="22" t="b">
        <v>1</v>
      </c>
      <c r="M109" s="22" t="b">
        <v>1</v>
      </c>
    </row>
    <row r="110" spans="2:14" x14ac:dyDescent="0.25">
      <c r="B110" s="22" t="s">
        <v>146</v>
      </c>
      <c r="C110" s="23">
        <v>38778</v>
      </c>
      <c r="D110" s="24">
        <v>38782</v>
      </c>
      <c r="E110" s="22">
        <v>1374</v>
      </c>
      <c r="F110" s="22">
        <v>2462</v>
      </c>
      <c r="G110" s="25">
        <f>F110/E110/N$2/1.52-1</f>
        <v>4.8668265622128448E-2</v>
      </c>
      <c r="H110" s="22" t="b">
        <v>1</v>
      </c>
      <c r="I110" s="22" t="b">
        <v>1</v>
      </c>
      <c r="J110" s="22" t="b">
        <v>0</v>
      </c>
      <c r="K110" s="22" t="b">
        <v>0</v>
      </c>
      <c r="L110" s="22" t="b">
        <v>1</v>
      </c>
      <c r="M110" s="22" t="b">
        <v>1</v>
      </c>
      <c r="N110" s="22" t="s">
        <v>440</v>
      </c>
    </row>
    <row r="111" spans="2:14" x14ac:dyDescent="0.25">
      <c r="B111" s="22" t="s">
        <v>155</v>
      </c>
      <c r="C111" s="23">
        <v>38754</v>
      </c>
      <c r="D111" s="24">
        <v>38754</v>
      </c>
      <c r="E111" s="22">
        <v>1092</v>
      </c>
      <c r="F111" s="22">
        <v>1959</v>
      </c>
      <c r="G111" s="25">
        <f>F111/E111/N$2/1.52-1</f>
        <v>4.9901624045957327E-2</v>
      </c>
      <c r="H111" s="22" t="b">
        <v>1</v>
      </c>
      <c r="I111" s="22" t="b">
        <v>1</v>
      </c>
      <c r="J111" s="22" t="b">
        <v>0</v>
      </c>
      <c r="K111" s="22" t="b">
        <v>0</v>
      </c>
      <c r="L111" s="22" t="b">
        <v>1</v>
      </c>
      <c r="M111" s="22" t="b">
        <v>1</v>
      </c>
    </row>
    <row r="112" spans="2:14" x14ac:dyDescent="0.25">
      <c r="B112" s="22" t="s">
        <v>144</v>
      </c>
      <c r="C112" s="23">
        <v>38754</v>
      </c>
      <c r="D112" s="24">
        <v>38759</v>
      </c>
      <c r="E112" s="22">
        <v>582</v>
      </c>
      <c r="F112" s="22">
        <v>964</v>
      </c>
      <c r="G112" s="25">
        <f>F112/E112/1.52-1</f>
        <v>8.9708808102731075E-2</v>
      </c>
      <c r="H112" s="22" t="b">
        <v>1</v>
      </c>
      <c r="I112" s="22" t="b">
        <v>0</v>
      </c>
      <c r="J112" s="22" t="b">
        <v>1</v>
      </c>
      <c r="K112" s="22" t="b">
        <v>0</v>
      </c>
      <c r="L112" s="22" t="b">
        <v>1</v>
      </c>
      <c r="M112" s="22" t="b">
        <v>0</v>
      </c>
    </row>
    <row r="113" spans="1:13" x14ac:dyDescent="0.25">
      <c r="B113" s="22" t="s">
        <v>148</v>
      </c>
      <c r="C113" s="23">
        <v>38819</v>
      </c>
      <c r="D113" s="24">
        <v>38819</v>
      </c>
      <c r="E113" s="22">
        <v>1056</v>
      </c>
      <c r="F113" s="22">
        <v>1894</v>
      </c>
      <c r="G113" s="25">
        <f>F113/E113/N$2/1.52-1</f>
        <v>4.9670196475572581E-2</v>
      </c>
      <c r="H113" s="22" t="b">
        <v>1</v>
      </c>
      <c r="I113" s="22" t="b">
        <v>1</v>
      </c>
      <c r="J113" s="22" t="b">
        <v>0</v>
      </c>
      <c r="K113" s="22" t="b">
        <v>0</v>
      </c>
      <c r="L113" s="22" t="b">
        <v>1</v>
      </c>
      <c r="M113" s="22" t="b">
        <v>1</v>
      </c>
    </row>
    <row r="114" spans="1:13" x14ac:dyDescent="0.25">
      <c r="B114" s="22" t="s">
        <v>145</v>
      </c>
      <c r="C114" s="23">
        <v>83238</v>
      </c>
      <c r="D114" s="24">
        <v>83238</v>
      </c>
      <c r="E114" s="22">
        <v>9899</v>
      </c>
      <c r="F114" s="22">
        <v>15797</v>
      </c>
      <c r="G114" s="25">
        <f>F114/E114/1.52-1</f>
        <v>4.9880104848442963E-2</v>
      </c>
      <c r="H114" s="22" t="b">
        <v>1</v>
      </c>
      <c r="I114" s="22" t="b">
        <v>1</v>
      </c>
      <c r="J114" s="22" t="b">
        <v>0</v>
      </c>
      <c r="K114" s="22" t="b">
        <v>0</v>
      </c>
      <c r="L114" s="22" t="b">
        <v>1</v>
      </c>
      <c r="M114" s="22" t="b">
        <v>0</v>
      </c>
    </row>
    <row r="116" spans="1:13" x14ac:dyDescent="0.25">
      <c r="A116" s="22" t="s">
        <v>93</v>
      </c>
      <c r="B116" s="22" t="s">
        <v>4</v>
      </c>
      <c r="E116" s="22">
        <v>1091</v>
      </c>
      <c r="F116" s="22">
        <v>2031</v>
      </c>
      <c r="G116" s="25">
        <f>F116/E116/N$2/1.52-1</f>
        <v>8.9486824865552261E-2</v>
      </c>
      <c r="H116" s="22" t="b">
        <v>1</v>
      </c>
      <c r="I116" s="22" t="b">
        <v>0</v>
      </c>
      <c r="J116" s="22" t="b">
        <v>1</v>
      </c>
      <c r="K116" s="22" t="b">
        <v>0</v>
      </c>
      <c r="L116" s="22" t="b">
        <v>1</v>
      </c>
      <c r="M116" s="22" t="b">
        <v>0</v>
      </c>
    </row>
    <row r="117" spans="1:13" x14ac:dyDescent="0.25">
      <c r="A117" s="22" t="s">
        <v>93</v>
      </c>
      <c r="B117" s="22" t="s">
        <v>439</v>
      </c>
      <c r="E117" s="22">
        <v>457</v>
      </c>
      <c r="F117" s="22">
        <v>851</v>
      </c>
      <c r="G117" s="25">
        <f>F117/E117/N$2/1.52-1</f>
        <v>8.9808447364535082E-2</v>
      </c>
      <c r="H117" s="22" t="b">
        <v>1</v>
      </c>
      <c r="I117" s="22" t="b">
        <v>0</v>
      </c>
      <c r="J117" s="22" t="b">
        <v>1</v>
      </c>
      <c r="K117" s="22" t="b">
        <v>0</v>
      </c>
      <c r="L117" s="22" t="b">
        <v>1</v>
      </c>
      <c r="M117" s="22" t="b">
        <v>0</v>
      </c>
    </row>
    <row r="118" spans="1:13" x14ac:dyDescent="0.25">
      <c r="A118" s="22" t="s">
        <v>93</v>
      </c>
      <c r="B118" s="22" t="s">
        <v>104</v>
      </c>
      <c r="E118" s="22">
        <v>453</v>
      </c>
      <c r="F118" s="22">
        <v>843</v>
      </c>
      <c r="G118" s="25">
        <f>F118/E118/N$2/1.52-1</f>
        <v>8.9096048942899131E-2</v>
      </c>
    </row>
    <row r="119" spans="1:13" x14ac:dyDescent="0.25">
      <c r="A119" s="22" t="s">
        <v>93</v>
      </c>
      <c r="B119" s="22" t="s">
        <v>438</v>
      </c>
      <c r="E119" s="22">
        <v>192</v>
      </c>
      <c r="F119" s="22">
        <v>358</v>
      </c>
      <c r="G119" s="25">
        <f>F119/E119/N$2/1.52-1</f>
        <v>9.1235806156495292E-2</v>
      </c>
    </row>
    <row r="121" spans="1:13" ht="15.75" thickBot="1" x14ac:dyDescent="0.3"/>
    <row r="122" spans="1:13" ht="15.75" thickBot="1" x14ac:dyDescent="0.3">
      <c r="A122" s="22" t="s">
        <v>185</v>
      </c>
      <c r="B122" s="11" t="s">
        <v>315</v>
      </c>
      <c r="C122" s="12" t="s">
        <v>34</v>
      </c>
      <c r="D122" s="13">
        <v>79025</v>
      </c>
      <c r="E122" s="22">
        <v>524</v>
      </c>
      <c r="F122" s="22">
        <v>976</v>
      </c>
      <c r="G122" s="25">
        <f>F122/E122/N$2/1.52-1</f>
        <v>9.0072392145070124E-2</v>
      </c>
      <c r="H122" s="22" t="b">
        <v>1</v>
      </c>
      <c r="I122" s="22" t="b">
        <v>0</v>
      </c>
      <c r="J122" s="22" t="b">
        <v>1</v>
      </c>
      <c r="K122" s="22" t="b">
        <v>0</v>
      </c>
      <c r="L122" s="22" t="b">
        <v>1</v>
      </c>
      <c r="M122" s="22" t="b">
        <v>1</v>
      </c>
    </row>
    <row r="123" spans="1:13" ht="15.75" thickBot="1" x14ac:dyDescent="0.3">
      <c r="B123" s="11" t="s">
        <v>316</v>
      </c>
      <c r="C123" s="12" t="s">
        <v>34</v>
      </c>
      <c r="D123" s="13">
        <v>79707</v>
      </c>
      <c r="E123" s="22">
        <v>808</v>
      </c>
      <c r="F123" s="22">
        <v>1503</v>
      </c>
      <c r="G123" s="25">
        <f>F123/E123/N$2/1.52-1</f>
        <v>8.864035620546229E-2</v>
      </c>
      <c r="H123" s="22" t="b">
        <v>1</v>
      </c>
      <c r="I123" s="22" t="b">
        <v>0</v>
      </c>
      <c r="J123" s="22" t="b">
        <v>1</v>
      </c>
      <c r="K123" s="22" t="b">
        <v>0</v>
      </c>
      <c r="L123" s="22" t="b">
        <v>1</v>
      </c>
      <c r="M123" s="22" t="b">
        <v>1</v>
      </c>
    </row>
    <row r="124" spans="1:13" ht="15.75" thickBot="1" x14ac:dyDescent="0.3"/>
    <row r="125" spans="1:13" ht="15.75" thickBot="1" x14ac:dyDescent="0.3">
      <c r="A125" s="22" t="s">
        <v>139</v>
      </c>
      <c r="B125" s="11" t="s">
        <v>309</v>
      </c>
      <c r="C125" s="12">
        <v>38993</v>
      </c>
      <c r="D125" s="13">
        <v>62743</v>
      </c>
      <c r="E125" s="22">
        <v>1662</v>
      </c>
      <c r="F125" s="22">
        <v>1964</v>
      </c>
      <c r="G125" s="25">
        <f>F125/E125/N$2-1</f>
        <v>5.1213335991081799E-2</v>
      </c>
      <c r="H125" s="22" t="b">
        <v>1</v>
      </c>
      <c r="I125" s="22" t="b">
        <v>1</v>
      </c>
      <c r="J125" s="22" t="b">
        <v>0</v>
      </c>
      <c r="K125" s="22" t="b">
        <v>0</v>
      </c>
      <c r="L125" s="22" t="b">
        <v>1</v>
      </c>
      <c r="M125" s="22" t="b">
        <v>1</v>
      </c>
    </row>
    <row r="126" spans="1:13" ht="15.75" thickBot="1" x14ac:dyDescent="0.3">
      <c r="B126" s="11" t="s">
        <v>312</v>
      </c>
      <c r="C126" s="12">
        <v>18396</v>
      </c>
      <c r="D126" s="13">
        <v>45505</v>
      </c>
      <c r="E126" s="22">
        <v>597</v>
      </c>
      <c r="F126" s="22">
        <v>1432</v>
      </c>
      <c r="G126" s="25">
        <f>F126/E126/N$2/N$2/1.52-1.25</f>
        <v>-1.2201151608006722E-3</v>
      </c>
      <c r="H126" s="22" t="b">
        <v>0</v>
      </c>
      <c r="I126" s="22" t="b">
        <v>0</v>
      </c>
      <c r="J126" s="22" t="b">
        <v>0</v>
      </c>
      <c r="K126" s="22" t="b">
        <v>0</v>
      </c>
      <c r="L126" s="22" t="b">
        <v>0</v>
      </c>
      <c r="M126" s="22" t="b">
        <v>1</v>
      </c>
    </row>
    <row r="127" spans="1:13" x14ac:dyDescent="0.25">
      <c r="B127" s="22" t="s">
        <v>437</v>
      </c>
      <c r="E127" s="22">
        <v>1165</v>
      </c>
      <c r="F127" s="22">
        <v>2427</v>
      </c>
      <c r="G127" s="25">
        <f>F127/E127/N$2/1.52-1</f>
        <v>0.21921602104209947</v>
      </c>
      <c r="H127" s="22" t="b">
        <v>1</v>
      </c>
      <c r="I127" s="22" t="b">
        <v>0</v>
      </c>
      <c r="J127" s="22" t="b">
        <v>1</v>
      </c>
      <c r="K127" s="22" t="b">
        <v>1</v>
      </c>
      <c r="L127" s="22" t="b">
        <v>1</v>
      </c>
      <c r="M127" s="22" t="b">
        <v>1</v>
      </c>
    </row>
    <row r="129" spans="1:13" x14ac:dyDescent="0.25">
      <c r="A129" s="22" t="s">
        <v>88</v>
      </c>
      <c r="B129" s="22" t="s">
        <v>171</v>
      </c>
      <c r="C129" s="26">
        <v>29037</v>
      </c>
      <c r="D129" s="24">
        <v>54918</v>
      </c>
      <c r="E129" s="22">
        <v>2011</v>
      </c>
      <c r="F129" s="22">
        <v>3518</v>
      </c>
      <c r="G129" s="25">
        <f>F129/E129/N$2/1.52-1</f>
        <v>2.3812845944014338E-2</v>
      </c>
      <c r="H129" s="22" t="b">
        <v>1</v>
      </c>
      <c r="I129" s="22" t="b">
        <v>1</v>
      </c>
      <c r="J129" s="22" t="b">
        <v>0</v>
      </c>
      <c r="K129" s="22" t="b">
        <v>0</v>
      </c>
      <c r="L129" s="22" t="b">
        <v>1</v>
      </c>
      <c r="M129" s="22" t="b">
        <v>1</v>
      </c>
    </row>
    <row r="130" spans="1:13" x14ac:dyDescent="0.25">
      <c r="B130" s="26" t="s">
        <v>182</v>
      </c>
      <c r="C130" s="23">
        <v>32678</v>
      </c>
      <c r="D130" s="24">
        <v>32684</v>
      </c>
      <c r="E130" s="22">
        <v>2076</v>
      </c>
      <c r="F130" s="22">
        <v>3633</v>
      </c>
      <c r="G130" s="25">
        <f>F130/E130/N$2/1.52-1</f>
        <v>2.417662253793984E-2</v>
      </c>
      <c r="H130" s="22" t="b">
        <v>1</v>
      </c>
      <c r="I130" s="22" t="b">
        <v>1</v>
      </c>
      <c r="J130" s="22" t="b">
        <v>0</v>
      </c>
      <c r="K130" s="22" t="b">
        <v>0</v>
      </c>
      <c r="L130" s="22" t="b">
        <v>1</v>
      </c>
      <c r="M130" s="22" t="b">
        <v>1</v>
      </c>
    </row>
    <row r="131" spans="1:13" x14ac:dyDescent="0.25">
      <c r="B131" s="22" t="s">
        <v>335</v>
      </c>
      <c r="C131" s="23">
        <v>32685</v>
      </c>
      <c r="D131" s="24">
        <v>54931</v>
      </c>
      <c r="E131" s="22">
        <v>2076</v>
      </c>
      <c r="F131" s="22">
        <v>3633</v>
      </c>
      <c r="G131" s="25">
        <f>F131/E131/N$2/1.52-1</f>
        <v>2.417662253793984E-2</v>
      </c>
      <c r="H131" s="22" t="b">
        <v>1</v>
      </c>
      <c r="I131" s="22" t="b">
        <v>1</v>
      </c>
      <c r="J131" s="22" t="b">
        <v>0</v>
      </c>
      <c r="K131" s="22" t="b">
        <v>0</v>
      </c>
      <c r="L131" s="22" t="b">
        <v>1</v>
      </c>
      <c r="M131" s="22" t="b">
        <v>1</v>
      </c>
    </row>
    <row r="133" spans="1:13" x14ac:dyDescent="0.25">
      <c r="A133" t="s">
        <v>408</v>
      </c>
      <c r="B133" t="s">
        <v>409</v>
      </c>
      <c r="C133">
        <v>32464</v>
      </c>
      <c r="D133">
        <v>32464</v>
      </c>
      <c r="E133">
        <v>3307</v>
      </c>
      <c r="F133">
        <v>4498</v>
      </c>
      <c r="G133" s="5">
        <f t="shared" ref="G133:G150" si="6">F133/$E133-1</f>
        <v>0.36014514665860298</v>
      </c>
      <c r="H133" t="b">
        <v>1</v>
      </c>
      <c r="I133" t="b">
        <v>1</v>
      </c>
      <c r="J133" t="b">
        <v>0</v>
      </c>
      <c r="K133" t="b">
        <v>1</v>
      </c>
      <c r="L133" t="b">
        <v>1</v>
      </c>
      <c r="M133" s="22" t="b">
        <v>1</v>
      </c>
    </row>
    <row r="134" spans="1:13" x14ac:dyDescent="0.25">
      <c r="A134"/>
      <c r="B134" t="s">
        <v>415</v>
      </c>
      <c r="C134">
        <v>32464</v>
      </c>
      <c r="D134">
        <v>89146</v>
      </c>
      <c r="E134">
        <v>2036</v>
      </c>
      <c r="F134">
        <v>2219</v>
      </c>
      <c r="G134" s="5">
        <f t="shared" si="6"/>
        <v>8.9882121807465687E-2</v>
      </c>
      <c r="H134" t="b">
        <v>1</v>
      </c>
      <c r="I134" t="b">
        <v>0</v>
      </c>
      <c r="J134" t="b">
        <v>1</v>
      </c>
      <c r="K134" t="b">
        <v>0</v>
      </c>
      <c r="L134" t="b">
        <v>1</v>
      </c>
      <c r="M134" s="22" t="b">
        <v>1</v>
      </c>
    </row>
    <row r="135" spans="1:13" x14ac:dyDescent="0.25">
      <c r="A135"/>
      <c r="B135" t="s">
        <v>425</v>
      </c>
      <c r="C135">
        <v>32464</v>
      </c>
      <c r="D135">
        <v>89147</v>
      </c>
      <c r="E135">
        <v>2933</v>
      </c>
      <c r="F135">
        <v>3167</v>
      </c>
      <c r="G135" s="5">
        <f t="shared" si="6"/>
        <v>7.9781793385611977E-2</v>
      </c>
      <c r="H135" t="b">
        <v>1</v>
      </c>
      <c r="I135" t="b">
        <v>0</v>
      </c>
      <c r="J135" t="b">
        <v>1</v>
      </c>
      <c r="K135" t="b">
        <v>0</v>
      </c>
      <c r="L135" t="b">
        <v>1</v>
      </c>
      <c r="M135" s="22" t="b">
        <v>1</v>
      </c>
    </row>
    <row r="136" spans="1:13" x14ac:dyDescent="0.25">
      <c r="A136"/>
      <c r="B136" t="s">
        <v>414</v>
      </c>
      <c r="C136">
        <v>32477</v>
      </c>
      <c r="D136">
        <v>32480</v>
      </c>
      <c r="E136">
        <v>5293</v>
      </c>
      <c r="F136">
        <v>7198</v>
      </c>
      <c r="G136" s="5">
        <f t="shared" si="6"/>
        <v>0.35990931418855099</v>
      </c>
      <c r="H136" t="b">
        <v>1</v>
      </c>
      <c r="I136" t="b">
        <v>1</v>
      </c>
      <c r="J136" t="b">
        <v>0</v>
      </c>
      <c r="K136" t="b">
        <v>1</v>
      </c>
      <c r="L136" t="b">
        <v>1</v>
      </c>
      <c r="M136" s="22" t="b">
        <v>1</v>
      </c>
    </row>
    <row r="137" spans="1:13" x14ac:dyDescent="0.25">
      <c r="A137"/>
      <c r="B137" t="s">
        <v>419</v>
      </c>
      <c r="C137">
        <v>32477</v>
      </c>
      <c r="D137">
        <v>32494</v>
      </c>
      <c r="E137">
        <v>2646</v>
      </c>
      <c r="F137">
        <v>3625</v>
      </c>
      <c r="G137" s="5">
        <f t="shared" si="6"/>
        <v>0.36999244142101295</v>
      </c>
      <c r="H137" t="b">
        <v>1</v>
      </c>
      <c r="I137" t="b">
        <v>1</v>
      </c>
      <c r="J137" t="b">
        <v>0</v>
      </c>
      <c r="K137" t="b">
        <v>1</v>
      </c>
      <c r="L137" t="b">
        <v>1</v>
      </c>
      <c r="M137" s="22" t="b">
        <v>1</v>
      </c>
    </row>
    <row r="138" spans="1:13" x14ac:dyDescent="0.25">
      <c r="A138"/>
      <c r="B138" t="s">
        <v>410</v>
      </c>
      <c r="C138">
        <v>32632</v>
      </c>
      <c r="D138">
        <v>32645</v>
      </c>
      <c r="E138">
        <v>3795</v>
      </c>
      <c r="F138">
        <v>3947</v>
      </c>
      <c r="G138" s="5">
        <f t="shared" si="6"/>
        <v>4.0052700922266204E-2</v>
      </c>
      <c r="H138" t="b">
        <v>1</v>
      </c>
      <c r="I138" t="b">
        <v>1</v>
      </c>
      <c r="J138" t="b">
        <v>0</v>
      </c>
      <c r="K138" t="b">
        <v>0</v>
      </c>
      <c r="L138" t="b">
        <v>0</v>
      </c>
      <c r="M138" s="22" t="b">
        <v>1</v>
      </c>
    </row>
    <row r="139" spans="1:13" x14ac:dyDescent="0.25">
      <c r="A139"/>
      <c r="B139" t="s">
        <v>411</v>
      </c>
      <c r="C139">
        <v>58405</v>
      </c>
      <c r="D139">
        <v>58405</v>
      </c>
      <c r="E139">
        <v>7340</v>
      </c>
      <c r="F139">
        <v>7633</v>
      </c>
      <c r="G139" s="5">
        <f t="shared" si="6"/>
        <v>3.9918256130790253E-2</v>
      </c>
      <c r="H139" t="b">
        <v>1</v>
      </c>
      <c r="I139" t="b">
        <v>1</v>
      </c>
      <c r="J139" t="b">
        <v>0</v>
      </c>
      <c r="K139" t="b">
        <v>0</v>
      </c>
      <c r="L139" t="b">
        <v>0</v>
      </c>
      <c r="M139" s="22" t="b">
        <v>1</v>
      </c>
    </row>
    <row r="140" spans="1:13" x14ac:dyDescent="0.25">
      <c r="A140"/>
      <c r="B140" t="s">
        <v>412</v>
      </c>
      <c r="C140">
        <v>58855</v>
      </c>
      <c r="D140">
        <v>58855</v>
      </c>
      <c r="E140">
        <v>2782</v>
      </c>
      <c r="F140">
        <v>2893</v>
      </c>
      <c r="G140" s="5">
        <f t="shared" si="6"/>
        <v>3.9899352983465031E-2</v>
      </c>
      <c r="H140" t="b">
        <v>1</v>
      </c>
      <c r="I140" t="b">
        <v>1</v>
      </c>
      <c r="J140" t="b">
        <v>0</v>
      </c>
      <c r="K140" t="b">
        <v>0</v>
      </c>
      <c r="L140" t="b">
        <v>0</v>
      </c>
      <c r="M140" s="22" t="b">
        <v>1</v>
      </c>
    </row>
    <row r="141" spans="1:13" x14ac:dyDescent="0.25">
      <c r="A141"/>
      <c r="B141" t="s">
        <v>413</v>
      </c>
      <c r="C141">
        <v>58855</v>
      </c>
      <c r="D141">
        <v>58856</v>
      </c>
      <c r="E141">
        <v>1830</v>
      </c>
      <c r="F141">
        <v>1976</v>
      </c>
      <c r="G141" s="5">
        <f t="shared" si="6"/>
        <v>7.9781420765027367E-2</v>
      </c>
      <c r="H141" t="b">
        <v>1</v>
      </c>
      <c r="I141" t="b">
        <v>0</v>
      </c>
      <c r="J141" t="b">
        <v>1</v>
      </c>
      <c r="K141" t="b">
        <v>0</v>
      </c>
      <c r="L141" t="b">
        <v>1</v>
      </c>
      <c r="M141" s="22" t="b">
        <v>1</v>
      </c>
    </row>
    <row r="142" spans="1:13" x14ac:dyDescent="0.25">
      <c r="A142"/>
      <c r="B142" t="s">
        <v>416</v>
      </c>
      <c r="C142">
        <v>39105</v>
      </c>
      <c r="D142">
        <v>39109</v>
      </c>
      <c r="E142">
        <v>3921</v>
      </c>
      <c r="F142">
        <v>4116</v>
      </c>
      <c r="G142" s="5">
        <f t="shared" si="6"/>
        <v>4.9732211170619767E-2</v>
      </c>
      <c r="H142" t="b">
        <v>1</v>
      </c>
      <c r="I142" t="b">
        <v>1</v>
      </c>
      <c r="J142" t="b">
        <v>0</v>
      </c>
      <c r="K142" t="b">
        <v>0</v>
      </c>
      <c r="L142" t="b">
        <v>0</v>
      </c>
      <c r="M142" s="22" t="b">
        <v>1</v>
      </c>
    </row>
    <row r="143" spans="1:13" x14ac:dyDescent="0.25">
      <c r="A143"/>
      <c r="B143" t="s">
        <v>417</v>
      </c>
      <c r="C143">
        <v>58742</v>
      </c>
      <c r="D143">
        <v>58742</v>
      </c>
      <c r="E143">
        <v>7582</v>
      </c>
      <c r="F143">
        <v>7961</v>
      </c>
      <c r="G143" s="5">
        <f t="shared" si="6"/>
        <v>4.9986810867844955E-2</v>
      </c>
      <c r="H143" t="b">
        <v>1</v>
      </c>
      <c r="I143" t="b">
        <v>1</v>
      </c>
      <c r="J143" t="b">
        <v>0</v>
      </c>
      <c r="K143" t="b">
        <v>0</v>
      </c>
      <c r="L143" t="b">
        <v>0</v>
      </c>
      <c r="M143" s="22" t="b">
        <v>1</v>
      </c>
    </row>
    <row r="144" spans="1:13" x14ac:dyDescent="0.25">
      <c r="A144"/>
      <c r="B144" t="s">
        <v>418</v>
      </c>
      <c r="C144">
        <v>58864</v>
      </c>
      <c r="D144">
        <v>58864</v>
      </c>
      <c r="E144">
        <v>2875</v>
      </c>
      <c r="F144">
        <v>3018</v>
      </c>
      <c r="G144" s="5">
        <f t="shared" si="6"/>
        <v>4.9739130434782508E-2</v>
      </c>
      <c r="H144" t="b">
        <v>1</v>
      </c>
      <c r="I144" t="b">
        <v>1</v>
      </c>
      <c r="J144" t="b">
        <v>0</v>
      </c>
      <c r="K144" t="b">
        <v>0</v>
      </c>
      <c r="L144" t="b">
        <v>0</v>
      </c>
      <c r="M144" s="22" t="b">
        <v>1</v>
      </c>
    </row>
    <row r="145" spans="1:16" x14ac:dyDescent="0.25">
      <c r="A145"/>
      <c r="B145" t="s">
        <v>420</v>
      </c>
      <c r="C145">
        <v>39075</v>
      </c>
      <c r="D145">
        <v>80189</v>
      </c>
      <c r="E145">
        <v>612</v>
      </c>
      <c r="F145">
        <v>642</v>
      </c>
      <c r="G145" s="5">
        <f t="shared" si="6"/>
        <v>4.9019607843137303E-2</v>
      </c>
      <c r="H145" t="b">
        <v>1</v>
      </c>
      <c r="I145" t="b">
        <v>1</v>
      </c>
      <c r="J145" t="b">
        <v>0</v>
      </c>
      <c r="K145" t="b">
        <v>0</v>
      </c>
      <c r="L145" t="b">
        <v>0</v>
      </c>
      <c r="M145" s="22" t="b">
        <v>1</v>
      </c>
    </row>
    <row r="146" spans="1:16" x14ac:dyDescent="0.25">
      <c r="A146"/>
      <c r="B146" t="s">
        <v>420</v>
      </c>
      <c r="C146">
        <v>39075</v>
      </c>
      <c r="D146">
        <v>80190</v>
      </c>
      <c r="E146">
        <v>612</v>
      </c>
      <c r="F146">
        <v>642</v>
      </c>
      <c r="G146" s="5">
        <f t="shared" si="6"/>
        <v>4.9019607843137303E-2</v>
      </c>
      <c r="H146" t="b">
        <v>1</v>
      </c>
      <c r="I146" t="b">
        <v>1</v>
      </c>
      <c r="J146" t="b">
        <v>0</v>
      </c>
      <c r="K146" t="b">
        <v>0</v>
      </c>
      <c r="L146" t="b">
        <v>0</v>
      </c>
      <c r="M146" s="22" t="b">
        <v>1</v>
      </c>
    </row>
    <row r="147" spans="1:16" x14ac:dyDescent="0.25">
      <c r="A147"/>
      <c r="B147" t="s">
        <v>421</v>
      </c>
      <c r="C147">
        <v>39075</v>
      </c>
      <c r="D147">
        <v>80184</v>
      </c>
      <c r="E147">
        <v>2450</v>
      </c>
      <c r="F147">
        <v>2573</v>
      </c>
      <c r="G147" s="5">
        <f t="shared" si="6"/>
        <v>5.0204081632652997E-2</v>
      </c>
      <c r="H147" t="b">
        <v>1</v>
      </c>
      <c r="I147" t="b">
        <v>1</v>
      </c>
      <c r="J147" t="b">
        <v>0</v>
      </c>
      <c r="K147" t="b">
        <v>0</v>
      </c>
      <c r="L147" t="b">
        <v>0</v>
      </c>
      <c r="M147" s="22" t="b">
        <v>1</v>
      </c>
    </row>
    <row r="148" spans="1:16" x14ac:dyDescent="0.25">
      <c r="A148"/>
      <c r="B148" t="s">
        <v>422</v>
      </c>
      <c r="C148">
        <v>39104</v>
      </c>
      <c r="D148">
        <v>39107</v>
      </c>
      <c r="E148">
        <v>3921</v>
      </c>
      <c r="F148">
        <v>4077</v>
      </c>
      <c r="G148" s="5">
        <f t="shared" si="6"/>
        <v>3.9785768936495769E-2</v>
      </c>
      <c r="H148" t="b">
        <v>1</v>
      </c>
      <c r="I148" t="b">
        <v>1</v>
      </c>
      <c r="J148" t="b">
        <v>0</v>
      </c>
      <c r="K148" t="b">
        <v>0</v>
      </c>
      <c r="L148" t="b">
        <v>0</v>
      </c>
      <c r="M148" s="22" t="b">
        <v>1</v>
      </c>
    </row>
    <row r="149" spans="1:16" x14ac:dyDescent="0.25">
      <c r="A149"/>
      <c r="B149" t="s">
        <v>423</v>
      </c>
      <c r="C149">
        <v>58798</v>
      </c>
      <c r="D149">
        <v>58798</v>
      </c>
      <c r="E149">
        <v>7582</v>
      </c>
      <c r="F149">
        <v>7885</v>
      </c>
      <c r="G149" s="5">
        <f t="shared" si="6"/>
        <v>3.9963070429965608E-2</v>
      </c>
      <c r="H149" t="b">
        <v>1</v>
      </c>
      <c r="I149" t="b">
        <v>1</v>
      </c>
      <c r="J149" t="b">
        <v>0</v>
      </c>
      <c r="K149" t="b">
        <v>0</v>
      </c>
      <c r="L149" t="b">
        <v>0</v>
      </c>
      <c r="M149" s="22" t="b">
        <v>1</v>
      </c>
    </row>
    <row r="150" spans="1:16" x14ac:dyDescent="0.25">
      <c r="A150"/>
      <c r="B150" t="s">
        <v>424</v>
      </c>
      <c r="C150">
        <v>58879</v>
      </c>
      <c r="D150">
        <v>58879</v>
      </c>
      <c r="E150">
        <v>2875</v>
      </c>
      <c r="F150">
        <v>2989</v>
      </c>
      <c r="G150" s="5">
        <f t="shared" si="6"/>
        <v>3.9652173913043542E-2</v>
      </c>
      <c r="H150" t="b">
        <v>1</v>
      </c>
      <c r="I150" t="b">
        <v>1</v>
      </c>
      <c r="J150" t="b">
        <v>0</v>
      </c>
      <c r="K150" t="b">
        <v>0</v>
      </c>
      <c r="L150" t="b">
        <v>0</v>
      </c>
      <c r="M150" s="22" t="b">
        <v>1</v>
      </c>
    </row>
    <row r="151" spans="1:16" x14ac:dyDescent="0.25">
      <c r="A151"/>
      <c r="B151"/>
      <c r="C151"/>
      <c r="D151"/>
      <c r="E151"/>
      <c r="F151"/>
      <c r="G151" s="5"/>
      <c r="H151"/>
      <c r="I151"/>
      <c r="J151"/>
      <c r="K151"/>
      <c r="L151"/>
    </row>
    <row r="152" spans="1:16" x14ac:dyDescent="0.25">
      <c r="A152" t="s">
        <v>260</v>
      </c>
      <c r="B152" t="s">
        <v>426</v>
      </c>
      <c r="C152">
        <v>33376</v>
      </c>
      <c r="D152">
        <v>38561</v>
      </c>
      <c r="E152">
        <v>830</v>
      </c>
      <c r="F152">
        <v>1030</v>
      </c>
      <c r="G152" s="25">
        <f>F152/E152/N$2/1.52*1.5-1</f>
        <v>8.9399574403523197E-2</v>
      </c>
      <c r="H152" t="b">
        <v>1</v>
      </c>
      <c r="I152" t="b">
        <v>0</v>
      </c>
      <c r="J152" t="b">
        <v>1</v>
      </c>
      <c r="K152" t="b">
        <v>0</v>
      </c>
      <c r="L152" t="b">
        <v>1</v>
      </c>
      <c r="M152" s="22" t="b">
        <v>1</v>
      </c>
      <c r="N152" s="22">
        <v>3960</v>
      </c>
      <c r="O152" s="22">
        <f>18200-4984</f>
        <v>13216</v>
      </c>
      <c r="P152" s="22">
        <f>18200-(O152-N152)</f>
        <v>8944</v>
      </c>
    </row>
    <row r="153" spans="1:16" x14ac:dyDescent="0.25">
      <c r="A153" s="26" t="s">
        <v>143</v>
      </c>
      <c r="B153" s="22" t="s">
        <v>126</v>
      </c>
      <c r="C153" s="23">
        <v>16499</v>
      </c>
      <c r="D153" s="24">
        <v>16499</v>
      </c>
      <c r="E153" s="22">
        <v>1159</v>
      </c>
      <c r="F153" s="22">
        <v>2395</v>
      </c>
      <c r="G153" s="25">
        <f t="shared" ref="G153" si="7">F153/E153/N$2/1.52-1</f>
        <v>0.20936916601916256</v>
      </c>
      <c r="H153" s="22" t="b">
        <v>1</v>
      </c>
      <c r="I153" s="22" t="b">
        <v>1</v>
      </c>
      <c r="J153" t="b">
        <v>0</v>
      </c>
      <c r="K153" s="22" t="b">
        <v>1</v>
      </c>
      <c r="L153" s="22" t="b">
        <v>1</v>
      </c>
      <c r="M153" s="22" t="b">
        <v>1</v>
      </c>
      <c r="N153" s="22">
        <f>(1-(O152-N152)/50000)/(1-O152/50000)</f>
        <v>1.1076555023923447</v>
      </c>
    </row>
    <row r="154" spans="1:16" x14ac:dyDescent="0.25">
      <c r="A154" s="26" t="s">
        <v>143</v>
      </c>
      <c r="B154" s="22" t="s">
        <v>444</v>
      </c>
      <c r="C154" s="23">
        <v>16420</v>
      </c>
      <c r="D154" s="24">
        <v>17170</v>
      </c>
      <c r="E154" s="22" t="s">
        <v>304</v>
      </c>
      <c r="F154" s="22" t="s">
        <v>304</v>
      </c>
      <c r="G154" s="25"/>
      <c r="H154" s="22" t="b">
        <v>1</v>
      </c>
      <c r="I154" s="22" t="b">
        <v>1</v>
      </c>
      <c r="J154" t="b">
        <v>0</v>
      </c>
      <c r="K154" s="22" t="b">
        <v>1</v>
      </c>
      <c r="L154" s="22" t="b">
        <v>1</v>
      </c>
      <c r="M154" s="22" t="b">
        <v>1</v>
      </c>
    </row>
    <row r="155" spans="1:16" x14ac:dyDescent="0.25">
      <c r="A155" s="26" t="s">
        <v>143</v>
      </c>
      <c r="B155" s="22" t="s">
        <v>122</v>
      </c>
      <c r="C155" s="23">
        <v>16420</v>
      </c>
      <c r="D155" s="24">
        <v>17169</v>
      </c>
      <c r="E155" s="22">
        <v>850</v>
      </c>
      <c r="F155" s="22">
        <v>1757</v>
      </c>
      <c r="G155" s="25">
        <f t="shared" ref="G155:G156" si="8">F155/E155/N$2/1.52-1</f>
        <v>0.20973332826834312</v>
      </c>
      <c r="H155" s="22" t="b">
        <v>1</v>
      </c>
      <c r="I155" s="22" t="b">
        <v>1</v>
      </c>
      <c r="J155" t="b">
        <v>0</v>
      </c>
      <c r="K155" s="22" t="b">
        <v>1</v>
      </c>
      <c r="L155" s="22" t="b">
        <v>1</v>
      </c>
      <c r="M155" s="22" t="b">
        <v>1</v>
      </c>
    </row>
    <row r="156" spans="1:16" x14ac:dyDescent="0.25">
      <c r="A156" s="26" t="s">
        <v>143</v>
      </c>
      <c r="B156" s="22" t="s">
        <v>445</v>
      </c>
      <c r="C156" s="23">
        <v>16420</v>
      </c>
      <c r="D156" s="24">
        <v>18622</v>
      </c>
      <c r="E156" s="22">
        <v>852</v>
      </c>
      <c r="F156" s="22">
        <v>1761</v>
      </c>
      <c r="G156" s="25">
        <f t="shared" si="8"/>
        <v>0.20964120207197312</v>
      </c>
      <c r="H156" s="22" t="b">
        <v>1</v>
      </c>
      <c r="I156" s="22" t="b">
        <v>1</v>
      </c>
      <c r="J156" t="b">
        <v>0</v>
      </c>
      <c r="K156" s="22" t="b">
        <v>1</v>
      </c>
      <c r="L156" s="22" t="b">
        <v>1</v>
      </c>
      <c r="M156" s="22" t="b">
        <v>1</v>
      </c>
    </row>
    <row r="157" spans="1:16" x14ac:dyDescent="0.25">
      <c r="A157" s="26" t="s">
        <v>140</v>
      </c>
      <c r="B157" s="22" t="s">
        <v>131</v>
      </c>
      <c r="C157" s="23">
        <v>16037</v>
      </c>
      <c r="D157" s="24">
        <v>16037</v>
      </c>
      <c r="E157" s="22">
        <v>1738</v>
      </c>
      <c r="F157" s="22">
        <v>2395</v>
      </c>
      <c r="G157" s="25">
        <f>F157/E157/N$2/1.52*1.5-1</f>
        <v>0.2097170858022519</v>
      </c>
      <c r="H157" s="22" t="b">
        <v>1</v>
      </c>
      <c r="I157" s="22" t="b">
        <v>1</v>
      </c>
      <c r="J157" t="b">
        <v>0</v>
      </c>
      <c r="K157" s="22" t="b">
        <v>1</v>
      </c>
      <c r="L157" s="22" t="b">
        <v>1</v>
      </c>
      <c r="M157" s="22" t="b">
        <v>1</v>
      </c>
    </row>
    <row r="158" spans="1:16" x14ac:dyDescent="0.25">
      <c r="A158" s="26" t="s">
        <v>140</v>
      </c>
      <c r="B158" s="22" t="s">
        <v>130</v>
      </c>
      <c r="C158" s="23">
        <v>16041</v>
      </c>
      <c r="D158" s="24">
        <v>17163</v>
      </c>
      <c r="E158" s="22">
        <v>2782</v>
      </c>
      <c r="F158" s="22">
        <v>3834</v>
      </c>
      <c r="G158" s="25">
        <f>F158/E158/N$2/1.52*1.5-1</f>
        <v>0.20982638517319341</v>
      </c>
      <c r="H158" s="22" t="b">
        <v>1</v>
      </c>
      <c r="I158" s="22" t="b">
        <v>1</v>
      </c>
      <c r="J158" t="b">
        <v>0</v>
      </c>
      <c r="K158" s="22" t="b">
        <v>1</v>
      </c>
      <c r="L158" s="22" t="b">
        <v>1</v>
      </c>
      <c r="M158" s="22" t="b">
        <v>1</v>
      </c>
    </row>
    <row r="159" spans="1:16" x14ac:dyDescent="0.25">
      <c r="A159" s="26" t="s">
        <v>140</v>
      </c>
      <c r="B159" s="22" t="s">
        <v>446</v>
      </c>
      <c r="C159" s="23">
        <v>16041</v>
      </c>
      <c r="D159" s="24">
        <v>17162</v>
      </c>
      <c r="E159" s="22" t="s">
        <v>304</v>
      </c>
      <c r="F159" s="22" t="s">
        <v>304</v>
      </c>
      <c r="G159" s="25"/>
      <c r="H159" s="22" t="b">
        <v>1</v>
      </c>
      <c r="I159" s="22" t="b">
        <v>1</v>
      </c>
      <c r="J159" t="b">
        <v>0</v>
      </c>
      <c r="K159" s="22" t="b">
        <v>1</v>
      </c>
      <c r="L159" s="22" t="b">
        <v>1</v>
      </c>
      <c r="M159" s="22" t="b">
        <v>1</v>
      </c>
    </row>
    <row r="160" spans="1:16" x14ac:dyDescent="0.25">
      <c r="A160" s="22" t="s">
        <v>451</v>
      </c>
      <c r="B160" s="22" t="s">
        <v>447</v>
      </c>
      <c r="C160" s="23">
        <v>15435</v>
      </c>
      <c r="D160" s="24">
        <v>15435</v>
      </c>
      <c r="E160" s="22">
        <v>1102</v>
      </c>
      <c r="F160" s="22">
        <v>2277</v>
      </c>
      <c r="G160" s="25">
        <f t="shared" ref="G160:G161" si="9">F160/E160/N$2/1.52-1</f>
        <v>0.20925598626854502</v>
      </c>
      <c r="H160" s="22" t="b">
        <v>1</v>
      </c>
      <c r="I160" s="22" t="b">
        <v>1</v>
      </c>
      <c r="J160" t="b">
        <v>0</v>
      </c>
      <c r="K160" s="22" t="b">
        <v>1</v>
      </c>
      <c r="L160" s="22" t="b">
        <v>1</v>
      </c>
      <c r="M160" s="22" t="b">
        <v>1</v>
      </c>
    </row>
    <row r="161" spans="1:13" x14ac:dyDescent="0.25">
      <c r="A161" s="22" t="s">
        <v>451</v>
      </c>
      <c r="B161" s="22" t="s">
        <v>448</v>
      </c>
      <c r="C161" s="23">
        <v>15279</v>
      </c>
      <c r="D161" s="24">
        <v>15829</v>
      </c>
      <c r="E161" s="22">
        <v>1715</v>
      </c>
      <c r="F161" s="22">
        <v>3545</v>
      </c>
      <c r="G161" s="25">
        <f t="shared" si="9"/>
        <v>0.20973132091528424</v>
      </c>
      <c r="H161" s="22" t="b">
        <v>1</v>
      </c>
      <c r="I161" s="22" t="b">
        <v>1</v>
      </c>
      <c r="J161" t="b">
        <v>0</v>
      </c>
      <c r="K161" s="22" t="b">
        <v>1</v>
      </c>
      <c r="L161" s="22" t="b">
        <v>1</v>
      </c>
      <c r="M161" s="22" t="b">
        <v>1</v>
      </c>
    </row>
    <row r="162" spans="1:13" x14ac:dyDescent="0.25">
      <c r="A162" s="22" t="s">
        <v>451</v>
      </c>
      <c r="B162" s="22" t="s">
        <v>449</v>
      </c>
      <c r="C162" s="23">
        <v>15279</v>
      </c>
      <c r="D162" s="24">
        <v>15282</v>
      </c>
      <c r="E162" s="22" t="s">
        <v>304</v>
      </c>
      <c r="F162" s="22" t="s">
        <v>304</v>
      </c>
      <c r="G162" s="25"/>
      <c r="H162" s="22" t="b">
        <v>1</v>
      </c>
      <c r="I162" s="22" t="b">
        <v>1</v>
      </c>
      <c r="J162" t="b">
        <v>0</v>
      </c>
      <c r="K162" s="22" t="b">
        <v>1</v>
      </c>
      <c r="L162" s="22" t="b">
        <v>1</v>
      </c>
      <c r="M162" s="22" t="b">
        <v>1</v>
      </c>
    </row>
    <row r="163" spans="1:13" x14ac:dyDescent="0.25">
      <c r="A163" s="22" t="s">
        <v>142</v>
      </c>
      <c r="B163" s="22" t="s">
        <v>117</v>
      </c>
      <c r="C163" s="23">
        <v>16688</v>
      </c>
      <c r="D163" s="24">
        <v>16688</v>
      </c>
      <c r="E163" s="22">
        <v>1087</v>
      </c>
      <c r="F163" s="22">
        <v>2247</v>
      </c>
      <c r="G163" s="25">
        <f t="shared" ref="G163:G168" si="10">F163/E163/N$2/1.52-1</f>
        <v>0.2097909690328561</v>
      </c>
      <c r="H163" s="22" t="b">
        <v>1</v>
      </c>
      <c r="I163" s="22" t="b">
        <v>1</v>
      </c>
      <c r="J163" t="b">
        <v>0</v>
      </c>
      <c r="K163" s="22" t="b">
        <v>1</v>
      </c>
      <c r="L163" s="22" t="b">
        <v>1</v>
      </c>
      <c r="M163" s="22" t="b">
        <v>1</v>
      </c>
    </row>
    <row r="164" spans="1:13" x14ac:dyDescent="0.25">
      <c r="A164" s="22" t="s">
        <v>142</v>
      </c>
      <c r="B164" s="22" t="s">
        <v>112</v>
      </c>
      <c r="C164" s="23">
        <v>16691</v>
      </c>
      <c r="D164" s="24">
        <v>17173</v>
      </c>
      <c r="E164" s="22">
        <v>2271</v>
      </c>
      <c r="F164" s="22">
        <v>4695</v>
      </c>
      <c r="G164" s="25">
        <f t="shared" si="10"/>
        <v>0.2099161458930936</v>
      </c>
      <c r="H164" s="22" t="b">
        <v>1</v>
      </c>
      <c r="I164" s="22" t="b">
        <v>1</v>
      </c>
      <c r="J164" t="b">
        <v>0</v>
      </c>
      <c r="K164" s="22" t="b">
        <v>1</v>
      </c>
      <c r="L164" s="22" t="b">
        <v>1</v>
      </c>
      <c r="M164" s="22" t="b">
        <v>1</v>
      </c>
    </row>
    <row r="165" spans="1:13" x14ac:dyDescent="0.25">
      <c r="A165" s="22" t="s">
        <v>142</v>
      </c>
      <c r="B165" s="22" t="s">
        <v>450</v>
      </c>
      <c r="C165" s="23">
        <v>16691</v>
      </c>
      <c r="D165" s="24">
        <v>17174</v>
      </c>
      <c r="E165" s="22" t="s">
        <v>304</v>
      </c>
      <c r="F165" s="22" t="s">
        <v>304</v>
      </c>
      <c r="G165" s="25"/>
      <c r="H165" s="22" t="b">
        <v>1</v>
      </c>
      <c r="I165" s="22" t="b">
        <v>1</v>
      </c>
      <c r="J165" t="b">
        <v>0</v>
      </c>
      <c r="K165" s="22" t="b">
        <v>1</v>
      </c>
      <c r="L165" s="22" t="b">
        <v>1</v>
      </c>
      <c r="M165" s="22" t="b">
        <v>1</v>
      </c>
    </row>
    <row r="166" spans="1:13" x14ac:dyDescent="0.25">
      <c r="A166" s="22" t="s">
        <v>451</v>
      </c>
      <c r="B166" s="22" t="s">
        <v>452</v>
      </c>
      <c r="C166" s="23">
        <v>28306</v>
      </c>
      <c r="D166" s="24">
        <v>28306</v>
      </c>
      <c r="E166" s="22">
        <v>2026</v>
      </c>
      <c r="F166" s="22">
        <v>3633</v>
      </c>
      <c r="G166" s="25">
        <f t="shared" si="10"/>
        <v>4.9452452314295847E-2</v>
      </c>
      <c r="H166" t="b">
        <v>1</v>
      </c>
      <c r="I166" t="b">
        <v>1</v>
      </c>
      <c r="J166" t="b">
        <v>0</v>
      </c>
      <c r="K166" t="b">
        <v>0</v>
      </c>
      <c r="L166" s="22" t="b">
        <v>1</v>
      </c>
      <c r="M166" s="22" t="b">
        <v>1</v>
      </c>
    </row>
    <row r="167" spans="1:13" x14ac:dyDescent="0.25">
      <c r="A167" s="22" t="s">
        <v>451</v>
      </c>
      <c r="B167" s="22" t="s">
        <v>453</v>
      </c>
      <c r="C167" s="23">
        <v>28304</v>
      </c>
      <c r="D167" s="24">
        <v>28304</v>
      </c>
      <c r="E167" s="22">
        <v>2214</v>
      </c>
      <c r="F167" s="22">
        <v>3971</v>
      </c>
      <c r="G167" s="25">
        <f t="shared" si="10"/>
        <v>4.9685215666062543E-2</v>
      </c>
      <c r="H167" t="b">
        <v>1</v>
      </c>
      <c r="I167" t="b">
        <v>1</v>
      </c>
      <c r="J167" t="b">
        <v>0</v>
      </c>
      <c r="K167" t="b">
        <v>0</v>
      </c>
      <c r="L167" s="22" t="b">
        <v>1</v>
      </c>
      <c r="M167" s="22" t="b">
        <v>1</v>
      </c>
    </row>
    <row r="168" spans="1:13" x14ac:dyDescent="0.25">
      <c r="A168" s="22" t="s">
        <v>451</v>
      </c>
      <c r="B168" s="22" t="s">
        <v>454</v>
      </c>
      <c r="C168" s="23">
        <v>28719</v>
      </c>
      <c r="D168" s="24">
        <v>28721</v>
      </c>
      <c r="E168" s="22">
        <v>1520</v>
      </c>
      <c r="F168" s="22">
        <v>2728</v>
      </c>
      <c r="G168" s="25">
        <f t="shared" si="10"/>
        <v>5.0358581309586592E-2</v>
      </c>
      <c r="H168" t="b">
        <v>1</v>
      </c>
      <c r="I168" t="b">
        <v>1</v>
      </c>
      <c r="J168" t="b">
        <v>0</v>
      </c>
      <c r="K168" t="b">
        <v>0</v>
      </c>
      <c r="L168" s="22" t="b">
        <v>1</v>
      </c>
      <c r="M168" s="22" t="b">
        <v>1</v>
      </c>
    </row>
    <row r="169" spans="1:13" x14ac:dyDescent="0.25">
      <c r="A169" s="22" t="s">
        <v>451</v>
      </c>
      <c r="B169" s="22" t="s">
        <v>455</v>
      </c>
      <c r="C169" s="23">
        <v>28365</v>
      </c>
      <c r="D169" s="24">
        <v>38365</v>
      </c>
      <c r="E169" s="22">
        <v>1261</v>
      </c>
      <c r="F169" s="22">
        <v>2262</v>
      </c>
      <c r="G169" s="25">
        <f>F169/E169/N$2/1.52-1</f>
        <v>4.9818747108109296E-2</v>
      </c>
      <c r="H169" t="b">
        <v>1</v>
      </c>
      <c r="I169" t="b">
        <v>1</v>
      </c>
      <c r="J169" t="b">
        <v>0</v>
      </c>
      <c r="K169" t="b">
        <v>0</v>
      </c>
      <c r="L169" s="22" t="b">
        <v>1</v>
      </c>
      <c r="M169" s="22" t="b">
        <v>1</v>
      </c>
    </row>
    <row r="170" spans="1:13" x14ac:dyDescent="0.25">
      <c r="A170" s="22" t="s">
        <v>451</v>
      </c>
      <c r="B170" s="22" t="s">
        <v>456</v>
      </c>
      <c r="C170" s="23">
        <v>38256</v>
      </c>
      <c r="D170" s="24">
        <v>38256</v>
      </c>
      <c r="E170" s="22">
        <v>2093</v>
      </c>
      <c r="F170" s="22">
        <v>3754</v>
      </c>
      <c r="G170" s="25">
        <f t="shared" ref="G170:G173" si="11">F170/E170/N$2/1.52-1</f>
        <v>4.9691909359750541E-2</v>
      </c>
      <c r="H170" t="b">
        <v>1</v>
      </c>
      <c r="I170" t="b">
        <v>1</v>
      </c>
      <c r="J170" t="b">
        <v>0</v>
      </c>
      <c r="K170" t="b">
        <v>0</v>
      </c>
      <c r="L170" s="22" t="b">
        <v>1</v>
      </c>
      <c r="M170" s="22" t="b">
        <v>1</v>
      </c>
    </row>
    <row r="171" spans="1:13" x14ac:dyDescent="0.25">
      <c r="A171" s="22" t="s">
        <v>451</v>
      </c>
      <c r="B171" s="22" t="s">
        <v>457</v>
      </c>
      <c r="C171" s="23">
        <v>38268</v>
      </c>
      <c r="D171" s="24">
        <v>38268</v>
      </c>
      <c r="E171" s="22">
        <v>2289</v>
      </c>
      <c r="F171" s="22">
        <v>4107</v>
      </c>
      <c r="G171" s="25">
        <f t="shared" ref="G171" si="12">F171/E171/N$2/1.52-1</f>
        <v>5.0063880362808177E-2</v>
      </c>
      <c r="H171" t="b">
        <v>1</v>
      </c>
      <c r="I171" t="b">
        <v>1</v>
      </c>
      <c r="J171" t="b">
        <v>0</v>
      </c>
      <c r="K171" t="b">
        <v>0</v>
      </c>
      <c r="L171" s="22" t="b">
        <v>1</v>
      </c>
      <c r="M171" s="22" t="b">
        <v>1</v>
      </c>
    </row>
    <row r="172" spans="1:13" x14ac:dyDescent="0.25">
      <c r="A172" s="22" t="s">
        <v>451</v>
      </c>
      <c r="B172" s="22" t="s">
        <v>457</v>
      </c>
      <c r="C172" s="23">
        <v>38268</v>
      </c>
      <c r="D172" s="24">
        <v>60921</v>
      </c>
      <c r="E172" s="22">
        <v>553</v>
      </c>
      <c r="F172" s="22">
        <v>991</v>
      </c>
      <c r="G172" s="25">
        <f t="shared" si="11"/>
        <v>4.8782260847427983E-2</v>
      </c>
      <c r="H172" t="b">
        <v>1</v>
      </c>
      <c r="I172" t="b">
        <v>1</v>
      </c>
      <c r="J172" t="b">
        <v>0</v>
      </c>
      <c r="K172" t="b">
        <v>0</v>
      </c>
      <c r="L172" s="22" t="b">
        <v>1</v>
      </c>
      <c r="M172" s="22" t="b">
        <v>1</v>
      </c>
    </row>
    <row r="173" spans="1:13" x14ac:dyDescent="0.25">
      <c r="A173" s="22" t="s">
        <v>451</v>
      </c>
      <c r="B173" s="22" t="s">
        <v>458</v>
      </c>
      <c r="C173" s="23">
        <v>38401</v>
      </c>
      <c r="D173" s="24">
        <v>38402</v>
      </c>
      <c r="E173" s="22">
        <v>1520</v>
      </c>
      <c r="F173" s="22">
        <v>2726</v>
      </c>
      <c r="G173" s="25">
        <f t="shared" si="11"/>
        <v>4.958852369865574E-2</v>
      </c>
      <c r="H173" t="b">
        <v>1</v>
      </c>
      <c r="I173" t="b">
        <v>1</v>
      </c>
      <c r="J173" t="b">
        <v>0</v>
      </c>
      <c r="K173" t="b">
        <v>0</v>
      </c>
      <c r="L173" s="22" t="b">
        <v>1</v>
      </c>
      <c r="M173" s="22" t="b">
        <v>1</v>
      </c>
    </row>
    <row r="174" spans="1:13" x14ac:dyDescent="0.25">
      <c r="A174" s="22" t="s">
        <v>451</v>
      </c>
      <c r="B174" s="22" t="s">
        <v>459</v>
      </c>
      <c r="C174" s="23">
        <v>38455</v>
      </c>
      <c r="D174" s="24">
        <v>38455</v>
      </c>
      <c r="E174" s="22">
        <v>1303</v>
      </c>
      <c r="F174" s="22">
        <v>2337</v>
      </c>
      <c r="G174" s="25">
        <f>F174/E174/N$2/1.52-1</f>
        <v>4.9665943151481429E-2</v>
      </c>
      <c r="H174" t="b">
        <v>1</v>
      </c>
      <c r="I174" t="b">
        <v>1</v>
      </c>
      <c r="J174" t="b">
        <v>0</v>
      </c>
      <c r="K174" t="b">
        <v>0</v>
      </c>
      <c r="L174" s="22" t="b">
        <v>1</v>
      </c>
      <c r="M174" s="22" t="b">
        <v>1</v>
      </c>
    </row>
    <row r="175" spans="1:13" x14ac:dyDescent="0.25">
      <c r="A175" s="22" t="s">
        <v>451</v>
      </c>
      <c r="B175" s="22" t="s">
        <v>460</v>
      </c>
      <c r="C175" s="23">
        <v>38250</v>
      </c>
      <c r="D175" s="24">
        <v>38250</v>
      </c>
      <c r="E175" s="22">
        <v>2093</v>
      </c>
      <c r="F175" s="22">
        <v>3754</v>
      </c>
      <c r="G175" s="25">
        <f t="shared" ref="G175:G187" si="13">F175/E175/N$2/1.52-1</f>
        <v>4.9691909359750541E-2</v>
      </c>
      <c r="H175" t="b">
        <v>1</v>
      </c>
      <c r="I175" t="b">
        <v>1</v>
      </c>
      <c r="J175" t="b">
        <v>0</v>
      </c>
      <c r="K175" t="b">
        <v>0</v>
      </c>
      <c r="L175" s="22" t="b">
        <v>1</v>
      </c>
      <c r="M175" s="22" t="b">
        <v>1</v>
      </c>
    </row>
    <row r="176" spans="1:13" x14ac:dyDescent="0.25">
      <c r="A176" s="22" t="s">
        <v>451</v>
      </c>
      <c r="B176" s="22" t="s">
        <v>461</v>
      </c>
      <c r="C176" s="23">
        <v>38264</v>
      </c>
      <c r="D176" s="24">
        <v>38264</v>
      </c>
      <c r="E176" s="22">
        <v>2289</v>
      </c>
      <c r="F176" s="22">
        <v>4107</v>
      </c>
      <c r="G176" s="25">
        <f t="shared" si="13"/>
        <v>5.0063880362808177E-2</v>
      </c>
      <c r="H176" t="b">
        <v>1</v>
      </c>
      <c r="I176" t="b">
        <v>1</v>
      </c>
      <c r="J176" t="b">
        <v>0</v>
      </c>
      <c r="K176" t="b">
        <v>0</v>
      </c>
      <c r="L176" s="22" t="b">
        <v>1</v>
      </c>
      <c r="M176" s="22" t="b">
        <v>1</v>
      </c>
    </row>
    <row r="177" spans="1:13" x14ac:dyDescent="0.25">
      <c r="A177" s="22" t="s">
        <v>451</v>
      </c>
      <c r="B177" s="22" t="s">
        <v>462</v>
      </c>
      <c r="C177" s="23">
        <v>38405</v>
      </c>
      <c r="D177" s="24">
        <v>38406</v>
      </c>
      <c r="E177" s="22">
        <v>1520</v>
      </c>
      <c r="F177" s="22">
        <v>2726</v>
      </c>
      <c r="G177" s="25">
        <f t="shared" si="13"/>
        <v>4.958852369865574E-2</v>
      </c>
      <c r="H177" t="b">
        <v>1</v>
      </c>
      <c r="I177" t="b">
        <v>1</v>
      </c>
      <c r="J177" t="b">
        <v>0</v>
      </c>
      <c r="K177" t="b">
        <v>0</v>
      </c>
      <c r="L177" s="22" t="b">
        <v>1</v>
      </c>
      <c r="M177" s="22" t="b">
        <v>1</v>
      </c>
    </row>
    <row r="178" spans="1:13" x14ac:dyDescent="0.25">
      <c r="A178" s="22" t="s">
        <v>451</v>
      </c>
      <c r="B178" s="22" t="s">
        <v>463</v>
      </c>
      <c r="C178" s="23">
        <v>38452</v>
      </c>
      <c r="D178" s="24">
        <v>38452</v>
      </c>
      <c r="E178" s="22">
        <v>2410</v>
      </c>
      <c r="F178" s="22">
        <v>4324</v>
      </c>
      <c r="G178" s="25">
        <f t="shared" si="13"/>
        <v>5.0039055329947235E-2</v>
      </c>
      <c r="H178" t="b">
        <v>1</v>
      </c>
      <c r="I178" t="b">
        <v>1</v>
      </c>
      <c r="J178" t="b">
        <v>0</v>
      </c>
      <c r="K178" t="b">
        <v>0</v>
      </c>
      <c r="L178" s="22" t="b">
        <v>1</v>
      </c>
      <c r="M178" s="22" t="b">
        <v>1</v>
      </c>
    </row>
    <row r="180" spans="1:13" x14ac:dyDescent="0.25">
      <c r="A180" s="22" t="s">
        <v>93</v>
      </c>
      <c r="B180" s="22" t="s">
        <v>78</v>
      </c>
      <c r="C180" s="23">
        <v>22095</v>
      </c>
      <c r="D180" s="24">
        <v>100218</v>
      </c>
      <c r="E180" s="22">
        <v>1880</v>
      </c>
      <c r="F180" s="22">
        <v>3317</v>
      </c>
      <c r="G180" s="25">
        <f>F180/(E180/1.05)/N153/1.52-1.05</f>
        <v>5.0344366067735624E-2</v>
      </c>
      <c r="H180" t="b">
        <v>1</v>
      </c>
      <c r="I180" t="b">
        <v>1</v>
      </c>
      <c r="J180" t="b">
        <v>0</v>
      </c>
      <c r="K180" t="b">
        <v>0</v>
      </c>
      <c r="L180" s="22" t="b">
        <v>1</v>
      </c>
      <c r="M180" s="22" t="b">
        <v>1</v>
      </c>
    </row>
    <row r="182" spans="1:13" x14ac:dyDescent="0.25">
      <c r="A182" s="22" t="s">
        <v>467</v>
      </c>
      <c r="B182" s="22" t="s">
        <v>472</v>
      </c>
      <c r="C182">
        <v>103878</v>
      </c>
      <c r="D182" s="24">
        <v>103881</v>
      </c>
      <c r="E182" s="22">
        <v>1002</v>
      </c>
      <c r="F182" s="22">
        <v>1798</v>
      </c>
      <c r="G182" s="25">
        <f t="shared" si="13"/>
        <v>5.0167988208278169E-2</v>
      </c>
      <c r="H182" t="b">
        <v>1</v>
      </c>
      <c r="I182" t="b">
        <v>1</v>
      </c>
      <c r="J182" t="b">
        <v>0</v>
      </c>
      <c r="K182" t="b">
        <v>0</v>
      </c>
      <c r="L182" s="22" t="b">
        <v>1</v>
      </c>
      <c r="M182" s="22" t="b">
        <v>1</v>
      </c>
    </row>
    <row r="183" spans="1:13" x14ac:dyDescent="0.25">
      <c r="B183" s="22" t="s">
        <v>468</v>
      </c>
      <c r="C183">
        <v>103483</v>
      </c>
      <c r="D183" s="24">
        <v>103485</v>
      </c>
      <c r="E183" s="22">
        <v>1864</v>
      </c>
      <c r="F183" s="22">
        <v>3345</v>
      </c>
      <c r="G183" s="25">
        <f t="shared" si="13"/>
        <v>5.0236297482957992E-2</v>
      </c>
      <c r="H183" t="b">
        <v>1</v>
      </c>
      <c r="I183" t="b">
        <v>1</v>
      </c>
      <c r="J183" t="b">
        <v>0</v>
      </c>
      <c r="K183" t="b">
        <v>0</v>
      </c>
      <c r="L183" s="22" t="b">
        <v>1</v>
      </c>
      <c r="M183" s="22" t="b">
        <v>1</v>
      </c>
    </row>
    <row r="184" spans="1:13" x14ac:dyDescent="0.25">
      <c r="B184" t="s">
        <v>470</v>
      </c>
      <c r="C184">
        <v>103571</v>
      </c>
      <c r="D184" s="24">
        <v>103572</v>
      </c>
      <c r="E184" s="22">
        <v>1985</v>
      </c>
      <c r="F184" s="22">
        <v>3560</v>
      </c>
      <c r="G184" s="25">
        <f t="shared" si="13"/>
        <v>4.9605980924092519E-2</v>
      </c>
      <c r="H184" t="b">
        <v>1</v>
      </c>
      <c r="I184" t="b">
        <v>1</v>
      </c>
      <c r="J184" t="b">
        <v>0</v>
      </c>
      <c r="K184" t="b">
        <v>0</v>
      </c>
      <c r="L184" s="22" t="b">
        <v>1</v>
      </c>
      <c r="M184" s="22" t="b">
        <v>1</v>
      </c>
    </row>
    <row r="185" spans="1:13" x14ac:dyDescent="0.25">
      <c r="B185" t="s">
        <v>469</v>
      </c>
      <c r="C185">
        <v>103623</v>
      </c>
      <c r="D185" s="24">
        <v>103626</v>
      </c>
      <c r="E185" s="22">
        <v>1926</v>
      </c>
      <c r="F185" s="22">
        <v>3455</v>
      </c>
      <c r="G185" s="25">
        <f t="shared" si="13"/>
        <v>4.9853206013523943E-2</v>
      </c>
      <c r="H185" t="b">
        <v>1</v>
      </c>
      <c r="I185" t="b">
        <v>1</v>
      </c>
      <c r="J185" t="b">
        <v>0</v>
      </c>
      <c r="K185" t="b">
        <v>0</v>
      </c>
      <c r="L185" s="22" t="b">
        <v>1</v>
      </c>
      <c r="M185" s="22" t="b">
        <v>1</v>
      </c>
    </row>
    <row r="186" spans="1:13" x14ac:dyDescent="0.25">
      <c r="B186" s="22" t="s">
        <v>471</v>
      </c>
      <c r="C186">
        <v>103878</v>
      </c>
      <c r="D186" s="24">
        <v>103880</v>
      </c>
      <c r="E186" s="22">
        <v>2229</v>
      </c>
      <c r="F186" s="22">
        <v>3931</v>
      </c>
      <c r="G186" s="25">
        <f>F186/(E186/1.05)/N153/1.52-1.05</f>
        <v>4.9851312029627115E-2</v>
      </c>
      <c r="H186" t="b">
        <v>1</v>
      </c>
      <c r="I186" t="b">
        <v>1</v>
      </c>
      <c r="J186" t="b">
        <v>0</v>
      </c>
      <c r="K186" t="b">
        <v>0</v>
      </c>
      <c r="L186" s="22" t="b">
        <v>1</v>
      </c>
      <c r="M186" s="22" t="b">
        <v>1</v>
      </c>
    </row>
    <row r="187" spans="1:13" x14ac:dyDescent="0.25">
      <c r="A187" s="22" t="s">
        <v>34</v>
      </c>
      <c r="B187" s="22" t="s">
        <v>473</v>
      </c>
      <c r="C187" s="23" t="s">
        <v>34</v>
      </c>
      <c r="D187" s="24">
        <v>21970</v>
      </c>
      <c r="E187" s="22">
        <v>426</v>
      </c>
      <c r="F187" s="22">
        <v>763</v>
      </c>
      <c r="G187" s="25">
        <f t="shared" si="13"/>
        <v>4.8218327292351537E-2</v>
      </c>
      <c r="H187" t="b">
        <v>1</v>
      </c>
      <c r="I187" t="b">
        <v>1</v>
      </c>
      <c r="J187" t="b">
        <v>0</v>
      </c>
      <c r="K187" t="b">
        <v>0</v>
      </c>
      <c r="L187" s="22" t="b">
        <v>1</v>
      </c>
      <c r="M187" s="22" t="b">
        <v>1</v>
      </c>
    </row>
  </sheetData>
  <conditionalFormatting sqref="G1:G170 G172:G1048576">
    <cfRule type="colorScale" priority="18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17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9"/>
  <sheetViews>
    <sheetView tabSelected="1" topLeftCell="A406" workbookViewId="0">
      <selection activeCell="I438" sqref="I438"/>
    </sheetView>
  </sheetViews>
  <sheetFormatPr defaultRowHeight="15" x14ac:dyDescent="0.25"/>
  <cols>
    <col min="1" max="1" width="16.140625" bestFit="1" customWidth="1"/>
    <col min="2" max="2" width="40" style="21" bestFit="1" customWidth="1"/>
    <col min="3" max="3" width="9.7109375" bestFit="1" customWidth="1"/>
    <col min="4" max="4" width="13.42578125" bestFit="1" customWidth="1"/>
    <col min="5" max="10" width="11" customWidth="1"/>
  </cols>
  <sheetData>
    <row r="1" spans="1:11" ht="78" thickBot="1" x14ac:dyDescent="0.3">
      <c r="A1" s="17" t="s">
        <v>318</v>
      </c>
      <c r="B1" s="20" t="s">
        <v>95</v>
      </c>
      <c r="C1" s="18" t="s">
        <v>96</v>
      </c>
      <c r="D1" s="19" t="s">
        <v>97</v>
      </c>
      <c r="E1" s="18" t="s">
        <v>319</v>
      </c>
      <c r="F1" s="18" t="s">
        <v>8</v>
      </c>
      <c r="G1" s="18" t="s">
        <v>9</v>
      </c>
      <c r="H1" s="18" t="s">
        <v>320</v>
      </c>
      <c r="I1" s="18" t="s">
        <v>321</v>
      </c>
      <c r="J1" s="27" t="s">
        <v>466</v>
      </c>
    </row>
    <row r="2" spans="1:11" ht="15.75" thickBot="1" x14ac:dyDescent="0.3">
      <c r="A2" s="10" t="s">
        <v>260</v>
      </c>
      <c r="B2" s="11" t="s">
        <v>193</v>
      </c>
      <c r="C2" s="12">
        <v>40255</v>
      </c>
      <c r="D2" s="13">
        <v>40267</v>
      </c>
      <c r="E2" s="14" t="b">
        <v>1</v>
      </c>
      <c r="F2" s="15" t="b">
        <v>0</v>
      </c>
      <c r="G2" s="14" t="b">
        <v>1</v>
      </c>
      <c r="H2" s="15" t="b">
        <v>0</v>
      </c>
      <c r="I2" s="14" t="b">
        <v>1</v>
      </c>
      <c r="J2" s="14" t="b">
        <v>1</v>
      </c>
      <c r="K2" t="str">
        <f>CONCATENATE("[",D2,"] = {",LOWER(E2),", ",LOWER(F2),", ",LOWER(G2),", ",LOWER(H2),", ",LOWER(I2),", ",LOWER(J2),"}, --",B2)</f>
        <v>[40267] = {true, false, true, false, true, true}, --Anti-Calvary Caltrops</v>
      </c>
    </row>
    <row r="3" spans="1:11" ht="15.75" thickBot="1" x14ac:dyDescent="0.3">
      <c r="A3" s="10" t="s">
        <v>260</v>
      </c>
      <c r="B3" s="11" t="s">
        <v>426</v>
      </c>
      <c r="C3" s="12">
        <v>33376</v>
      </c>
      <c r="D3" s="13">
        <v>38561</v>
      </c>
      <c r="E3" s="14" t="b">
        <v>1</v>
      </c>
      <c r="F3" s="15" t="b">
        <v>0</v>
      </c>
      <c r="G3" s="14" t="b">
        <v>1</v>
      </c>
      <c r="H3" s="15" t="b">
        <v>0</v>
      </c>
      <c r="I3" s="14" t="b">
        <v>1</v>
      </c>
      <c r="J3" s="14" t="b">
        <v>1</v>
      </c>
      <c r="K3" t="str">
        <f t="shared" ref="K3:K66" si="0">CONCATENATE("[",D3,"] = {",LOWER(E3),", ",LOWER(F3),", ",LOWER(G3),", ",LOWER(H3),", ",LOWER(I3),", ",LOWER(J3),"}, --",B3)</f>
        <v>[38561] = {true, false, true, false, true, true}, --Caltrops</v>
      </c>
    </row>
    <row r="4" spans="1:11" ht="15.75" thickBot="1" x14ac:dyDescent="0.3">
      <c r="A4" s="10" t="s">
        <v>260</v>
      </c>
      <c r="B4" s="11" t="s">
        <v>194</v>
      </c>
      <c r="C4" s="12">
        <v>61491</v>
      </c>
      <c r="D4" s="13">
        <v>61493</v>
      </c>
      <c r="E4" s="14" t="b">
        <v>1</v>
      </c>
      <c r="F4" s="15" t="b">
        <v>0</v>
      </c>
      <c r="G4" s="15" t="b">
        <v>0</v>
      </c>
      <c r="H4" s="15" t="b">
        <v>0</v>
      </c>
      <c r="I4" s="14" t="b">
        <v>1</v>
      </c>
      <c r="J4" s="14" t="b">
        <v>1</v>
      </c>
      <c r="K4" t="str">
        <f t="shared" si="0"/>
        <v>[61493] = {true, false, false, false, true, true}, --Inevitable Detonation</v>
      </c>
    </row>
    <row r="5" spans="1:11" ht="15.75" thickBot="1" x14ac:dyDescent="0.3">
      <c r="A5" s="10" t="s">
        <v>260</v>
      </c>
      <c r="B5" s="11" t="s">
        <v>195</v>
      </c>
      <c r="C5" s="12">
        <v>61500</v>
      </c>
      <c r="D5" s="13">
        <v>61502</v>
      </c>
      <c r="E5" s="14" t="b">
        <v>1</v>
      </c>
      <c r="F5" s="15" t="b">
        <v>0</v>
      </c>
      <c r="G5" s="15" t="b">
        <v>0</v>
      </c>
      <c r="H5" s="15" t="b">
        <v>0</v>
      </c>
      <c r="I5" s="14" t="b">
        <v>1</v>
      </c>
      <c r="J5" s="14" t="b">
        <v>1</v>
      </c>
      <c r="K5" t="str">
        <f t="shared" si="0"/>
        <v>[61502] = {true, false, false, false, true, true}, --Proximity Detonation</v>
      </c>
    </row>
    <row r="6" spans="1:11" ht="15.75" thickBot="1" x14ac:dyDescent="0.3">
      <c r="A6" s="10" t="s">
        <v>260</v>
      </c>
      <c r="B6" s="11" t="s">
        <v>196</v>
      </c>
      <c r="C6" s="12">
        <v>40242</v>
      </c>
      <c r="D6" s="13">
        <v>40254</v>
      </c>
      <c r="E6" s="14" t="b">
        <v>1</v>
      </c>
      <c r="F6" s="15" t="b">
        <v>0</v>
      </c>
      <c r="G6" s="15" t="b">
        <v>0</v>
      </c>
      <c r="H6" s="15" t="b">
        <v>0</v>
      </c>
      <c r="I6" s="14" t="b">
        <v>1</v>
      </c>
      <c r="J6" s="14" t="b">
        <v>1</v>
      </c>
      <c r="K6" t="str">
        <f t="shared" si="0"/>
        <v>[40254] = {true, false, false, false, true, true}, --Razor Caltrops</v>
      </c>
    </row>
    <row r="7" spans="1:11" ht="15.75" thickBot="1" x14ac:dyDescent="0.3">
      <c r="A7" s="10" t="s">
        <v>260</v>
      </c>
      <c r="B7" s="11" t="s">
        <v>197</v>
      </c>
      <c r="C7" s="12">
        <v>40242</v>
      </c>
      <c r="D7" s="13">
        <v>40252</v>
      </c>
      <c r="E7" s="14" t="b">
        <v>1</v>
      </c>
      <c r="F7" s="15" t="b">
        <v>0</v>
      </c>
      <c r="G7" s="14" t="b">
        <v>1</v>
      </c>
      <c r="H7" s="15" t="b">
        <v>0</v>
      </c>
      <c r="I7" s="14" t="b">
        <v>1</v>
      </c>
      <c r="J7" s="14" t="b">
        <v>1</v>
      </c>
      <c r="K7" t="str">
        <f t="shared" si="0"/>
        <v>[40252] = {true, false, true, false, true, true}, --Razor Caltrops dot</v>
      </c>
    </row>
    <row r="8" spans="1:11" ht="15.75" thickBot="1" x14ac:dyDescent="0.3">
      <c r="A8" s="10" t="s">
        <v>142</v>
      </c>
      <c r="B8" s="11" t="s">
        <v>152</v>
      </c>
      <c r="C8" s="12">
        <v>38701</v>
      </c>
      <c r="D8" s="13">
        <v>38724</v>
      </c>
      <c r="E8" s="14" t="b">
        <v>1</v>
      </c>
      <c r="F8" s="14" t="b">
        <v>1</v>
      </c>
      <c r="G8" s="15" t="b">
        <v>0</v>
      </c>
      <c r="H8" s="15" t="b">
        <v>0</v>
      </c>
      <c r="I8" s="14" t="b">
        <v>1</v>
      </c>
      <c r="J8" s="14" t="b">
        <v>1</v>
      </c>
      <c r="K8" t="str">
        <f t="shared" si="0"/>
        <v>[38724] = {true, true, false, false, true, true}, --Acid Spray</v>
      </c>
    </row>
    <row r="9" spans="1:11" ht="15.75" thickBot="1" x14ac:dyDescent="0.3">
      <c r="A9" s="10" t="s">
        <v>142</v>
      </c>
      <c r="B9" s="11" t="s">
        <v>331</v>
      </c>
      <c r="C9" s="12">
        <v>38701</v>
      </c>
      <c r="D9" s="13">
        <v>38703</v>
      </c>
      <c r="E9" s="14" t="b">
        <v>1</v>
      </c>
      <c r="F9" s="15" t="b">
        <v>0</v>
      </c>
      <c r="G9" s="14" t="b">
        <v>1</v>
      </c>
      <c r="H9" s="15" t="b">
        <v>0</v>
      </c>
      <c r="I9" s="14" t="b">
        <v>1</v>
      </c>
      <c r="J9" s="14" t="b">
        <v>1</v>
      </c>
      <c r="K9" t="str">
        <f t="shared" si="0"/>
        <v>[38703] = {true, false, true, false, true, true}, --Acid Spray (Dot)</v>
      </c>
    </row>
    <row r="10" spans="1:11" ht="15.75" thickBot="1" x14ac:dyDescent="0.3">
      <c r="A10" s="10" t="s">
        <v>142</v>
      </c>
      <c r="B10" s="11" t="s">
        <v>150</v>
      </c>
      <c r="C10" s="12">
        <v>38695</v>
      </c>
      <c r="D10" s="13">
        <v>38696</v>
      </c>
      <c r="E10" s="14" t="b">
        <v>1</v>
      </c>
      <c r="F10" s="15" t="b">
        <v>0</v>
      </c>
      <c r="G10" s="14" t="b">
        <v>1</v>
      </c>
      <c r="H10" s="15" t="b">
        <v>0</v>
      </c>
      <c r="I10" s="14" t="b">
        <v>1</v>
      </c>
      <c r="J10" s="14" t="b">
        <v>1</v>
      </c>
      <c r="K10" t="str">
        <f t="shared" si="0"/>
        <v>[38696] = {true, false, true, false, true, true}, --Arrow Barrage</v>
      </c>
    </row>
    <row r="11" spans="1:11" ht="15.75" thickBot="1" x14ac:dyDescent="0.3">
      <c r="A11" s="10" t="s">
        <v>142</v>
      </c>
      <c r="B11" s="11" t="s">
        <v>325</v>
      </c>
      <c r="C11" s="12">
        <v>31271</v>
      </c>
      <c r="D11" s="13">
        <v>38722</v>
      </c>
      <c r="E11" s="14" t="b">
        <v>1</v>
      </c>
      <c r="F11" s="14" t="b">
        <v>1</v>
      </c>
      <c r="G11" s="15" t="b">
        <v>0</v>
      </c>
      <c r="H11" s="15" t="b">
        <v>0</v>
      </c>
      <c r="I11" s="14" t="b">
        <v>1</v>
      </c>
      <c r="J11" s="14" t="b">
        <v>1</v>
      </c>
      <c r="K11" t="str">
        <f t="shared" si="0"/>
        <v>[38722] = {true, true, false, false, true, true}, --Arrow Spray</v>
      </c>
    </row>
    <row r="12" spans="1:11" ht="15.75" thickBot="1" x14ac:dyDescent="0.3">
      <c r="A12" s="10" t="s">
        <v>142</v>
      </c>
      <c r="B12" s="11" t="s">
        <v>149</v>
      </c>
      <c r="C12" s="12">
        <v>85451</v>
      </c>
      <c r="D12" s="13">
        <v>85462</v>
      </c>
      <c r="E12" s="14" t="b">
        <v>1</v>
      </c>
      <c r="F12" s="14" t="b">
        <v>1</v>
      </c>
      <c r="G12" s="15" t="b">
        <v>0</v>
      </c>
      <c r="H12" s="15" t="b">
        <v>0</v>
      </c>
      <c r="I12" s="14" t="b">
        <v>1</v>
      </c>
      <c r="J12" s="14" t="b">
        <v>1</v>
      </c>
      <c r="K12" t="str">
        <f t="shared" si="0"/>
        <v>[85462] = {true, true, false, false, true, true}, --Ballista</v>
      </c>
    </row>
    <row r="13" spans="1:11" ht="15.75" thickBot="1" x14ac:dyDescent="0.3">
      <c r="A13" s="10" t="s">
        <v>142</v>
      </c>
      <c r="B13" s="11" t="s">
        <v>118</v>
      </c>
      <c r="C13" s="12">
        <v>38705</v>
      </c>
      <c r="D13" s="13">
        <v>38723</v>
      </c>
      <c r="E13" s="14" t="b">
        <v>1</v>
      </c>
      <c r="F13" s="14" t="b">
        <v>1</v>
      </c>
      <c r="G13" s="15" t="b">
        <v>0</v>
      </c>
      <c r="H13" s="15" t="b">
        <v>0</v>
      </c>
      <c r="I13" s="14" t="b">
        <v>1</v>
      </c>
      <c r="J13" s="14" t="b">
        <v>1</v>
      </c>
      <c r="K13" t="str">
        <f t="shared" si="0"/>
        <v>[38723] = {true, true, false, false, true, true}, --Bombard</v>
      </c>
    </row>
    <row r="14" spans="1:11" ht="15.75" thickBot="1" x14ac:dyDescent="0.3">
      <c r="A14" s="10" t="s">
        <v>142</v>
      </c>
      <c r="B14" s="11" t="s">
        <v>153</v>
      </c>
      <c r="C14" s="12">
        <v>38669</v>
      </c>
      <c r="D14" s="13">
        <v>38669</v>
      </c>
      <c r="E14" s="14" t="b">
        <v>1</v>
      </c>
      <c r="F14" s="14" t="b">
        <v>1</v>
      </c>
      <c r="G14" s="15" t="b">
        <v>0</v>
      </c>
      <c r="H14" s="15" t="b">
        <v>0</v>
      </c>
      <c r="I14" s="14" t="b">
        <v>1</v>
      </c>
      <c r="J14" s="14" t="b">
        <v>1</v>
      </c>
      <c r="K14" t="str">
        <f t="shared" si="0"/>
        <v>[38669] = {true, true, false, false, true, true}, --Draining Shot</v>
      </c>
    </row>
    <row r="15" spans="1:11" ht="15.75" thickBot="1" x14ac:dyDescent="0.3">
      <c r="A15" s="10" t="s">
        <v>142</v>
      </c>
      <c r="B15" s="11" t="s">
        <v>114</v>
      </c>
      <c r="C15" s="12">
        <v>38689</v>
      </c>
      <c r="D15" s="13">
        <v>38690</v>
      </c>
      <c r="E15" s="14" t="b">
        <v>1</v>
      </c>
      <c r="F15" s="15" t="b">
        <v>0</v>
      </c>
      <c r="G15" s="14" t="b">
        <v>1</v>
      </c>
      <c r="H15" s="15" t="b">
        <v>0</v>
      </c>
      <c r="I15" s="14" t="b">
        <v>1</v>
      </c>
      <c r="J15" s="14" t="b">
        <v>1</v>
      </c>
      <c r="K15" t="str">
        <f t="shared" si="0"/>
        <v>[38690] = {true, false, true, false, true, true}, --Endless Hail</v>
      </c>
    </row>
    <row r="16" spans="1:11" ht="15.75" thickBot="1" x14ac:dyDescent="0.3">
      <c r="A16" s="10" t="s">
        <v>142</v>
      </c>
      <c r="B16" s="11" t="s">
        <v>151</v>
      </c>
      <c r="C16" s="12">
        <v>38687</v>
      </c>
      <c r="D16" s="13">
        <v>38687</v>
      </c>
      <c r="E16" s="14" t="b">
        <v>1</v>
      </c>
      <c r="F16" s="14" t="b">
        <v>1</v>
      </c>
      <c r="G16" s="15" t="b">
        <v>0</v>
      </c>
      <c r="H16" s="15" t="b">
        <v>0</v>
      </c>
      <c r="I16" s="14" t="b">
        <v>1</v>
      </c>
      <c r="J16" s="14" t="b">
        <v>1</v>
      </c>
      <c r="K16" t="str">
        <f t="shared" si="0"/>
        <v>[38687] = {true, true, false, false, true, true}, --Focused Aim</v>
      </c>
    </row>
    <row r="17" spans="1:11" ht="15.75" thickBot="1" x14ac:dyDescent="0.3">
      <c r="A17" s="10" t="s">
        <v>142</v>
      </c>
      <c r="B17" s="11" t="s">
        <v>112</v>
      </c>
      <c r="C17" s="12">
        <v>16691</v>
      </c>
      <c r="D17" s="13">
        <v>17173</v>
      </c>
      <c r="E17" s="14" t="b">
        <v>1</v>
      </c>
      <c r="F17" s="14" t="b">
        <v>1</v>
      </c>
      <c r="G17" s="15" t="b">
        <v>0</v>
      </c>
      <c r="H17" s="14" t="b">
        <v>1</v>
      </c>
      <c r="I17" s="14" t="b">
        <v>1</v>
      </c>
      <c r="J17" s="14" t="b">
        <v>1</v>
      </c>
      <c r="K17" t="str">
        <f t="shared" si="0"/>
        <v>[17173] = {true, true, false, true, true, true}, --Heavy Attack (Bow)</v>
      </c>
    </row>
    <row r="18" spans="1:11" ht="15.75" thickBot="1" x14ac:dyDescent="0.3">
      <c r="A18" s="10" t="s">
        <v>142</v>
      </c>
      <c r="B18" s="11" t="s">
        <v>450</v>
      </c>
      <c r="C18" s="12">
        <v>16691</v>
      </c>
      <c r="D18" s="13">
        <v>17174</v>
      </c>
      <c r="E18" s="14" t="b">
        <v>1</v>
      </c>
      <c r="F18" s="14" t="b">
        <v>1</v>
      </c>
      <c r="G18" s="15" t="b">
        <v>0</v>
      </c>
      <c r="H18" s="14" t="b">
        <v>1</v>
      </c>
      <c r="I18" s="14" t="b">
        <v>1</v>
      </c>
      <c r="J18" s="14" t="b">
        <v>1</v>
      </c>
      <c r="K18" t="str">
        <f t="shared" si="0"/>
        <v>[17174] = {true, true, false, true, true, true}, --Heavy Attack (Medium, Bow)</v>
      </c>
    </row>
    <row r="19" spans="1:11" ht="15.75" thickBot="1" x14ac:dyDescent="0.3">
      <c r="A19" s="10" t="s">
        <v>142</v>
      </c>
      <c r="B19" s="11" t="s">
        <v>116</v>
      </c>
      <c r="C19" s="12">
        <v>38685</v>
      </c>
      <c r="D19" s="13">
        <v>38685</v>
      </c>
      <c r="E19" s="14" t="b">
        <v>1</v>
      </c>
      <c r="F19" s="14" t="b">
        <v>1</v>
      </c>
      <c r="G19" s="15" t="b">
        <v>0</v>
      </c>
      <c r="H19" s="15" t="b">
        <v>0</v>
      </c>
      <c r="I19" s="14" t="b">
        <v>1</v>
      </c>
      <c r="J19" s="14" t="b">
        <v>1</v>
      </c>
      <c r="K19" t="str">
        <f t="shared" si="0"/>
        <v>[38685] = {true, true, false, false, true, true}, --Lethal Arrow</v>
      </c>
    </row>
    <row r="20" spans="1:11" ht="15.75" thickBot="1" x14ac:dyDescent="0.3">
      <c r="A20" s="10" t="s">
        <v>142</v>
      </c>
      <c r="B20" s="11" t="s">
        <v>117</v>
      </c>
      <c r="C20" s="12">
        <v>16688</v>
      </c>
      <c r="D20" s="13">
        <v>16688</v>
      </c>
      <c r="E20" s="14" t="b">
        <v>1</v>
      </c>
      <c r="F20" s="14" t="b">
        <v>1</v>
      </c>
      <c r="G20" s="15" t="b">
        <v>0</v>
      </c>
      <c r="H20" s="14" t="b">
        <v>1</v>
      </c>
      <c r="I20" s="14" t="b">
        <v>1</v>
      </c>
      <c r="J20" s="14" t="b">
        <v>1</v>
      </c>
      <c r="K20" t="str">
        <f t="shared" si="0"/>
        <v>[16688] = {true, true, false, true, true, true}, --Light Attack (Bow)</v>
      </c>
    </row>
    <row r="21" spans="1:11" ht="15.75" thickBot="1" x14ac:dyDescent="0.3">
      <c r="A21" s="10" t="s">
        <v>142</v>
      </c>
      <c r="B21" s="11" t="s">
        <v>120</v>
      </c>
      <c r="C21" s="12">
        <v>38672</v>
      </c>
      <c r="D21" s="13">
        <v>38672</v>
      </c>
      <c r="E21" s="14" t="b">
        <v>1</v>
      </c>
      <c r="F21" s="14" t="b">
        <v>1</v>
      </c>
      <c r="G21" s="15" t="b">
        <v>0</v>
      </c>
      <c r="H21" s="15" t="b">
        <v>0</v>
      </c>
      <c r="I21" s="14" t="b">
        <v>1</v>
      </c>
      <c r="J21" s="14" t="b">
        <v>1</v>
      </c>
      <c r="K21" t="str">
        <f t="shared" si="0"/>
        <v>[38672] = {true, true, false, false, true, true}, --Magnum Shot</v>
      </c>
    </row>
    <row r="22" spans="1:11" ht="15.75" thickBot="1" x14ac:dyDescent="0.3">
      <c r="A22" s="10" t="s">
        <v>142</v>
      </c>
      <c r="B22" s="11" t="s">
        <v>326</v>
      </c>
      <c r="C22" s="12">
        <v>28869</v>
      </c>
      <c r="D22" s="13">
        <v>28869</v>
      </c>
      <c r="E22" s="14" t="b">
        <v>1</v>
      </c>
      <c r="F22" s="14" t="b">
        <v>1</v>
      </c>
      <c r="G22" s="15" t="b">
        <v>0</v>
      </c>
      <c r="H22" s="15" t="b">
        <v>0</v>
      </c>
      <c r="I22" s="14" t="b">
        <v>1</v>
      </c>
      <c r="J22" s="14" t="b">
        <v>1</v>
      </c>
      <c r="K22" t="str">
        <f t="shared" si="0"/>
        <v>[28869] = {true, true, false, false, true, true}, --Poison Arrow</v>
      </c>
    </row>
    <row r="23" spans="1:11" ht="15.75" thickBot="1" x14ac:dyDescent="0.3">
      <c r="A23" s="10" t="s">
        <v>142</v>
      </c>
      <c r="B23" s="11" t="s">
        <v>327</v>
      </c>
      <c r="C23" s="12">
        <v>28869</v>
      </c>
      <c r="D23" s="13">
        <v>44540</v>
      </c>
      <c r="E23" s="14" t="b">
        <v>1</v>
      </c>
      <c r="F23" s="15" t="b">
        <v>0</v>
      </c>
      <c r="G23" s="14" t="b">
        <v>1</v>
      </c>
      <c r="H23" s="15" t="b">
        <v>0</v>
      </c>
      <c r="I23" s="14" t="b">
        <v>1</v>
      </c>
      <c r="J23" s="14" t="b">
        <v>1</v>
      </c>
      <c r="K23" t="str">
        <f t="shared" si="0"/>
        <v>[44540] = {true, false, true, false, true, true}, --Poison Arrow (Dot)</v>
      </c>
    </row>
    <row r="24" spans="1:11" ht="15.75" thickBot="1" x14ac:dyDescent="0.3">
      <c r="A24" s="10" t="s">
        <v>142</v>
      </c>
      <c r="B24" s="11" t="s">
        <v>154</v>
      </c>
      <c r="C24" s="12">
        <v>38660</v>
      </c>
      <c r="D24" s="13">
        <v>38660</v>
      </c>
      <c r="E24" s="14" t="b">
        <v>1</v>
      </c>
      <c r="F24" s="14" t="b">
        <v>1</v>
      </c>
      <c r="G24" s="15" t="b">
        <v>0</v>
      </c>
      <c r="H24" s="15" t="b">
        <v>0</v>
      </c>
      <c r="I24" s="14" t="b">
        <v>1</v>
      </c>
      <c r="J24" s="14" t="b">
        <v>1</v>
      </c>
      <c r="K24" t="str">
        <f t="shared" si="0"/>
        <v>[38660] = {true, true, false, false, true, true}, --Poison Injection</v>
      </c>
    </row>
    <row r="25" spans="1:11" ht="15.75" thickBot="1" x14ac:dyDescent="0.3">
      <c r="A25" s="10" t="s">
        <v>142</v>
      </c>
      <c r="B25" s="11" t="s">
        <v>332</v>
      </c>
      <c r="C25" s="12">
        <v>38660</v>
      </c>
      <c r="D25" s="13">
        <v>44549</v>
      </c>
      <c r="E25" s="14" t="b">
        <v>1</v>
      </c>
      <c r="F25" s="15" t="b">
        <v>0</v>
      </c>
      <c r="G25" s="14" t="b">
        <v>1</v>
      </c>
      <c r="H25" s="15" t="b">
        <v>0</v>
      </c>
      <c r="I25" s="14" t="b">
        <v>1</v>
      </c>
      <c r="J25" s="14" t="b">
        <v>1</v>
      </c>
      <c r="K25" t="str">
        <f t="shared" si="0"/>
        <v>[44549] = {true, false, true, false, true, true}, --Poison Injection (Dot)</v>
      </c>
    </row>
    <row r="26" spans="1:11" ht="15.75" thickBot="1" x14ac:dyDescent="0.3">
      <c r="A26" s="10" t="s">
        <v>142</v>
      </c>
      <c r="B26" s="11" t="s">
        <v>240</v>
      </c>
      <c r="C26" s="12" t="s">
        <v>34</v>
      </c>
      <c r="D26" s="13">
        <v>21929</v>
      </c>
      <c r="E26" s="14" t="b">
        <v>1</v>
      </c>
      <c r="F26" s="15" t="b">
        <v>0</v>
      </c>
      <c r="G26" s="14" t="b">
        <v>1</v>
      </c>
      <c r="H26" s="15" t="b">
        <v>0</v>
      </c>
      <c r="I26" s="14" t="b">
        <v>1</v>
      </c>
      <c r="J26" s="14" t="b">
        <v>1</v>
      </c>
      <c r="K26" t="str">
        <f t="shared" si="0"/>
        <v>[21929] = {true, false, true, false, true, true}, --Poisoned</v>
      </c>
    </row>
    <row r="27" spans="1:11" ht="15.75" thickBot="1" x14ac:dyDescent="0.3">
      <c r="A27" s="10" t="s">
        <v>142</v>
      </c>
      <c r="B27" s="11" t="s">
        <v>328</v>
      </c>
      <c r="C27" s="12">
        <v>83465</v>
      </c>
      <c r="D27" s="13">
        <v>86563</v>
      </c>
      <c r="E27" s="14" t="b">
        <v>1</v>
      </c>
      <c r="F27" s="15" t="b">
        <v>0</v>
      </c>
      <c r="G27" s="14" t="b">
        <v>1</v>
      </c>
      <c r="H27" s="15" t="b">
        <v>0</v>
      </c>
      <c r="I27" s="14" t="b">
        <v>1</v>
      </c>
      <c r="J27" s="14" t="b">
        <v>1</v>
      </c>
      <c r="K27" t="str">
        <f t="shared" si="0"/>
        <v>[86563] = {true, false, true, false, true, true}, --Rapid Fire</v>
      </c>
    </row>
    <row r="28" spans="1:11" ht="15.75" thickBot="1" x14ac:dyDescent="0.3">
      <c r="A28" s="10" t="s">
        <v>142</v>
      </c>
      <c r="B28" s="11" t="s">
        <v>324</v>
      </c>
      <c r="C28" s="12">
        <v>208879</v>
      </c>
      <c r="D28" s="13">
        <v>28879</v>
      </c>
      <c r="E28" s="14" t="b">
        <v>1</v>
      </c>
      <c r="F28" s="14" t="b">
        <v>1</v>
      </c>
      <c r="G28" s="15" t="b">
        <v>0</v>
      </c>
      <c r="H28" s="15" t="b">
        <v>0</v>
      </c>
      <c r="I28" s="14" t="b">
        <v>1</v>
      </c>
      <c r="J28" s="14" t="b">
        <v>1</v>
      </c>
      <c r="K28" t="str">
        <f t="shared" si="0"/>
        <v>[28879] = {true, true, false, false, true, true}, --Scatter Shot</v>
      </c>
    </row>
    <row r="29" spans="1:11" ht="15.75" thickBot="1" x14ac:dyDescent="0.3">
      <c r="A29" s="10" t="s">
        <v>142</v>
      </c>
      <c r="B29" s="11" t="s">
        <v>322</v>
      </c>
      <c r="C29" s="12">
        <v>28882</v>
      </c>
      <c r="D29" s="13">
        <v>28882</v>
      </c>
      <c r="E29" s="14" t="b">
        <v>1</v>
      </c>
      <c r="F29" s="14" t="b">
        <v>1</v>
      </c>
      <c r="G29" s="15" t="b">
        <v>0</v>
      </c>
      <c r="H29" s="15" t="b">
        <v>0</v>
      </c>
      <c r="I29" s="14" t="b">
        <v>1</v>
      </c>
      <c r="J29" s="14" t="b">
        <v>1</v>
      </c>
      <c r="K29" t="str">
        <f t="shared" si="0"/>
        <v>[28882] = {true, true, false, false, true, true}, --Snipe</v>
      </c>
    </row>
    <row r="30" spans="1:11" ht="15.75" thickBot="1" x14ac:dyDescent="0.3">
      <c r="A30" s="10" t="s">
        <v>142</v>
      </c>
      <c r="B30" s="11" t="s">
        <v>113</v>
      </c>
      <c r="C30" s="12">
        <v>85257</v>
      </c>
      <c r="D30" s="13">
        <v>85260</v>
      </c>
      <c r="E30" s="14" t="b">
        <v>1</v>
      </c>
      <c r="F30" s="15" t="b">
        <v>0</v>
      </c>
      <c r="G30" s="14" t="b">
        <v>1</v>
      </c>
      <c r="H30" s="15" t="b">
        <v>0</v>
      </c>
      <c r="I30" s="14" t="b">
        <v>1</v>
      </c>
      <c r="J30" s="14" t="b">
        <v>1</v>
      </c>
      <c r="K30" t="str">
        <f t="shared" si="0"/>
        <v>[85260] = {true, false, true, false, true, true}, --Toxic Barrage</v>
      </c>
    </row>
    <row r="31" spans="1:11" ht="15.75" thickBot="1" x14ac:dyDescent="0.3">
      <c r="A31" s="10" t="s">
        <v>142</v>
      </c>
      <c r="B31" s="11" t="s">
        <v>330</v>
      </c>
      <c r="C31" s="12">
        <v>85257</v>
      </c>
      <c r="D31" s="13">
        <v>85261</v>
      </c>
      <c r="E31" s="14" t="b">
        <v>1</v>
      </c>
      <c r="F31" s="15" t="b">
        <v>0</v>
      </c>
      <c r="G31" s="14" t="b">
        <v>1</v>
      </c>
      <c r="H31" s="15" t="b">
        <v>0</v>
      </c>
      <c r="I31" s="14" t="b">
        <v>1</v>
      </c>
      <c r="J31" s="14" t="b">
        <v>1</v>
      </c>
      <c r="K31" t="str">
        <f t="shared" si="0"/>
        <v>[85261] = {true, false, true, false, true, true}, --Toxic Barrage (Dot)</v>
      </c>
    </row>
    <row r="32" spans="1:11" ht="15.75" thickBot="1" x14ac:dyDescent="0.3">
      <c r="A32" s="10" t="s">
        <v>142</v>
      </c>
      <c r="B32" s="11" t="s">
        <v>119</v>
      </c>
      <c r="C32" s="12">
        <v>38645</v>
      </c>
      <c r="D32" s="13">
        <v>38645</v>
      </c>
      <c r="E32" s="14" t="b">
        <v>1</v>
      </c>
      <c r="F32" s="14" t="b">
        <v>1</v>
      </c>
      <c r="G32" s="15" t="b">
        <v>0</v>
      </c>
      <c r="H32" s="15" t="b">
        <v>0</v>
      </c>
      <c r="I32" s="14" t="b">
        <v>1</v>
      </c>
      <c r="J32" s="14" t="b">
        <v>1</v>
      </c>
      <c r="K32" t="str">
        <f t="shared" si="0"/>
        <v>[38645] = {true, true, false, false, true, true}, --Venom Arrow</v>
      </c>
    </row>
    <row r="33" spans="1:11" ht="15.75" thickBot="1" x14ac:dyDescent="0.3">
      <c r="A33" s="10" t="s">
        <v>142</v>
      </c>
      <c r="B33" s="11" t="s">
        <v>329</v>
      </c>
      <c r="C33" s="12">
        <v>38645</v>
      </c>
      <c r="D33" s="13">
        <v>44545</v>
      </c>
      <c r="E33" s="14" t="b">
        <v>1</v>
      </c>
      <c r="F33" s="15" t="b">
        <v>0</v>
      </c>
      <c r="G33" s="14" t="b">
        <v>1</v>
      </c>
      <c r="H33" s="15" t="b">
        <v>0</v>
      </c>
      <c r="I33" s="14" t="b">
        <v>1</v>
      </c>
      <c r="J33" s="14" t="b">
        <v>1</v>
      </c>
      <c r="K33" t="str">
        <f t="shared" si="0"/>
        <v>[44545] = {true, false, true, false, true, true}, --Venom Arrow (Dot)</v>
      </c>
    </row>
    <row r="34" spans="1:11" ht="15.75" thickBot="1" x14ac:dyDescent="0.3">
      <c r="A34" s="10" t="s">
        <v>142</v>
      </c>
      <c r="B34" s="11" t="s">
        <v>323</v>
      </c>
      <c r="C34" s="12">
        <v>28876</v>
      </c>
      <c r="D34" s="13">
        <v>28877</v>
      </c>
      <c r="E34" s="14" t="b">
        <v>1</v>
      </c>
      <c r="F34" s="15" t="b">
        <v>0</v>
      </c>
      <c r="G34" s="14" t="b">
        <v>1</v>
      </c>
      <c r="H34" s="15" t="b">
        <v>0</v>
      </c>
      <c r="I34" s="14" t="b">
        <v>1</v>
      </c>
      <c r="J34" s="14" t="b">
        <v>1</v>
      </c>
      <c r="K34" t="str">
        <f t="shared" si="0"/>
        <v>[28877] = {true, false, true, false, true, true}, --Volley</v>
      </c>
    </row>
    <row r="35" spans="1:11" ht="15.75" thickBot="1" x14ac:dyDescent="0.3">
      <c r="A35" s="10" t="s">
        <v>87</v>
      </c>
      <c r="B35" s="11" t="s">
        <v>13</v>
      </c>
      <c r="C35" s="12">
        <v>39012</v>
      </c>
      <c r="D35" s="13">
        <v>62912</v>
      </c>
      <c r="E35" s="14" t="b">
        <v>1</v>
      </c>
      <c r="F35" s="15" t="b">
        <v>0</v>
      </c>
      <c r="G35" s="14" t="b">
        <v>1</v>
      </c>
      <c r="H35" s="15" t="b">
        <v>0</v>
      </c>
      <c r="I35" s="14" t="b">
        <v>1</v>
      </c>
      <c r="J35" s="14" t="b">
        <v>1</v>
      </c>
      <c r="K35" t="str">
        <f t="shared" si="0"/>
        <v>[62912] = {true, false, true, false, true, true}, --Blockade of Fire</v>
      </c>
    </row>
    <row r="36" spans="1:11" ht="15.75" thickBot="1" x14ac:dyDescent="0.3">
      <c r="A36" s="10" t="s">
        <v>87</v>
      </c>
      <c r="B36" s="11" t="s">
        <v>198</v>
      </c>
      <c r="C36" s="12">
        <v>39028</v>
      </c>
      <c r="D36" s="13">
        <v>62951</v>
      </c>
      <c r="E36" s="14" t="b">
        <v>1</v>
      </c>
      <c r="F36" s="15" t="b">
        <v>0</v>
      </c>
      <c r="G36" s="14" t="b">
        <v>1</v>
      </c>
      <c r="H36" s="15" t="b">
        <v>0</v>
      </c>
      <c r="I36" s="14" t="b">
        <v>1</v>
      </c>
      <c r="J36" s="14" t="b">
        <v>1</v>
      </c>
      <c r="K36" t="str">
        <f t="shared" si="0"/>
        <v>[62951] = {true, false, true, false, true, true}, --Blockade of Frost</v>
      </c>
    </row>
    <row r="37" spans="1:11" ht="15.75" thickBot="1" x14ac:dyDescent="0.3">
      <c r="A37" s="10" t="s">
        <v>87</v>
      </c>
      <c r="B37" s="11" t="s">
        <v>5</v>
      </c>
      <c r="C37" s="12">
        <v>39018</v>
      </c>
      <c r="D37" s="13">
        <v>62990</v>
      </c>
      <c r="E37" s="14" t="b">
        <v>1</v>
      </c>
      <c r="F37" s="15" t="b">
        <v>0</v>
      </c>
      <c r="G37" s="14" t="b">
        <v>1</v>
      </c>
      <c r="H37" s="15" t="b">
        <v>0</v>
      </c>
      <c r="I37" s="14" t="b">
        <v>1</v>
      </c>
      <c r="J37" s="14" t="b">
        <v>1</v>
      </c>
      <c r="K37" t="str">
        <f t="shared" si="0"/>
        <v>[62990] = {true, false, true, false, true, true}, --Blockade of Storms</v>
      </c>
    </row>
    <row r="38" spans="1:11" ht="15.75" thickBot="1" x14ac:dyDescent="0.3">
      <c r="A38" s="10" t="s">
        <v>87</v>
      </c>
      <c r="B38" s="11" t="s">
        <v>17</v>
      </c>
      <c r="C38" s="12" t="s">
        <v>34</v>
      </c>
      <c r="D38" s="13">
        <v>18084</v>
      </c>
      <c r="E38" s="14" t="b">
        <v>1</v>
      </c>
      <c r="F38" s="15" t="b">
        <v>0</v>
      </c>
      <c r="G38" s="14" t="b">
        <v>1</v>
      </c>
      <c r="H38" s="15" t="b">
        <v>0</v>
      </c>
      <c r="I38" s="14" t="b">
        <v>1</v>
      </c>
      <c r="J38" s="14" t="b">
        <v>1</v>
      </c>
      <c r="K38" t="str">
        <f t="shared" si="0"/>
        <v>[18084] = {true, false, true, false, true, true}, --Burning</v>
      </c>
    </row>
    <row r="39" spans="1:11" ht="15.75" thickBot="1" x14ac:dyDescent="0.3">
      <c r="A39" s="10" t="s">
        <v>87</v>
      </c>
      <c r="B39" s="11" t="s">
        <v>199</v>
      </c>
      <c r="C39" s="12" t="s">
        <v>34</v>
      </c>
      <c r="D39" s="13">
        <v>21481</v>
      </c>
      <c r="E39" s="14" t="b">
        <v>1</v>
      </c>
      <c r="F39" s="15" t="b">
        <v>0</v>
      </c>
      <c r="G39" s="14" t="b">
        <v>1</v>
      </c>
      <c r="H39" s="15" t="b">
        <v>0</v>
      </c>
      <c r="I39" s="14" t="b">
        <v>1</v>
      </c>
      <c r="J39" s="14" t="b">
        <v>1</v>
      </c>
      <c r="K39" t="str">
        <f t="shared" si="0"/>
        <v>[21481] = {true, false, true, false, true, true}, --Chill</v>
      </c>
    </row>
    <row r="40" spans="1:11" ht="15.75" thickBot="1" x14ac:dyDescent="0.3">
      <c r="A40" s="10" t="s">
        <v>87</v>
      </c>
      <c r="B40" s="11" t="s">
        <v>29</v>
      </c>
      <c r="C40" s="12" t="s">
        <v>34</v>
      </c>
      <c r="D40" s="13">
        <v>21487</v>
      </c>
      <c r="E40" s="14" t="b">
        <v>1</v>
      </c>
      <c r="F40" s="15" t="b">
        <v>0</v>
      </c>
      <c r="G40" s="14" t="b">
        <v>1</v>
      </c>
      <c r="H40" s="15" t="b">
        <v>0</v>
      </c>
      <c r="I40" s="14" t="b">
        <v>1</v>
      </c>
      <c r="J40" s="14" t="b">
        <v>1</v>
      </c>
      <c r="K40" t="str">
        <f t="shared" si="0"/>
        <v>[21487] = {true, false, true, false, true, true}, --Concussion</v>
      </c>
    </row>
    <row r="41" spans="1:11" ht="15.75" thickBot="1" x14ac:dyDescent="0.3">
      <c r="A41" s="10" t="s">
        <v>87</v>
      </c>
      <c r="B41" s="11" t="s">
        <v>200</v>
      </c>
      <c r="C41" s="12">
        <v>46348</v>
      </c>
      <c r="D41" s="13">
        <v>46348</v>
      </c>
      <c r="E41" s="14" t="b">
        <v>1</v>
      </c>
      <c r="F41" s="14" t="b">
        <v>1</v>
      </c>
      <c r="G41" s="15" t="b">
        <v>0</v>
      </c>
      <c r="H41" s="15" t="b">
        <v>0</v>
      </c>
      <c r="I41" s="14" t="b">
        <v>1</v>
      </c>
      <c r="J41" s="14" t="b">
        <v>1</v>
      </c>
      <c r="K41" t="str">
        <f t="shared" si="0"/>
        <v>[46348] = {true, true, false, false, true, true}, --Crushing Shock (Fire)</v>
      </c>
    </row>
    <row r="42" spans="1:11" ht="15.75" thickBot="1" x14ac:dyDescent="0.3">
      <c r="A42" s="10" t="s">
        <v>87</v>
      </c>
      <c r="B42" s="11" t="s">
        <v>201</v>
      </c>
      <c r="C42" s="12">
        <v>46348</v>
      </c>
      <c r="D42" s="13">
        <v>46350</v>
      </c>
      <c r="E42" s="14" t="b">
        <v>1</v>
      </c>
      <c r="F42" s="14" t="b">
        <v>1</v>
      </c>
      <c r="G42" s="15" t="b">
        <v>0</v>
      </c>
      <c r="H42" s="15" t="b">
        <v>0</v>
      </c>
      <c r="I42" s="14" t="b">
        <v>1</v>
      </c>
      <c r="J42" s="14" t="b">
        <v>1</v>
      </c>
      <c r="K42" t="str">
        <f t="shared" si="0"/>
        <v>[46350] = {true, true, false, false, true, true}, --Crushing Shock (Frost)</v>
      </c>
    </row>
    <row r="43" spans="1:11" ht="15.75" thickBot="1" x14ac:dyDescent="0.3">
      <c r="A43" s="10" t="s">
        <v>87</v>
      </c>
      <c r="B43" s="11" t="s">
        <v>202</v>
      </c>
      <c r="C43" s="12">
        <v>46348</v>
      </c>
      <c r="D43" s="13">
        <v>46351</v>
      </c>
      <c r="E43" s="14" t="b">
        <v>1</v>
      </c>
      <c r="F43" s="14" t="b">
        <v>1</v>
      </c>
      <c r="G43" s="15" t="b">
        <v>0</v>
      </c>
      <c r="H43" s="15" t="b">
        <v>0</v>
      </c>
      <c r="I43" s="14" t="b">
        <v>1</v>
      </c>
      <c r="J43" s="14" t="b">
        <v>1</v>
      </c>
      <c r="K43" t="str">
        <f t="shared" si="0"/>
        <v>[46351] = {true, true, false, false, true, true}, --Crushing Shock (Shock)</v>
      </c>
    </row>
    <row r="44" spans="1:11" ht="15.75" thickBot="1" x14ac:dyDescent="0.3">
      <c r="A44" s="10" t="s">
        <v>87</v>
      </c>
      <c r="B44" s="11" t="s">
        <v>203</v>
      </c>
      <c r="C44" s="12">
        <v>83682</v>
      </c>
      <c r="D44" s="13">
        <v>83683</v>
      </c>
      <c r="E44" s="14" t="b">
        <v>1</v>
      </c>
      <c r="F44" s="15" t="b">
        <v>0</v>
      </c>
      <c r="G44" s="14" t="b">
        <v>1</v>
      </c>
      <c r="H44" s="15" t="b">
        <v>0</v>
      </c>
      <c r="I44" s="14" t="b">
        <v>1</v>
      </c>
      <c r="J44" s="14" t="b">
        <v>1</v>
      </c>
      <c r="K44" t="str">
        <f t="shared" si="0"/>
        <v>[83683] = {true, false, true, false, true, true}, --Eye of Flame</v>
      </c>
    </row>
    <row r="45" spans="1:11" ht="15.75" thickBot="1" x14ac:dyDescent="0.3">
      <c r="A45" s="10" t="s">
        <v>87</v>
      </c>
      <c r="B45" s="11" t="s">
        <v>204</v>
      </c>
      <c r="C45" s="12">
        <v>83684</v>
      </c>
      <c r="D45" s="13">
        <v>83685</v>
      </c>
      <c r="E45" s="14" t="b">
        <v>1</v>
      </c>
      <c r="F45" s="15" t="b">
        <v>0</v>
      </c>
      <c r="G45" s="14" t="b">
        <v>1</v>
      </c>
      <c r="H45" s="15" t="b">
        <v>0</v>
      </c>
      <c r="I45" s="14" t="b">
        <v>1</v>
      </c>
      <c r="J45" s="14" t="b">
        <v>1</v>
      </c>
      <c r="K45" t="str">
        <f t="shared" si="0"/>
        <v>[83685] = {true, false, true, false, true, true}, --Eye of Frost</v>
      </c>
    </row>
    <row r="46" spans="1:11" ht="15.75" thickBot="1" x14ac:dyDescent="0.3">
      <c r="A46" s="10" t="s">
        <v>87</v>
      </c>
      <c r="B46" s="11" t="s">
        <v>205</v>
      </c>
      <c r="C46" s="12">
        <v>83686</v>
      </c>
      <c r="D46" s="13">
        <v>83687</v>
      </c>
      <c r="E46" s="14" t="b">
        <v>1</v>
      </c>
      <c r="F46" s="15" t="b">
        <v>0</v>
      </c>
      <c r="G46" s="14" t="b">
        <v>1</v>
      </c>
      <c r="H46" s="15" t="b">
        <v>0</v>
      </c>
      <c r="I46" s="14" t="b">
        <v>1</v>
      </c>
      <c r="J46" s="14" t="b">
        <v>1</v>
      </c>
      <c r="K46" t="str">
        <f t="shared" si="0"/>
        <v>[83687] = {true, false, true, false, true, true}, --Eye of Lightning</v>
      </c>
    </row>
    <row r="47" spans="1:11" ht="15.75" thickBot="1" x14ac:dyDescent="0.3">
      <c r="A47" s="10" t="s">
        <v>87</v>
      </c>
      <c r="B47" s="11" t="s">
        <v>30</v>
      </c>
      <c r="C47" s="12">
        <v>85126</v>
      </c>
      <c r="D47" s="13">
        <v>85127</v>
      </c>
      <c r="E47" s="14" t="b">
        <v>1</v>
      </c>
      <c r="F47" s="15" t="b">
        <v>0</v>
      </c>
      <c r="G47" s="14" t="b">
        <v>1</v>
      </c>
      <c r="H47" s="15" t="b">
        <v>0</v>
      </c>
      <c r="I47" s="14" t="b">
        <v>1</v>
      </c>
      <c r="J47" s="14" t="b">
        <v>1</v>
      </c>
      <c r="K47" t="str">
        <f t="shared" si="0"/>
        <v>[85127] = {true, false, true, false, true, true}, --Fiery Rage</v>
      </c>
    </row>
    <row r="48" spans="1:11" ht="15.75" thickBot="1" x14ac:dyDescent="0.3">
      <c r="A48" s="10" t="s">
        <v>87</v>
      </c>
      <c r="B48" s="11" t="s">
        <v>206</v>
      </c>
      <c r="C48" s="12">
        <v>38985</v>
      </c>
      <c r="D48" s="13">
        <v>62668</v>
      </c>
      <c r="E48" s="14" t="b">
        <v>1</v>
      </c>
      <c r="F48" s="15" t="b">
        <v>0</v>
      </c>
      <c r="G48" s="14" t="b">
        <v>1</v>
      </c>
      <c r="H48" s="15" t="b">
        <v>0</v>
      </c>
      <c r="I48" s="14" t="b">
        <v>1</v>
      </c>
      <c r="J48" s="14" t="b">
        <v>1</v>
      </c>
      <c r="K48" t="str">
        <f t="shared" si="0"/>
        <v>[62668] = {true, false, true, false, true, true}, --Fire Clench</v>
      </c>
    </row>
    <row r="49" spans="1:11" ht="15.75" thickBot="1" x14ac:dyDescent="0.3">
      <c r="A49" s="10" t="s">
        <v>87</v>
      </c>
      <c r="B49" s="11" t="s">
        <v>207</v>
      </c>
      <c r="C49" s="12">
        <v>39145</v>
      </c>
      <c r="D49" s="13">
        <v>39149</v>
      </c>
      <c r="E49" s="14" t="b">
        <v>1</v>
      </c>
      <c r="F49" s="14" t="b">
        <v>1</v>
      </c>
      <c r="G49" s="15" t="b">
        <v>0</v>
      </c>
      <c r="H49" s="15" t="b">
        <v>0</v>
      </c>
      <c r="I49" s="14" t="b">
        <v>1</v>
      </c>
      <c r="J49" s="14" t="b">
        <v>1</v>
      </c>
      <c r="K49" t="str">
        <f t="shared" si="0"/>
        <v>[39149] = {true, true, false, false, true, true}, --Fire Ring</v>
      </c>
    </row>
    <row r="50" spans="1:11" ht="15.75" thickBot="1" x14ac:dyDescent="0.3">
      <c r="A50" s="10" t="s">
        <v>87</v>
      </c>
      <c r="B50" s="11" t="s">
        <v>208</v>
      </c>
      <c r="C50" s="12">
        <v>38985</v>
      </c>
      <c r="D50" s="13">
        <v>38985</v>
      </c>
      <c r="E50" s="14" t="b">
        <v>1</v>
      </c>
      <c r="F50" s="14" t="b">
        <v>1</v>
      </c>
      <c r="G50" s="15" t="b">
        <v>0</v>
      </c>
      <c r="H50" s="15" t="b">
        <v>0</v>
      </c>
      <c r="I50" s="14" t="b">
        <v>1</v>
      </c>
      <c r="J50" s="14" t="b">
        <v>1</v>
      </c>
      <c r="K50" t="str">
        <f t="shared" si="0"/>
        <v>[38985] = {true, true, false, false, true, true}, --Flame Clench</v>
      </c>
    </row>
    <row r="51" spans="1:11" ht="15.75" thickBot="1" x14ac:dyDescent="0.3">
      <c r="A51" s="10" t="s">
        <v>87</v>
      </c>
      <c r="B51" s="11" t="s">
        <v>209</v>
      </c>
      <c r="C51" s="12">
        <v>39162</v>
      </c>
      <c r="D51" s="13">
        <v>39162</v>
      </c>
      <c r="E51" s="14" t="b">
        <v>1</v>
      </c>
      <c r="F51" s="14" t="b">
        <v>1</v>
      </c>
      <c r="G51" s="15" t="b">
        <v>0</v>
      </c>
      <c r="H51" s="15" t="b">
        <v>0</v>
      </c>
      <c r="I51" s="14" t="b">
        <v>1</v>
      </c>
      <c r="J51" s="14" t="b">
        <v>1</v>
      </c>
      <c r="K51" t="str">
        <f t="shared" si="0"/>
        <v>[39162] = {true, true, false, false, true, true}, --Flame Pulsar</v>
      </c>
    </row>
    <row r="52" spans="1:11" ht="15.75" thickBot="1" x14ac:dyDescent="0.3">
      <c r="A52" s="10" t="s">
        <v>87</v>
      </c>
      <c r="B52" s="11" t="s">
        <v>210</v>
      </c>
      <c r="C52" s="12">
        <v>38944</v>
      </c>
      <c r="D52" s="13">
        <v>38944</v>
      </c>
      <c r="E52" s="14" t="b">
        <v>1</v>
      </c>
      <c r="F52" s="14" t="b">
        <v>1</v>
      </c>
      <c r="G52" s="15" t="b">
        <v>0</v>
      </c>
      <c r="H52" s="15" t="b">
        <v>0</v>
      </c>
      <c r="I52" s="14" t="b">
        <v>1</v>
      </c>
      <c r="J52" s="14" t="b">
        <v>1</v>
      </c>
      <c r="K52" t="str">
        <f t="shared" si="0"/>
        <v>[38944] = {true, true, false, false, true, true}, --Flame Reach</v>
      </c>
    </row>
    <row r="53" spans="1:11" ht="15.75" thickBot="1" x14ac:dyDescent="0.3">
      <c r="A53" s="10" t="s">
        <v>87</v>
      </c>
      <c r="B53" s="11" t="s">
        <v>211</v>
      </c>
      <c r="C53" s="12">
        <v>38944</v>
      </c>
      <c r="D53" s="13">
        <v>62682</v>
      </c>
      <c r="E53" s="14" t="b">
        <v>1</v>
      </c>
      <c r="F53" s="15" t="b">
        <v>0</v>
      </c>
      <c r="G53" s="14" t="b">
        <v>1</v>
      </c>
      <c r="H53" s="15" t="b">
        <v>0</v>
      </c>
      <c r="I53" s="14" t="b">
        <v>1</v>
      </c>
      <c r="J53" s="14" t="b">
        <v>1</v>
      </c>
      <c r="K53" t="str">
        <f t="shared" si="0"/>
        <v>[62682] = {true, false, true, false, true, true}, --Flame Reach dot</v>
      </c>
    </row>
    <row r="54" spans="1:11" ht="15.75" thickBot="1" x14ac:dyDescent="0.3">
      <c r="A54" s="10" t="s">
        <v>87</v>
      </c>
      <c r="B54" s="11" t="s">
        <v>305</v>
      </c>
      <c r="C54" s="12">
        <v>29073</v>
      </c>
      <c r="D54" s="13">
        <v>29073</v>
      </c>
      <c r="E54" s="14" t="b">
        <v>1</v>
      </c>
      <c r="F54" s="14" t="b">
        <v>1</v>
      </c>
      <c r="G54" s="15" t="b">
        <v>0</v>
      </c>
      <c r="H54" s="15" t="b">
        <v>0</v>
      </c>
      <c r="I54" s="14" t="b">
        <v>1</v>
      </c>
      <c r="J54" s="14" t="b">
        <v>1</v>
      </c>
      <c r="K54" t="str">
        <f t="shared" si="0"/>
        <v>[29073] = {true, true, false, false, true, true}, --Flame Touch</v>
      </c>
    </row>
    <row r="55" spans="1:11" ht="15.75" thickBot="1" x14ac:dyDescent="0.3">
      <c r="A55" s="10" t="s">
        <v>87</v>
      </c>
      <c r="B55" s="11" t="s">
        <v>306</v>
      </c>
      <c r="C55" s="12">
        <v>29073</v>
      </c>
      <c r="D55" s="13">
        <v>62648</v>
      </c>
      <c r="E55" s="14" t="b">
        <v>1</v>
      </c>
      <c r="F55" s="15" t="b">
        <v>0</v>
      </c>
      <c r="G55" s="14" t="b">
        <v>1</v>
      </c>
      <c r="H55" s="15" t="b">
        <v>0</v>
      </c>
      <c r="I55" s="14" t="b">
        <v>1</v>
      </c>
      <c r="J55" s="14" t="b">
        <v>1</v>
      </c>
      <c r="K55" t="str">
        <f t="shared" si="0"/>
        <v>[62648] = {true, false, true, false, true, true}, --Flame Touch dot</v>
      </c>
    </row>
    <row r="56" spans="1:11" ht="15.75" thickBot="1" x14ac:dyDescent="0.3">
      <c r="A56" s="10" t="s">
        <v>87</v>
      </c>
      <c r="B56" s="11" t="s">
        <v>212</v>
      </c>
      <c r="C56" s="12">
        <v>46356</v>
      </c>
      <c r="D56" s="13">
        <v>46356</v>
      </c>
      <c r="E56" s="14" t="b">
        <v>1</v>
      </c>
      <c r="F56" s="14" t="b">
        <v>1</v>
      </c>
      <c r="G56" s="15" t="b">
        <v>0</v>
      </c>
      <c r="H56" s="15" t="b">
        <v>0</v>
      </c>
      <c r="I56" s="14" t="b">
        <v>1</v>
      </c>
      <c r="J56" s="14" t="b">
        <v>1</v>
      </c>
      <c r="K56" t="str">
        <f t="shared" si="0"/>
        <v>[46356] = {true, true, false, false, true, true}, --Force Pulse (Fire)</v>
      </c>
    </row>
    <row r="57" spans="1:11" ht="15.75" thickBot="1" x14ac:dyDescent="0.3">
      <c r="A57" s="10" t="s">
        <v>87</v>
      </c>
      <c r="B57" s="11" t="s">
        <v>213</v>
      </c>
      <c r="C57" s="12">
        <v>46356</v>
      </c>
      <c r="D57" s="13">
        <v>46357</v>
      </c>
      <c r="E57" s="14" t="b">
        <v>1</v>
      </c>
      <c r="F57" s="14" t="b">
        <v>1</v>
      </c>
      <c r="G57" s="15" t="b">
        <v>0</v>
      </c>
      <c r="H57" s="15" t="b">
        <v>0</v>
      </c>
      <c r="I57" s="14" t="b">
        <v>1</v>
      </c>
      <c r="J57" s="14" t="b">
        <v>1</v>
      </c>
      <c r="K57" t="str">
        <f t="shared" si="0"/>
        <v>[46357] = {true, true, false, false, true, true}, --Force Pulse (Frost)</v>
      </c>
    </row>
    <row r="58" spans="1:11" ht="15.75" thickBot="1" x14ac:dyDescent="0.3">
      <c r="A58" s="10" t="s">
        <v>87</v>
      </c>
      <c r="B58" s="11" t="s">
        <v>214</v>
      </c>
      <c r="C58" s="12">
        <v>46356</v>
      </c>
      <c r="D58" s="13">
        <v>46358</v>
      </c>
      <c r="E58" s="14" t="b">
        <v>1</v>
      </c>
      <c r="F58" s="14" t="b">
        <v>1</v>
      </c>
      <c r="G58" s="15" t="b">
        <v>0</v>
      </c>
      <c r="H58" s="15" t="b">
        <v>0</v>
      </c>
      <c r="I58" s="14" t="b">
        <v>1</v>
      </c>
      <c r="J58" s="14" t="b">
        <v>1</v>
      </c>
      <c r="K58" t="str">
        <f t="shared" si="0"/>
        <v>[46358] = {true, true, false, false, true, true}, --Force Pulse (Shock)</v>
      </c>
    </row>
    <row r="59" spans="1:11" ht="15.75" thickBot="1" x14ac:dyDescent="0.3">
      <c r="A59" s="10" t="s">
        <v>87</v>
      </c>
      <c r="B59" s="11" t="s">
        <v>215</v>
      </c>
      <c r="C59" s="12">
        <v>38989</v>
      </c>
      <c r="D59" s="13">
        <v>38989</v>
      </c>
      <c r="E59" s="14" t="b">
        <v>1</v>
      </c>
      <c r="F59" s="14" t="b">
        <v>1</v>
      </c>
      <c r="G59" s="15" t="b">
        <v>0</v>
      </c>
      <c r="H59" s="15" t="b">
        <v>0</v>
      </c>
      <c r="I59" s="14" t="b">
        <v>1</v>
      </c>
      <c r="J59" s="14" t="b">
        <v>1</v>
      </c>
      <c r="K59" t="str">
        <f t="shared" si="0"/>
        <v>[38989] = {true, true, false, false, true, true}, --Frost Clench</v>
      </c>
    </row>
    <row r="60" spans="1:11" ht="15.75" thickBot="1" x14ac:dyDescent="0.3">
      <c r="A60" s="10" t="s">
        <v>87</v>
      </c>
      <c r="B60" s="11" t="s">
        <v>216</v>
      </c>
      <c r="C60" s="12">
        <v>38989</v>
      </c>
      <c r="D60" s="13">
        <v>62702</v>
      </c>
      <c r="E60" s="14" t="b">
        <v>1</v>
      </c>
      <c r="F60" s="15" t="b">
        <v>0</v>
      </c>
      <c r="G60" s="14" t="b">
        <v>1</v>
      </c>
      <c r="H60" s="15" t="b">
        <v>0</v>
      </c>
      <c r="I60" s="14" t="b">
        <v>1</v>
      </c>
      <c r="J60" s="14" t="b">
        <v>1</v>
      </c>
      <c r="K60" t="str">
        <f t="shared" si="0"/>
        <v>[62702] = {true, false, true, false, true, true}, --Frost Clench dot</v>
      </c>
    </row>
    <row r="61" spans="1:11" ht="15.75" thickBot="1" x14ac:dyDescent="0.3">
      <c r="A61" s="10" t="s">
        <v>87</v>
      </c>
      <c r="B61" s="11" t="s">
        <v>217</v>
      </c>
      <c r="C61" s="12">
        <v>39163</v>
      </c>
      <c r="D61" s="13">
        <v>39163</v>
      </c>
      <c r="E61" s="14" t="b">
        <v>1</v>
      </c>
      <c r="F61" s="14" t="b">
        <v>1</v>
      </c>
      <c r="G61" s="15" t="b">
        <v>0</v>
      </c>
      <c r="H61" s="15" t="b">
        <v>0</v>
      </c>
      <c r="I61" s="14" t="b">
        <v>1</v>
      </c>
      <c r="J61" s="14" t="b">
        <v>1</v>
      </c>
      <c r="K61" t="str">
        <f t="shared" si="0"/>
        <v>[39163] = {true, true, false, false, true, true}, --Frost Pulsar</v>
      </c>
    </row>
    <row r="62" spans="1:11" ht="15.75" thickBot="1" x14ac:dyDescent="0.3">
      <c r="A62" s="10" t="s">
        <v>87</v>
      </c>
      <c r="B62" s="11" t="s">
        <v>218</v>
      </c>
      <c r="C62" s="12">
        <v>38970</v>
      </c>
      <c r="D62" s="13">
        <v>38970</v>
      </c>
      <c r="E62" s="14" t="b">
        <v>1</v>
      </c>
      <c r="F62" s="14" t="b">
        <v>1</v>
      </c>
      <c r="G62" s="15" t="b">
        <v>0</v>
      </c>
      <c r="H62" s="15" t="b">
        <v>0</v>
      </c>
      <c r="I62" s="14" t="b">
        <v>1</v>
      </c>
      <c r="J62" s="14" t="b">
        <v>1</v>
      </c>
      <c r="K62" t="str">
        <f t="shared" si="0"/>
        <v>[38970] = {true, true, false, false, true, true}, --Frost Reach</v>
      </c>
    </row>
    <row r="63" spans="1:11" ht="15.75" thickBot="1" x14ac:dyDescent="0.3">
      <c r="A63" s="10" t="s">
        <v>87</v>
      </c>
      <c r="B63" s="11" t="s">
        <v>219</v>
      </c>
      <c r="C63" s="12">
        <v>38970</v>
      </c>
      <c r="D63" s="13">
        <v>62712</v>
      </c>
      <c r="E63" s="14" t="b">
        <v>1</v>
      </c>
      <c r="F63" s="15" t="b">
        <v>0</v>
      </c>
      <c r="G63" s="14" t="b">
        <v>1</v>
      </c>
      <c r="H63" s="15" t="b">
        <v>0</v>
      </c>
      <c r="I63" s="14" t="b">
        <v>1</v>
      </c>
      <c r="J63" s="14" t="b">
        <v>1</v>
      </c>
      <c r="K63" t="str">
        <f t="shared" si="0"/>
        <v>[62712] = {true, false, true, false, true, true}, --Frost Reach dot</v>
      </c>
    </row>
    <row r="64" spans="1:11" ht="15.75" thickBot="1" x14ac:dyDescent="0.3">
      <c r="A64" s="10" t="s">
        <v>87</v>
      </c>
      <c r="B64" s="11" t="s">
        <v>220</v>
      </c>
      <c r="C64" s="12">
        <v>39146</v>
      </c>
      <c r="D64" s="13">
        <v>39151</v>
      </c>
      <c r="E64" s="14" t="b">
        <v>1</v>
      </c>
      <c r="F64" s="14" t="b">
        <v>1</v>
      </c>
      <c r="G64" s="15" t="b">
        <v>0</v>
      </c>
      <c r="H64" s="15" t="b">
        <v>0</v>
      </c>
      <c r="I64" s="14" t="b">
        <v>1</v>
      </c>
      <c r="J64" s="14" t="b">
        <v>1</v>
      </c>
      <c r="K64" t="str">
        <f t="shared" si="0"/>
        <v>[39151] = {true, true, false, false, true, true}, --Frost Ring</v>
      </c>
    </row>
    <row r="65" spans="1:11" ht="15.75" thickBot="1" x14ac:dyDescent="0.3">
      <c r="A65" s="10" t="s">
        <v>87</v>
      </c>
      <c r="B65" s="11" t="s">
        <v>307</v>
      </c>
      <c r="C65" s="12">
        <v>29078</v>
      </c>
      <c r="D65" s="13">
        <v>29078</v>
      </c>
      <c r="E65" s="14" t="b">
        <v>1</v>
      </c>
      <c r="F65" s="14" t="b">
        <v>1</v>
      </c>
      <c r="G65" s="15" t="b">
        <v>0</v>
      </c>
      <c r="H65" s="15" t="b">
        <v>0</v>
      </c>
      <c r="I65" s="14" t="b">
        <v>1</v>
      </c>
      <c r="J65" s="14" t="b">
        <v>1</v>
      </c>
      <c r="K65" t="str">
        <f t="shared" si="0"/>
        <v>[29078] = {true, true, false, false, true, true}, --Frost Touch</v>
      </c>
    </row>
    <row r="66" spans="1:11" ht="15.75" thickBot="1" x14ac:dyDescent="0.3">
      <c r="A66" s="10" t="s">
        <v>87</v>
      </c>
      <c r="B66" s="11" t="s">
        <v>308</v>
      </c>
      <c r="C66" s="12">
        <v>29078</v>
      </c>
      <c r="D66" s="13">
        <v>62692</v>
      </c>
      <c r="E66" s="14" t="b">
        <v>1</v>
      </c>
      <c r="F66" s="15" t="b">
        <v>0</v>
      </c>
      <c r="G66" s="14" t="b">
        <v>1</v>
      </c>
      <c r="H66" s="15" t="b">
        <v>0</v>
      </c>
      <c r="I66" s="14" t="b">
        <v>1</v>
      </c>
      <c r="J66" s="14" t="b">
        <v>1</v>
      </c>
      <c r="K66" t="str">
        <f t="shared" si="0"/>
        <v>[62692] = {true, false, true, false, true, true}, --Frost Touch dot</v>
      </c>
    </row>
    <row r="67" spans="1:11" ht="15.75" thickBot="1" x14ac:dyDescent="0.3">
      <c r="A67" s="10" t="s">
        <v>87</v>
      </c>
      <c r="B67" s="11" t="s">
        <v>21</v>
      </c>
      <c r="C67" s="12">
        <v>15383</v>
      </c>
      <c r="D67" s="13">
        <v>15385</v>
      </c>
      <c r="E67" s="14" t="b">
        <v>1</v>
      </c>
      <c r="F67" s="14" t="b">
        <v>1</v>
      </c>
      <c r="G67" s="15" t="b">
        <v>0</v>
      </c>
      <c r="H67" s="14" t="b">
        <v>1</v>
      </c>
      <c r="I67" s="14" t="b">
        <v>1</v>
      </c>
      <c r="J67" s="14" t="b">
        <v>1</v>
      </c>
      <c r="K67" t="str">
        <f t="shared" ref="K67:K130" si="1">CONCATENATE("[",D67,"] = {",LOWER(E67),", ",LOWER(F67),", ",LOWER(G67),", ",LOWER(H67),", ",LOWER(I67),", ",LOWER(J67),"}, --",B67)</f>
        <v>[15385] = {true, true, false, true, true, true}, --Heavy Attack (Fire)</v>
      </c>
    </row>
    <row r="68" spans="1:11" ht="15.75" thickBot="1" x14ac:dyDescent="0.3">
      <c r="A68" s="10" t="s">
        <v>87</v>
      </c>
      <c r="B68" s="11" t="s">
        <v>105</v>
      </c>
      <c r="C68" s="12">
        <v>15383</v>
      </c>
      <c r="D68" s="13">
        <v>16321</v>
      </c>
      <c r="E68" s="14" t="b">
        <v>1</v>
      </c>
      <c r="F68" s="14" t="b">
        <v>1</v>
      </c>
      <c r="G68" s="15" t="b">
        <v>0</v>
      </c>
      <c r="H68" s="14" t="b">
        <v>1</v>
      </c>
      <c r="I68" s="14" t="b">
        <v>1</v>
      </c>
      <c r="J68" s="14" t="b">
        <v>1</v>
      </c>
      <c r="K68" t="str">
        <f t="shared" si="1"/>
        <v>[16321] = {true, true, false, true, true, true}, --Heavy Attack (Fire), full</v>
      </c>
    </row>
    <row r="69" spans="1:11" ht="15.75" thickBot="1" x14ac:dyDescent="0.3">
      <c r="A69" s="10" t="s">
        <v>87</v>
      </c>
      <c r="B69" s="11" t="s">
        <v>221</v>
      </c>
      <c r="C69" s="12">
        <v>16261</v>
      </c>
      <c r="D69" s="13">
        <v>18405</v>
      </c>
      <c r="E69" s="14" t="b">
        <v>1</v>
      </c>
      <c r="F69" s="14" t="b">
        <v>1</v>
      </c>
      <c r="G69" s="15" t="b">
        <v>0</v>
      </c>
      <c r="H69" s="14" t="b">
        <v>1</v>
      </c>
      <c r="I69" s="14" t="b">
        <v>1</v>
      </c>
      <c r="J69" s="14" t="b">
        <v>1</v>
      </c>
      <c r="K69" t="str">
        <f t="shared" si="1"/>
        <v>[18405] = {true, true, false, true, true, true}, --Heavy Attack (Frost)</v>
      </c>
    </row>
    <row r="70" spans="1:11" ht="15.75" thickBot="1" x14ac:dyDescent="0.3">
      <c r="A70" s="10" t="s">
        <v>87</v>
      </c>
      <c r="B70" s="11" t="s">
        <v>106</v>
      </c>
      <c r="C70" s="12">
        <v>16261</v>
      </c>
      <c r="D70" s="13">
        <v>18406</v>
      </c>
      <c r="E70" s="14" t="b">
        <v>1</v>
      </c>
      <c r="F70" s="14" t="b">
        <v>1</v>
      </c>
      <c r="G70" s="15" t="b">
        <v>0</v>
      </c>
      <c r="H70" s="14" t="b">
        <v>1</v>
      </c>
      <c r="I70" s="14" t="b">
        <v>1</v>
      </c>
      <c r="J70" s="14" t="b">
        <v>1</v>
      </c>
      <c r="K70" t="str">
        <f t="shared" si="1"/>
        <v>[18406] = {true, true, false, true, true, true}, --Heavy Attack (Frost), full</v>
      </c>
    </row>
    <row r="71" spans="1:11" ht="15.75" thickBot="1" x14ac:dyDescent="0.3">
      <c r="A71" s="10" t="s">
        <v>87</v>
      </c>
      <c r="B71" s="11" t="s">
        <v>18</v>
      </c>
      <c r="C71" s="12">
        <v>18396</v>
      </c>
      <c r="D71" s="13">
        <v>18396</v>
      </c>
      <c r="E71" s="14" t="b">
        <v>1</v>
      </c>
      <c r="F71" s="15" t="b">
        <v>0</v>
      </c>
      <c r="G71" s="14" t="b">
        <v>1</v>
      </c>
      <c r="H71" s="14" t="b">
        <v>1</v>
      </c>
      <c r="I71" s="14" t="b">
        <v>1</v>
      </c>
      <c r="J71" s="14" t="b">
        <v>1</v>
      </c>
      <c r="K71" t="str">
        <f t="shared" si="1"/>
        <v>[18396] = {true, false, true, true, true, true}, --Heavy Attack (Shock)</v>
      </c>
    </row>
    <row r="72" spans="1:11" ht="15.75" thickBot="1" x14ac:dyDescent="0.3">
      <c r="A72" s="10" t="s">
        <v>87</v>
      </c>
      <c r="B72" s="11" t="s">
        <v>222</v>
      </c>
      <c r="C72" s="12">
        <v>85128</v>
      </c>
      <c r="D72" s="13">
        <v>85129</v>
      </c>
      <c r="E72" s="14" t="b">
        <v>1</v>
      </c>
      <c r="F72" s="15" t="b">
        <v>0</v>
      </c>
      <c r="G72" s="14" t="b">
        <v>1</v>
      </c>
      <c r="H72" s="15" t="b">
        <v>0</v>
      </c>
      <c r="I72" s="14" t="b">
        <v>1</v>
      </c>
      <c r="J72" s="14" t="b">
        <v>1</v>
      </c>
      <c r="K72" t="str">
        <f t="shared" si="1"/>
        <v>[85129] = {true, false, true, false, true, true}, --Icy Rage</v>
      </c>
    </row>
    <row r="73" spans="1:11" ht="15.75" thickBot="1" x14ac:dyDescent="0.3">
      <c r="A73" s="10" t="s">
        <v>87</v>
      </c>
      <c r="B73" s="11" t="s">
        <v>22</v>
      </c>
      <c r="C73" s="12">
        <v>16165</v>
      </c>
      <c r="D73" s="13">
        <v>16165</v>
      </c>
      <c r="E73" s="14" t="b">
        <v>1</v>
      </c>
      <c r="F73" s="14" t="b">
        <v>1</v>
      </c>
      <c r="G73" s="15" t="b">
        <v>0</v>
      </c>
      <c r="H73" s="14" t="b">
        <v>1</v>
      </c>
      <c r="I73" s="14" t="b">
        <v>1</v>
      </c>
      <c r="J73" s="14" t="b">
        <v>1</v>
      </c>
      <c r="K73" t="str">
        <f t="shared" si="1"/>
        <v>[16165] = {true, true, false, true, true, true}, --Light Attack (Fire)</v>
      </c>
    </row>
    <row r="74" spans="1:11" ht="15.75" thickBot="1" x14ac:dyDescent="0.3">
      <c r="A74" s="10" t="s">
        <v>87</v>
      </c>
      <c r="B74" s="11" t="s">
        <v>100</v>
      </c>
      <c r="C74" s="12">
        <v>16277</v>
      </c>
      <c r="D74" s="13">
        <v>16277</v>
      </c>
      <c r="E74" s="14" t="b">
        <v>1</v>
      </c>
      <c r="F74" s="14" t="b">
        <v>1</v>
      </c>
      <c r="G74" s="15" t="b">
        <v>0</v>
      </c>
      <c r="H74" s="14" t="b">
        <v>1</v>
      </c>
      <c r="I74" s="14" t="b">
        <v>1</v>
      </c>
      <c r="J74" s="14" t="b">
        <v>1</v>
      </c>
      <c r="K74" t="str">
        <f t="shared" si="1"/>
        <v>[16277] = {true, true, false, true, true, true}, --Light Attack (Frost)</v>
      </c>
    </row>
    <row r="75" spans="1:11" ht="15.75" thickBot="1" x14ac:dyDescent="0.3">
      <c r="A75" s="10" t="s">
        <v>87</v>
      </c>
      <c r="B75" s="11" t="s">
        <v>19</v>
      </c>
      <c r="C75" s="12">
        <v>18350</v>
      </c>
      <c r="D75" s="13">
        <v>18350</v>
      </c>
      <c r="E75" s="14" t="b">
        <v>1</v>
      </c>
      <c r="F75" s="14" t="b">
        <v>1</v>
      </c>
      <c r="G75" s="15" t="b">
        <v>0</v>
      </c>
      <c r="H75" s="14" t="b">
        <v>1</v>
      </c>
      <c r="I75" s="14" t="b">
        <v>1</v>
      </c>
      <c r="J75" s="14" t="b">
        <v>1</v>
      </c>
      <c r="K75" t="str">
        <f t="shared" si="1"/>
        <v>[18350] = {true, true, false, true, true, true}, --Light Attack (Shock)</v>
      </c>
    </row>
    <row r="76" spans="1:11" ht="15.75" thickBot="1" x14ac:dyDescent="0.3">
      <c r="A76" s="10" t="s">
        <v>87</v>
      </c>
      <c r="B76" s="11" t="s">
        <v>223</v>
      </c>
      <c r="C76" s="12">
        <v>38993</v>
      </c>
      <c r="D76" s="13">
        <v>38993</v>
      </c>
      <c r="E76" s="14" t="b">
        <v>1</v>
      </c>
      <c r="F76" s="14" t="b">
        <v>1</v>
      </c>
      <c r="G76" s="15" t="b">
        <v>0</v>
      </c>
      <c r="H76" s="15" t="b">
        <v>0</v>
      </c>
      <c r="I76" s="14" t="b">
        <v>1</v>
      </c>
      <c r="J76" s="14" t="b">
        <v>1</v>
      </c>
      <c r="K76" t="str">
        <f t="shared" si="1"/>
        <v>[38993] = {true, true, false, false, true, true}, --Shock Clench</v>
      </c>
    </row>
    <row r="77" spans="1:11" ht="15.75" thickBot="1" x14ac:dyDescent="0.3">
      <c r="A77" s="10" t="s">
        <v>87</v>
      </c>
      <c r="B77" s="11" t="s">
        <v>224</v>
      </c>
      <c r="C77" s="12">
        <v>38993</v>
      </c>
      <c r="D77" s="13">
        <v>62733</v>
      </c>
      <c r="E77" s="14" t="b">
        <v>1</v>
      </c>
      <c r="F77" s="15" t="b">
        <v>0</v>
      </c>
      <c r="G77" s="14" t="b">
        <v>1</v>
      </c>
      <c r="H77" s="15" t="b">
        <v>0</v>
      </c>
      <c r="I77" s="14" t="b">
        <v>1</v>
      </c>
      <c r="J77" s="14" t="b">
        <v>1</v>
      </c>
      <c r="K77" t="str">
        <f t="shared" si="1"/>
        <v>[62733] = {true, false, true, false, true, true}, --Shock Clench dot</v>
      </c>
    </row>
    <row r="78" spans="1:11" ht="15.75" thickBot="1" x14ac:dyDescent="0.3">
      <c r="A78" s="10" t="s">
        <v>87</v>
      </c>
      <c r="B78" s="11" t="s">
        <v>309</v>
      </c>
      <c r="C78" s="12">
        <v>38993</v>
      </c>
      <c r="D78" s="13">
        <v>62743</v>
      </c>
      <c r="E78" s="14" t="b">
        <v>1</v>
      </c>
      <c r="F78" s="15" t="b">
        <v>0</v>
      </c>
      <c r="G78" s="14" t="b">
        <v>1</v>
      </c>
      <c r="H78" s="15" t="b">
        <v>0</v>
      </c>
      <c r="I78" s="14" t="b">
        <v>1</v>
      </c>
      <c r="J78" s="14" t="b">
        <v>1</v>
      </c>
      <c r="K78" t="str">
        <f t="shared" si="1"/>
        <v>[62743] = {true, false, true, false, true, true}, --Shock Clench Explosion</v>
      </c>
    </row>
    <row r="79" spans="1:11" ht="15.75" thickBot="1" x14ac:dyDescent="0.3">
      <c r="A79" s="10" t="s">
        <v>87</v>
      </c>
      <c r="B79" s="11" t="s">
        <v>20</v>
      </c>
      <c r="C79" s="12">
        <v>28799</v>
      </c>
      <c r="D79" s="13">
        <v>19277</v>
      </c>
      <c r="E79" s="14" t="b">
        <v>1</v>
      </c>
      <c r="F79" s="14" t="b">
        <v>1</v>
      </c>
      <c r="G79" s="15" t="b">
        <v>0</v>
      </c>
      <c r="H79" s="15" t="b">
        <v>0</v>
      </c>
      <c r="I79" s="14" t="b">
        <v>1</v>
      </c>
      <c r="J79" s="14" t="b">
        <v>1</v>
      </c>
      <c r="K79" t="str">
        <f t="shared" si="1"/>
        <v>[19277] = {true, true, false, false, true, true}, --Shock Pulse</v>
      </c>
    </row>
    <row r="80" spans="1:11" ht="15.75" thickBot="1" x14ac:dyDescent="0.3">
      <c r="A80" s="10" t="s">
        <v>87</v>
      </c>
      <c r="B80" s="11" t="s">
        <v>225</v>
      </c>
      <c r="C80" s="12">
        <v>38978</v>
      </c>
      <c r="D80" s="13">
        <v>38978</v>
      </c>
      <c r="E80" s="14" t="b">
        <v>1</v>
      </c>
      <c r="F80" s="14" t="b">
        <v>1</v>
      </c>
      <c r="G80" s="15" t="b">
        <v>0</v>
      </c>
      <c r="H80" s="15" t="b">
        <v>0</v>
      </c>
      <c r="I80" s="14" t="b">
        <v>1</v>
      </c>
      <c r="J80" s="14" t="b">
        <v>1</v>
      </c>
      <c r="K80" t="str">
        <f t="shared" si="1"/>
        <v>[38978] = {true, true, false, false, true, true}, --Shock Reach</v>
      </c>
    </row>
    <row r="81" spans="1:11" ht="15.75" thickBot="1" x14ac:dyDescent="0.3">
      <c r="A81" s="10" t="s">
        <v>87</v>
      </c>
      <c r="B81" s="11" t="s">
        <v>226</v>
      </c>
      <c r="C81" s="12">
        <v>38978</v>
      </c>
      <c r="D81" s="13">
        <v>62745</v>
      </c>
      <c r="E81" s="14" t="b">
        <v>1</v>
      </c>
      <c r="F81" s="15" t="b">
        <v>0</v>
      </c>
      <c r="G81" s="14" t="b">
        <v>1</v>
      </c>
      <c r="H81" s="15" t="b">
        <v>0</v>
      </c>
      <c r="I81" s="14" t="b">
        <v>1</v>
      </c>
      <c r="J81" s="14" t="b">
        <v>1</v>
      </c>
      <c r="K81" t="str">
        <f t="shared" si="1"/>
        <v>[62745] = {true, false, true, false, true, true}, --Shock Reach dot</v>
      </c>
    </row>
    <row r="82" spans="1:11" ht="15.75" thickBot="1" x14ac:dyDescent="0.3">
      <c r="A82" s="10" t="s">
        <v>87</v>
      </c>
      <c r="B82" s="11" t="s">
        <v>35</v>
      </c>
      <c r="C82" s="12">
        <v>39147</v>
      </c>
      <c r="D82" s="13">
        <v>39153</v>
      </c>
      <c r="E82" s="14" t="b">
        <v>1</v>
      </c>
      <c r="F82" s="14" t="b">
        <v>1</v>
      </c>
      <c r="G82" s="15" t="b">
        <v>0</v>
      </c>
      <c r="H82" s="15" t="b">
        <v>0</v>
      </c>
      <c r="I82" s="14" t="b">
        <v>1</v>
      </c>
      <c r="J82" s="14" t="b">
        <v>1</v>
      </c>
      <c r="K82" t="str">
        <f t="shared" si="1"/>
        <v>[39153] = {true, true, false, false, true, true}, --Shock Ring</v>
      </c>
    </row>
    <row r="83" spans="1:11" ht="15.75" thickBot="1" x14ac:dyDescent="0.3">
      <c r="A83" s="10" t="s">
        <v>87</v>
      </c>
      <c r="B83" s="11" t="s">
        <v>310</v>
      </c>
      <c r="C83" s="12">
        <v>29089</v>
      </c>
      <c r="D83" s="13">
        <v>29089</v>
      </c>
      <c r="E83" s="14" t="b">
        <v>1</v>
      </c>
      <c r="F83" s="14" t="b">
        <v>1</v>
      </c>
      <c r="G83" s="15" t="b">
        <v>0</v>
      </c>
      <c r="H83" s="15" t="b">
        <v>0</v>
      </c>
      <c r="I83" s="14" t="b">
        <v>1</v>
      </c>
      <c r="J83" s="14" t="b">
        <v>1</v>
      </c>
      <c r="K83" t="str">
        <f t="shared" si="1"/>
        <v>[29089] = {true, true, false, false, true, true}, --Shock Touch</v>
      </c>
    </row>
    <row r="84" spans="1:11" ht="15.75" thickBot="1" x14ac:dyDescent="0.3">
      <c r="A84" s="10" t="s">
        <v>87</v>
      </c>
      <c r="B84" s="11" t="s">
        <v>311</v>
      </c>
      <c r="C84" s="12">
        <v>29089</v>
      </c>
      <c r="D84" s="13">
        <v>62722</v>
      </c>
      <c r="E84" s="14" t="b">
        <v>1</v>
      </c>
      <c r="F84" s="15" t="b">
        <v>0</v>
      </c>
      <c r="G84" s="14" t="b">
        <v>1</v>
      </c>
      <c r="H84" s="15" t="b">
        <v>0</v>
      </c>
      <c r="I84" s="14" t="b">
        <v>1</v>
      </c>
      <c r="J84" s="14" t="b">
        <v>1</v>
      </c>
      <c r="K84" t="str">
        <f t="shared" si="1"/>
        <v>[62722] = {true, false, true, false, true, true}, --Shock Touch dot</v>
      </c>
    </row>
    <row r="85" spans="1:11" ht="15.75" thickBot="1" x14ac:dyDescent="0.3">
      <c r="A85" s="10" t="s">
        <v>87</v>
      </c>
      <c r="B85" s="11" t="s">
        <v>227</v>
      </c>
      <c r="C85" s="12">
        <v>39167</v>
      </c>
      <c r="D85" s="13">
        <v>39167</v>
      </c>
      <c r="E85" s="14" t="b">
        <v>1</v>
      </c>
      <c r="F85" s="14" t="b">
        <v>1</v>
      </c>
      <c r="G85" s="15" t="b">
        <v>0</v>
      </c>
      <c r="H85" s="15" t="b">
        <v>0</v>
      </c>
      <c r="I85" s="14" t="b">
        <v>1</v>
      </c>
      <c r="J85" s="14" t="b">
        <v>1</v>
      </c>
      <c r="K85" t="str">
        <f t="shared" si="1"/>
        <v>[39167] = {true, true, false, false, true, true}, --Storm Pulsar</v>
      </c>
    </row>
    <row r="86" spans="1:11" ht="15.75" thickBot="1" x14ac:dyDescent="0.3">
      <c r="A86" s="10" t="s">
        <v>87</v>
      </c>
      <c r="B86" s="11" t="s">
        <v>31</v>
      </c>
      <c r="C86" s="12">
        <v>85130</v>
      </c>
      <c r="D86" s="13">
        <v>85131</v>
      </c>
      <c r="E86" s="14" t="b">
        <v>1</v>
      </c>
      <c r="F86" s="15" t="b">
        <v>0</v>
      </c>
      <c r="G86" s="14" t="b">
        <v>1</v>
      </c>
      <c r="H86" s="15" t="b">
        <v>0</v>
      </c>
      <c r="I86" s="14" t="b">
        <v>1</v>
      </c>
      <c r="J86" s="14" t="b">
        <v>1</v>
      </c>
      <c r="K86" t="str">
        <f t="shared" si="1"/>
        <v>[85131] = {true, false, true, false, true, true}, --Thunderous Rage</v>
      </c>
    </row>
    <row r="87" spans="1:11" ht="15.75" thickBot="1" x14ac:dyDescent="0.3">
      <c r="A87" s="10" t="s">
        <v>87</v>
      </c>
      <c r="B87" s="11" t="s">
        <v>312</v>
      </c>
      <c r="C87" s="12">
        <v>18396</v>
      </c>
      <c r="D87" s="13">
        <v>45505</v>
      </c>
      <c r="E87" s="14" t="b">
        <v>1</v>
      </c>
      <c r="F87" s="15" t="b">
        <v>0</v>
      </c>
      <c r="G87" s="14" t="b">
        <v>1</v>
      </c>
      <c r="H87" s="14" t="b">
        <v>1</v>
      </c>
      <c r="I87" s="14" t="b">
        <v>1</v>
      </c>
      <c r="J87" s="14" t="b">
        <v>1</v>
      </c>
      <c r="K87" t="str">
        <f t="shared" si="1"/>
        <v>[45505] = {true, false, true, true, true, true}, --Tri Focus (Shock)</v>
      </c>
    </row>
    <row r="88" spans="1:11" ht="15.75" thickBot="1" x14ac:dyDescent="0.3">
      <c r="A88" s="10" t="s">
        <v>87</v>
      </c>
      <c r="B88" s="11" t="s">
        <v>228</v>
      </c>
      <c r="C88" s="12">
        <v>39053</v>
      </c>
      <c r="D88" s="13">
        <v>39054</v>
      </c>
      <c r="E88" s="14" t="b">
        <v>1</v>
      </c>
      <c r="F88" s="15" t="b">
        <v>0</v>
      </c>
      <c r="G88" s="14" t="b">
        <v>1</v>
      </c>
      <c r="H88" s="15" t="b">
        <v>0</v>
      </c>
      <c r="I88" s="14" t="b">
        <v>1</v>
      </c>
      <c r="J88" s="14" t="b">
        <v>1</v>
      </c>
      <c r="K88" t="str">
        <f t="shared" si="1"/>
        <v>[39054] = {true, false, true, false, true, true}, --Unstable Wall of Fire</v>
      </c>
    </row>
    <row r="89" spans="1:11" ht="15.75" thickBot="1" x14ac:dyDescent="0.3">
      <c r="A89" s="10" t="s">
        <v>87</v>
      </c>
      <c r="B89" s="11" t="s">
        <v>229</v>
      </c>
      <c r="C89" s="12">
        <v>39053</v>
      </c>
      <c r="D89" s="13">
        <v>39056</v>
      </c>
      <c r="E89" s="14" t="b">
        <v>1</v>
      </c>
      <c r="F89" s="14" t="b">
        <v>1</v>
      </c>
      <c r="G89" s="15" t="b">
        <v>0</v>
      </c>
      <c r="H89" s="15" t="b">
        <v>0</v>
      </c>
      <c r="I89" s="14" t="b">
        <v>1</v>
      </c>
      <c r="J89" s="14" t="b">
        <v>1</v>
      </c>
      <c r="K89" t="str">
        <f t="shared" si="1"/>
        <v>[39056] = {true, true, false, false, true, true}, --Unstable Wall of Fire Explosion</v>
      </c>
    </row>
    <row r="90" spans="1:11" ht="15.75" thickBot="1" x14ac:dyDescent="0.3">
      <c r="A90" s="10" t="s">
        <v>87</v>
      </c>
      <c r="B90" s="11" t="s">
        <v>230</v>
      </c>
      <c r="C90" s="12">
        <v>39067</v>
      </c>
      <c r="D90" s="13">
        <v>39071</v>
      </c>
      <c r="E90" s="14" t="b">
        <v>1</v>
      </c>
      <c r="F90" s="15" t="b">
        <v>0</v>
      </c>
      <c r="G90" s="14" t="b">
        <v>1</v>
      </c>
      <c r="H90" s="15" t="b">
        <v>0</v>
      </c>
      <c r="I90" s="14" t="b">
        <v>1</v>
      </c>
      <c r="J90" s="14" t="b">
        <v>1</v>
      </c>
      <c r="K90" t="str">
        <f t="shared" si="1"/>
        <v>[39071] = {true, false, true, false, true, true}, --Unstable Wall of Frost</v>
      </c>
    </row>
    <row r="91" spans="1:11" ht="15.75" thickBot="1" x14ac:dyDescent="0.3">
      <c r="A91" s="10" t="s">
        <v>87</v>
      </c>
      <c r="B91" s="11" t="s">
        <v>231</v>
      </c>
      <c r="C91" s="12">
        <v>39067</v>
      </c>
      <c r="D91" s="13">
        <v>39072</v>
      </c>
      <c r="E91" s="14" t="b">
        <v>1</v>
      </c>
      <c r="F91" s="14" t="b">
        <v>1</v>
      </c>
      <c r="G91" s="15" t="b">
        <v>0</v>
      </c>
      <c r="H91" s="15" t="b">
        <v>0</v>
      </c>
      <c r="I91" s="14" t="b">
        <v>1</v>
      </c>
      <c r="J91" s="14" t="b">
        <v>1</v>
      </c>
      <c r="K91" t="str">
        <f t="shared" si="1"/>
        <v>[39072] = {true, true, false, false, true, true}, --Unstable Wall of Frost Explosion</v>
      </c>
    </row>
    <row r="92" spans="1:11" ht="15.75" thickBot="1" x14ac:dyDescent="0.3">
      <c r="A92" s="10" t="s">
        <v>87</v>
      </c>
      <c r="B92" s="11" t="s">
        <v>36</v>
      </c>
      <c r="C92" s="12">
        <v>39073</v>
      </c>
      <c r="D92" s="13">
        <v>39079</v>
      </c>
      <c r="E92" s="14" t="b">
        <v>1</v>
      </c>
      <c r="F92" s="15" t="b">
        <v>0</v>
      </c>
      <c r="G92" s="14" t="b">
        <v>1</v>
      </c>
      <c r="H92" s="15" t="b">
        <v>0</v>
      </c>
      <c r="I92" s="14" t="b">
        <v>1</v>
      </c>
      <c r="J92" s="14" t="b">
        <v>1</v>
      </c>
      <c r="K92" t="str">
        <f t="shared" si="1"/>
        <v>[39079] = {true, false, true, false, true, true}, --Unstable Wall of Storms</v>
      </c>
    </row>
    <row r="93" spans="1:11" ht="15.75" thickBot="1" x14ac:dyDescent="0.3">
      <c r="A93" s="10" t="s">
        <v>87</v>
      </c>
      <c r="B93" s="11" t="s">
        <v>37</v>
      </c>
      <c r="C93" s="12">
        <v>39073</v>
      </c>
      <c r="D93" s="13">
        <v>39080</v>
      </c>
      <c r="E93" s="14" t="b">
        <v>1</v>
      </c>
      <c r="F93" s="14" t="b">
        <v>1</v>
      </c>
      <c r="G93" s="15" t="b">
        <v>0</v>
      </c>
      <c r="H93" s="15" t="b">
        <v>0</v>
      </c>
      <c r="I93" s="14" t="b">
        <v>1</v>
      </c>
      <c r="J93" s="14" t="b">
        <v>1</v>
      </c>
      <c r="K93" t="str">
        <f t="shared" si="1"/>
        <v>[39080] = {true, true, false, false, true, true}, --Unstable Wall of Storms Explosion</v>
      </c>
    </row>
    <row r="94" spans="1:11" ht="15.75" thickBot="1" x14ac:dyDescent="0.3">
      <c r="A94" s="10" t="s">
        <v>88</v>
      </c>
      <c r="B94" s="11" t="s">
        <v>38</v>
      </c>
      <c r="C94" s="12">
        <v>20660</v>
      </c>
      <c r="D94" s="13">
        <v>20660</v>
      </c>
      <c r="E94" s="14" t="b">
        <v>1</v>
      </c>
      <c r="F94" s="14" t="b">
        <v>1</v>
      </c>
      <c r="G94" s="15" t="b">
        <v>0</v>
      </c>
      <c r="H94" s="15" t="b">
        <v>0</v>
      </c>
      <c r="I94" s="14" t="b">
        <v>1</v>
      </c>
      <c r="J94" s="14" t="b">
        <v>1</v>
      </c>
      <c r="K94" t="str">
        <f t="shared" si="1"/>
        <v>[20660] = {true, true, false, false, true, true}, --Burning Embers</v>
      </c>
    </row>
    <row r="95" spans="1:11" ht="15.75" thickBot="1" x14ac:dyDescent="0.3">
      <c r="A95" s="10" t="s">
        <v>88</v>
      </c>
      <c r="B95" s="11" t="s">
        <v>39</v>
      </c>
      <c r="C95" s="12">
        <v>20660</v>
      </c>
      <c r="D95" s="13">
        <v>44373</v>
      </c>
      <c r="E95" s="14" t="b">
        <v>1</v>
      </c>
      <c r="F95" s="15" t="b">
        <v>0</v>
      </c>
      <c r="G95" s="14" t="b">
        <v>1</v>
      </c>
      <c r="H95" s="15" t="b">
        <v>0</v>
      </c>
      <c r="I95" s="14" t="b">
        <v>1</v>
      </c>
      <c r="J95" s="14" t="b">
        <v>1</v>
      </c>
      <c r="K95" t="str">
        <f t="shared" si="1"/>
        <v>[44373] = {true, false, true, false, true, true}, --Burning Embers dot</v>
      </c>
    </row>
    <row r="96" spans="1:11" ht="15.75" thickBot="1" x14ac:dyDescent="0.3">
      <c r="A96" s="10" t="s">
        <v>88</v>
      </c>
      <c r="B96" s="11" t="s">
        <v>40</v>
      </c>
      <c r="C96" s="12">
        <v>20252</v>
      </c>
      <c r="D96" s="13">
        <v>20252</v>
      </c>
      <c r="E96" s="14" t="b">
        <v>1</v>
      </c>
      <c r="F96" s="14" t="b">
        <v>1</v>
      </c>
      <c r="G96" s="15" t="b">
        <v>0</v>
      </c>
      <c r="H96" s="15" t="b">
        <v>0</v>
      </c>
      <c r="I96" s="14" t="b">
        <v>1</v>
      </c>
      <c r="J96" s="14" t="b">
        <v>1</v>
      </c>
      <c r="K96" t="str">
        <f t="shared" si="1"/>
        <v>[20252] = {true, true, false, false, true, true}, --Burning Talons</v>
      </c>
    </row>
    <row r="97" spans="1:11" ht="15.75" thickBot="1" x14ac:dyDescent="0.3">
      <c r="A97" s="10" t="s">
        <v>88</v>
      </c>
      <c r="B97" s="11" t="s">
        <v>167</v>
      </c>
      <c r="C97" s="12">
        <v>20252</v>
      </c>
      <c r="D97" s="13">
        <v>31898</v>
      </c>
      <c r="E97" s="14" t="b">
        <v>1</v>
      </c>
      <c r="F97" s="15" t="b">
        <v>0</v>
      </c>
      <c r="G97" s="14" t="b">
        <v>1</v>
      </c>
      <c r="H97" s="15" t="b">
        <v>0</v>
      </c>
      <c r="I97" s="14" t="b">
        <v>1</v>
      </c>
      <c r="J97" s="14" t="b">
        <v>1</v>
      </c>
      <c r="K97" t="str">
        <f t="shared" si="1"/>
        <v>[31898] = {true, false, true, false, true, true}, --Burning Talons (dot)</v>
      </c>
    </row>
    <row r="98" spans="1:11" ht="15.75" thickBot="1" x14ac:dyDescent="0.3">
      <c r="A98" s="10" t="s">
        <v>88</v>
      </c>
      <c r="B98" s="11" t="s">
        <v>177</v>
      </c>
      <c r="C98" s="12">
        <v>20251</v>
      </c>
      <c r="D98" s="13">
        <v>20251</v>
      </c>
      <c r="E98" s="14" t="b">
        <v>1</v>
      </c>
      <c r="F98" s="14" t="b">
        <v>1</v>
      </c>
      <c r="G98" s="15" t="b">
        <v>0</v>
      </c>
      <c r="H98" s="15" t="b">
        <v>0</v>
      </c>
      <c r="I98" s="14" t="b">
        <v>1</v>
      </c>
      <c r="J98" s="14" t="b">
        <v>1</v>
      </c>
      <c r="K98" t="str">
        <f t="shared" si="1"/>
        <v>[20251] = {true, true, false, false, true, true}, --Choking Talons</v>
      </c>
    </row>
    <row r="99" spans="1:11" ht="15.75" thickBot="1" x14ac:dyDescent="0.3">
      <c r="A99" s="10" t="s">
        <v>88</v>
      </c>
      <c r="B99" s="11" t="s">
        <v>181</v>
      </c>
      <c r="C99" s="12">
        <v>17878</v>
      </c>
      <c r="D99" s="13">
        <v>17879</v>
      </c>
      <c r="E99" s="14" t="b">
        <v>1</v>
      </c>
      <c r="F99" s="15" t="b">
        <v>0</v>
      </c>
      <c r="G99" s="14" t="b">
        <v>1</v>
      </c>
      <c r="H99" s="15" t="b">
        <v>0</v>
      </c>
      <c r="I99" s="14" t="b">
        <v>1</v>
      </c>
      <c r="J99" s="14" t="b">
        <v>1</v>
      </c>
      <c r="K99" t="str">
        <f t="shared" si="1"/>
        <v>[17879] = {true, false, true, false, true, true}, --Corrosive Armor</v>
      </c>
    </row>
    <row r="100" spans="1:11" ht="15.75" thickBot="1" x14ac:dyDescent="0.3">
      <c r="A100" s="10" t="s">
        <v>88</v>
      </c>
      <c r="B100" s="11" t="s">
        <v>168</v>
      </c>
      <c r="C100" s="12">
        <v>32792</v>
      </c>
      <c r="D100" s="13">
        <v>32792</v>
      </c>
      <c r="E100" s="14" t="b">
        <v>1</v>
      </c>
      <c r="F100" s="14" t="b">
        <v>1</v>
      </c>
      <c r="G100" s="15" t="b">
        <v>0</v>
      </c>
      <c r="H100" s="15" t="b">
        <v>0</v>
      </c>
      <c r="I100" s="14" t="b">
        <v>1</v>
      </c>
      <c r="J100" s="14" t="b">
        <v>1</v>
      </c>
      <c r="K100" t="str">
        <f t="shared" si="1"/>
        <v>[32792] = {true, true, false, false, true, true}, --Deep Breath (1st)</v>
      </c>
    </row>
    <row r="101" spans="1:11" ht="15.75" thickBot="1" x14ac:dyDescent="0.3">
      <c r="A101" s="10" t="s">
        <v>88</v>
      </c>
      <c r="B101" s="11" t="s">
        <v>169</v>
      </c>
      <c r="C101" s="12">
        <v>32792</v>
      </c>
      <c r="D101" s="13">
        <v>32794</v>
      </c>
      <c r="E101" s="14" t="b">
        <v>1</v>
      </c>
      <c r="F101" s="14" t="b">
        <v>1</v>
      </c>
      <c r="G101" s="15" t="b">
        <v>0</v>
      </c>
      <c r="H101" s="15" t="b">
        <v>0</v>
      </c>
      <c r="I101" s="14" t="b">
        <v>1</v>
      </c>
      <c r="J101" s="14" t="b">
        <v>1</v>
      </c>
      <c r="K101" t="str">
        <f t="shared" si="1"/>
        <v>[32794] = {true, true, false, false, true, true}, --Deep Breath (2nd)</v>
      </c>
    </row>
    <row r="102" spans="1:11" ht="15.75" thickBot="1" x14ac:dyDescent="0.3">
      <c r="A102" s="10" t="s">
        <v>88</v>
      </c>
      <c r="B102" s="11" t="s">
        <v>178</v>
      </c>
      <c r="C102" s="12">
        <v>32785</v>
      </c>
      <c r="D102" s="13">
        <v>32785</v>
      </c>
      <c r="E102" s="14" t="b">
        <v>1</v>
      </c>
      <c r="F102" s="14" t="b">
        <v>1</v>
      </c>
      <c r="G102" s="15" t="b">
        <v>0</v>
      </c>
      <c r="H102" s="15" t="b">
        <v>0</v>
      </c>
      <c r="I102" s="14" t="b">
        <v>1</v>
      </c>
      <c r="J102" s="14" t="b">
        <v>1</v>
      </c>
      <c r="K102" t="str">
        <f t="shared" si="1"/>
        <v>[32785] = {true, true, false, false, true, true}, --Draw Essence (1st)</v>
      </c>
    </row>
    <row r="103" spans="1:11" ht="15.75" thickBot="1" x14ac:dyDescent="0.3">
      <c r="A103" s="10" t="s">
        <v>88</v>
      </c>
      <c r="B103" s="11" t="s">
        <v>179</v>
      </c>
      <c r="C103" s="12">
        <v>32785</v>
      </c>
      <c r="D103" s="13">
        <v>32787</v>
      </c>
      <c r="E103" s="14" t="b">
        <v>1</v>
      </c>
      <c r="F103" s="14" t="b">
        <v>1</v>
      </c>
      <c r="G103" s="15" t="b">
        <v>0</v>
      </c>
      <c r="H103" s="15" t="b">
        <v>0</v>
      </c>
      <c r="I103" s="14" t="b">
        <v>1</v>
      </c>
      <c r="J103" s="14" t="b">
        <v>1</v>
      </c>
      <c r="K103" t="str">
        <f t="shared" si="1"/>
        <v>[32787] = {true, true, false, false, true, true}, --Draw Essence (2nd)</v>
      </c>
    </row>
    <row r="104" spans="1:11" ht="15.75" thickBot="1" x14ac:dyDescent="0.3">
      <c r="A104" s="10" t="s">
        <v>88</v>
      </c>
      <c r="B104" s="11" t="s">
        <v>41</v>
      </c>
      <c r="C104" s="12">
        <v>20499</v>
      </c>
      <c r="D104" s="13">
        <v>20499</v>
      </c>
      <c r="E104" s="14" t="b">
        <v>1</v>
      </c>
      <c r="F104" s="14" t="b">
        <v>1</v>
      </c>
      <c r="G104" s="15" t="b">
        <v>0</v>
      </c>
      <c r="H104" s="15" t="b">
        <v>0</v>
      </c>
      <c r="I104" s="14" t="b">
        <v>1</v>
      </c>
      <c r="J104" s="14" t="b">
        <v>1</v>
      </c>
      <c r="K104" t="str">
        <f t="shared" si="1"/>
        <v>[20499] = {true, true, false, false, true, true}, --Empowering Chains</v>
      </c>
    </row>
    <row r="105" spans="1:11" ht="15.75" thickBot="1" x14ac:dyDescent="0.3">
      <c r="A105" s="10" t="s">
        <v>88</v>
      </c>
      <c r="B105" s="11" t="s">
        <v>42</v>
      </c>
      <c r="C105" s="12">
        <v>20930</v>
      </c>
      <c r="D105" s="13">
        <v>20930</v>
      </c>
      <c r="E105" s="14" t="b">
        <v>1</v>
      </c>
      <c r="F105" s="14" t="b">
        <v>1</v>
      </c>
      <c r="G105" s="15" t="b">
        <v>0</v>
      </c>
      <c r="H105" s="15" t="b">
        <v>0</v>
      </c>
      <c r="I105" s="14" t="b">
        <v>1</v>
      </c>
      <c r="J105" s="14" t="b">
        <v>1</v>
      </c>
      <c r="K105" t="str">
        <f t="shared" si="1"/>
        <v>[20930] = {true, true, false, false, true, true}, --Engulfing Flames</v>
      </c>
    </row>
    <row r="106" spans="1:11" ht="15.75" thickBot="1" x14ac:dyDescent="0.3">
      <c r="A106" s="10" t="s">
        <v>88</v>
      </c>
      <c r="B106" s="11" t="s">
        <v>43</v>
      </c>
      <c r="C106" s="12">
        <v>20930</v>
      </c>
      <c r="D106" s="13">
        <v>31104</v>
      </c>
      <c r="E106" s="14" t="b">
        <v>1</v>
      </c>
      <c r="F106" s="15" t="b">
        <v>0</v>
      </c>
      <c r="G106" s="14" t="b">
        <v>1</v>
      </c>
      <c r="H106" s="15" t="b">
        <v>0</v>
      </c>
      <c r="I106" s="14" t="b">
        <v>1</v>
      </c>
      <c r="J106" s="14" t="b">
        <v>1</v>
      </c>
      <c r="K106" t="str">
        <f t="shared" si="1"/>
        <v>[31104] = {true, false, true, false, true, true}, --Engulfing Flames dot</v>
      </c>
    </row>
    <row r="107" spans="1:11" ht="15.75" thickBot="1" x14ac:dyDescent="0.3">
      <c r="A107" s="10" t="s">
        <v>88</v>
      </c>
      <c r="B107" s="11" t="s">
        <v>180</v>
      </c>
      <c r="C107" s="12">
        <v>32710</v>
      </c>
      <c r="D107" s="13">
        <v>32714</v>
      </c>
      <c r="E107" s="14" t="b">
        <v>1</v>
      </c>
      <c r="F107" s="15" t="b">
        <v>0</v>
      </c>
      <c r="G107" s="14" t="b">
        <v>1</v>
      </c>
      <c r="H107" s="15" t="b">
        <v>0</v>
      </c>
      <c r="I107" s="14" t="b">
        <v>1</v>
      </c>
      <c r="J107" s="14" t="b">
        <v>1</v>
      </c>
      <c r="K107" t="str">
        <f t="shared" si="1"/>
        <v>[32714] = {true, false, true, false, true, true}, --Eruption</v>
      </c>
    </row>
    <row r="108" spans="1:11" ht="15.75" thickBot="1" x14ac:dyDescent="0.3">
      <c r="A108" s="10" t="s">
        <v>88</v>
      </c>
      <c r="B108" s="11" t="s">
        <v>184</v>
      </c>
      <c r="C108" s="12">
        <v>32710</v>
      </c>
      <c r="D108" s="13">
        <v>32711</v>
      </c>
      <c r="E108" s="14" t="b">
        <v>1</v>
      </c>
      <c r="F108" s="15" t="b">
        <v>0</v>
      </c>
      <c r="G108" s="14" t="b">
        <v>1</v>
      </c>
      <c r="H108" s="15" t="b">
        <v>0</v>
      </c>
      <c r="I108" s="14" t="b">
        <v>1</v>
      </c>
      <c r="J108" s="14" t="b">
        <v>1</v>
      </c>
      <c r="K108" t="str">
        <f t="shared" si="1"/>
        <v>[32711] = {true, false, true, false, true, true}, --Eruption (dot)</v>
      </c>
    </row>
    <row r="109" spans="1:11" ht="15.75" thickBot="1" x14ac:dyDescent="0.3">
      <c r="A109" s="10" t="s">
        <v>88</v>
      </c>
      <c r="B109" s="11" t="s">
        <v>44</v>
      </c>
      <c r="C109" s="12">
        <v>32715</v>
      </c>
      <c r="D109" s="13">
        <v>32716</v>
      </c>
      <c r="E109" s="14" t="b">
        <v>1</v>
      </c>
      <c r="F109" s="14" t="b">
        <v>1</v>
      </c>
      <c r="G109" s="15" t="b">
        <v>0</v>
      </c>
      <c r="H109" s="15" t="b">
        <v>0</v>
      </c>
      <c r="I109" s="14" t="b">
        <v>1</v>
      </c>
      <c r="J109" s="14" t="b">
        <v>1</v>
      </c>
      <c r="K109" t="str">
        <f t="shared" si="1"/>
        <v>[32716] = {true, true, false, false, true, true}, --Ferocious Leap</v>
      </c>
    </row>
    <row r="110" spans="1:11" ht="15.75" thickBot="1" x14ac:dyDescent="0.3">
      <c r="A110" s="10" t="s">
        <v>88</v>
      </c>
      <c r="B110" s="11" t="s">
        <v>173</v>
      </c>
      <c r="C110" s="12">
        <v>20816</v>
      </c>
      <c r="D110" s="13">
        <v>20816</v>
      </c>
      <c r="E110" s="14" t="b">
        <v>1</v>
      </c>
      <c r="F110" s="14" t="b">
        <v>1</v>
      </c>
      <c r="G110" s="15" t="b">
        <v>0</v>
      </c>
      <c r="H110" s="15" t="b">
        <v>0</v>
      </c>
      <c r="I110" s="14" t="b">
        <v>1</v>
      </c>
      <c r="J110" s="14" t="b">
        <v>1</v>
      </c>
      <c r="K110" t="str">
        <f t="shared" si="1"/>
        <v>[20816] = {true, true, false, false, true, true}, --Flame Lash</v>
      </c>
    </row>
    <row r="111" spans="1:11" ht="15.75" thickBot="1" x14ac:dyDescent="0.3">
      <c r="A111" s="10" t="s">
        <v>88</v>
      </c>
      <c r="B111" s="11" t="s">
        <v>45</v>
      </c>
      <c r="C111" s="12">
        <v>32853</v>
      </c>
      <c r="D111" s="13">
        <v>61945</v>
      </c>
      <c r="E111" s="14" t="b">
        <v>1</v>
      </c>
      <c r="F111" s="14" t="b">
        <v>1</v>
      </c>
      <c r="G111" s="15" t="b">
        <v>0</v>
      </c>
      <c r="H111" s="15" t="b">
        <v>0</v>
      </c>
      <c r="I111" s="14" t="b">
        <v>1</v>
      </c>
      <c r="J111" s="14" t="b">
        <v>1</v>
      </c>
      <c r="K111" t="str">
        <f t="shared" si="1"/>
        <v>[61945] = {true, true, false, false, true, true}, --Flames of Oblivion</v>
      </c>
    </row>
    <row r="112" spans="1:11" ht="15.75" thickBot="1" x14ac:dyDescent="0.3">
      <c r="A112" s="10" t="s">
        <v>88</v>
      </c>
      <c r="B112" s="11" t="s">
        <v>335</v>
      </c>
      <c r="C112" s="12">
        <v>32685</v>
      </c>
      <c r="D112" s="13">
        <v>54931</v>
      </c>
      <c r="E112" s="14" t="b">
        <v>1</v>
      </c>
      <c r="F112" s="14" t="b">
        <v>1</v>
      </c>
      <c r="G112" s="15" t="b">
        <v>0</v>
      </c>
      <c r="H112" s="15" t="b">
        <v>0</v>
      </c>
      <c r="I112" s="14" t="b">
        <v>1</v>
      </c>
      <c r="J112" s="14" t="b">
        <v>1</v>
      </c>
      <c r="K112" t="str">
        <f t="shared" si="1"/>
        <v>[54931] = {true, true, false, false, true, true}, --Fossilize</v>
      </c>
    </row>
    <row r="113" spans="1:11" ht="15.75" thickBot="1" x14ac:dyDescent="0.3">
      <c r="A113" s="10" t="s">
        <v>88</v>
      </c>
      <c r="B113" s="11" t="s">
        <v>333</v>
      </c>
      <c r="C113" s="12">
        <v>28967</v>
      </c>
      <c r="D113" s="13">
        <v>28969</v>
      </c>
      <c r="E113" s="14" t="b">
        <v>1</v>
      </c>
      <c r="F113" s="14" t="b">
        <v>1</v>
      </c>
      <c r="G113" s="15" t="b">
        <v>0</v>
      </c>
      <c r="H113" s="15" t="b">
        <v>0</v>
      </c>
      <c r="I113" s="14" t="b">
        <v>1</v>
      </c>
      <c r="J113" s="14" t="b">
        <v>1</v>
      </c>
      <c r="K113" t="str">
        <f t="shared" si="1"/>
        <v>[28969] = {true, true, false, false, true, true}, --Inferno</v>
      </c>
    </row>
    <row r="114" spans="1:11" ht="15.75" thickBot="1" x14ac:dyDescent="0.3">
      <c r="A114" s="10" t="s">
        <v>88</v>
      </c>
      <c r="B114" s="11" t="s">
        <v>334</v>
      </c>
      <c r="C114" s="12">
        <v>23806</v>
      </c>
      <c r="D114" s="13">
        <v>23806</v>
      </c>
      <c r="E114" s="14" t="b">
        <v>1</v>
      </c>
      <c r="F114" s="14" t="b">
        <v>1</v>
      </c>
      <c r="G114" s="15" t="b">
        <v>0</v>
      </c>
      <c r="H114" s="15" t="b">
        <v>0</v>
      </c>
      <c r="I114" s="14" t="b">
        <v>1</v>
      </c>
      <c r="J114" s="14" t="b">
        <v>1</v>
      </c>
      <c r="K114" t="str">
        <f t="shared" si="1"/>
        <v>[23806] = {true, true, false, false, true, true}, --Lava Whip</v>
      </c>
    </row>
    <row r="115" spans="1:11" ht="15.75" thickBot="1" x14ac:dyDescent="0.3">
      <c r="A115" s="10" t="s">
        <v>88</v>
      </c>
      <c r="B115" s="11" t="s">
        <v>172</v>
      </c>
      <c r="C115" s="12">
        <v>17874</v>
      </c>
      <c r="D115" s="13">
        <v>17875</v>
      </c>
      <c r="E115" s="14" t="b">
        <v>1</v>
      </c>
      <c r="F115" s="15" t="b">
        <v>0</v>
      </c>
      <c r="G115" s="14" t="b">
        <v>1</v>
      </c>
      <c r="H115" s="15" t="b">
        <v>0</v>
      </c>
      <c r="I115" s="14" t="b">
        <v>1</v>
      </c>
      <c r="J115" s="14" t="b">
        <v>1</v>
      </c>
      <c r="K115" t="str">
        <f t="shared" si="1"/>
        <v>[17875] = {true, false, true, false, true, true}, --Magma Shell</v>
      </c>
    </row>
    <row r="116" spans="1:11" ht="15.75" thickBot="1" x14ac:dyDescent="0.3">
      <c r="A116" s="10" t="s">
        <v>88</v>
      </c>
      <c r="B116" s="11" t="s">
        <v>46</v>
      </c>
      <c r="C116" s="12">
        <v>20805</v>
      </c>
      <c r="D116" s="13">
        <v>20805</v>
      </c>
      <c r="E116" s="14" t="b">
        <v>1</v>
      </c>
      <c r="F116" s="14" t="b">
        <v>1</v>
      </c>
      <c r="G116" s="15" t="b">
        <v>0</v>
      </c>
      <c r="H116" s="15" t="b">
        <v>0</v>
      </c>
      <c r="I116" s="14" t="b">
        <v>1</v>
      </c>
      <c r="J116" s="14" t="b">
        <v>1</v>
      </c>
      <c r="K116" t="str">
        <f t="shared" si="1"/>
        <v>[20805] = {true, true, false, false, true, true}, --Molten Whip</v>
      </c>
    </row>
    <row r="117" spans="1:11" ht="15.75" thickBot="1" x14ac:dyDescent="0.3">
      <c r="A117" s="10" t="s">
        <v>88</v>
      </c>
      <c r="B117" s="11" t="s">
        <v>165</v>
      </c>
      <c r="C117" s="12">
        <v>20944</v>
      </c>
      <c r="D117" s="13">
        <v>20944</v>
      </c>
      <c r="E117" s="14" t="b">
        <v>1</v>
      </c>
      <c r="F117" s="14" t="b">
        <v>1</v>
      </c>
      <c r="G117" s="15" t="b">
        <v>0</v>
      </c>
      <c r="H117" s="15" t="b">
        <v>0</v>
      </c>
      <c r="I117" s="14" t="b">
        <v>1</v>
      </c>
      <c r="J117" s="14" t="b">
        <v>1</v>
      </c>
      <c r="K117" t="str">
        <f t="shared" si="1"/>
        <v>[20944] = {true, true, false, false, true, true}, --Noxious Breath</v>
      </c>
    </row>
    <row r="118" spans="1:11" ht="15.75" thickBot="1" x14ac:dyDescent="0.3">
      <c r="A118" s="10" t="s">
        <v>88</v>
      </c>
      <c r="B118" s="11" t="s">
        <v>166</v>
      </c>
      <c r="C118" s="12">
        <v>20944</v>
      </c>
      <c r="D118" s="13">
        <v>31103</v>
      </c>
      <c r="E118" s="14" t="b">
        <v>1</v>
      </c>
      <c r="F118" s="15" t="b">
        <v>0</v>
      </c>
      <c r="G118" s="14" t="b">
        <v>1</v>
      </c>
      <c r="H118" s="15" t="b">
        <v>0</v>
      </c>
      <c r="I118" s="14" t="b">
        <v>1</v>
      </c>
      <c r="J118" s="14" t="b">
        <v>1</v>
      </c>
      <c r="K118" t="str">
        <f t="shared" si="1"/>
        <v>[31103] = {true, false, true, false, true, true}, --Noxious Breath (dot)</v>
      </c>
    </row>
    <row r="119" spans="1:11" ht="15.75" thickBot="1" x14ac:dyDescent="0.3">
      <c r="A119" s="10" t="s">
        <v>88</v>
      </c>
      <c r="B119" s="11" t="s">
        <v>47</v>
      </c>
      <c r="C119" s="12">
        <v>31820</v>
      </c>
      <c r="D119" s="13">
        <v>31820</v>
      </c>
      <c r="E119" s="14" t="b">
        <v>1</v>
      </c>
      <c r="F119" s="14" t="b">
        <v>1</v>
      </c>
      <c r="G119" s="15" t="b">
        <v>0</v>
      </c>
      <c r="H119" s="15" t="b">
        <v>0</v>
      </c>
      <c r="I119" s="14" t="b">
        <v>1</v>
      </c>
      <c r="J119" s="14" t="b">
        <v>1</v>
      </c>
      <c r="K119" t="str">
        <f t="shared" si="1"/>
        <v>[31820] = {true, true, false, false, true, true}, --Obsidian Shard</v>
      </c>
    </row>
    <row r="120" spans="1:11" ht="15.75" thickBot="1" x14ac:dyDescent="0.3">
      <c r="A120" s="10" t="s">
        <v>88</v>
      </c>
      <c r="B120" s="11" t="s">
        <v>171</v>
      </c>
      <c r="C120" s="12">
        <v>29037</v>
      </c>
      <c r="D120" s="13">
        <v>54918</v>
      </c>
      <c r="E120" s="14" t="b">
        <v>1</v>
      </c>
      <c r="F120" s="14" t="b">
        <v>1</v>
      </c>
      <c r="G120" s="15" t="b">
        <v>0</v>
      </c>
      <c r="H120" s="15" t="b">
        <v>0</v>
      </c>
      <c r="I120" s="14" t="b">
        <v>1</v>
      </c>
      <c r="J120" s="14" t="b">
        <v>1</v>
      </c>
      <c r="K120" t="str">
        <f t="shared" si="1"/>
        <v>[54918] = {true, true, false, false, true, true}, --Petrify</v>
      </c>
    </row>
    <row r="121" spans="1:11" ht="15.75" thickBot="1" x14ac:dyDescent="0.3">
      <c r="A121" s="10" t="s">
        <v>88</v>
      </c>
      <c r="B121" s="11" t="s">
        <v>285</v>
      </c>
      <c r="C121" s="12">
        <v>20816</v>
      </c>
      <c r="D121" s="13">
        <v>20824</v>
      </c>
      <c r="E121" s="14" t="b">
        <v>1</v>
      </c>
      <c r="F121" s="14" t="b">
        <v>1</v>
      </c>
      <c r="G121" s="15" t="b">
        <v>0</v>
      </c>
      <c r="H121" s="15" t="b">
        <v>0</v>
      </c>
      <c r="I121" s="14" t="b">
        <v>1</v>
      </c>
      <c r="J121" s="14" t="b">
        <v>1</v>
      </c>
      <c r="K121" t="str">
        <f t="shared" si="1"/>
        <v>[20824] = {true, true, false, false, true, true}, --Power Lash</v>
      </c>
    </row>
    <row r="122" spans="1:11" ht="15.75" thickBot="1" x14ac:dyDescent="0.3">
      <c r="A122" s="10" t="s">
        <v>88</v>
      </c>
      <c r="B122" s="11" t="s">
        <v>182</v>
      </c>
      <c r="C122" s="12">
        <v>32678</v>
      </c>
      <c r="D122" s="13">
        <v>32684</v>
      </c>
      <c r="E122" s="14" t="b">
        <v>1</v>
      </c>
      <c r="F122" s="14" t="b">
        <v>1</v>
      </c>
      <c r="G122" s="15" t="b">
        <v>0</v>
      </c>
      <c r="H122" s="15" t="b">
        <v>0</v>
      </c>
      <c r="I122" s="14" t="b">
        <v>1</v>
      </c>
      <c r="J122" s="14" t="b">
        <v>1</v>
      </c>
      <c r="K122" t="str">
        <f t="shared" si="1"/>
        <v>[32684] = {true, true, false, false, true, true}, --Shattering Rocks</v>
      </c>
    </row>
    <row r="123" spans="1:11" ht="15.75" thickBot="1" x14ac:dyDescent="0.3">
      <c r="A123" s="10" t="s">
        <v>88</v>
      </c>
      <c r="B123" s="11" t="s">
        <v>48</v>
      </c>
      <c r="C123" s="12">
        <v>32958</v>
      </c>
      <c r="D123" s="13">
        <v>32960</v>
      </c>
      <c r="E123" s="14" t="b">
        <v>1</v>
      </c>
      <c r="F123" s="15" t="b">
        <v>0</v>
      </c>
      <c r="G123" s="14" t="b">
        <v>1</v>
      </c>
      <c r="H123" s="15" t="b">
        <v>0</v>
      </c>
      <c r="I123" s="14" t="b">
        <v>1</v>
      </c>
      <c r="J123" s="14" t="b">
        <v>1</v>
      </c>
      <c r="K123" t="str">
        <f t="shared" si="1"/>
        <v>[32960] = {true, false, true, false, true, true}, --Shifting Standard</v>
      </c>
    </row>
    <row r="124" spans="1:11" ht="15.75" thickBot="1" x14ac:dyDescent="0.3">
      <c r="A124" s="10" t="s">
        <v>88</v>
      </c>
      <c r="B124" s="11" t="s">
        <v>48</v>
      </c>
      <c r="C124" s="12">
        <v>32958</v>
      </c>
      <c r="D124" s="13">
        <v>32964</v>
      </c>
      <c r="E124" s="14" t="b">
        <v>1</v>
      </c>
      <c r="F124" s="15" t="b">
        <v>0</v>
      </c>
      <c r="G124" s="14" t="b">
        <v>1</v>
      </c>
      <c r="H124" s="15" t="b">
        <v>0</v>
      </c>
      <c r="I124" s="14" t="b">
        <v>1</v>
      </c>
      <c r="J124" s="14" t="b">
        <v>1</v>
      </c>
      <c r="K124" t="str">
        <f t="shared" si="1"/>
        <v>[32964] = {true, false, true, false, true, true}, --Shifting Standard</v>
      </c>
    </row>
    <row r="125" spans="1:11" ht="15.75" thickBot="1" x14ac:dyDescent="0.3">
      <c r="A125" s="10" t="s">
        <v>88</v>
      </c>
      <c r="B125" s="11" t="s">
        <v>175</v>
      </c>
      <c r="C125" s="12">
        <v>32947</v>
      </c>
      <c r="D125" s="13">
        <v>32948</v>
      </c>
      <c r="E125" s="14" t="b">
        <v>1</v>
      </c>
      <c r="F125" s="15" t="b">
        <v>0</v>
      </c>
      <c r="G125" s="14" t="b">
        <v>1</v>
      </c>
      <c r="H125" s="15" t="b">
        <v>0</v>
      </c>
      <c r="I125" s="14" t="b">
        <v>1</v>
      </c>
      <c r="J125" s="14" t="b">
        <v>1</v>
      </c>
      <c r="K125" t="str">
        <f t="shared" si="1"/>
        <v>[32948] = {true, false, true, false, true, true}, --Standard of Might</v>
      </c>
    </row>
    <row r="126" spans="1:11" ht="15.75" thickBot="1" x14ac:dyDescent="0.3">
      <c r="A126" s="10" t="s">
        <v>88</v>
      </c>
      <c r="B126" s="11" t="s">
        <v>183</v>
      </c>
      <c r="C126" s="12">
        <v>31816</v>
      </c>
      <c r="D126" s="13">
        <v>31816</v>
      </c>
      <c r="E126" s="14" t="b">
        <v>1</v>
      </c>
      <c r="F126" s="14" t="b">
        <v>1</v>
      </c>
      <c r="G126" s="15" t="b">
        <v>0</v>
      </c>
      <c r="H126" s="15" t="b">
        <v>0</v>
      </c>
      <c r="I126" s="14" t="b">
        <v>1</v>
      </c>
      <c r="J126" s="14" t="b">
        <v>1</v>
      </c>
      <c r="K126" t="str">
        <f t="shared" si="1"/>
        <v>[31816] = {true, true, false, false, true, true}, --Stone Giant</v>
      </c>
    </row>
    <row r="127" spans="1:11" ht="15.75" thickBot="1" x14ac:dyDescent="0.3">
      <c r="A127" s="10" t="s">
        <v>88</v>
      </c>
      <c r="B127" s="11" t="s">
        <v>170</v>
      </c>
      <c r="C127" s="12">
        <v>32719</v>
      </c>
      <c r="D127" s="13">
        <v>32720</v>
      </c>
      <c r="E127" s="14" t="b">
        <v>1</v>
      </c>
      <c r="F127" s="14" t="b">
        <v>1</v>
      </c>
      <c r="G127" s="15" t="b">
        <v>0</v>
      </c>
      <c r="H127" s="15" t="b">
        <v>0</v>
      </c>
      <c r="I127" s="14" t="b">
        <v>1</v>
      </c>
      <c r="J127" s="14" t="b">
        <v>1</v>
      </c>
      <c r="K127" t="str">
        <f t="shared" si="1"/>
        <v>[32720] = {true, true, false, false, true, true}, --Take Flight</v>
      </c>
    </row>
    <row r="128" spans="1:11" ht="15.75" thickBot="1" x14ac:dyDescent="0.3">
      <c r="A128" s="10" t="s">
        <v>88</v>
      </c>
      <c r="B128" s="11" t="s">
        <v>174</v>
      </c>
      <c r="C128" s="12">
        <v>20496</v>
      </c>
      <c r="D128" s="13">
        <v>20496</v>
      </c>
      <c r="E128" s="14" t="b">
        <v>1</v>
      </c>
      <c r="F128" s="14" t="b">
        <v>1</v>
      </c>
      <c r="G128" s="15" t="b">
        <v>0</v>
      </c>
      <c r="H128" s="15" t="b">
        <v>0</v>
      </c>
      <c r="I128" s="14" t="b">
        <v>1</v>
      </c>
      <c r="J128" s="14" t="b">
        <v>1</v>
      </c>
      <c r="K128" t="str">
        <f t="shared" si="1"/>
        <v>[20496] = {true, true, false, false, true, true}, --Unrelenting Grip</v>
      </c>
    </row>
    <row r="129" spans="1:11" ht="15.75" thickBot="1" x14ac:dyDescent="0.3">
      <c r="A129" s="10" t="s">
        <v>88</v>
      </c>
      <c r="B129" s="11" t="s">
        <v>164</v>
      </c>
      <c r="C129" s="12">
        <v>20668</v>
      </c>
      <c r="D129" s="13">
        <v>20668</v>
      </c>
      <c r="E129" s="14" t="b">
        <v>1</v>
      </c>
      <c r="F129" s="14" t="b">
        <v>1</v>
      </c>
      <c r="G129" s="15" t="b">
        <v>0</v>
      </c>
      <c r="H129" s="15" t="b">
        <v>0</v>
      </c>
      <c r="I129" s="14" t="b">
        <v>1</v>
      </c>
      <c r="J129" s="14" t="b">
        <v>1</v>
      </c>
      <c r="K129" t="str">
        <f t="shared" si="1"/>
        <v>[20668] = {true, true, false, false, true, true}, --Venomous Claw</v>
      </c>
    </row>
    <row r="130" spans="1:11" ht="15.75" thickBot="1" x14ac:dyDescent="0.3">
      <c r="A130" s="10" t="s">
        <v>88</v>
      </c>
      <c r="B130" s="11" t="s">
        <v>336</v>
      </c>
      <c r="C130" s="12">
        <v>20668</v>
      </c>
      <c r="D130" s="13">
        <v>44369</v>
      </c>
      <c r="E130" s="14" t="b">
        <v>1</v>
      </c>
      <c r="F130" s="15" t="b">
        <v>0</v>
      </c>
      <c r="G130" s="14" t="b">
        <v>1</v>
      </c>
      <c r="H130" s="15" t="b">
        <v>0</v>
      </c>
      <c r="I130" s="14" t="b">
        <v>1</v>
      </c>
      <c r="J130" s="14" t="b">
        <v>1</v>
      </c>
      <c r="K130" t="str">
        <f t="shared" si="1"/>
        <v>[44369] = {true, false, true, false, true, true}, --Venomous Claw (dot)</v>
      </c>
    </row>
    <row r="131" spans="1:11" ht="15.75" thickBot="1" x14ac:dyDescent="0.3">
      <c r="A131" s="10" t="s">
        <v>88</v>
      </c>
      <c r="B131" s="11" t="s">
        <v>176</v>
      </c>
      <c r="C131" s="12">
        <v>20323</v>
      </c>
      <c r="D131" s="13">
        <v>20326</v>
      </c>
      <c r="E131" s="14" t="b">
        <v>1</v>
      </c>
      <c r="F131" s="15" t="b">
        <v>0</v>
      </c>
      <c r="G131" s="14" t="b">
        <v>1</v>
      </c>
      <c r="H131" s="15" t="b">
        <v>0</v>
      </c>
      <c r="I131" s="14" t="b">
        <v>1</v>
      </c>
      <c r="J131" s="14" t="b">
        <v>1</v>
      </c>
      <c r="K131" t="str">
        <f t="shared" ref="K131:K194" si="2">CONCATENATE("[",D131,"] = {",LOWER(E131),", ",LOWER(F131),", ",LOWER(G131),", ",LOWER(H131),", ",LOWER(I131),", ",LOWER(J131),"}, --",B131)</f>
        <v>[20326] = {true, false, true, false, true, true}, --Volatile Armor</v>
      </c>
    </row>
    <row r="132" spans="1:11" ht="15.75" thickBot="1" x14ac:dyDescent="0.3">
      <c r="A132" s="10" t="s">
        <v>143</v>
      </c>
      <c r="B132" s="11" t="s">
        <v>124</v>
      </c>
      <c r="C132" s="12">
        <v>28613</v>
      </c>
      <c r="D132" s="13">
        <v>62522</v>
      </c>
      <c r="E132" s="14" t="b">
        <v>1</v>
      </c>
      <c r="F132" s="15" t="b">
        <v>0</v>
      </c>
      <c r="G132" s="14" t="b">
        <v>1</v>
      </c>
      <c r="H132" s="15" t="b">
        <v>0</v>
      </c>
      <c r="I132" s="14" t="b">
        <v>1</v>
      </c>
      <c r="J132" s="14" t="b">
        <v>1</v>
      </c>
      <c r="K132" t="str">
        <f t="shared" si="2"/>
        <v>[62522] = {true, false, true, false, true, true}, --Blade Cloak</v>
      </c>
    </row>
    <row r="133" spans="1:11" ht="15.75" thickBot="1" x14ac:dyDescent="0.3">
      <c r="A133" s="10" t="s">
        <v>143</v>
      </c>
      <c r="B133" s="11" t="s">
        <v>160</v>
      </c>
      <c r="C133" s="12">
        <v>38845</v>
      </c>
      <c r="D133" s="13">
        <v>38845</v>
      </c>
      <c r="E133" s="14" t="b">
        <v>1</v>
      </c>
      <c r="F133" s="14" t="b">
        <v>1</v>
      </c>
      <c r="G133" s="15" t="b">
        <v>0</v>
      </c>
      <c r="H133" s="15" t="b">
        <v>0</v>
      </c>
      <c r="I133" s="14" t="b">
        <v>1</v>
      </c>
      <c r="J133" s="14" t="b">
        <v>1</v>
      </c>
      <c r="K133" t="str">
        <f t="shared" si="2"/>
        <v>[38845] = {true, true, false, false, true, true}, --Blood Craze</v>
      </c>
    </row>
    <row r="134" spans="1:11" ht="15.75" thickBot="1" x14ac:dyDescent="0.3">
      <c r="A134" s="10" t="s">
        <v>143</v>
      </c>
      <c r="B134" s="11" t="s">
        <v>337</v>
      </c>
      <c r="C134" s="12">
        <v>38845</v>
      </c>
      <c r="D134" s="13">
        <v>38847</v>
      </c>
      <c r="E134" s="14" t="b">
        <v>1</v>
      </c>
      <c r="F134" s="14" t="b">
        <v>1</v>
      </c>
      <c r="G134" s="15" t="b">
        <v>0</v>
      </c>
      <c r="H134" s="15" t="b">
        <v>0</v>
      </c>
      <c r="I134" s="14" t="b">
        <v>1</v>
      </c>
      <c r="J134" s="14" t="b">
        <v>1</v>
      </c>
      <c r="K134" t="str">
        <f t="shared" si="2"/>
        <v>[38847] = {true, true, false, false, true, true}, --Blood Craze (Off Hand)</v>
      </c>
    </row>
    <row r="135" spans="1:11" ht="15.75" thickBot="1" x14ac:dyDescent="0.3">
      <c r="A135" s="10" t="s">
        <v>143</v>
      </c>
      <c r="B135" s="11" t="s">
        <v>158</v>
      </c>
      <c r="C135" s="12">
        <v>38845</v>
      </c>
      <c r="D135" s="13">
        <v>38848</v>
      </c>
      <c r="E135" s="14" t="b">
        <v>1</v>
      </c>
      <c r="F135" s="15" t="b">
        <v>0</v>
      </c>
      <c r="G135" s="14" t="b">
        <v>1</v>
      </c>
      <c r="H135" s="15" t="b">
        <v>0</v>
      </c>
      <c r="I135" s="14" t="b">
        <v>1</v>
      </c>
      <c r="J135" s="15" t="b">
        <v>0</v>
      </c>
      <c r="K135" t="str">
        <f t="shared" si="2"/>
        <v>[38848] = {true, false, true, false, true, false}, --Blood Craze Bleed</v>
      </c>
    </row>
    <row r="136" spans="1:11" ht="15.75" thickBot="1" x14ac:dyDescent="0.3">
      <c r="A136" s="10" t="s">
        <v>143</v>
      </c>
      <c r="B136" s="11" t="s">
        <v>161</v>
      </c>
      <c r="C136" s="12">
        <v>38846</v>
      </c>
      <c r="D136" s="13">
        <v>38846</v>
      </c>
      <c r="E136" s="14" t="b">
        <v>1</v>
      </c>
      <c r="F136" s="15" t="b">
        <v>0</v>
      </c>
      <c r="G136" s="14" t="b">
        <v>1</v>
      </c>
      <c r="H136" s="15" t="b">
        <v>0</v>
      </c>
      <c r="I136" s="14" t="b">
        <v>1</v>
      </c>
      <c r="J136" s="14" t="b">
        <v>1</v>
      </c>
      <c r="K136" t="str">
        <f t="shared" si="2"/>
        <v>[38846] = {true, false, true, false, true, true}, --Bloodthirst</v>
      </c>
    </row>
    <row r="137" spans="1:11" ht="15.75" thickBot="1" x14ac:dyDescent="0.3">
      <c r="A137" s="10" t="s">
        <v>143</v>
      </c>
      <c r="B137" s="11" t="s">
        <v>338</v>
      </c>
      <c r="C137" s="12">
        <v>38906</v>
      </c>
      <c r="D137" s="13">
        <v>62547</v>
      </c>
      <c r="E137" s="14" t="b">
        <v>1</v>
      </c>
      <c r="F137" s="15" t="b">
        <v>0</v>
      </c>
      <c r="G137" s="14" t="b">
        <v>1</v>
      </c>
      <c r="H137" s="15" t="b">
        <v>0</v>
      </c>
      <c r="I137" s="14" t="b">
        <v>1</v>
      </c>
      <c r="J137" s="14" t="b">
        <v>1</v>
      </c>
      <c r="K137" t="str">
        <f t="shared" si="2"/>
        <v>[62547] = {true, false, true, false, true, true}, --Deadly Cloak (Blade Cloak)</v>
      </c>
    </row>
    <row r="138" spans="1:11" ht="15.75" thickBot="1" x14ac:dyDescent="0.3">
      <c r="A138" s="10" t="s">
        <v>143</v>
      </c>
      <c r="B138" s="11" t="s">
        <v>339</v>
      </c>
      <c r="C138" s="12">
        <v>28607</v>
      </c>
      <c r="D138" s="13">
        <v>28607</v>
      </c>
      <c r="E138" s="14" t="b">
        <v>1</v>
      </c>
      <c r="F138" s="15" t="b">
        <v>0</v>
      </c>
      <c r="G138" s="14" t="b">
        <v>1</v>
      </c>
      <c r="H138" s="15" t="b">
        <v>0</v>
      </c>
      <c r="I138" s="14" t="b">
        <v>1</v>
      </c>
      <c r="J138" s="14" t="b">
        <v>1</v>
      </c>
      <c r="K138" t="str">
        <f t="shared" si="2"/>
        <v>[28607] = {true, false, true, false, true, true}, --Flurry</v>
      </c>
    </row>
    <row r="139" spans="1:11" ht="15.75" thickBot="1" x14ac:dyDescent="0.3">
      <c r="A139" s="10" t="s">
        <v>143</v>
      </c>
      <c r="B139" s="11" t="s">
        <v>159</v>
      </c>
      <c r="C139" s="12">
        <v>38910</v>
      </c>
      <c r="D139" s="13">
        <v>38910</v>
      </c>
      <c r="E139" s="14" t="b">
        <v>1</v>
      </c>
      <c r="F139" s="14" t="b">
        <v>1</v>
      </c>
      <c r="G139" s="15" t="b">
        <v>0</v>
      </c>
      <c r="H139" s="15" t="b">
        <v>0</v>
      </c>
      <c r="I139" s="14" t="b">
        <v>1</v>
      </c>
      <c r="J139" s="14" t="b">
        <v>1</v>
      </c>
      <c r="K139" t="str">
        <f t="shared" si="2"/>
        <v>[38910] = {true, true, false, false, true, true}, --Flying Blade</v>
      </c>
    </row>
    <row r="140" spans="1:11" ht="15.75" thickBot="1" x14ac:dyDescent="0.3">
      <c r="A140" s="10" t="s">
        <v>143</v>
      </c>
      <c r="B140" s="11" t="s">
        <v>445</v>
      </c>
      <c r="C140" s="12">
        <v>16420</v>
      </c>
      <c r="D140" s="13">
        <v>18622</v>
      </c>
      <c r="E140" s="14" t="b">
        <v>1</v>
      </c>
      <c r="F140" s="14" t="b">
        <v>1</v>
      </c>
      <c r="G140" s="15" t="b">
        <v>0</v>
      </c>
      <c r="H140" s="14" t="b">
        <v>1</v>
      </c>
      <c r="I140" s="14" t="b">
        <v>1</v>
      </c>
      <c r="J140" s="14" t="b">
        <v>1</v>
      </c>
      <c r="K140" t="str">
        <f t="shared" si="2"/>
        <v>[18622] = {true, true, false, true, true, true}, --Heavy Attack (Dual Wield)</v>
      </c>
    </row>
    <row r="141" spans="1:11" ht="15.75" thickBot="1" x14ac:dyDescent="0.3">
      <c r="A141" s="10" t="s">
        <v>143</v>
      </c>
      <c r="B141" s="11" t="s">
        <v>122</v>
      </c>
      <c r="C141" s="12">
        <v>16420</v>
      </c>
      <c r="D141" s="13">
        <v>17169</v>
      </c>
      <c r="E141" s="14" t="b">
        <v>1</v>
      </c>
      <c r="F141" s="14" t="b">
        <v>1</v>
      </c>
      <c r="G141" s="15" t="b">
        <v>0</v>
      </c>
      <c r="H141" s="14" t="b">
        <v>1</v>
      </c>
      <c r="I141" s="14" t="b">
        <v>1</v>
      </c>
      <c r="J141" s="14" t="b">
        <v>1</v>
      </c>
      <c r="K141" t="str">
        <f t="shared" si="2"/>
        <v>[17169] = {true, true, false, true, true, true}, --Heavy Attack (DW)</v>
      </c>
    </row>
    <row r="142" spans="1:11" ht="15.75" thickBot="1" x14ac:dyDescent="0.3">
      <c r="A142" s="10" t="s">
        <v>143</v>
      </c>
      <c r="B142" s="11" t="s">
        <v>444</v>
      </c>
      <c r="C142" s="12">
        <v>16420</v>
      </c>
      <c r="D142" s="13">
        <v>17170</v>
      </c>
      <c r="E142" s="14" t="b">
        <v>1</v>
      </c>
      <c r="F142" s="14" t="b">
        <v>1</v>
      </c>
      <c r="G142" s="15" t="b">
        <v>0</v>
      </c>
      <c r="H142" s="14" t="b">
        <v>1</v>
      </c>
      <c r="I142" s="14" t="b">
        <v>1</v>
      </c>
      <c r="J142" s="14" t="b">
        <v>1</v>
      </c>
      <c r="K142" t="str">
        <f t="shared" si="2"/>
        <v>[17170] = {true, true, false, true, true, true}, --Heavy Attack (Medium, DW)</v>
      </c>
    </row>
    <row r="143" spans="1:11" ht="15.75" thickBot="1" x14ac:dyDescent="0.3">
      <c r="A143" s="10" t="s">
        <v>143</v>
      </c>
      <c r="B143" s="11" t="s">
        <v>340</v>
      </c>
      <c r="C143" s="12">
        <v>21157</v>
      </c>
      <c r="D143" s="13">
        <v>21157</v>
      </c>
      <c r="E143" s="14" t="b">
        <v>1</v>
      </c>
      <c r="F143" s="14" t="b">
        <v>1</v>
      </c>
      <c r="G143" s="15" t="b">
        <v>0</v>
      </c>
      <c r="H143" s="15" t="b">
        <v>0</v>
      </c>
      <c r="I143" s="14" t="b">
        <v>1</v>
      </c>
      <c r="J143" s="14" t="b">
        <v>1</v>
      </c>
      <c r="K143" t="str">
        <f t="shared" si="2"/>
        <v>[21157] = {true, true, false, false, true, true}, --Hidden Blade</v>
      </c>
    </row>
    <row r="144" spans="1:11" ht="15.75" thickBot="1" x14ac:dyDescent="0.3">
      <c r="A144" s="10" t="s">
        <v>143</v>
      </c>
      <c r="B144" s="11" t="s">
        <v>341</v>
      </c>
      <c r="C144" s="12">
        <v>83600</v>
      </c>
      <c r="D144" s="13">
        <v>85156</v>
      </c>
      <c r="E144" s="14" t="b">
        <v>1</v>
      </c>
      <c r="F144" s="15" t="b">
        <v>0</v>
      </c>
      <c r="G144" s="14" t="b">
        <v>1</v>
      </c>
      <c r="H144" s="15" t="b">
        <v>0</v>
      </c>
      <c r="I144" s="14" t="b">
        <v>1</v>
      </c>
      <c r="J144" s="14" t="b">
        <v>1</v>
      </c>
      <c r="K144" t="str">
        <f t="shared" si="2"/>
        <v>[85156] = {true, false, true, false, true, true}, --Lacerate</v>
      </c>
    </row>
    <row r="145" spans="1:11" ht="15.75" thickBot="1" x14ac:dyDescent="0.3">
      <c r="A145" s="10" t="s">
        <v>143</v>
      </c>
      <c r="B145" s="11" t="s">
        <v>126</v>
      </c>
      <c r="C145" s="12">
        <v>16499</v>
      </c>
      <c r="D145" s="13">
        <v>16499</v>
      </c>
      <c r="E145" s="14" t="b">
        <v>1</v>
      </c>
      <c r="F145" s="14" t="b">
        <v>1</v>
      </c>
      <c r="G145" s="15" t="b">
        <v>0</v>
      </c>
      <c r="H145" s="14" t="b">
        <v>1</v>
      </c>
      <c r="I145" s="14" t="b">
        <v>1</v>
      </c>
      <c r="J145" s="14" t="b">
        <v>1</v>
      </c>
      <c r="K145" t="str">
        <f t="shared" si="2"/>
        <v>[16499] = {true, true, false, true, true, true}, --Light Attack (DW)</v>
      </c>
    </row>
    <row r="146" spans="1:11" ht="15.75" thickBot="1" x14ac:dyDescent="0.3">
      <c r="A146" s="10" t="s">
        <v>143</v>
      </c>
      <c r="B146" s="11" t="s">
        <v>342</v>
      </c>
      <c r="C146" s="12">
        <v>38901</v>
      </c>
      <c r="D146" s="13">
        <v>62529</v>
      </c>
      <c r="E146" s="14" t="b">
        <v>1</v>
      </c>
      <c r="F146" s="15" t="b">
        <v>0</v>
      </c>
      <c r="G146" s="14" t="b">
        <v>1</v>
      </c>
      <c r="H146" s="15" t="b">
        <v>0</v>
      </c>
      <c r="I146" s="14" t="b">
        <v>1</v>
      </c>
      <c r="J146" s="14" t="b">
        <v>1</v>
      </c>
      <c r="K146" t="str">
        <f t="shared" si="2"/>
        <v>[62529] = {true, false, true, false, true, true}, --Quick Cloak (Blade Cloak)</v>
      </c>
    </row>
    <row r="147" spans="1:11" ht="15.75" thickBot="1" x14ac:dyDescent="0.3">
      <c r="A147" s="10" t="s">
        <v>143</v>
      </c>
      <c r="B147" s="11" t="s">
        <v>125</v>
      </c>
      <c r="C147" s="12">
        <v>38857</v>
      </c>
      <c r="D147" s="13">
        <v>38857</v>
      </c>
      <c r="E147" s="14" t="b">
        <v>1</v>
      </c>
      <c r="F147" s="15" t="b">
        <v>0</v>
      </c>
      <c r="G147" s="14" t="b">
        <v>1</v>
      </c>
      <c r="H147" s="15" t="b">
        <v>0</v>
      </c>
      <c r="I147" s="14" t="b">
        <v>1</v>
      </c>
      <c r="J147" s="14" t="b">
        <v>1</v>
      </c>
      <c r="K147" t="str">
        <f t="shared" si="2"/>
        <v>[38857] = {true, false, true, false, true, true}, --Rapid Strikes</v>
      </c>
    </row>
    <row r="148" spans="1:11" ht="15.75" thickBot="1" x14ac:dyDescent="0.3">
      <c r="A148" s="10" t="s">
        <v>143</v>
      </c>
      <c r="B148" s="11" t="s">
        <v>121</v>
      </c>
      <c r="C148" s="12">
        <v>85187</v>
      </c>
      <c r="D148" s="13">
        <v>85192</v>
      </c>
      <c r="E148" s="14" t="b">
        <v>1</v>
      </c>
      <c r="F148" s="15" t="b">
        <v>0</v>
      </c>
      <c r="G148" s="14" t="b">
        <v>1</v>
      </c>
      <c r="H148" s="15" t="b">
        <v>0</v>
      </c>
      <c r="I148" s="14" t="b">
        <v>1</v>
      </c>
      <c r="J148" s="14" t="b">
        <v>1</v>
      </c>
      <c r="K148" t="str">
        <f t="shared" si="2"/>
        <v>[85192] = {true, false, true, false, true, true}, --Rend</v>
      </c>
    </row>
    <row r="149" spans="1:11" ht="15.75" thickBot="1" x14ac:dyDescent="0.3">
      <c r="A149" s="10" t="s">
        <v>143</v>
      </c>
      <c r="B149" s="11" t="s">
        <v>127</v>
      </c>
      <c r="C149" s="12">
        <v>38839</v>
      </c>
      <c r="D149" s="13">
        <v>38839</v>
      </c>
      <c r="E149" s="14" t="b">
        <v>1</v>
      </c>
      <c r="F149" s="14" t="b">
        <v>1</v>
      </c>
      <c r="G149" s="15" t="b">
        <v>0</v>
      </c>
      <c r="H149" s="15" t="b">
        <v>0</v>
      </c>
      <c r="I149" s="14" t="b">
        <v>1</v>
      </c>
      <c r="J149" s="14" t="b">
        <v>1</v>
      </c>
      <c r="K149" t="str">
        <f t="shared" si="2"/>
        <v>[38839] = {true, true, false, false, true, true}, --Rending Slashes</v>
      </c>
    </row>
    <row r="150" spans="1:11" ht="15.75" thickBot="1" x14ac:dyDescent="0.3">
      <c r="A150" s="10" t="s">
        <v>143</v>
      </c>
      <c r="B150" s="11" t="s">
        <v>343</v>
      </c>
      <c r="C150" s="12">
        <v>38839</v>
      </c>
      <c r="D150" s="13">
        <v>38840</v>
      </c>
      <c r="E150" s="14" t="b">
        <v>1</v>
      </c>
      <c r="F150" s="14" t="b">
        <v>1</v>
      </c>
      <c r="G150" s="15" t="b">
        <v>0</v>
      </c>
      <c r="H150" s="15" t="b">
        <v>0</v>
      </c>
      <c r="I150" s="14" t="b">
        <v>1</v>
      </c>
      <c r="J150" s="14" t="b">
        <v>1</v>
      </c>
      <c r="K150" t="str">
        <f t="shared" si="2"/>
        <v>[38840] = {true, true, false, false, true, true}, --Rending Slashes (Off Hand)</v>
      </c>
    </row>
    <row r="151" spans="1:11" ht="15.75" thickBot="1" x14ac:dyDescent="0.3">
      <c r="A151" s="10" t="s">
        <v>143</v>
      </c>
      <c r="B151" s="11" t="s">
        <v>123</v>
      </c>
      <c r="C151" s="12">
        <v>38839</v>
      </c>
      <c r="D151" s="13">
        <v>38841</v>
      </c>
      <c r="E151" s="14" t="b">
        <v>1</v>
      </c>
      <c r="F151" s="15" t="b">
        <v>0</v>
      </c>
      <c r="G151" s="14" t="b">
        <v>1</v>
      </c>
      <c r="H151" s="15" t="b">
        <v>0</v>
      </c>
      <c r="I151" s="14" t="b">
        <v>1</v>
      </c>
      <c r="J151" s="15" t="b">
        <v>0</v>
      </c>
      <c r="K151" t="str">
        <f t="shared" si="2"/>
        <v>[38841] = {true, false, true, false, true, false}, --Rending Slashes Bleed</v>
      </c>
    </row>
    <row r="152" spans="1:11" ht="15.75" thickBot="1" x14ac:dyDescent="0.3">
      <c r="A152" s="10" t="s">
        <v>143</v>
      </c>
      <c r="B152" s="11" t="s">
        <v>128</v>
      </c>
      <c r="C152" s="12">
        <v>38914</v>
      </c>
      <c r="D152" s="13">
        <v>38914</v>
      </c>
      <c r="E152" s="14" t="b">
        <v>1</v>
      </c>
      <c r="F152" s="14" t="b">
        <v>1</v>
      </c>
      <c r="G152" s="15" t="b">
        <v>0</v>
      </c>
      <c r="H152" s="15" t="b">
        <v>0</v>
      </c>
      <c r="I152" s="14" t="b">
        <v>1</v>
      </c>
      <c r="J152" s="14" t="b">
        <v>1</v>
      </c>
      <c r="K152" t="str">
        <f t="shared" si="2"/>
        <v>[38914] = {true, true, false, false, true, true}, --Shrouded Daggers</v>
      </c>
    </row>
    <row r="153" spans="1:11" ht="15.75" thickBot="1" x14ac:dyDescent="0.3">
      <c r="A153" s="10" t="s">
        <v>143</v>
      </c>
      <c r="B153" s="11" t="s">
        <v>157</v>
      </c>
      <c r="C153" s="12">
        <v>38861</v>
      </c>
      <c r="D153" s="13">
        <v>38861</v>
      </c>
      <c r="E153" s="14" t="b">
        <v>1</v>
      </c>
      <c r="F153" s="14" t="b">
        <v>1</v>
      </c>
      <c r="G153" s="15" t="b">
        <v>0</v>
      </c>
      <c r="H153" s="15" t="b">
        <v>0</v>
      </c>
      <c r="I153" s="14" t="b">
        <v>1</v>
      </c>
      <c r="J153" s="14" t="b">
        <v>1</v>
      </c>
      <c r="K153" t="str">
        <f t="shared" si="2"/>
        <v>[38861] = {true, true, false, false, true, true}, --Steel Tornado</v>
      </c>
    </row>
    <row r="154" spans="1:11" ht="15.75" thickBot="1" x14ac:dyDescent="0.3">
      <c r="A154" s="10" t="s">
        <v>143</v>
      </c>
      <c r="B154" s="11" t="s">
        <v>156</v>
      </c>
      <c r="C154" s="12">
        <v>85179</v>
      </c>
      <c r="D154" s="13">
        <v>85182</v>
      </c>
      <c r="E154" s="14" t="b">
        <v>1</v>
      </c>
      <c r="F154" s="15" t="b">
        <v>0</v>
      </c>
      <c r="G154" s="14" t="b">
        <v>1</v>
      </c>
      <c r="H154" s="15" t="b">
        <v>0</v>
      </c>
      <c r="I154" s="14" t="b">
        <v>1</v>
      </c>
      <c r="J154" s="14" t="b">
        <v>1</v>
      </c>
      <c r="K154" t="str">
        <f t="shared" si="2"/>
        <v>[85182] = {true, false, true, false, true, true}, --Thrive in Chaos</v>
      </c>
    </row>
    <row r="155" spans="1:11" ht="15.75" thickBot="1" x14ac:dyDescent="0.3">
      <c r="A155" s="10" t="s">
        <v>143</v>
      </c>
      <c r="B155" s="11" t="s">
        <v>344</v>
      </c>
      <c r="C155" s="12">
        <v>28379</v>
      </c>
      <c r="D155" s="13">
        <v>28379</v>
      </c>
      <c r="E155" s="14" t="b">
        <v>1</v>
      </c>
      <c r="F155" s="14" t="b">
        <v>1</v>
      </c>
      <c r="G155" s="15" t="b">
        <v>0</v>
      </c>
      <c r="H155" s="15" t="b">
        <v>0</v>
      </c>
      <c r="I155" s="14" t="b">
        <v>1</v>
      </c>
      <c r="J155" s="14" t="b">
        <v>1</v>
      </c>
      <c r="K155" t="str">
        <f t="shared" si="2"/>
        <v>[28379] = {true, true, false, false, true, true}, --Twin Slashes</v>
      </c>
    </row>
    <row r="156" spans="1:11" ht="15.75" thickBot="1" x14ac:dyDescent="0.3">
      <c r="A156" s="10" t="s">
        <v>143</v>
      </c>
      <c r="B156" s="11" t="s">
        <v>345</v>
      </c>
      <c r="C156" s="12">
        <v>28379</v>
      </c>
      <c r="D156" s="13">
        <v>35312</v>
      </c>
      <c r="E156" s="14" t="b">
        <v>1</v>
      </c>
      <c r="F156" s="14" t="b">
        <v>1</v>
      </c>
      <c r="G156" s="15" t="b">
        <v>0</v>
      </c>
      <c r="H156" s="15" t="b">
        <v>0</v>
      </c>
      <c r="I156" s="14" t="b">
        <v>1</v>
      </c>
      <c r="J156" s="14" t="b">
        <v>1</v>
      </c>
      <c r="K156" t="str">
        <f t="shared" si="2"/>
        <v>[35312] = {true, true, false, false, true, true}, --Twin Slashes (Off hand)</v>
      </c>
    </row>
    <row r="157" spans="1:11" ht="15.75" thickBot="1" x14ac:dyDescent="0.3">
      <c r="A157" s="10" t="s">
        <v>143</v>
      </c>
      <c r="B157" s="11" t="s">
        <v>346</v>
      </c>
      <c r="C157" s="12">
        <v>28379</v>
      </c>
      <c r="D157" s="13">
        <v>29293</v>
      </c>
      <c r="E157" s="14" t="b">
        <v>1</v>
      </c>
      <c r="F157" s="15" t="b">
        <v>0</v>
      </c>
      <c r="G157" s="14" t="b">
        <v>1</v>
      </c>
      <c r="H157" s="15" t="b">
        <v>0</v>
      </c>
      <c r="I157" s="14" t="b">
        <v>1</v>
      </c>
      <c r="J157" s="15" t="b">
        <v>0</v>
      </c>
      <c r="K157" t="str">
        <f t="shared" si="2"/>
        <v>[29293] = {true, false, true, false, true, false}, --Twin Slashes Bleed</v>
      </c>
    </row>
    <row r="158" spans="1:11" ht="15.75" thickBot="1" x14ac:dyDescent="0.3">
      <c r="A158" s="10" t="s">
        <v>143</v>
      </c>
      <c r="B158" s="11" t="s">
        <v>129</v>
      </c>
      <c r="C158" s="12">
        <v>38891</v>
      </c>
      <c r="D158" s="13">
        <v>38891</v>
      </c>
      <c r="E158" s="14" t="b">
        <v>1</v>
      </c>
      <c r="F158" s="14" t="b">
        <v>1</v>
      </c>
      <c r="G158" s="15" t="b">
        <v>0</v>
      </c>
      <c r="H158" s="15" t="b">
        <v>0</v>
      </c>
      <c r="I158" s="14" t="b">
        <v>1</v>
      </c>
      <c r="J158" s="14" t="b">
        <v>1</v>
      </c>
      <c r="K158" t="str">
        <f t="shared" si="2"/>
        <v>[38891] = {true, true, false, false, true, true}, --Whirling Blades</v>
      </c>
    </row>
    <row r="159" spans="1:11" ht="15.75" thickBot="1" x14ac:dyDescent="0.3">
      <c r="A159" s="10" t="s">
        <v>143</v>
      </c>
      <c r="B159" s="11" t="s">
        <v>347</v>
      </c>
      <c r="C159" s="12">
        <v>28591</v>
      </c>
      <c r="D159" s="13">
        <v>28591</v>
      </c>
      <c r="E159" s="14" t="b">
        <v>1</v>
      </c>
      <c r="F159" s="14" t="b">
        <v>1</v>
      </c>
      <c r="G159" s="15" t="b">
        <v>0</v>
      </c>
      <c r="H159" s="15" t="b">
        <v>0</v>
      </c>
      <c r="I159" s="14" t="b">
        <v>1</v>
      </c>
      <c r="J159" s="14" t="b">
        <v>1</v>
      </c>
      <c r="K159" t="str">
        <f t="shared" si="2"/>
        <v>[28591] = {true, true, false, false, true, true}, --Whirlwind</v>
      </c>
    </row>
    <row r="160" spans="1:11" ht="15.75" thickBot="1" x14ac:dyDescent="0.3">
      <c r="A160" s="10" t="s">
        <v>262</v>
      </c>
      <c r="B160" s="11" t="s">
        <v>263</v>
      </c>
      <c r="C160" s="12">
        <v>40158</v>
      </c>
      <c r="D160" s="13">
        <v>40158</v>
      </c>
      <c r="E160" s="14" t="b">
        <v>1</v>
      </c>
      <c r="F160" s="14" t="b">
        <v>1</v>
      </c>
      <c r="G160" s="15" t="b">
        <v>0</v>
      </c>
      <c r="H160" s="15" t="b">
        <v>0</v>
      </c>
      <c r="I160" s="14" t="b">
        <v>1</v>
      </c>
      <c r="J160" s="14" t="b">
        <v>1</v>
      </c>
      <c r="K160" t="str">
        <f t="shared" si="2"/>
        <v>[40158] = {true, true, false, false, true, true}, --Dawnbreaker of Smiting</v>
      </c>
    </row>
    <row r="161" spans="1:11" ht="15.75" thickBot="1" x14ac:dyDescent="0.3">
      <c r="A161" s="10" t="s">
        <v>262</v>
      </c>
      <c r="B161" s="11" t="s">
        <v>264</v>
      </c>
      <c r="C161" s="12">
        <v>40158</v>
      </c>
      <c r="D161" s="13">
        <v>62314</v>
      </c>
      <c r="E161" s="14" t="b">
        <v>1</v>
      </c>
      <c r="F161" s="15" t="b">
        <v>0</v>
      </c>
      <c r="G161" s="14" t="b">
        <v>1</v>
      </c>
      <c r="H161" s="15" t="b">
        <v>0</v>
      </c>
      <c r="I161" s="14" t="b">
        <v>1</v>
      </c>
      <c r="J161" s="14" t="b">
        <v>1</v>
      </c>
      <c r="K161" t="str">
        <f t="shared" si="2"/>
        <v>[62314] = {true, false, true, false, true, true}, --Dawnbreaker of Smiting dot</v>
      </c>
    </row>
    <row r="162" spans="1:11" ht="15.75" thickBot="1" x14ac:dyDescent="0.3">
      <c r="A162" s="10" t="s">
        <v>262</v>
      </c>
      <c r="B162" s="11" t="s">
        <v>265</v>
      </c>
      <c r="C162" s="12">
        <v>40161</v>
      </c>
      <c r="D162" s="13">
        <v>40161</v>
      </c>
      <c r="E162" s="14" t="b">
        <v>1</v>
      </c>
      <c r="F162" s="14" t="b">
        <v>1</v>
      </c>
      <c r="G162" s="15" t="b">
        <v>0</v>
      </c>
      <c r="H162" s="15" t="b">
        <v>0</v>
      </c>
      <c r="I162" s="14" t="b">
        <v>1</v>
      </c>
      <c r="J162" s="14" t="b">
        <v>1</v>
      </c>
      <c r="K162" t="str">
        <f t="shared" si="2"/>
        <v>[40161] = {true, true, false, false, true, true}, --Flawless Dawnbreaker</v>
      </c>
    </row>
    <row r="163" spans="1:11" ht="15.75" thickBot="1" x14ac:dyDescent="0.3">
      <c r="A163" s="10" t="s">
        <v>262</v>
      </c>
      <c r="B163" s="11" t="s">
        <v>266</v>
      </c>
      <c r="C163" s="12">
        <v>40161</v>
      </c>
      <c r="D163" s="13">
        <v>62310</v>
      </c>
      <c r="E163" s="14" t="b">
        <v>1</v>
      </c>
      <c r="F163" s="15" t="b">
        <v>0</v>
      </c>
      <c r="G163" s="14" t="b">
        <v>1</v>
      </c>
      <c r="H163" s="15" t="b">
        <v>0</v>
      </c>
      <c r="I163" s="14" t="b">
        <v>1</v>
      </c>
      <c r="J163" s="14" t="b">
        <v>1</v>
      </c>
      <c r="K163" t="str">
        <f t="shared" si="2"/>
        <v>[62310] = {true, false, true, false, true, true}, --Flawless Dawnbreaker dot</v>
      </c>
    </row>
    <row r="164" spans="1:11" ht="15.75" thickBot="1" x14ac:dyDescent="0.3">
      <c r="A164" s="10" t="s">
        <v>262</v>
      </c>
      <c r="B164" s="11" t="s">
        <v>267</v>
      </c>
      <c r="C164" s="12">
        <v>40372</v>
      </c>
      <c r="D164" s="13">
        <v>40376</v>
      </c>
      <c r="E164" s="14" t="b">
        <v>1</v>
      </c>
      <c r="F164" s="15" t="b">
        <v>0</v>
      </c>
      <c r="G164" s="14" t="b">
        <v>1</v>
      </c>
      <c r="H164" s="15" t="b">
        <v>0</v>
      </c>
      <c r="I164" s="14" t="b">
        <v>1</v>
      </c>
      <c r="J164" s="14" t="b">
        <v>1</v>
      </c>
      <c r="K164" t="str">
        <f t="shared" si="2"/>
        <v>[40376] = {true, false, true, false, true, true}, --Lightweight Beast Trap</v>
      </c>
    </row>
    <row r="165" spans="1:11" ht="15.75" thickBot="1" x14ac:dyDescent="0.3">
      <c r="A165" s="10" t="s">
        <v>262</v>
      </c>
      <c r="B165" s="11" t="s">
        <v>268</v>
      </c>
      <c r="C165" s="12">
        <v>40372</v>
      </c>
      <c r="D165" s="13">
        <v>40375</v>
      </c>
      <c r="E165" s="14" t="b">
        <v>1</v>
      </c>
      <c r="F165" s="15" t="b">
        <v>0</v>
      </c>
      <c r="G165" s="14" t="b">
        <v>1</v>
      </c>
      <c r="H165" s="15" t="b">
        <v>0</v>
      </c>
      <c r="I165" s="14" t="b">
        <v>1</v>
      </c>
      <c r="J165" s="14" t="b">
        <v>1</v>
      </c>
      <c r="K165" t="str">
        <f t="shared" si="2"/>
        <v>[40375] = {true, false, true, false, true, true}, --Lightweight Beast Trap dot</v>
      </c>
    </row>
    <row r="166" spans="1:11" ht="15.75" thickBot="1" x14ac:dyDescent="0.3">
      <c r="A166" s="10" t="s">
        <v>262</v>
      </c>
      <c r="B166" s="11" t="s">
        <v>269</v>
      </c>
      <c r="C166" s="12">
        <v>40382</v>
      </c>
      <c r="D166" s="13">
        <v>40389</v>
      </c>
      <c r="E166" s="14" t="b">
        <v>1</v>
      </c>
      <c r="F166" s="15" t="b">
        <v>0</v>
      </c>
      <c r="G166" s="14" t="b">
        <v>1</v>
      </c>
      <c r="H166" s="15" t="b">
        <v>0</v>
      </c>
      <c r="I166" s="14" t="b">
        <v>1</v>
      </c>
      <c r="J166" s="14" t="b">
        <v>1</v>
      </c>
      <c r="K166" t="str">
        <f t="shared" si="2"/>
        <v>[40389] = {true, false, true, false, true, true}, --Rearming Trap</v>
      </c>
    </row>
    <row r="167" spans="1:11" ht="15.75" thickBot="1" x14ac:dyDescent="0.3">
      <c r="A167" s="10" t="s">
        <v>262</v>
      </c>
      <c r="B167" s="11" t="s">
        <v>270</v>
      </c>
      <c r="C167" s="12">
        <v>40382</v>
      </c>
      <c r="D167" s="13">
        <v>40392</v>
      </c>
      <c r="E167" s="14" t="b">
        <v>1</v>
      </c>
      <c r="F167" s="15" t="b">
        <v>0</v>
      </c>
      <c r="G167" s="14" t="b">
        <v>1</v>
      </c>
      <c r="H167" s="15" t="b">
        <v>0</v>
      </c>
      <c r="I167" s="14" t="b">
        <v>1</v>
      </c>
      <c r="J167" s="14" t="b">
        <v>1</v>
      </c>
      <c r="K167" t="str">
        <f t="shared" si="2"/>
        <v>[40392] = {true, false, true, false, true, true}, --Rearming Trap 2</v>
      </c>
    </row>
    <row r="168" spans="1:11" ht="15.75" thickBot="1" x14ac:dyDescent="0.3">
      <c r="A168" s="10" t="s">
        <v>262</v>
      </c>
      <c r="B168" s="11" t="s">
        <v>271</v>
      </c>
      <c r="C168" s="12">
        <v>40382</v>
      </c>
      <c r="D168" s="13">
        <v>40385</v>
      </c>
      <c r="E168" s="14" t="b">
        <v>1</v>
      </c>
      <c r="F168" s="15" t="b">
        <v>0</v>
      </c>
      <c r="G168" s="14" t="b">
        <v>1</v>
      </c>
      <c r="H168" s="15" t="b">
        <v>0</v>
      </c>
      <c r="I168" s="14" t="b">
        <v>1</v>
      </c>
      <c r="J168" s="14" t="b">
        <v>1</v>
      </c>
      <c r="K168" t="str">
        <f t="shared" si="2"/>
        <v>[40385] = {true, false, true, false, true, true}, --Rearming Trap dot</v>
      </c>
    </row>
    <row r="169" spans="1:11" ht="15.75" thickBot="1" x14ac:dyDescent="0.3">
      <c r="A169" s="10" t="s">
        <v>262</v>
      </c>
      <c r="B169" s="11" t="s">
        <v>272</v>
      </c>
      <c r="C169" s="12">
        <v>40336</v>
      </c>
      <c r="D169" s="13">
        <v>40336</v>
      </c>
      <c r="E169" s="14" t="b">
        <v>1</v>
      </c>
      <c r="F169" s="14" t="b">
        <v>1</v>
      </c>
      <c r="G169" s="15" t="b">
        <v>0</v>
      </c>
      <c r="H169" s="15" t="b">
        <v>0</v>
      </c>
      <c r="I169" s="14" t="b">
        <v>1</v>
      </c>
      <c r="J169" s="14" t="b">
        <v>1</v>
      </c>
      <c r="K169" t="str">
        <f t="shared" si="2"/>
        <v>[40336] = {true, true, false, false, true, true}, --Silver Leash</v>
      </c>
    </row>
    <row r="170" spans="1:11" ht="15.75" thickBot="1" x14ac:dyDescent="0.3">
      <c r="A170" s="10" t="s">
        <v>262</v>
      </c>
      <c r="B170" s="11" t="s">
        <v>273</v>
      </c>
      <c r="C170" s="12">
        <v>40300</v>
      </c>
      <c r="D170" s="13">
        <v>40300</v>
      </c>
      <c r="E170" s="14" t="b">
        <v>1</v>
      </c>
      <c r="F170" s="14" t="b">
        <v>1</v>
      </c>
      <c r="G170" s="15" t="b">
        <v>0</v>
      </c>
      <c r="H170" s="15" t="b">
        <v>0</v>
      </c>
      <c r="I170" s="14" t="b">
        <v>1</v>
      </c>
      <c r="J170" s="14" t="b">
        <v>1</v>
      </c>
      <c r="K170" t="str">
        <f t="shared" si="2"/>
        <v>[40300] = {true, true, false, false, true, true}, --Silver Shards</v>
      </c>
    </row>
    <row r="171" spans="1:11" ht="15.75" thickBot="1" x14ac:dyDescent="0.3">
      <c r="A171" s="10" t="s">
        <v>185</v>
      </c>
      <c r="B171" s="11" t="s">
        <v>232</v>
      </c>
      <c r="C171" s="12" t="s">
        <v>34</v>
      </c>
      <c r="D171" s="13">
        <v>46743</v>
      </c>
      <c r="E171" s="14" t="b">
        <v>1</v>
      </c>
      <c r="F171" s="14" t="b">
        <v>1</v>
      </c>
      <c r="G171" s="15" t="b">
        <v>0</v>
      </c>
      <c r="H171" s="15" t="b">
        <v>0</v>
      </c>
      <c r="I171" s="14" t="b">
        <v>1</v>
      </c>
      <c r="J171" s="14" t="b">
        <v>1</v>
      </c>
      <c r="K171" t="str">
        <f t="shared" si="2"/>
        <v>[46743] = {true, true, false, false, true, true}, --Absorb Magicka</v>
      </c>
    </row>
    <row r="172" spans="1:11" ht="15.75" thickBot="1" x14ac:dyDescent="0.3">
      <c r="A172" s="10" t="s">
        <v>185</v>
      </c>
      <c r="B172" s="11" t="s">
        <v>187</v>
      </c>
      <c r="C172" s="12" t="s">
        <v>34</v>
      </c>
      <c r="D172" s="13">
        <v>46746</v>
      </c>
      <c r="E172" s="14" t="b">
        <v>1</v>
      </c>
      <c r="F172" s="14" t="b">
        <v>1</v>
      </c>
      <c r="G172" s="15" t="b">
        <v>0</v>
      </c>
      <c r="H172" s="15" t="b">
        <v>0</v>
      </c>
      <c r="I172" s="14" t="b">
        <v>1</v>
      </c>
      <c r="J172" s="14" t="b">
        <v>1</v>
      </c>
      <c r="K172" t="str">
        <f t="shared" si="2"/>
        <v>[46746] = {true, true, false, false, true, true}, --Absorb Stamina</v>
      </c>
    </row>
    <row r="173" spans="1:11" ht="15.75" thickBot="1" x14ac:dyDescent="0.3">
      <c r="A173" s="10" t="s">
        <v>185</v>
      </c>
      <c r="B173" s="11" t="s">
        <v>192</v>
      </c>
      <c r="C173" s="12" t="s">
        <v>34</v>
      </c>
      <c r="D173" s="13">
        <v>17904</v>
      </c>
      <c r="E173" s="14" t="b">
        <v>1</v>
      </c>
      <c r="F173" s="14" t="b">
        <v>1</v>
      </c>
      <c r="G173" s="15" t="b">
        <v>0</v>
      </c>
      <c r="H173" s="15" t="b">
        <v>0</v>
      </c>
      <c r="I173" s="14" t="b">
        <v>1</v>
      </c>
      <c r="J173" s="14" t="b">
        <v>1</v>
      </c>
      <c r="K173" t="str">
        <f t="shared" si="2"/>
        <v>[17904] = {true, true, false, false, true, true}, --Befouled Weapon</v>
      </c>
    </row>
    <row r="174" spans="1:11" ht="15.75" thickBot="1" x14ac:dyDescent="0.3">
      <c r="A174" s="10" t="s">
        <v>185</v>
      </c>
      <c r="B174" s="11" t="s">
        <v>28</v>
      </c>
      <c r="C174" s="12" t="s">
        <v>34</v>
      </c>
      <c r="D174" s="13">
        <v>17899</v>
      </c>
      <c r="E174" s="14" t="b">
        <v>1</v>
      </c>
      <c r="F174" s="14" t="b">
        <v>1</v>
      </c>
      <c r="G174" s="15" t="b">
        <v>0</v>
      </c>
      <c r="H174" s="15" t="b">
        <v>0</v>
      </c>
      <c r="I174" s="14" t="b">
        <v>1</v>
      </c>
      <c r="J174" s="14" t="b">
        <v>1</v>
      </c>
      <c r="K174" t="str">
        <f t="shared" si="2"/>
        <v>[17899] = {true, true, false, false, true, true}, --Charged Weapon</v>
      </c>
    </row>
    <row r="175" spans="1:11" ht="15.75" thickBot="1" x14ac:dyDescent="0.3">
      <c r="A175" s="10" t="s">
        <v>185</v>
      </c>
      <c r="B175" s="11" t="s">
        <v>188</v>
      </c>
      <c r="C175" s="12" t="s">
        <v>34</v>
      </c>
      <c r="D175" s="13">
        <v>46749</v>
      </c>
      <c r="E175" s="14" t="b">
        <v>1</v>
      </c>
      <c r="F175" s="14" t="b">
        <v>1</v>
      </c>
      <c r="G175" s="15" t="b">
        <v>0</v>
      </c>
      <c r="H175" s="15" t="b">
        <v>0</v>
      </c>
      <c r="I175" s="14" t="b">
        <v>1</v>
      </c>
      <c r="J175" s="14" t="b">
        <v>1</v>
      </c>
      <c r="K175" t="str">
        <f t="shared" si="2"/>
        <v>[46749] = {true, true, false, false, true, true}, --Damage Health</v>
      </c>
    </row>
    <row r="176" spans="1:11" ht="15.75" thickBot="1" x14ac:dyDescent="0.3">
      <c r="A176" s="10" t="s">
        <v>185</v>
      </c>
      <c r="B176" s="11" t="s">
        <v>303</v>
      </c>
      <c r="C176" s="12" t="s">
        <v>34</v>
      </c>
      <c r="D176" s="13">
        <v>93307</v>
      </c>
      <c r="E176" s="16" t="s">
        <v>313</v>
      </c>
      <c r="F176" s="15" t="b">
        <v>0</v>
      </c>
      <c r="G176" s="15" t="b">
        <v>0</v>
      </c>
      <c r="H176" s="15" t="b">
        <v>0</v>
      </c>
      <c r="I176" s="15" t="b">
        <v>0</v>
      </c>
      <c r="J176" s="15" t="b">
        <v>0</v>
      </c>
      <c r="K176" t="str">
        <f t="shared" si="2"/>
        <v>[93307] = {??, false, false, false, false, false}, --Defiler</v>
      </c>
    </row>
    <row r="177" spans="1:11" ht="15.75" thickBot="1" x14ac:dyDescent="0.3">
      <c r="A177" s="10" t="s">
        <v>185</v>
      </c>
      <c r="B177" s="11" t="s">
        <v>348</v>
      </c>
      <c r="C177" s="12" t="s">
        <v>34</v>
      </c>
      <c r="D177" s="13">
        <v>97883</v>
      </c>
      <c r="E177" s="14" t="b">
        <v>1</v>
      </c>
      <c r="F177" s="15" t="b">
        <v>0</v>
      </c>
      <c r="G177" s="14" t="b">
        <v>1</v>
      </c>
      <c r="H177" s="15" t="b">
        <v>0</v>
      </c>
      <c r="I177" s="15" t="b">
        <v>0</v>
      </c>
      <c r="J177" s="14" t="b">
        <v>1</v>
      </c>
      <c r="K177" t="str">
        <f t="shared" si="2"/>
        <v>[97883] = {true, false, true, false, false, true}, --Domihaus (fire)</v>
      </c>
    </row>
    <row r="178" spans="1:11" ht="15.75" thickBot="1" x14ac:dyDescent="0.3">
      <c r="A178" s="10" t="s">
        <v>185</v>
      </c>
      <c r="B178" s="11" t="s">
        <v>16</v>
      </c>
      <c r="C178" s="12" t="s">
        <v>34</v>
      </c>
      <c r="D178" s="13">
        <v>17895</v>
      </c>
      <c r="E178" s="14" t="b">
        <v>1</v>
      </c>
      <c r="F178" s="14" t="b">
        <v>1</v>
      </c>
      <c r="G178" s="15" t="b">
        <v>0</v>
      </c>
      <c r="H178" s="15" t="b">
        <v>0</v>
      </c>
      <c r="I178" s="14" t="b">
        <v>1</v>
      </c>
      <c r="J178" s="14" t="b">
        <v>1</v>
      </c>
      <c r="K178" t="str">
        <f t="shared" si="2"/>
        <v>[17895] = {true, true, false, false, true, true}, --Fiery Weapon</v>
      </c>
    </row>
    <row r="179" spans="1:11" ht="15.75" thickBot="1" x14ac:dyDescent="0.3">
      <c r="A179" s="10" t="s">
        <v>185</v>
      </c>
      <c r="B179" s="11" t="s">
        <v>191</v>
      </c>
      <c r="C179" s="12" t="s">
        <v>34</v>
      </c>
      <c r="D179" s="13">
        <v>17897</v>
      </c>
      <c r="E179" s="14" t="b">
        <v>1</v>
      </c>
      <c r="F179" s="14" t="b">
        <v>1</v>
      </c>
      <c r="G179" s="15" t="b">
        <v>0</v>
      </c>
      <c r="H179" s="15" t="b">
        <v>0</v>
      </c>
      <c r="I179" s="14" t="b">
        <v>1</v>
      </c>
      <c r="J179" s="14" t="b">
        <v>1</v>
      </c>
      <c r="K179" t="str">
        <f t="shared" si="2"/>
        <v>[17897] = {true, true, false, false, true, true}, --Frozen Weapon</v>
      </c>
    </row>
    <row r="180" spans="1:11" ht="15.75" thickBot="1" x14ac:dyDescent="0.3">
      <c r="A180" s="10" t="s">
        <v>185</v>
      </c>
      <c r="B180" s="11" t="s">
        <v>6</v>
      </c>
      <c r="C180" s="12" t="s">
        <v>34</v>
      </c>
      <c r="D180" s="13">
        <v>84502</v>
      </c>
      <c r="E180" s="14" t="b">
        <v>1</v>
      </c>
      <c r="F180" s="15" t="b">
        <v>0</v>
      </c>
      <c r="G180" s="14" t="b">
        <v>1</v>
      </c>
      <c r="H180" s="15" t="b">
        <v>0</v>
      </c>
      <c r="I180" s="15" t="b">
        <v>0</v>
      </c>
      <c r="J180" s="14" t="b">
        <v>1</v>
      </c>
      <c r="K180" t="str">
        <f t="shared" si="2"/>
        <v>[84502] = {true, false, true, false, false, true}, --Grothdarr</v>
      </c>
    </row>
    <row r="181" spans="1:11" ht="15.75" thickBot="1" x14ac:dyDescent="0.3">
      <c r="A181" s="10" t="s">
        <v>185</v>
      </c>
      <c r="B181" s="11" t="s">
        <v>286</v>
      </c>
      <c r="C181" s="12" t="s">
        <v>34</v>
      </c>
      <c r="D181" s="13">
        <v>80561</v>
      </c>
      <c r="E181" s="14" t="b">
        <v>1</v>
      </c>
      <c r="F181" s="15" t="b">
        <v>0</v>
      </c>
      <c r="G181" s="14" t="b">
        <v>1</v>
      </c>
      <c r="H181" s="15" t="b">
        <v>0</v>
      </c>
      <c r="I181" s="15" t="b">
        <v>0</v>
      </c>
      <c r="J181" s="14" t="b">
        <v>1</v>
      </c>
      <c r="K181" t="str">
        <f t="shared" si="2"/>
        <v>[80561] = {true, false, true, false, false, true}, --Iceheart</v>
      </c>
    </row>
    <row r="182" spans="1:11" ht="15.75" thickBot="1" x14ac:dyDescent="0.3">
      <c r="A182" s="10" t="s">
        <v>185</v>
      </c>
      <c r="B182" s="11" t="s">
        <v>287</v>
      </c>
      <c r="C182" s="12" t="s">
        <v>34</v>
      </c>
      <c r="D182" s="13">
        <v>80525</v>
      </c>
      <c r="E182" s="14" t="b">
        <v>1</v>
      </c>
      <c r="F182" s="15" t="b">
        <v>0</v>
      </c>
      <c r="G182" s="14" t="b">
        <v>1</v>
      </c>
      <c r="H182" s="15" t="b">
        <v>0</v>
      </c>
      <c r="I182" s="15" t="b">
        <v>0</v>
      </c>
      <c r="J182" s="14" t="b">
        <v>1</v>
      </c>
      <c r="K182" t="str">
        <f t="shared" si="2"/>
        <v>[80525] = {true, false, true, false, false, true}, --Illambris (fire)</v>
      </c>
    </row>
    <row r="183" spans="1:11" ht="15.75" thickBot="1" x14ac:dyDescent="0.3">
      <c r="A183" s="10" t="s">
        <v>185</v>
      </c>
      <c r="B183" s="11" t="s">
        <v>288</v>
      </c>
      <c r="C183" s="12" t="s">
        <v>34</v>
      </c>
      <c r="D183" s="13">
        <v>80526</v>
      </c>
      <c r="E183" s="14" t="b">
        <v>1</v>
      </c>
      <c r="F183" s="15" t="b">
        <v>0</v>
      </c>
      <c r="G183" s="14" t="b">
        <v>1</v>
      </c>
      <c r="H183" s="15" t="b">
        <v>0</v>
      </c>
      <c r="I183" s="15" t="b">
        <v>0</v>
      </c>
      <c r="J183" s="14" t="b">
        <v>1</v>
      </c>
      <c r="K183" t="str">
        <f t="shared" si="2"/>
        <v>[80526] = {true, false, true, false, false, true}, --Illambris (lightning)</v>
      </c>
    </row>
    <row r="184" spans="1:11" ht="15.75" thickBot="1" x14ac:dyDescent="0.3">
      <c r="A184" s="10" t="s">
        <v>185</v>
      </c>
      <c r="B184" s="11" t="s">
        <v>289</v>
      </c>
      <c r="C184" s="12" t="s">
        <v>34</v>
      </c>
      <c r="D184" s="13">
        <v>83409</v>
      </c>
      <c r="E184" s="14" t="b">
        <v>1</v>
      </c>
      <c r="F184" s="14" t="b">
        <v>1</v>
      </c>
      <c r="G184" s="15" t="b">
        <v>0</v>
      </c>
      <c r="H184" s="15" t="b">
        <v>0</v>
      </c>
      <c r="I184" s="15" t="b">
        <v>0</v>
      </c>
      <c r="J184" s="14" t="b">
        <v>1</v>
      </c>
      <c r="K184" t="str">
        <f t="shared" si="2"/>
        <v>[83409] = {true, true, false, false, false, true}, --Infernal Guardian</v>
      </c>
    </row>
    <row r="185" spans="1:11" ht="15.75" thickBot="1" x14ac:dyDescent="0.3">
      <c r="A185" s="10" t="s">
        <v>185</v>
      </c>
      <c r="B185" s="11" t="s">
        <v>290</v>
      </c>
      <c r="C185" s="12" t="s">
        <v>34</v>
      </c>
      <c r="D185" s="13">
        <v>80565</v>
      </c>
      <c r="E185" s="14" t="b">
        <v>1</v>
      </c>
      <c r="F185" s="15" t="b">
        <v>0</v>
      </c>
      <c r="G185" s="14" t="b">
        <v>1</v>
      </c>
      <c r="H185" s="15" t="b">
        <v>0</v>
      </c>
      <c r="I185" s="15" t="b">
        <v>0</v>
      </c>
      <c r="J185" s="14" t="b">
        <v>1</v>
      </c>
      <c r="K185" t="str">
        <f t="shared" si="2"/>
        <v>[80565] = {true, false, true, false, false, true}, --Kra'gh</v>
      </c>
    </row>
    <row r="186" spans="1:11" ht="15.75" thickBot="1" x14ac:dyDescent="0.3">
      <c r="A186" s="10" t="s">
        <v>185</v>
      </c>
      <c r="B186" s="11" t="s">
        <v>186</v>
      </c>
      <c r="C186" s="12" t="s">
        <v>34</v>
      </c>
      <c r="D186" s="13">
        <v>28919</v>
      </c>
      <c r="E186" s="14" t="b">
        <v>1</v>
      </c>
      <c r="F186" s="14" t="b">
        <v>1</v>
      </c>
      <c r="G186" s="15" t="b">
        <v>0</v>
      </c>
      <c r="H186" s="15" t="b">
        <v>0</v>
      </c>
      <c r="I186" s="14" t="b">
        <v>1</v>
      </c>
      <c r="J186" s="14" t="b">
        <v>1</v>
      </c>
      <c r="K186" t="str">
        <f t="shared" si="2"/>
        <v>[28919] = {true, true, false, false, true, true}, --Life Drain</v>
      </c>
    </row>
    <row r="187" spans="1:11" ht="15.75" thickBot="1" x14ac:dyDescent="0.3">
      <c r="A187" s="10" t="s">
        <v>185</v>
      </c>
      <c r="B187" s="11" t="s">
        <v>349</v>
      </c>
      <c r="C187" s="12" t="s">
        <v>34</v>
      </c>
      <c r="D187" s="13">
        <v>107094</v>
      </c>
      <c r="E187" s="14" t="b">
        <v>1</v>
      </c>
      <c r="F187" s="15" t="b">
        <v>0</v>
      </c>
      <c r="G187" s="14" t="b">
        <v>1</v>
      </c>
      <c r="H187" s="15" t="b">
        <v>0</v>
      </c>
      <c r="I187" s="15" t="b">
        <v>0</v>
      </c>
      <c r="J187" s="14" t="b">
        <v>1</v>
      </c>
      <c r="K187" t="str">
        <f t="shared" si="2"/>
        <v>[107094] = {true, false, true, false, false, true}, --Mantle of Siroria</v>
      </c>
    </row>
    <row r="188" spans="1:11" ht="15.75" thickBot="1" x14ac:dyDescent="0.3">
      <c r="A188" s="10" t="s">
        <v>185</v>
      </c>
      <c r="B188" s="11" t="s">
        <v>295</v>
      </c>
      <c r="C188" s="12" t="s">
        <v>34</v>
      </c>
      <c r="D188" s="13">
        <v>59498</v>
      </c>
      <c r="E188" s="14" t="b">
        <v>1</v>
      </c>
      <c r="F188" s="15" t="b">
        <v>0</v>
      </c>
      <c r="G188" s="14" t="b">
        <v>1</v>
      </c>
      <c r="H188" s="15" t="b">
        <v>0</v>
      </c>
      <c r="I188" s="15" t="b">
        <v>0</v>
      </c>
      <c r="J188" s="14" t="b">
        <v>1</v>
      </c>
      <c r="K188" t="str">
        <f t="shared" si="2"/>
        <v>[59498] = {true, false, true, false, false, true}, --Mephala's Web</v>
      </c>
    </row>
    <row r="189" spans="1:11" ht="15.75" thickBot="1" x14ac:dyDescent="0.3">
      <c r="A189" s="10" t="s">
        <v>185</v>
      </c>
      <c r="B189" s="11" t="s">
        <v>302</v>
      </c>
      <c r="C189" s="12" t="s">
        <v>34</v>
      </c>
      <c r="D189" s="13">
        <v>59593</v>
      </c>
      <c r="E189" s="14" t="b">
        <v>1</v>
      </c>
      <c r="F189" s="14" t="b">
        <v>1</v>
      </c>
      <c r="G189" s="15" t="b">
        <v>0</v>
      </c>
      <c r="H189" s="15" t="b">
        <v>0</v>
      </c>
      <c r="I189" s="15" t="b">
        <v>0</v>
      </c>
      <c r="J189" s="14" t="b">
        <v>1</v>
      </c>
      <c r="K189" t="str">
        <f t="shared" si="2"/>
        <v>[59593] = {true, true, false, false, false, true}, --Nerien'eth</v>
      </c>
    </row>
    <row r="190" spans="1:11" ht="15.75" thickBot="1" x14ac:dyDescent="0.3">
      <c r="A190" s="10" t="s">
        <v>185</v>
      </c>
      <c r="B190" s="11" t="s">
        <v>189</v>
      </c>
      <c r="C190" s="12" t="s">
        <v>34</v>
      </c>
      <c r="D190" s="13">
        <v>17902</v>
      </c>
      <c r="E190" s="14" t="b">
        <v>1</v>
      </c>
      <c r="F190" s="14" t="b">
        <v>1</v>
      </c>
      <c r="G190" s="15" t="b">
        <v>0</v>
      </c>
      <c r="H190" s="15" t="b">
        <v>0</v>
      </c>
      <c r="I190" s="14" t="b">
        <v>1</v>
      </c>
      <c r="J190" s="14" t="b">
        <v>1</v>
      </c>
      <c r="K190" t="str">
        <f t="shared" si="2"/>
        <v>[17902] = {true, true, false, false, true, true}, --Poisoned Weapon</v>
      </c>
    </row>
    <row r="191" spans="1:11" ht="15.75" thickBot="1" x14ac:dyDescent="0.3">
      <c r="A191" s="10" t="s">
        <v>185</v>
      </c>
      <c r="B191" s="11" t="s">
        <v>190</v>
      </c>
      <c r="C191" s="12" t="s">
        <v>34</v>
      </c>
      <c r="D191" s="13">
        <v>40337</v>
      </c>
      <c r="E191" s="14" t="b">
        <v>1</v>
      </c>
      <c r="F191" s="14" t="b">
        <v>1</v>
      </c>
      <c r="G191" s="15" t="b">
        <v>0</v>
      </c>
      <c r="H191" s="15" t="b">
        <v>0</v>
      </c>
      <c r="I191" s="14" t="b">
        <v>1</v>
      </c>
      <c r="J191" s="14" t="b">
        <v>1</v>
      </c>
      <c r="K191" t="str">
        <f t="shared" si="2"/>
        <v>[40337] = {true, true, false, false, true, true}, --Prismatic Weapon</v>
      </c>
    </row>
    <row r="192" spans="1:11" ht="15.75" thickBot="1" x14ac:dyDescent="0.3">
      <c r="A192" s="10" t="s">
        <v>185</v>
      </c>
      <c r="B192" s="11" t="s">
        <v>291</v>
      </c>
      <c r="C192" s="12" t="s">
        <v>34</v>
      </c>
      <c r="D192" s="13">
        <v>80606</v>
      </c>
      <c r="E192" s="14" t="b">
        <v>1</v>
      </c>
      <c r="F192" s="14" t="b">
        <v>1</v>
      </c>
      <c r="G192" s="15" t="b">
        <v>0</v>
      </c>
      <c r="H192" s="15" t="b">
        <v>0</v>
      </c>
      <c r="I192" s="15" t="b">
        <v>0</v>
      </c>
      <c r="J192" s="14" t="b">
        <v>1</v>
      </c>
      <c r="K192" t="str">
        <f t="shared" si="2"/>
        <v>[80606] = {true, true, false, false, false, true}, --Selene</v>
      </c>
    </row>
    <row r="193" spans="1:11" ht="15.75" thickBot="1" x14ac:dyDescent="0.3">
      <c r="A193" s="10" t="s">
        <v>185</v>
      </c>
      <c r="B193" s="11" t="s">
        <v>292</v>
      </c>
      <c r="C193" s="12" t="s">
        <v>34</v>
      </c>
      <c r="D193" s="13">
        <v>80544</v>
      </c>
      <c r="E193" s="14" t="b">
        <v>1</v>
      </c>
      <c r="F193" s="14" t="b">
        <v>1</v>
      </c>
      <c r="G193" s="15" t="b">
        <v>0</v>
      </c>
      <c r="H193" s="15" t="b">
        <v>0</v>
      </c>
      <c r="I193" s="15" t="b">
        <v>0</v>
      </c>
      <c r="J193" s="14" t="b">
        <v>1</v>
      </c>
      <c r="K193" t="str">
        <f t="shared" si="2"/>
        <v>[80544] = {true, true, false, false, false, true}, --Sellistrix</v>
      </c>
    </row>
    <row r="194" spans="1:11" ht="15.75" thickBot="1" x14ac:dyDescent="0.3">
      <c r="A194" s="10" t="s">
        <v>185</v>
      </c>
      <c r="B194" s="11" t="s">
        <v>293</v>
      </c>
      <c r="C194" s="12" t="s">
        <v>34</v>
      </c>
      <c r="D194" s="13">
        <v>80980</v>
      </c>
      <c r="E194" s="16" t="s">
        <v>313</v>
      </c>
      <c r="F194" s="15" t="b">
        <v>0</v>
      </c>
      <c r="G194" s="15" t="b">
        <v>0</v>
      </c>
      <c r="H194" s="15" t="b">
        <v>0</v>
      </c>
      <c r="I194" s="15" t="b">
        <v>0</v>
      </c>
      <c r="J194" s="15" t="b">
        <v>0</v>
      </c>
      <c r="K194" t="str">
        <f t="shared" si="2"/>
        <v>[80980] = {??, false, false, false, false, false}, --Shadowrend (base attack)</v>
      </c>
    </row>
    <row r="195" spans="1:11" ht="15.75" thickBot="1" x14ac:dyDescent="0.3">
      <c r="A195" s="10" t="s">
        <v>185</v>
      </c>
      <c r="B195" s="11" t="s">
        <v>294</v>
      </c>
      <c r="C195" s="12" t="s">
        <v>34</v>
      </c>
      <c r="D195" s="13">
        <v>80989</v>
      </c>
      <c r="E195" s="16" t="s">
        <v>313</v>
      </c>
      <c r="F195" s="15" t="b">
        <v>0</v>
      </c>
      <c r="G195" s="15" t="b">
        <v>0</v>
      </c>
      <c r="H195" s="15" t="b">
        <v>0</v>
      </c>
      <c r="I195" s="15" t="b">
        <v>0</v>
      </c>
      <c r="J195" s="15" t="b">
        <v>0</v>
      </c>
      <c r="K195" t="str">
        <f t="shared" ref="K195:K258" si="3">CONCATENATE("[",D195,"] = {",LOWER(E195),", ",LOWER(F195),", ",LOWER(G195),", ",LOWER(H195),", ",LOWER(I195),", ",LOWER(J195),"}, --",B195)</f>
        <v>[80989] = {??, false, false, false, false, false}, --Shadowrend (tail sweep)</v>
      </c>
    </row>
    <row r="196" spans="1:11" ht="15.75" thickBot="1" x14ac:dyDescent="0.3">
      <c r="A196" s="10" t="s">
        <v>185</v>
      </c>
      <c r="B196" s="11" t="s">
        <v>296</v>
      </c>
      <c r="C196" s="12" t="s">
        <v>34</v>
      </c>
      <c r="D196" s="13">
        <v>80522</v>
      </c>
      <c r="E196" s="14" t="b">
        <v>1</v>
      </c>
      <c r="F196" s="15" t="b">
        <v>0</v>
      </c>
      <c r="G196" s="14" t="b">
        <v>1</v>
      </c>
      <c r="H196" s="15" t="b">
        <v>0</v>
      </c>
      <c r="I196" s="15" t="b">
        <v>0</v>
      </c>
      <c r="J196" s="14" t="b">
        <v>1</v>
      </c>
      <c r="K196" t="str">
        <f t="shared" si="3"/>
        <v>[80522] = {true, false, true, false, false, true}, --Stormfist (lightning)</v>
      </c>
    </row>
    <row r="197" spans="1:11" ht="15.75" thickBot="1" x14ac:dyDescent="0.3">
      <c r="A197" s="10" t="s">
        <v>185</v>
      </c>
      <c r="B197" s="11" t="s">
        <v>297</v>
      </c>
      <c r="C197" s="12" t="s">
        <v>34</v>
      </c>
      <c r="D197" s="13">
        <v>80521</v>
      </c>
      <c r="E197" s="14" t="b">
        <v>1</v>
      </c>
      <c r="F197" s="14" t="b">
        <v>1</v>
      </c>
      <c r="G197" s="15" t="b">
        <v>0</v>
      </c>
      <c r="H197" s="15" t="b">
        <v>0</v>
      </c>
      <c r="I197" s="15" t="b">
        <v>0</v>
      </c>
      <c r="J197" s="14" t="b">
        <v>1</v>
      </c>
      <c r="K197" t="str">
        <f t="shared" si="3"/>
        <v>[80521] = {true, true, false, false, false, true}, --Stormfist (physical)</v>
      </c>
    </row>
    <row r="198" spans="1:11" ht="15.75" thickBot="1" x14ac:dyDescent="0.3">
      <c r="A198" s="10" t="s">
        <v>185</v>
      </c>
      <c r="B198" s="11" t="s">
        <v>298</v>
      </c>
      <c r="C198" s="12" t="s">
        <v>34</v>
      </c>
      <c r="D198" s="13">
        <v>80865</v>
      </c>
      <c r="E198" s="14" t="b">
        <v>1</v>
      </c>
      <c r="F198" s="14" t="b">
        <v>1</v>
      </c>
      <c r="G198" s="15" t="b">
        <v>0</v>
      </c>
      <c r="H198" s="15" t="b">
        <v>0</v>
      </c>
      <c r="I198" s="15" t="b">
        <v>0</v>
      </c>
      <c r="J198" s="14" t="b">
        <v>1</v>
      </c>
      <c r="K198" t="str">
        <f t="shared" si="3"/>
        <v>[80865] = {true, true, false, false, false, true}, --Tremorscale</v>
      </c>
    </row>
    <row r="199" spans="1:11" ht="15.75" thickBot="1" x14ac:dyDescent="0.3">
      <c r="A199" s="10" t="s">
        <v>185</v>
      </c>
      <c r="B199" s="11" t="s">
        <v>299</v>
      </c>
      <c r="C199" s="12" t="s">
        <v>34</v>
      </c>
      <c r="D199" s="13">
        <v>61273</v>
      </c>
      <c r="E199" s="14" t="b">
        <v>1</v>
      </c>
      <c r="F199" s="14" t="b">
        <v>1</v>
      </c>
      <c r="G199" s="15" t="b">
        <v>0</v>
      </c>
      <c r="H199" s="15" t="b">
        <v>0</v>
      </c>
      <c r="I199" s="15" t="b">
        <v>0</v>
      </c>
      <c r="J199" s="14" t="b">
        <v>1</v>
      </c>
      <c r="K199" t="str">
        <f t="shared" si="3"/>
        <v>[61273] = {true, true, false, false, false, true}, --Valkyn Skoria (splash)</v>
      </c>
    </row>
    <row r="200" spans="1:11" ht="15.75" thickBot="1" x14ac:dyDescent="0.3">
      <c r="A200" s="10" t="s">
        <v>185</v>
      </c>
      <c r="B200" s="11" t="s">
        <v>300</v>
      </c>
      <c r="C200" s="12" t="s">
        <v>34</v>
      </c>
      <c r="D200" s="13">
        <v>59596</v>
      </c>
      <c r="E200" s="14" t="b">
        <v>1</v>
      </c>
      <c r="F200" s="14" t="b">
        <v>1</v>
      </c>
      <c r="G200" s="15" t="b">
        <v>0</v>
      </c>
      <c r="H200" s="15" t="b">
        <v>0</v>
      </c>
      <c r="I200" s="15" t="b">
        <v>0</v>
      </c>
      <c r="J200" s="14" t="b">
        <v>1</v>
      </c>
      <c r="K200" t="str">
        <f t="shared" si="3"/>
        <v>[59596] = {true, true, false, false, false, true}, --Valkyn Skoria (target hit)</v>
      </c>
    </row>
    <row r="201" spans="1:11" ht="15.75" thickBot="1" x14ac:dyDescent="0.3">
      <c r="A201" s="10" t="s">
        <v>185</v>
      </c>
      <c r="B201" s="11" t="s">
        <v>301</v>
      </c>
      <c r="C201" s="12" t="s">
        <v>34</v>
      </c>
      <c r="D201" s="13">
        <v>80490</v>
      </c>
      <c r="E201" s="14" t="b">
        <v>1</v>
      </c>
      <c r="F201" s="14" t="b">
        <v>1</v>
      </c>
      <c r="G201" s="15" t="b">
        <v>0</v>
      </c>
      <c r="H201" s="15" t="b">
        <v>0</v>
      </c>
      <c r="I201" s="15" t="b">
        <v>0</v>
      </c>
      <c r="J201" s="14" t="b">
        <v>1</v>
      </c>
      <c r="K201" t="str">
        <f t="shared" si="3"/>
        <v>[80490] = {true, true, false, false, false, true}, --Velidreth</v>
      </c>
    </row>
    <row r="202" spans="1:11" ht="15.75" thickBot="1" x14ac:dyDescent="0.3">
      <c r="A202" s="10" t="s">
        <v>185</v>
      </c>
      <c r="B202" s="11" t="s">
        <v>350</v>
      </c>
      <c r="C202" s="12" t="s">
        <v>34</v>
      </c>
      <c r="D202" s="13">
        <v>102136</v>
      </c>
      <c r="E202" s="14" t="b">
        <v>1</v>
      </c>
      <c r="F202" s="15" t="b">
        <v>0</v>
      </c>
      <c r="G202" s="14" t="b">
        <v>1</v>
      </c>
      <c r="H202" s="15" t="b">
        <v>0</v>
      </c>
      <c r="I202" s="15" t="b">
        <v>0</v>
      </c>
      <c r="J202" s="14" t="b">
        <v>1</v>
      </c>
      <c r="K202" t="str">
        <f t="shared" si="3"/>
        <v>[102136] = {true, false, true, false, false, true}, --Zaan</v>
      </c>
    </row>
    <row r="203" spans="1:11" ht="15.75" thickBot="1" x14ac:dyDescent="0.3">
      <c r="A203" s="10" t="s">
        <v>89</v>
      </c>
      <c r="B203" s="11" t="s">
        <v>49</v>
      </c>
      <c r="C203" s="12">
        <v>40457</v>
      </c>
      <c r="D203" s="13">
        <v>40457</v>
      </c>
      <c r="E203" s="14" t="b">
        <v>1</v>
      </c>
      <c r="F203" s="15" t="b">
        <v>0</v>
      </c>
      <c r="G203" s="14" t="b">
        <v>1</v>
      </c>
      <c r="H203" s="15" t="b">
        <v>0</v>
      </c>
      <c r="I203" s="14" t="b">
        <v>1</v>
      </c>
      <c r="J203" s="14" t="b">
        <v>1</v>
      </c>
      <c r="K203" t="str">
        <f t="shared" si="3"/>
        <v>[40457] = {true, false, true, false, true, true}, --Degeneration</v>
      </c>
    </row>
    <row r="204" spans="1:11" ht="15.75" thickBot="1" x14ac:dyDescent="0.3">
      <c r="A204" s="10" t="s">
        <v>89</v>
      </c>
      <c r="B204" s="11" t="s">
        <v>50</v>
      </c>
      <c r="C204" s="12">
        <v>40489</v>
      </c>
      <c r="D204" s="13">
        <v>63457</v>
      </c>
      <c r="E204" s="14" t="b">
        <v>1</v>
      </c>
      <c r="F204" s="14" t="b">
        <v>1</v>
      </c>
      <c r="G204" s="15" t="b">
        <v>0</v>
      </c>
      <c r="H204" s="15" t="b">
        <v>0</v>
      </c>
      <c r="I204" s="14" t="b">
        <v>1</v>
      </c>
      <c r="J204" s="14" t="b">
        <v>1</v>
      </c>
      <c r="K204" t="str">
        <f t="shared" si="3"/>
        <v>[63457] = {true, true, false, false, true, true}, --Ice Comet</v>
      </c>
    </row>
    <row r="205" spans="1:11" ht="15.75" thickBot="1" x14ac:dyDescent="0.3">
      <c r="A205" s="10" t="s">
        <v>89</v>
      </c>
      <c r="B205" s="11" t="s">
        <v>51</v>
      </c>
      <c r="C205" s="12">
        <v>40489</v>
      </c>
      <c r="D205" s="13">
        <v>63454</v>
      </c>
      <c r="E205" s="14" t="b">
        <v>1</v>
      </c>
      <c r="F205" s="15" t="b">
        <v>0</v>
      </c>
      <c r="G205" s="14" t="b">
        <v>1</v>
      </c>
      <c r="H205" s="15" t="b">
        <v>0</v>
      </c>
      <c r="I205" s="14" t="b">
        <v>1</v>
      </c>
      <c r="J205" s="14" t="b">
        <v>1</v>
      </c>
      <c r="K205" t="str">
        <f t="shared" si="3"/>
        <v>[63454] = {true, false, true, false, true, true}, --Ice Comet dot</v>
      </c>
    </row>
    <row r="206" spans="1:11" ht="15.75" thickBot="1" x14ac:dyDescent="0.3">
      <c r="A206" s="10" t="s">
        <v>89</v>
      </c>
      <c r="B206" s="11" t="s">
        <v>274</v>
      </c>
      <c r="C206" s="12">
        <v>40465</v>
      </c>
      <c r="D206" s="13">
        <v>40469</v>
      </c>
      <c r="E206" s="14" t="b">
        <v>1</v>
      </c>
      <c r="F206" s="14" t="b">
        <v>1</v>
      </c>
      <c r="G206" s="15" t="b">
        <v>0</v>
      </c>
      <c r="H206" s="15" t="b">
        <v>0</v>
      </c>
      <c r="I206" s="14" t="b">
        <v>1</v>
      </c>
      <c r="J206" s="14" t="b">
        <v>1</v>
      </c>
      <c r="K206" t="str">
        <f t="shared" si="3"/>
        <v>[40469] = {true, true, false, false, true, true}, --Scalding Rune</v>
      </c>
    </row>
    <row r="207" spans="1:11" ht="15.75" thickBot="1" x14ac:dyDescent="0.3">
      <c r="A207" s="10" t="s">
        <v>89</v>
      </c>
      <c r="B207" s="11" t="s">
        <v>275</v>
      </c>
      <c r="C207" s="12">
        <v>40465</v>
      </c>
      <c r="D207" s="13">
        <v>40468</v>
      </c>
      <c r="E207" s="14" t="b">
        <v>1</v>
      </c>
      <c r="F207" s="15" t="b">
        <v>0</v>
      </c>
      <c r="G207" s="14" t="b">
        <v>1</v>
      </c>
      <c r="H207" s="15" t="b">
        <v>0</v>
      </c>
      <c r="I207" s="14" t="b">
        <v>1</v>
      </c>
      <c r="J207" s="14" t="b">
        <v>1</v>
      </c>
      <c r="K207" t="str">
        <f t="shared" si="3"/>
        <v>[40468] = {true, false, true, false, true, true}, --Scalding Rune dot</v>
      </c>
    </row>
    <row r="208" spans="1:11" ht="15.75" thickBot="1" x14ac:dyDescent="0.3">
      <c r="A208" s="10" t="s">
        <v>89</v>
      </c>
      <c r="B208" s="11" t="s">
        <v>26</v>
      </c>
      <c r="C208" s="12">
        <v>40493</v>
      </c>
      <c r="D208" s="13">
        <v>63474</v>
      </c>
      <c r="E208" s="14" t="b">
        <v>1</v>
      </c>
      <c r="F208" s="14" t="b">
        <v>1</v>
      </c>
      <c r="G208" s="15" t="b">
        <v>0</v>
      </c>
      <c r="H208" s="15" t="b">
        <v>0</v>
      </c>
      <c r="I208" s="14" t="b">
        <v>1</v>
      </c>
      <c r="J208" s="14" t="b">
        <v>1</v>
      </c>
      <c r="K208" t="str">
        <f t="shared" si="3"/>
        <v>[63474] = {true, true, false, false, true, true}, --Shooting Star</v>
      </c>
    </row>
    <row r="209" spans="1:11" ht="15.75" thickBot="1" x14ac:dyDescent="0.3">
      <c r="A209" s="10" t="s">
        <v>89</v>
      </c>
      <c r="B209" s="11" t="s">
        <v>27</v>
      </c>
      <c r="C209" s="12">
        <v>40493</v>
      </c>
      <c r="D209" s="13">
        <v>63471</v>
      </c>
      <c r="E209" s="14" t="b">
        <v>1</v>
      </c>
      <c r="F209" s="15" t="b">
        <v>0</v>
      </c>
      <c r="G209" s="14" t="b">
        <v>1</v>
      </c>
      <c r="H209" s="15" t="b">
        <v>0</v>
      </c>
      <c r="I209" s="14" t="b">
        <v>1</v>
      </c>
      <c r="J209" s="14" t="b">
        <v>1</v>
      </c>
      <c r="K209" t="str">
        <f t="shared" si="3"/>
        <v>[63471] = {true, false, true, false, true, true}, --Shooting Star (dot)</v>
      </c>
    </row>
    <row r="210" spans="1:11" ht="15.75" thickBot="1" x14ac:dyDescent="0.3">
      <c r="A210" s="10" t="s">
        <v>89</v>
      </c>
      <c r="B210" s="11" t="s">
        <v>276</v>
      </c>
      <c r="C210" s="12">
        <v>40452</v>
      </c>
      <c r="D210" s="13">
        <v>40452</v>
      </c>
      <c r="E210" s="14" t="b">
        <v>1</v>
      </c>
      <c r="F210" s="15" t="b">
        <v>0</v>
      </c>
      <c r="G210" s="14" t="b">
        <v>1</v>
      </c>
      <c r="H210" s="15" t="b">
        <v>0</v>
      </c>
      <c r="I210" s="14" t="b">
        <v>1</v>
      </c>
      <c r="J210" s="14" t="b">
        <v>1</v>
      </c>
      <c r="K210" t="str">
        <f t="shared" si="3"/>
        <v>[40452] = {true, false, true, false, true, true}, --Structured Entropy</v>
      </c>
    </row>
    <row r="211" spans="1:11" ht="15.75" thickBot="1" x14ac:dyDescent="0.3">
      <c r="A211" s="10" t="s">
        <v>89</v>
      </c>
      <c r="B211" s="11" t="s">
        <v>52</v>
      </c>
      <c r="C211" s="12">
        <v>40470</v>
      </c>
      <c r="D211" s="13">
        <v>40473</v>
      </c>
      <c r="E211" s="14" t="b">
        <v>1</v>
      </c>
      <c r="F211" s="14" t="b">
        <v>1</v>
      </c>
      <c r="G211" s="15" t="b">
        <v>0</v>
      </c>
      <c r="H211" s="15" t="b">
        <v>0</v>
      </c>
      <c r="I211" s="14" t="b">
        <v>1</v>
      </c>
      <c r="J211" s="14" t="b">
        <v>1</v>
      </c>
      <c r="K211" t="str">
        <f t="shared" si="3"/>
        <v>[40473] = {true, true, false, false, true, true}, --Volcanic Rune</v>
      </c>
    </row>
    <row r="212" spans="1:11" ht="15.75" thickBot="1" x14ac:dyDescent="0.3">
      <c r="A212" s="10" t="s">
        <v>90</v>
      </c>
      <c r="B212" s="11" t="s">
        <v>233</v>
      </c>
      <c r="C212" s="12">
        <v>25484</v>
      </c>
      <c r="D212" s="13">
        <v>25485</v>
      </c>
      <c r="E212" s="14" t="b">
        <v>1</v>
      </c>
      <c r="F212" s="14" t="b">
        <v>1</v>
      </c>
      <c r="G212" s="15" t="b">
        <v>0</v>
      </c>
      <c r="H212" s="15" t="b">
        <v>0</v>
      </c>
      <c r="I212" s="14" t="b">
        <v>1</v>
      </c>
      <c r="J212" s="14" t="b">
        <v>1</v>
      </c>
      <c r="K212" t="str">
        <f t="shared" si="3"/>
        <v>[25485] = {true, true, false, false, true, true}, --Ambush</v>
      </c>
    </row>
    <row r="213" spans="1:11" ht="15.75" thickBot="1" x14ac:dyDescent="0.3">
      <c r="A213" s="10" t="s">
        <v>90</v>
      </c>
      <c r="B213" s="11" t="s">
        <v>351</v>
      </c>
      <c r="C213" s="12">
        <v>61927</v>
      </c>
      <c r="D213" s="13">
        <v>61932</v>
      </c>
      <c r="E213" s="14" t="b">
        <v>1</v>
      </c>
      <c r="F213" s="14" t="b">
        <v>1</v>
      </c>
      <c r="G213" s="15" t="b">
        <v>0</v>
      </c>
      <c r="H213" s="15" t="b">
        <v>0</v>
      </c>
      <c r="I213" s="14" t="b">
        <v>1</v>
      </c>
      <c r="J213" s="14" t="b">
        <v>1</v>
      </c>
      <c r="K213" t="str">
        <f t="shared" si="3"/>
        <v>[61932] = {true, true, false, false, true, true}, --Assassin's Scourge</v>
      </c>
    </row>
    <row r="214" spans="1:11" ht="15.75" thickBot="1" x14ac:dyDescent="0.3">
      <c r="A214" s="10" t="s">
        <v>90</v>
      </c>
      <c r="B214" s="11" t="s">
        <v>352</v>
      </c>
      <c r="C214" s="12">
        <v>61902</v>
      </c>
      <c r="D214" s="13">
        <v>61907</v>
      </c>
      <c r="E214" s="14" t="b">
        <v>1</v>
      </c>
      <c r="F214" s="14" t="b">
        <v>1</v>
      </c>
      <c r="G214" s="15" t="b">
        <v>0</v>
      </c>
      <c r="H214" s="15" t="b">
        <v>0</v>
      </c>
      <c r="I214" s="14" t="b">
        <v>1</v>
      </c>
      <c r="J214" s="14" t="b">
        <v>1</v>
      </c>
      <c r="K214" t="str">
        <f t="shared" si="3"/>
        <v>[61907] = {true, true, false, false, true, true}, --Assassin's Will</v>
      </c>
    </row>
    <row r="215" spans="1:11" ht="15.75" thickBot="1" x14ac:dyDescent="0.3">
      <c r="A215" s="10" t="s">
        <v>90</v>
      </c>
      <c r="B215" s="11" t="s">
        <v>352</v>
      </c>
      <c r="C215" s="12">
        <v>61919</v>
      </c>
      <c r="D215" s="13">
        <v>61930</v>
      </c>
      <c r="E215" s="14" t="b">
        <v>1</v>
      </c>
      <c r="F215" s="14" t="b">
        <v>1</v>
      </c>
      <c r="G215" s="15" t="b">
        <v>0</v>
      </c>
      <c r="H215" s="15" t="b">
        <v>0</v>
      </c>
      <c r="I215" s="14" t="b">
        <v>1</v>
      </c>
      <c r="J215" s="14" t="b">
        <v>1</v>
      </c>
      <c r="K215" t="str">
        <f t="shared" si="3"/>
        <v>[61930] = {true, true, false, false, true, true}, --Assassin's Will</v>
      </c>
    </row>
    <row r="216" spans="1:11" ht="15.75" thickBot="1" x14ac:dyDescent="0.3">
      <c r="A216" s="10" t="s">
        <v>90</v>
      </c>
      <c r="B216" s="11" t="s">
        <v>53</v>
      </c>
      <c r="C216" s="12">
        <v>25267</v>
      </c>
      <c r="D216" s="13">
        <v>25267</v>
      </c>
      <c r="E216" s="14" t="b">
        <v>1</v>
      </c>
      <c r="F216" s="14" t="b">
        <v>1</v>
      </c>
      <c r="G216" s="15" t="b">
        <v>0</v>
      </c>
      <c r="H216" s="15" t="b">
        <v>0</v>
      </c>
      <c r="I216" s="14" t="b">
        <v>1</v>
      </c>
      <c r="J216" s="14" t="b">
        <v>1</v>
      </c>
      <c r="K216" t="str">
        <f t="shared" si="3"/>
        <v>[25267] = {true, true, false, false, true, true}, --Concealed Weapon</v>
      </c>
    </row>
    <row r="217" spans="1:11" ht="15.75" thickBot="1" x14ac:dyDescent="0.3">
      <c r="A217" s="10" t="s">
        <v>90</v>
      </c>
      <c r="B217" s="11" t="s">
        <v>234</v>
      </c>
      <c r="C217" s="12" t="s">
        <v>34</v>
      </c>
      <c r="D217" s="13">
        <v>33219</v>
      </c>
      <c r="E217" s="15" t="b">
        <v>0</v>
      </c>
      <c r="F217" s="15" t="b">
        <v>0</v>
      </c>
      <c r="G217" s="15" t="b">
        <v>0</v>
      </c>
      <c r="H217" s="15" t="b">
        <v>0</v>
      </c>
      <c r="I217" s="14" t="b">
        <v>1</v>
      </c>
      <c r="J217" s="14" t="b">
        <v>1</v>
      </c>
      <c r="K217" t="str">
        <f t="shared" si="3"/>
        <v>[33219] = {false, false, false, false, true, true}, --Corrode (pet)</v>
      </c>
    </row>
    <row r="218" spans="1:11" ht="15.75" thickBot="1" x14ac:dyDescent="0.3">
      <c r="A218" s="10" t="s">
        <v>90</v>
      </c>
      <c r="B218" s="11" t="s">
        <v>234</v>
      </c>
      <c r="C218" s="12" t="s">
        <v>34</v>
      </c>
      <c r="D218" s="13">
        <v>51556</v>
      </c>
      <c r="E218" s="15" t="b">
        <v>0</v>
      </c>
      <c r="F218" s="15" t="b">
        <v>0</v>
      </c>
      <c r="G218" s="15" t="b">
        <v>0</v>
      </c>
      <c r="H218" s="15" t="b">
        <v>0</v>
      </c>
      <c r="I218" s="14" t="b">
        <v>1</v>
      </c>
      <c r="J218" s="14" t="b">
        <v>1</v>
      </c>
      <c r="K218" t="str">
        <f t="shared" si="3"/>
        <v>[51556] = {false, false, false, false, true, true}, --Corrode (pet)</v>
      </c>
    </row>
    <row r="219" spans="1:11" ht="15.75" thickBot="1" x14ac:dyDescent="0.3">
      <c r="A219" s="10" t="s">
        <v>90</v>
      </c>
      <c r="B219" s="11" t="s">
        <v>54</v>
      </c>
      <c r="C219" s="12">
        <v>36957</v>
      </c>
      <c r="D219" s="13">
        <v>36963</v>
      </c>
      <c r="E219" s="14" t="b">
        <v>1</v>
      </c>
      <c r="F219" s="14" t="b">
        <v>1</v>
      </c>
      <c r="G219" s="15" t="b">
        <v>0</v>
      </c>
      <c r="H219" s="15" t="b">
        <v>0</v>
      </c>
      <c r="I219" s="14" t="b">
        <v>1</v>
      </c>
      <c r="J219" s="14" t="b">
        <v>1</v>
      </c>
      <c r="K219" t="str">
        <f t="shared" si="3"/>
        <v>[36963] = {true, true, false, false, true, true}, --Crippling Grasp</v>
      </c>
    </row>
    <row r="220" spans="1:11" ht="15.75" thickBot="1" x14ac:dyDescent="0.3">
      <c r="A220" s="10" t="s">
        <v>90</v>
      </c>
      <c r="B220" s="11" t="s">
        <v>55</v>
      </c>
      <c r="C220" s="12">
        <v>36957</v>
      </c>
      <c r="D220" s="13">
        <v>36960</v>
      </c>
      <c r="E220" s="14" t="b">
        <v>1</v>
      </c>
      <c r="F220" s="15" t="b">
        <v>0</v>
      </c>
      <c r="G220" s="14" t="b">
        <v>1</v>
      </c>
      <c r="H220" s="15" t="b">
        <v>0</v>
      </c>
      <c r="I220" s="14" t="b">
        <v>1</v>
      </c>
      <c r="J220" s="14" t="b">
        <v>1</v>
      </c>
      <c r="K220" t="str">
        <f t="shared" si="3"/>
        <v>[36960] = {true, false, true, false, true, true}, --Crippling Grasp dot</v>
      </c>
    </row>
    <row r="221" spans="1:11" ht="15.75" thickBot="1" x14ac:dyDescent="0.3">
      <c r="A221" s="10" t="s">
        <v>90</v>
      </c>
      <c r="B221" s="11" t="s">
        <v>235</v>
      </c>
      <c r="C221" s="12">
        <v>36943</v>
      </c>
      <c r="D221" s="13">
        <v>36947</v>
      </c>
      <c r="E221" s="14" t="b">
        <v>1</v>
      </c>
      <c r="F221" s="15" t="b">
        <v>0</v>
      </c>
      <c r="G221" s="14" t="b">
        <v>1</v>
      </c>
      <c r="H221" s="15" t="b">
        <v>0</v>
      </c>
      <c r="I221" s="14" t="b">
        <v>1</v>
      </c>
      <c r="J221" s="14" t="b">
        <v>1</v>
      </c>
      <c r="K221" t="str">
        <f t="shared" si="3"/>
        <v>[36947] = {true, false, true, false, true, true}, --Debilitate</v>
      </c>
    </row>
    <row r="222" spans="1:11" ht="15.75" thickBot="1" x14ac:dyDescent="0.3">
      <c r="A222" s="10" t="s">
        <v>90</v>
      </c>
      <c r="B222" s="11" t="s">
        <v>56</v>
      </c>
      <c r="C222" s="12">
        <v>34838</v>
      </c>
      <c r="D222" s="13">
        <v>34838</v>
      </c>
      <c r="E222" s="14" t="b">
        <v>1</v>
      </c>
      <c r="F222" s="14" t="b">
        <v>1</v>
      </c>
      <c r="G222" s="15" t="b">
        <v>0</v>
      </c>
      <c r="H222" s="15" t="b">
        <v>0</v>
      </c>
      <c r="I222" s="14" t="b">
        <v>1</v>
      </c>
      <c r="J222" s="14" t="b">
        <v>1</v>
      </c>
      <c r="K222" t="str">
        <f t="shared" si="3"/>
        <v>[34838] = {true, true, false, false, true, true}, --Funnel Health</v>
      </c>
    </row>
    <row r="223" spans="1:11" ht="15.75" thickBot="1" x14ac:dyDescent="0.3">
      <c r="A223" s="10" t="s">
        <v>90</v>
      </c>
      <c r="B223" s="11" t="s">
        <v>57</v>
      </c>
      <c r="C223" s="12">
        <v>34851</v>
      </c>
      <c r="D223" s="13">
        <v>34851</v>
      </c>
      <c r="E223" s="14" t="b">
        <v>1</v>
      </c>
      <c r="F223" s="14" t="b">
        <v>1</v>
      </c>
      <c r="G223" s="15" t="b">
        <v>0</v>
      </c>
      <c r="H223" s="15" t="b">
        <v>0</v>
      </c>
      <c r="I223" s="14" t="b">
        <v>1</v>
      </c>
      <c r="J223" s="14" t="b">
        <v>1</v>
      </c>
      <c r="K223" t="str">
        <f t="shared" si="3"/>
        <v>[34851] = {true, true, false, false, true, true}, --Impale</v>
      </c>
    </row>
    <row r="224" spans="1:11" ht="15.75" thickBot="1" x14ac:dyDescent="0.3">
      <c r="A224" s="10" t="s">
        <v>90</v>
      </c>
      <c r="B224" s="11" t="s">
        <v>236</v>
      </c>
      <c r="C224" s="12">
        <v>36508</v>
      </c>
      <c r="D224" s="13">
        <v>36508</v>
      </c>
      <c r="E224" s="14" t="b">
        <v>1</v>
      </c>
      <c r="F224" s="14" t="b">
        <v>1</v>
      </c>
      <c r="G224" s="15" t="b">
        <v>0</v>
      </c>
      <c r="H224" s="15" t="b">
        <v>0</v>
      </c>
      <c r="I224" s="14" t="b">
        <v>1</v>
      </c>
      <c r="J224" s="14" t="b">
        <v>1</v>
      </c>
      <c r="K224" t="str">
        <f t="shared" si="3"/>
        <v>[36508] = {true, true, false, false, true, true}, --Incapacitating Strike</v>
      </c>
    </row>
    <row r="225" spans="1:11" ht="15.75" thickBot="1" x14ac:dyDescent="0.3">
      <c r="A225" s="10" t="s">
        <v>90</v>
      </c>
      <c r="B225" s="11" t="s">
        <v>237</v>
      </c>
      <c r="C225" s="12">
        <v>34843</v>
      </c>
      <c r="D225" s="13">
        <v>34843</v>
      </c>
      <c r="E225" s="14" t="b">
        <v>1</v>
      </c>
      <c r="F225" s="14" t="b">
        <v>1</v>
      </c>
      <c r="G225" s="15" t="b">
        <v>0</v>
      </c>
      <c r="H225" s="15" t="b">
        <v>0</v>
      </c>
      <c r="I225" s="14" t="b">
        <v>1</v>
      </c>
      <c r="J225" s="14" t="b">
        <v>1</v>
      </c>
      <c r="K225" t="str">
        <f t="shared" si="3"/>
        <v>[34843] = {true, true, false, false, true, true}, --Killers Blade</v>
      </c>
    </row>
    <row r="226" spans="1:11" ht="15.75" thickBot="1" x14ac:dyDescent="0.3">
      <c r="A226" s="10" t="s">
        <v>90</v>
      </c>
      <c r="B226" s="11" t="s">
        <v>58</v>
      </c>
      <c r="C226" s="12">
        <v>25493</v>
      </c>
      <c r="D226" s="13">
        <v>25494</v>
      </c>
      <c r="E226" s="14" t="b">
        <v>1</v>
      </c>
      <c r="F226" s="14" t="b">
        <v>1</v>
      </c>
      <c r="G226" s="15" t="b">
        <v>0</v>
      </c>
      <c r="H226" s="15" t="b">
        <v>0</v>
      </c>
      <c r="I226" s="14" t="b">
        <v>1</v>
      </c>
      <c r="J226" s="14" t="b">
        <v>1</v>
      </c>
      <c r="K226" t="str">
        <f t="shared" si="3"/>
        <v>[25494] = {true, true, false, false, true, true}, --Lotus Fan</v>
      </c>
    </row>
    <row r="227" spans="1:11" ht="15.75" thickBot="1" x14ac:dyDescent="0.3">
      <c r="A227" s="10" t="s">
        <v>90</v>
      </c>
      <c r="B227" s="11" t="s">
        <v>59</v>
      </c>
      <c r="C227" s="12">
        <v>25493</v>
      </c>
      <c r="D227" s="13">
        <v>35336</v>
      </c>
      <c r="E227" s="14" t="b">
        <v>1</v>
      </c>
      <c r="F227" s="15" t="b">
        <v>0</v>
      </c>
      <c r="G227" s="14" t="b">
        <v>1</v>
      </c>
      <c r="H227" s="15" t="b">
        <v>0</v>
      </c>
      <c r="I227" s="14" t="b">
        <v>1</v>
      </c>
      <c r="J227" s="14" t="b">
        <v>1</v>
      </c>
      <c r="K227" t="str">
        <f t="shared" si="3"/>
        <v>[35336] = {true, false, true, false, true, true}, --Lotus Fan dot</v>
      </c>
    </row>
    <row r="228" spans="1:11" ht="15.75" thickBot="1" x14ac:dyDescent="0.3">
      <c r="A228" s="10" t="s">
        <v>90</v>
      </c>
      <c r="B228" s="11" t="s">
        <v>353</v>
      </c>
      <c r="C228" s="12">
        <v>36028</v>
      </c>
      <c r="D228" s="13">
        <v>64001</v>
      </c>
      <c r="E228" s="14" t="b">
        <v>1</v>
      </c>
      <c r="F228" s="15" t="b">
        <v>0</v>
      </c>
      <c r="G228" s="14" t="b">
        <v>1</v>
      </c>
      <c r="H228" s="15" t="b">
        <v>0</v>
      </c>
      <c r="I228" s="14" t="b">
        <v>1</v>
      </c>
      <c r="J228" s="14" t="b">
        <v>1</v>
      </c>
      <c r="K228" t="str">
        <f t="shared" si="3"/>
        <v>[64001] = {true, false, true, false, true, true}, --Path of Darkness (Refreshing Path)</v>
      </c>
    </row>
    <row r="229" spans="1:11" ht="15.75" thickBot="1" x14ac:dyDescent="0.3">
      <c r="A229" s="10" t="s">
        <v>90</v>
      </c>
      <c r="B229" s="11" t="s">
        <v>238</v>
      </c>
      <c r="C229" s="12">
        <v>36901</v>
      </c>
      <c r="D229" s="13">
        <v>36901</v>
      </c>
      <c r="E229" s="14" t="b">
        <v>1</v>
      </c>
      <c r="F229" s="14" t="b">
        <v>1</v>
      </c>
      <c r="G229" s="15" t="b">
        <v>0</v>
      </c>
      <c r="H229" s="15" t="b">
        <v>0</v>
      </c>
      <c r="I229" s="14" t="b">
        <v>1</v>
      </c>
      <c r="J229" s="14" t="b">
        <v>1</v>
      </c>
      <c r="K229" t="str">
        <f t="shared" si="3"/>
        <v>[36901] = {true, true, false, false, true, true}, --Power Extraction</v>
      </c>
    </row>
    <row r="230" spans="1:11" ht="15.75" thickBot="1" x14ac:dyDescent="0.3">
      <c r="A230" s="10" t="s">
        <v>90</v>
      </c>
      <c r="B230" s="11" t="s">
        <v>60</v>
      </c>
      <c r="C230" s="12">
        <v>36891</v>
      </c>
      <c r="D230" s="13">
        <v>36891</v>
      </c>
      <c r="E230" s="14" t="b">
        <v>1</v>
      </c>
      <c r="F230" s="14" t="b">
        <v>1</v>
      </c>
      <c r="G230" s="15" t="b">
        <v>0</v>
      </c>
      <c r="H230" s="15" t="b">
        <v>0</v>
      </c>
      <c r="I230" s="14" t="b">
        <v>1</v>
      </c>
      <c r="J230" s="14" t="b">
        <v>1</v>
      </c>
      <c r="K230" t="str">
        <f t="shared" si="3"/>
        <v>[36891] = {true, true, false, false, true, true}, --Sap Essence</v>
      </c>
    </row>
    <row r="231" spans="1:11" ht="15.75" thickBot="1" x14ac:dyDescent="0.3">
      <c r="A231" s="10" t="s">
        <v>90</v>
      </c>
      <c r="B231" s="11" t="s">
        <v>61</v>
      </c>
      <c r="C231" s="12">
        <v>36514</v>
      </c>
      <c r="D231" s="13">
        <v>36514</v>
      </c>
      <c r="E231" s="14" t="b">
        <v>1</v>
      </c>
      <c r="F231" s="14" t="b">
        <v>1</v>
      </c>
      <c r="G231" s="15" t="b">
        <v>0</v>
      </c>
      <c r="H231" s="15" t="b">
        <v>0</v>
      </c>
      <c r="I231" s="14" t="b">
        <v>1</v>
      </c>
      <c r="J231" s="14" t="b">
        <v>1</v>
      </c>
      <c r="K231" t="str">
        <f t="shared" si="3"/>
        <v>[36514] = {true, true, false, false, true, true}, --Soul Harvest</v>
      </c>
    </row>
    <row r="232" spans="1:11" ht="15.75" thickBot="1" x14ac:dyDescent="0.3">
      <c r="A232" s="10" t="s">
        <v>90</v>
      </c>
      <c r="B232" s="11" t="s">
        <v>62</v>
      </c>
      <c r="C232" s="12">
        <v>35460</v>
      </c>
      <c r="D232" s="13">
        <v>35465</v>
      </c>
      <c r="E232" s="14" t="b">
        <v>1</v>
      </c>
      <c r="F232" s="14" t="b">
        <v>1</v>
      </c>
      <c r="G232" s="15" t="b">
        <v>0</v>
      </c>
      <c r="H232" s="15" t="b">
        <v>0</v>
      </c>
      <c r="I232" s="14" t="b">
        <v>1</v>
      </c>
      <c r="J232" s="14" t="b">
        <v>1</v>
      </c>
      <c r="K232" t="str">
        <f t="shared" si="3"/>
        <v>[35465] = {true, true, false, false, true, true}, --Soul Tether</v>
      </c>
    </row>
    <row r="233" spans="1:11" ht="15.75" thickBot="1" x14ac:dyDescent="0.3">
      <c r="A233" s="10" t="s">
        <v>90</v>
      </c>
      <c r="B233" s="11" t="s">
        <v>63</v>
      </c>
      <c r="C233" s="12">
        <v>35460</v>
      </c>
      <c r="D233" s="13">
        <v>35462</v>
      </c>
      <c r="E233" s="14" t="b">
        <v>1</v>
      </c>
      <c r="F233" s="15" t="b">
        <v>0</v>
      </c>
      <c r="G233" s="14" t="b">
        <v>1</v>
      </c>
      <c r="H233" s="15" t="b">
        <v>0</v>
      </c>
      <c r="I233" s="14" t="b">
        <v>1</v>
      </c>
      <c r="J233" s="14" t="b">
        <v>1</v>
      </c>
      <c r="K233" t="str">
        <f t="shared" si="3"/>
        <v>[35462] = {true, false, true, false, true, true}, --Soul Tether dot</v>
      </c>
    </row>
    <row r="234" spans="1:11" ht="15.75" thickBot="1" x14ac:dyDescent="0.3">
      <c r="A234" s="10" t="s">
        <v>90</v>
      </c>
      <c r="B234" s="11" t="s">
        <v>354</v>
      </c>
      <c r="C234" s="12">
        <v>25260</v>
      </c>
      <c r="D234" s="13">
        <v>25260</v>
      </c>
      <c r="E234" s="14" t="b">
        <v>1</v>
      </c>
      <c r="F234" s="14" t="b">
        <v>1</v>
      </c>
      <c r="G234" s="15" t="b">
        <v>0</v>
      </c>
      <c r="H234" s="15" t="b">
        <v>0</v>
      </c>
      <c r="I234" s="14" t="b">
        <v>1</v>
      </c>
      <c r="J234" s="14" t="b">
        <v>1</v>
      </c>
      <c r="K234" t="str">
        <f t="shared" si="3"/>
        <v>[25260] = {true, true, false, false, true, true}, --Surprise Attack</v>
      </c>
    </row>
    <row r="235" spans="1:11" ht="15.75" thickBot="1" x14ac:dyDescent="0.3">
      <c r="A235" s="10" t="s">
        <v>90</v>
      </c>
      <c r="B235" s="11" t="s">
        <v>239</v>
      </c>
      <c r="C235" s="12">
        <v>34835</v>
      </c>
      <c r="D235" s="13">
        <v>34835</v>
      </c>
      <c r="E235" s="14" t="b">
        <v>1</v>
      </c>
      <c r="F235" s="14" t="b">
        <v>1</v>
      </c>
      <c r="G235" s="15" t="b">
        <v>0</v>
      </c>
      <c r="H235" s="15" t="b">
        <v>0</v>
      </c>
      <c r="I235" s="14" t="b">
        <v>1</v>
      </c>
      <c r="J235" s="14" t="b">
        <v>1</v>
      </c>
      <c r="K235" t="str">
        <f t="shared" si="3"/>
        <v>[34835] = {true, true, false, false, true, true}, --Swallow Soul</v>
      </c>
    </row>
    <row r="236" spans="1:11" ht="15.75" thickBot="1" x14ac:dyDescent="0.3">
      <c r="A236" s="10" t="s">
        <v>90</v>
      </c>
      <c r="B236" s="11" t="s">
        <v>64</v>
      </c>
      <c r="C236" s="12">
        <v>36049</v>
      </c>
      <c r="D236" s="13">
        <v>36052</v>
      </c>
      <c r="E236" s="14" t="b">
        <v>1</v>
      </c>
      <c r="F236" s="15" t="b">
        <v>0</v>
      </c>
      <c r="G236" s="14" t="b">
        <v>1</v>
      </c>
      <c r="H236" s="15" t="b">
        <v>0</v>
      </c>
      <c r="I236" s="14" t="b">
        <v>1</v>
      </c>
      <c r="J236" s="14" t="b">
        <v>1</v>
      </c>
      <c r="K236" t="str">
        <f t="shared" si="3"/>
        <v>[36052] = {true, false, true, false, true, true}, --Twisting Path</v>
      </c>
    </row>
    <row r="237" spans="1:11" ht="15.75" thickBot="1" x14ac:dyDescent="0.3">
      <c r="A237" s="10" t="s">
        <v>90</v>
      </c>
      <c r="B237" s="11" t="s">
        <v>65</v>
      </c>
      <c r="C237" s="12">
        <v>36485</v>
      </c>
      <c r="D237" s="13">
        <v>36490</v>
      </c>
      <c r="E237" s="14" t="b">
        <v>1</v>
      </c>
      <c r="F237" s="15" t="b">
        <v>0</v>
      </c>
      <c r="G237" s="14" t="b">
        <v>1</v>
      </c>
      <c r="H237" s="15" t="b">
        <v>0</v>
      </c>
      <c r="I237" s="14" t="b">
        <v>1</v>
      </c>
      <c r="J237" s="14" t="b">
        <v>1</v>
      </c>
      <c r="K237" t="str">
        <f t="shared" si="3"/>
        <v>[36490] = {true, false, true, false, true, true}, --Veil of Blades</v>
      </c>
    </row>
    <row r="238" spans="1:11" ht="15.75" thickBot="1" x14ac:dyDescent="0.3">
      <c r="A238" s="10" t="s">
        <v>90</v>
      </c>
      <c r="B238" s="11" t="s">
        <v>355</v>
      </c>
      <c r="C238" s="12">
        <v>35434</v>
      </c>
      <c r="D238" s="13">
        <v>108936</v>
      </c>
      <c r="E238" s="15" t="b">
        <v>0</v>
      </c>
      <c r="F238" s="15" t="b">
        <v>0</v>
      </c>
      <c r="G238" s="15" t="b">
        <v>0</v>
      </c>
      <c r="H238" s="15" t="b">
        <v>0</v>
      </c>
      <c r="I238" s="14" t="b">
        <v>1</v>
      </c>
      <c r="J238" s="14" t="b">
        <v>1</v>
      </c>
      <c r="K238" t="str">
        <f t="shared" si="3"/>
        <v>[108936] = {false, false, false, false, true, true}, --Whirlwind (pet)</v>
      </c>
    </row>
    <row r="239" spans="1:11" ht="30.75" thickBot="1" x14ac:dyDescent="0.3">
      <c r="A239" s="10" t="s">
        <v>451</v>
      </c>
      <c r="B239" s="11" t="s">
        <v>457</v>
      </c>
      <c r="C239" s="12">
        <v>38268</v>
      </c>
      <c r="D239" s="13">
        <v>38268</v>
      </c>
      <c r="E239" s="14" t="b">
        <v>1</v>
      </c>
      <c r="F239" s="14" t="b">
        <v>1</v>
      </c>
      <c r="G239" s="15" t="b">
        <v>0</v>
      </c>
      <c r="H239" s="15" t="b">
        <v>0</v>
      </c>
      <c r="I239" s="14" t="b">
        <v>1</v>
      </c>
      <c r="J239" s="14" t="b">
        <v>1</v>
      </c>
      <c r="K239" t="str">
        <f t="shared" si="3"/>
        <v>[38268] = {true, true, false, false, true, true}, --Deep Slash</v>
      </c>
    </row>
    <row r="240" spans="1:11" ht="30.75" thickBot="1" x14ac:dyDescent="0.3">
      <c r="A240" s="10" t="s">
        <v>451</v>
      </c>
      <c r="B240" s="11" t="s">
        <v>457</v>
      </c>
      <c r="C240" s="12">
        <v>38268</v>
      </c>
      <c r="D240" s="13">
        <v>60921</v>
      </c>
      <c r="E240" s="14" t="b">
        <v>1</v>
      </c>
      <c r="F240" s="14" t="b">
        <v>1</v>
      </c>
      <c r="G240" s="15" t="b">
        <v>0</v>
      </c>
      <c r="H240" s="15" t="b">
        <v>0</v>
      </c>
      <c r="I240" s="14" t="b">
        <v>1</v>
      </c>
      <c r="J240" s="14" t="b">
        <v>1</v>
      </c>
      <c r="K240" t="str">
        <f t="shared" si="3"/>
        <v>[60921] = {true, true, false, false, true, true}, --Deep Slash</v>
      </c>
    </row>
    <row r="241" spans="1:11" ht="30.75" thickBot="1" x14ac:dyDescent="0.3">
      <c r="A241" s="10" t="s">
        <v>451</v>
      </c>
      <c r="B241" s="11" t="s">
        <v>448</v>
      </c>
      <c r="C241" s="12">
        <v>15279</v>
      </c>
      <c r="D241" s="13">
        <v>15829</v>
      </c>
      <c r="E241" s="14" t="b">
        <v>1</v>
      </c>
      <c r="F241" s="14" t="b">
        <v>1</v>
      </c>
      <c r="G241" s="15" t="b">
        <v>0</v>
      </c>
      <c r="H241" s="14" t="b">
        <v>1</v>
      </c>
      <c r="I241" s="14" t="b">
        <v>1</v>
      </c>
      <c r="J241" s="14" t="b">
        <v>1</v>
      </c>
      <c r="K241" t="str">
        <f t="shared" si="3"/>
        <v>[15829] = {true, true, false, true, true, true}, --Heavy Attack (1H+S)</v>
      </c>
    </row>
    <row r="242" spans="1:11" ht="30.75" thickBot="1" x14ac:dyDescent="0.3">
      <c r="A242" s="10" t="s">
        <v>451</v>
      </c>
      <c r="B242" s="11" t="s">
        <v>449</v>
      </c>
      <c r="C242" s="12">
        <v>15279</v>
      </c>
      <c r="D242" s="13">
        <v>15282</v>
      </c>
      <c r="E242" s="14" t="b">
        <v>1</v>
      </c>
      <c r="F242" s="14" t="b">
        <v>1</v>
      </c>
      <c r="G242" s="15" t="b">
        <v>0</v>
      </c>
      <c r="H242" s="14" t="b">
        <v>1</v>
      </c>
      <c r="I242" s="14" t="b">
        <v>1</v>
      </c>
      <c r="J242" s="14" t="b">
        <v>1</v>
      </c>
      <c r="K242" t="str">
        <f t="shared" si="3"/>
        <v>[15282] = {true, true, false, true, true, true}, --Heavy Attack (Medium, 1H+S)</v>
      </c>
    </row>
    <row r="243" spans="1:11" ht="30.75" thickBot="1" x14ac:dyDescent="0.3">
      <c r="A243" s="10" t="s">
        <v>451</v>
      </c>
      <c r="B243" s="11" t="s">
        <v>461</v>
      </c>
      <c r="C243" s="12">
        <v>38264</v>
      </c>
      <c r="D243" s="13">
        <v>38264</v>
      </c>
      <c r="E243" s="14" t="b">
        <v>1</v>
      </c>
      <c r="F243" s="14" t="b">
        <v>1</v>
      </c>
      <c r="G243" s="15" t="b">
        <v>0</v>
      </c>
      <c r="H243" s="15" t="b">
        <v>0</v>
      </c>
      <c r="I243" s="14" t="b">
        <v>1</v>
      </c>
      <c r="J243" s="14" t="b">
        <v>1</v>
      </c>
      <c r="K243" t="str">
        <f t="shared" si="3"/>
        <v>[38264] = {true, true, false, false, true, true}, --Heroic Slash</v>
      </c>
    </row>
    <row r="244" spans="1:11" ht="30.75" thickBot="1" x14ac:dyDescent="0.3">
      <c r="A244" s="10" t="s">
        <v>451</v>
      </c>
      <c r="B244" s="11" t="s">
        <v>462</v>
      </c>
      <c r="C244" s="12">
        <v>38405</v>
      </c>
      <c r="D244" s="13">
        <v>38406</v>
      </c>
      <c r="E244" s="14" t="b">
        <v>1</v>
      </c>
      <c r="F244" s="14" t="b">
        <v>1</v>
      </c>
      <c r="G244" s="15" t="b">
        <v>0</v>
      </c>
      <c r="H244" s="15" t="b">
        <v>0</v>
      </c>
      <c r="I244" s="14" t="b">
        <v>1</v>
      </c>
      <c r="J244" s="14" t="b">
        <v>1</v>
      </c>
      <c r="K244" t="str">
        <f t="shared" si="3"/>
        <v>[38406] = {true, true, false, false, true, true}, --Invasion</v>
      </c>
    </row>
    <row r="245" spans="1:11" ht="30.75" thickBot="1" x14ac:dyDescent="0.3">
      <c r="A245" s="10" t="s">
        <v>451</v>
      </c>
      <c r="B245" s="11" t="s">
        <v>447</v>
      </c>
      <c r="C245" s="12">
        <v>15435</v>
      </c>
      <c r="D245" s="13">
        <v>15435</v>
      </c>
      <c r="E245" s="14" t="b">
        <v>1</v>
      </c>
      <c r="F245" s="14" t="b">
        <v>1</v>
      </c>
      <c r="G245" s="15" t="b">
        <v>0</v>
      </c>
      <c r="H245" s="14" t="b">
        <v>1</v>
      </c>
      <c r="I245" s="14" t="b">
        <v>1</v>
      </c>
      <c r="J245" s="14" t="b">
        <v>1</v>
      </c>
      <c r="K245" t="str">
        <f t="shared" si="3"/>
        <v>[15435] = {true, true, false, true, true, true}, --Light Attack (1H+S)</v>
      </c>
    </row>
    <row r="246" spans="1:11" ht="30.75" thickBot="1" x14ac:dyDescent="0.3">
      <c r="A246" s="10" t="s">
        <v>451</v>
      </c>
      <c r="B246" s="11" t="s">
        <v>453</v>
      </c>
      <c r="C246" s="12">
        <v>28304</v>
      </c>
      <c r="D246" s="13">
        <v>28304</v>
      </c>
      <c r="E246" s="14" t="b">
        <v>1</v>
      </c>
      <c r="F246" s="14" t="b">
        <v>1</v>
      </c>
      <c r="G246" s="15" t="b">
        <v>0</v>
      </c>
      <c r="H246" s="15" t="b">
        <v>0</v>
      </c>
      <c r="I246" s="14" t="b">
        <v>1</v>
      </c>
      <c r="J246" s="14" t="b">
        <v>1</v>
      </c>
      <c r="K246" t="str">
        <f t="shared" si="3"/>
        <v>[28304] = {true, true, false, false, true, true}, --Low Slash</v>
      </c>
    </row>
    <row r="247" spans="1:11" ht="30.75" thickBot="1" x14ac:dyDescent="0.3">
      <c r="A247" s="10" t="s">
        <v>451</v>
      </c>
      <c r="B247" s="11" t="s">
        <v>460</v>
      </c>
      <c r="C247" s="12">
        <v>38250</v>
      </c>
      <c r="D247" s="13">
        <v>38250</v>
      </c>
      <c r="E247" s="14" t="b">
        <v>1</v>
      </c>
      <c r="F247" s="14" t="b">
        <v>1</v>
      </c>
      <c r="G247" s="15" t="b">
        <v>0</v>
      </c>
      <c r="H247" s="15" t="b">
        <v>0</v>
      </c>
      <c r="I247" s="14" t="b">
        <v>1</v>
      </c>
      <c r="J247" s="14" t="b">
        <v>1</v>
      </c>
      <c r="K247" t="str">
        <f t="shared" si="3"/>
        <v>[38250] = {true, true, false, false, true, true}, --Pierce Armor</v>
      </c>
    </row>
    <row r="248" spans="1:11" ht="30.75" thickBot="1" x14ac:dyDescent="0.3">
      <c r="A248" s="10" t="s">
        <v>451</v>
      </c>
      <c r="B248" s="11" t="s">
        <v>455</v>
      </c>
      <c r="C248" s="12">
        <v>28365</v>
      </c>
      <c r="D248" s="13">
        <v>38365</v>
      </c>
      <c r="E248" s="14" t="b">
        <v>1</v>
      </c>
      <c r="F248" s="14" t="b">
        <v>1</v>
      </c>
      <c r="G248" s="15" t="b">
        <v>0</v>
      </c>
      <c r="H248" s="15" t="b">
        <v>0</v>
      </c>
      <c r="I248" s="14" t="b">
        <v>1</v>
      </c>
      <c r="J248" s="14" t="b">
        <v>1</v>
      </c>
      <c r="K248" t="str">
        <f t="shared" si="3"/>
        <v>[38365] = {true, true, false, false, true, true}, --Power Bash</v>
      </c>
    </row>
    <row r="249" spans="1:11" ht="30.75" thickBot="1" x14ac:dyDescent="0.3">
      <c r="A249" s="10" t="s">
        <v>451</v>
      </c>
      <c r="B249" s="11" t="s">
        <v>463</v>
      </c>
      <c r="C249" s="12">
        <v>38452</v>
      </c>
      <c r="D249" s="13">
        <v>38452</v>
      </c>
      <c r="E249" s="14" t="b">
        <v>1</v>
      </c>
      <c r="F249" s="14" t="b">
        <v>1</v>
      </c>
      <c r="G249" s="15" t="b">
        <v>0</v>
      </c>
      <c r="H249" s="15" t="b">
        <v>0</v>
      </c>
      <c r="I249" s="14" t="b">
        <v>1</v>
      </c>
      <c r="J249" s="14" t="b">
        <v>1</v>
      </c>
      <c r="K249" t="str">
        <f t="shared" si="3"/>
        <v>[38452] = {true, true, false, false, true, true}, --Power Slam</v>
      </c>
    </row>
    <row r="250" spans="1:11" ht="30.75" thickBot="1" x14ac:dyDescent="0.3">
      <c r="A250" s="10" t="s">
        <v>451</v>
      </c>
      <c r="B250" s="11" t="s">
        <v>452</v>
      </c>
      <c r="C250" s="12">
        <v>28306</v>
      </c>
      <c r="D250" s="13">
        <v>28306</v>
      </c>
      <c r="E250" s="14" t="b">
        <v>1</v>
      </c>
      <c r="F250" s="14" t="b">
        <v>1</v>
      </c>
      <c r="G250" s="15" t="b">
        <v>0</v>
      </c>
      <c r="H250" s="15" t="b">
        <v>0</v>
      </c>
      <c r="I250" s="14" t="b">
        <v>1</v>
      </c>
      <c r="J250" s="14" t="b">
        <v>1</v>
      </c>
      <c r="K250" t="str">
        <f t="shared" si="3"/>
        <v>[28306] = {true, true, false, false, true, true}, --Puncture</v>
      </c>
    </row>
    <row r="251" spans="1:11" ht="30.75" thickBot="1" x14ac:dyDescent="0.3">
      <c r="A251" s="10" t="s">
        <v>451</v>
      </c>
      <c r="B251" s="11" t="s">
        <v>456</v>
      </c>
      <c r="C251" s="12">
        <v>38256</v>
      </c>
      <c r="D251" s="13">
        <v>38256</v>
      </c>
      <c r="E251" s="14" t="b">
        <v>1</v>
      </c>
      <c r="F251" s="14" t="b">
        <v>1</v>
      </c>
      <c r="G251" s="15" t="b">
        <v>0</v>
      </c>
      <c r="H251" s="15" t="b">
        <v>0</v>
      </c>
      <c r="I251" s="14" t="b">
        <v>1</v>
      </c>
      <c r="J251" s="14" t="b">
        <v>1</v>
      </c>
      <c r="K251" t="str">
        <f t="shared" si="3"/>
        <v>[38256] = {true, true, false, false, true, true}, --Ransack</v>
      </c>
    </row>
    <row r="252" spans="1:11" ht="30.75" thickBot="1" x14ac:dyDescent="0.3">
      <c r="A252" s="10" t="s">
        <v>451</v>
      </c>
      <c r="B252" s="11" t="s">
        <v>459</v>
      </c>
      <c r="C252" s="12">
        <v>38455</v>
      </c>
      <c r="D252" s="13">
        <v>38455</v>
      </c>
      <c r="E252" s="14" t="b">
        <v>1</v>
      </c>
      <c r="F252" s="14" t="b">
        <v>1</v>
      </c>
      <c r="G252" s="15" t="b">
        <v>0</v>
      </c>
      <c r="H252" s="15" t="b">
        <v>0</v>
      </c>
      <c r="I252" s="14" t="b">
        <v>1</v>
      </c>
      <c r="J252" s="14" t="b">
        <v>1</v>
      </c>
      <c r="K252" t="str">
        <f t="shared" si="3"/>
        <v>[38455] = {true, true, false, false, true, true}, --Reverberating Bash</v>
      </c>
    </row>
    <row r="253" spans="1:11" ht="30.75" thickBot="1" x14ac:dyDescent="0.3">
      <c r="A253" s="10" t="s">
        <v>451</v>
      </c>
      <c r="B253" s="11" t="s">
        <v>454</v>
      </c>
      <c r="C253" s="12">
        <v>28719</v>
      </c>
      <c r="D253" s="13">
        <v>28721</v>
      </c>
      <c r="E253" s="14" t="b">
        <v>1</v>
      </c>
      <c r="F253" s="14" t="b">
        <v>1</v>
      </c>
      <c r="G253" s="15" t="b">
        <v>0</v>
      </c>
      <c r="H253" s="15" t="b">
        <v>0</v>
      </c>
      <c r="I253" s="14" t="b">
        <v>1</v>
      </c>
      <c r="J253" s="14" t="b">
        <v>1</v>
      </c>
      <c r="K253" t="str">
        <f t="shared" si="3"/>
        <v>[28721] = {true, true, false, false, true, true}, --Shield Charge</v>
      </c>
    </row>
    <row r="254" spans="1:11" ht="30.75" thickBot="1" x14ac:dyDescent="0.3">
      <c r="A254" s="10" t="s">
        <v>451</v>
      </c>
      <c r="B254" s="11" t="s">
        <v>458</v>
      </c>
      <c r="C254" s="12">
        <v>38401</v>
      </c>
      <c r="D254" s="13">
        <v>38402</v>
      </c>
      <c r="E254" s="14" t="b">
        <v>1</v>
      </c>
      <c r="F254" s="14" t="b">
        <v>1</v>
      </c>
      <c r="G254" s="15" t="b">
        <v>0</v>
      </c>
      <c r="H254" s="15" t="b">
        <v>0</v>
      </c>
      <c r="I254" s="14" t="b">
        <v>1</v>
      </c>
      <c r="J254" s="14" t="b">
        <v>1</v>
      </c>
      <c r="K254" t="str">
        <f t="shared" si="3"/>
        <v>[38402] = {true, true, false, false, true, true}, --Shielded Assault</v>
      </c>
    </row>
    <row r="255" spans="1:11" ht="15.75" thickBot="1" x14ac:dyDescent="0.3">
      <c r="A255" s="10" t="s">
        <v>141</v>
      </c>
      <c r="B255" s="11" t="s">
        <v>317</v>
      </c>
      <c r="C255" s="12" t="s">
        <v>34</v>
      </c>
      <c r="D255" s="13">
        <v>21925</v>
      </c>
      <c r="E255" s="14" t="b">
        <v>1</v>
      </c>
      <c r="F255" s="15" t="b">
        <v>0</v>
      </c>
      <c r="G255" s="14" t="b">
        <v>1</v>
      </c>
      <c r="H255" s="15" t="b">
        <v>0</v>
      </c>
      <c r="I255" s="14" t="b">
        <v>1</v>
      </c>
      <c r="J255" s="14" t="b">
        <v>1</v>
      </c>
      <c r="K255" t="str">
        <f t="shared" si="3"/>
        <v>[21925] = {true, false, true, false, true, true}, --Diseased</v>
      </c>
    </row>
    <row r="256" spans="1:11" ht="15.75" thickBot="1" x14ac:dyDescent="0.3">
      <c r="A256" s="10" t="s">
        <v>141</v>
      </c>
      <c r="B256" s="11" t="s">
        <v>240</v>
      </c>
      <c r="C256" s="12" t="s">
        <v>34</v>
      </c>
      <c r="D256" s="13">
        <v>21929</v>
      </c>
      <c r="E256" s="14" t="b">
        <v>1</v>
      </c>
      <c r="F256" s="15" t="b">
        <v>0</v>
      </c>
      <c r="G256" s="14" t="b">
        <v>1</v>
      </c>
      <c r="H256" s="15" t="b">
        <v>0</v>
      </c>
      <c r="I256" s="14" t="b">
        <v>1</v>
      </c>
      <c r="J256" s="14" t="b">
        <v>1</v>
      </c>
      <c r="K256" t="str">
        <f t="shared" si="3"/>
        <v>[21929] = {true, false, true, false, true, true}, --Poisoned</v>
      </c>
    </row>
    <row r="257" spans="1:11" ht="15.75" thickBot="1" x14ac:dyDescent="0.3">
      <c r="A257" s="10" t="s">
        <v>314</v>
      </c>
      <c r="B257" s="11" t="s">
        <v>315</v>
      </c>
      <c r="C257" s="12" t="s">
        <v>34</v>
      </c>
      <c r="D257" s="13">
        <v>79025</v>
      </c>
      <c r="E257" s="14" t="b">
        <v>1</v>
      </c>
      <c r="F257" s="15" t="b">
        <v>0</v>
      </c>
      <c r="G257" s="14" t="b">
        <v>1</v>
      </c>
      <c r="H257" s="15" t="b">
        <v>0</v>
      </c>
      <c r="I257" s="14" t="b">
        <v>1</v>
      </c>
      <c r="J257" s="14" t="b">
        <v>1</v>
      </c>
      <c r="K257" t="str">
        <f t="shared" si="3"/>
        <v>[79025] = {true, false, true, false, true, true}, --Creeping Ravage Health</v>
      </c>
    </row>
    <row r="258" spans="1:11" ht="15.75" thickBot="1" x14ac:dyDescent="0.3">
      <c r="A258" s="10" t="s">
        <v>314</v>
      </c>
      <c r="B258" s="11" t="s">
        <v>356</v>
      </c>
      <c r="C258" s="12" t="s">
        <v>34</v>
      </c>
      <c r="D258" s="13">
        <v>81275</v>
      </c>
      <c r="E258" s="14" t="b">
        <v>1</v>
      </c>
      <c r="F258" s="14" t="b">
        <v>1</v>
      </c>
      <c r="G258" s="15" t="b">
        <v>0</v>
      </c>
      <c r="H258" s="15" t="b">
        <v>0</v>
      </c>
      <c r="I258" s="14" t="b">
        <v>1</v>
      </c>
      <c r="J258" s="14" t="b">
        <v>1</v>
      </c>
      <c r="K258" t="str">
        <f t="shared" si="3"/>
        <v>[81275] = {true, true, false, false, true, true}, --Creeping Ravage Health (Crown Store)</v>
      </c>
    </row>
    <row r="259" spans="1:11" ht="15.75" thickBot="1" x14ac:dyDescent="0.3">
      <c r="A259" s="10" t="s">
        <v>314</v>
      </c>
      <c r="B259" s="11" t="s">
        <v>316</v>
      </c>
      <c r="C259" s="12" t="s">
        <v>34</v>
      </c>
      <c r="D259" s="13">
        <v>79707</v>
      </c>
      <c r="E259" s="14" t="b">
        <v>1</v>
      </c>
      <c r="F259" s="15" t="b">
        <v>0</v>
      </c>
      <c r="G259" s="14" t="b">
        <v>1</v>
      </c>
      <c r="H259" s="15" t="b">
        <v>0</v>
      </c>
      <c r="I259" s="14" t="b">
        <v>1</v>
      </c>
      <c r="J259" s="14" t="b">
        <v>1</v>
      </c>
      <c r="K259" t="str">
        <f t="shared" ref="K259:K322" si="4">CONCATENATE("[",D259,"] = {",LOWER(E259),", ",LOWER(F259),", ",LOWER(G259),", ",LOWER(H259),", ",LOWER(I259),", ",LOWER(J259),"}, --",B259)</f>
        <v>[79707] = {true, false, true, false, true, true}, --Ravage Health</v>
      </c>
    </row>
    <row r="260" spans="1:11" ht="15.75" thickBot="1" x14ac:dyDescent="0.3">
      <c r="A260" s="10" t="s">
        <v>314</v>
      </c>
      <c r="B260" s="11" t="s">
        <v>357</v>
      </c>
      <c r="C260" s="12" t="s">
        <v>34</v>
      </c>
      <c r="D260" s="13">
        <v>81274</v>
      </c>
      <c r="E260" s="14" t="b">
        <v>1</v>
      </c>
      <c r="F260" s="14" t="b">
        <v>1</v>
      </c>
      <c r="G260" s="15" t="b">
        <v>0</v>
      </c>
      <c r="H260" s="15" t="b">
        <v>0</v>
      </c>
      <c r="I260" s="14" t="b">
        <v>1</v>
      </c>
      <c r="J260" s="14" t="b">
        <v>1</v>
      </c>
      <c r="K260" t="str">
        <f t="shared" si="4"/>
        <v>[81274] = {true, true, false, false, true, true}, --Ravage Health (Crown Store)</v>
      </c>
    </row>
    <row r="261" spans="1:11" ht="15.75" thickBot="1" x14ac:dyDescent="0.3">
      <c r="A261" s="10" t="s">
        <v>261</v>
      </c>
      <c r="B261" s="11" t="s">
        <v>162</v>
      </c>
      <c r="C261" s="12">
        <v>16212</v>
      </c>
      <c r="D261" s="13">
        <v>16212</v>
      </c>
      <c r="E261" s="14" t="b">
        <v>1</v>
      </c>
      <c r="F261" s="15" t="b">
        <v>0</v>
      </c>
      <c r="G261" s="14" t="b">
        <v>1</v>
      </c>
      <c r="H261" s="14" t="b">
        <v>1</v>
      </c>
      <c r="I261" s="14" t="b">
        <v>1</v>
      </c>
      <c r="J261" s="14" t="b">
        <v>1</v>
      </c>
      <c r="K261" t="str">
        <f t="shared" si="4"/>
        <v>[16212] = {true, false, true, true, true, true}, --Heavy Attack (Resto)</v>
      </c>
    </row>
    <row r="262" spans="1:11" ht="15.75" thickBot="1" x14ac:dyDescent="0.3">
      <c r="A262" s="10" t="s">
        <v>261</v>
      </c>
      <c r="B262" s="11" t="s">
        <v>163</v>
      </c>
      <c r="C262" s="12">
        <v>16145</v>
      </c>
      <c r="D262" s="13">
        <v>16145</v>
      </c>
      <c r="E262" s="14" t="b">
        <v>1</v>
      </c>
      <c r="F262" s="14" t="b">
        <v>1</v>
      </c>
      <c r="G262" s="15" t="b">
        <v>0</v>
      </c>
      <c r="H262" s="14" t="b">
        <v>1</v>
      </c>
      <c r="I262" s="14" t="b">
        <v>1</v>
      </c>
      <c r="J262" s="14" t="b">
        <v>1</v>
      </c>
      <c r="K262" t="str">
        <f t="shared" si="4"/>
        <v>[16145] = {true, true, false, true, true, true}, --Light Attack (Resto)</v>
      </c>
    </row>
    <row r="263" spans="1:11" ht="15.75" thickBot="1" x14ac:dyDescent="0.3">
      <c r="A263" s="10" t="s">
        <v>91</v>
      </c>
      <c r="B263" s="11" t="s">
        <v>232</v>
      </c>
      <c r="C263" s="12" t="s">
        <v>34</v>
      </c>
      <c r="D263" s="13">
        <v>46743</v>
      </c>
      <c r="E263" s="14" t="b">
        <v>1</v>
      </c>
      <c r="F263" s="14" t="b">
        <v>1</v>
      </c>
      <c r="G263" s="15" t="b">
        <v>0</v>
      </c>
      <c r="H263" s="15" t="b">
        <v>0</v>
      </c>
      <c r="I263" s="14" t="b">
        <v>1</v>
      </c>
      <c r="J263" s="14" t="b">
        <v>1</v>
      </c>
      <c r="K263" t="str">
        <f t="shared" si="4"/>
        <v>[46743] = {true, true, false, false, true, true}, --Absorb Magicka</v>
      </c>
    </row>
    <row r="264" spans="1:11" ht="15.75" thickBot="1" x14ac:dyDescent="0.3">
      <c r="A264" s="10" t="s">
        <v>91</v>
      </c>
      <c r="B264" s="11" t="s">
        <v>358</v>
      </c>
      <c r="C264" s="12">
        <v>23634</v>
      </c>
      <c r="D264" s="13">
        <v>23428</v>
      </c>
      <c r="E264" s="14" t="b">
        <v>1</v>
      </c>
      <c r="F264" s="15" t="b">
        <v>0</v>
      </c>
      <c r="G264" s="14" t="b">
        <v>1</v>
      </c>
      <c r="H264" s="15" t="b">
        <v>0</v>
      </c>
      <c r="I264" s="14" t="b">
        <v>1</v>
      </c>
      <c r="J264" s="14" t="b">
        <v>1</v>
      </c>
      <c r="K264" t="str">
        <f t="shared" si="4"/>
        <v>[23428] = {true, false, true, false, true, true}, --Atronach Zap (Storm Atronach)</v>
      </c>
    </row>
    <row r="265" spans="1:11" ht="15.75" thickBot="1" x14ac:dyDescent="0.3">
      <c r="A265" s="10" t="s">
        <v>91</v>
      </c>
      <c r="B265" s="11" t="s">
        <v>66</v>
      </c>
      <c r="C265" s="12">
        <v>23213</v>
      </c>
      <c r="D265" s="13">
        <v>23214</v>
      </c>
      <c r="E265" s="14" t="b">
        <v>1</v>
      </c>
      <c r="F265" s="15" t="b">
        <v>0</v>
      </c>
      <c r="G265" s="14" t="b">
        <v>1</v>
      </c>
      <c r="H265" s="15" t="b">
        <v>0</v>
      </c>
      <c r="I265" s="14" t="b">
        <v>1</v>
      </c>
      <c r="J265" s="14" t="b">
        <v>1</v>
      </c>
      <c r="K265" t="str">
        <f t="shared" si="4"/>
        <v>[23214] = {true, false, true, false, true, true}, --Boundless Storm</v>
      </c>
    </row>
    <row r="266" spans="1:11" ht="15.75" thickBot="1" x14ac:dyDescent="0.3">
      <c r="A266" s="10" t="s">
        <v>91</v>
      </c>
      <c r="B266" s="11" t="s">
        <v>359</v>
      </c>
      <c r="C266" s="12">
        <v>23319</v>
      </c>
      <c r="D266" s="13">
        <v>29528</v>
      </c>
      <c r="E266" s="15" t="b">
        <v>0</v>
      </c>
      <c r="F266" s="15" t="b">
        <v>0</v>
      </c>
      <c r="G266" s="15" t="b">
        <v>0</v>
      </c>
      <c r="H266" s="15" t="b">
        <v>0</v>
      </c>
      <c r="I266" s="15" t="b">
        <v>0</v>
      </c>
      <c r="J266" s="15" t="b">
        <v>0</v>
      </c>
      <c r="K266" t="str">
        <f t="shared" si="4"/>
        <v>[29528] = {false, false, false, false, false, false}, --Claw (Unstable Clannfear)</v>
      </c>
    </row>
    <row r="267" spans="1:11" ht="15.75" thickBot="1" x14ac:dyDescent="0.3">
      <c r="A267" s="10" t="s">
        <v>91</v>
      </c>
      <c r="B267" s="11" t="s">
        <v>67</v>
      </c>
      <c r="C267" s="12">
        <v>46331</v>
      </c>
      <c r="D267" s="13">
        <v>46331</v>
      </c>
      <c r="E267" s="14" t="b">
        <v>1</v>
      </c>
      <c r="F267" s="14" t="b">
        <v>1</v>
      </c>
      <c r="G267" s="15" t="b">
        <v>0</v>
      </c>
      <c r="H267" s="15" t="b">
        <v>0</v>
      </c>
      <c r="I267" s="14" t="b">
        <v>1</v>
      </c>
      <c r="J267" s="14" t="b">
        <v>1</v>
      </c>
      <c r="K267" t="str">
        <f t="shared" si="4"/>
        <v>[46331] = {true, true, false, false, true, true}, --Crystal Blast</v>
      </c>
    </row>
    <row r="268" spans="1:11" ht="15.75" thickBot="1" x14ac:dyDescent="0.3">
      <c r="A268" s="10" t="s">
        <v>91</v>
      </c>
      <c r="B268" s="11" t="s">
        <v>241</v>
      </c>
      <c r="C268" s="12">
        <v>46324</v>
      </c>
      <c r="D268" s="13">
        <v>46324</v>
      </c>
      <c r="E268" s="14" t="b">
        <v>1</v>
      </c>
      <c r="F268" s="14" t="b">
        <v>1</v>
      </c>
      <c r="G268" s="15" t="b">
        <v>0</v>
      </c>
      <c r="H268" s="15" t="b">
        <v>0</v>
      </c>
      <c r="I268" s="14" t="b">
        <v>1</v>
      </c>
      <c r="J268" s="14" t="b">
        <v>1</v>
      </c>
      <c r="K268" t="str">
        <f t="shared" si="4"/>
        <v>[46324] = {true, true, false, false, true, true}, --Crystal Fragments</v>
      </c>
    </row>
    <row r="269" spans="1:11" ht="15.75" thickBot="1" x14ac:dyDescent="0.3">
      <c r="A269" s="10" t="s">
        <v>91</v>
      </c>
      <c r="B269" s="11" t="s">
        <v>360</v>
      </c>
      <c r="C269" s="12">
        <v>43714</v>
      </c>
      <c r="D269" s="13">
        <v>43714</v>
      </c>
      <c r="E269" s="14" t="b">
        <v>1</v>
      </c>
      <c r="F269" s="14" t="b">
        <v>1</v>
      </c>
      <c r="G269" s="15" t="b">
        <v>0</v>
      </c>
      <c r="H269" s="15" t="b">
        <v>0</v>
      </c>
      <c r="I269" s="14" t="b">
        <v>1</v>
      </c>
      <c r="J269" s="14" t="b">
        <v>1</v>
      </c>
      <c r="K269" t="str">
        <f t="shared" si="4"/>
        <v>[43714] = {true, true, false, false, true, true}, --Crystal Shard</v>
      </c>
    </row>
    <row r="270" spans="1:11" ht="15.75" thickBot="1" x14ac:dyDescent="0.3">
      <c r="A270" s="10" t="s">
        <v>91</v>
      </c>
      <c r="B270" s="11" t="s">
        <v>361</v>
      </c>
      <c r="C270" s="12">
        <v>24326</v>
      </c>
      <c r="D270" s="13">
        <v>24327</v>
      </c>
      <c r="E270" s="14" t="b">
        <v>1</v>
      </c>
      <c r="F270" s="14" t="b">
        <v>1</v>
      </c>
      <c r="G270" s="15" t="b">
        <v>0</v>
      </c>
      <c r="H270" s="15" t="b">
        <v>0</v>
      </c>
      <c r="I270" s="14" t="b">
        <v>1</v>
      </c>
      <c r="J270" s="14" t="b">
        <v>1</v>
      </c>
      <c r="K270" t="str">
        <f t="shared" si="4"/>
        <v>[24327] = {true, true, false, false, true, true}, --Daedric Curse</v>
      </c>
    </row>
    <row r="271" spans="1:11" ht="15.75" thickBot="1" x14ac:dyDescent="0.3">
      <c r="A271" s="10" t="s">
        <v>91</v>
      </c>
      <c r="B271" s="11" t="s">
        <v>242</v>
      </c>
      <c r="C271" s="12">
        <v>24834</v>
      </c>
      <c r="D271" s="13">
        <v>25161</v>
      </c>
      <c r="E271" s="14" t="b">
        <v>1</v>
      </c>
      <c r="F271" s="15" t="b">
        <v>0</v>
      </c>
      <c r="G271" s="14" t="b">
        <v>1</v>
      </c>
      <c r="H271" s="15" t="b">
        <v>0</v>
      </c>
      <c r="I271" s="14" t="b">
        <v>1</v>
      </c>
      <c r="J271" s="14" t="b">
        <v>1</v>
      </c>
      <c r="K271" t="str">
        <f t="shared" si="4"/>
        <v>[25161] = {true, false, true, false, true, true}, --Daedric Minefield</v>
      </c>
    </row>
    <row r="272" spans="1:11" ht="15.75" thickBot="1" x14ac:dyDescent="0.3">
      <c r="A272" s="10" t="s">
        <v>91</v>
      </c>
      <c r="B272" s="11" t="s">
        <v>362</v>
      </c>
      <c r="C272" s="12">
        <v>24828</v>
      </c>
      <c r="D272" s="13">
        <v>24829</v>
      </c>
      <c r="E272" s="14" t="b">
        <v>1</v>
      </c>
      <c r="F272" s="15" t="b">
        <v>0</v>
      </c>
      <c r="G272" s="14" t="b">
        <v>1</v>
      </c>
      <c r="H272" s="15" t="b">
        <v>0</v>
      </c>
      <c r="I272" s="14" t="b">
        <v>1</v>
      </c>
      <c r="J272" s="14" t="b">
        <v>1</v>
      </c>
      <c r="K272" t="str">
        <f t="shared" si="4"/>
        <v>[24829] = {true, false, true, false, true, true}, --Daedric Mines</v>
      </c>
    </row>
    <row r="273" spans="1:11" ht="15.75" thickBot="1" x14ac:dyDescent="0.3">
      <c r="A273" s="10" t="s">
        <v>91</v>
      </c>
      <c r="B273" s="11" t="s">
        <v>243</v>
      </c>
      <c r="C273" s="12">
        <v>24328</v>
      </c>
      <c r="D273" s="13">
        <v>24329</v>
      </c>
      <c r="E273" s="14" t="b">
        <v>1</v>
      </c>
      <c r="F273" s="14" t="b">
        <v>1</v>
      </c>
      <c r="G273" s="15" t="b">
        <v>0</v>
      </c>
      <c r="H273" s="15" t="b">
        <v>0</v>
      </c>
      <c r="I273" s="14" t="b">
        <v>1</v>
      </c>
      <c r="J273" s="14" t="b">
        <v>1</v>
      </c>
      <c r="K273" t="str">
        <f t="shared" si="4"/>
        <v>[24329] = {true, true, false, false, true, true}, --Daedric Prey</v>
      </c>
    </row>
    <row r="274" spans="1:11" ht="15.75" thickBot="1" x14ac:dyDescent="0.3">
      <c r="A274" s="10" t="s">
        <v>91</v>
      </c>
      <c r="B274" s="11" t="s">
        <v>68</v>
      </c>
      <c r="C274" s="12">
        <v>24842</v>
      </c>
      <c r="D274" s="13">
        <v>24843</v>
      </c>
      <c r="E274" s="14" t="b">
        <v>1</v>
      </c>
      <c r="F274" s="15" t="b">
        <v>0</v>
      </c>
      <c r="G274" s="14" t="b">
        <v>1</v>
      </c>
      <c r="H274" s="15" t="b">
        <v>0</v>
      </c>
      <c r="I274" s="14" t="b">
        <v>1</v>
      </c>
      <c r="J274" s="14" t="b">
        <v>1</v>
      </c>
      <c r="K274" t="str">
        <f t="shared" si="4"/>
        <v>[24843] = {true, false, true, false, true, true}, --Daedric Tomb</v>
      </c>
    </row>
    <row r="275" spans="1:11" ht="15.75" thickBot="1" x14ac:dyDescent="0.3">
      <c r="A275" s="10" t="s">
        <v>91</v>
      </c>
      <c r="B275" s="11" t="s">
        <v>69</v>
      </c>
      <c r="C275" s="12">
        <v>19109</v>
      </c>
      <c r="D275" s="13">
        <v>19109</v>
      </c>
      <c r="E275" s="14" t="b">
        <v>1</v>
      </c>
      <c r="F275" s="14" t="b">
        <v>1</v>
      </c>
      <c r="G275" s="15" t="b">
        <v>0</v>
      </c>
      <c r="H275" s="15" t="b">
        <v>0</v>
      </c>
      <c r="I275" s="14" t="b">
        <v>1</v>
      </c>
      <c r="J275" s="14" t="b">
        <v>1</v>
      </c>
      <c r="K275" t="str">
        <f t="shared" si="4"/>
        <v>[19109] = {true, true, false, false, true, true}, --Endless Fury</v>
      </c>
    </row>
    <row r="276" spans="1:11" ht="15.75" thickBot="1" x14ac:dyDescent="0.3">
      <c r="A276" s="10" t="s">
        <v>91</v>
      </c>
      <c r="B276" s="11" t="s">
        <v>363</v>
      </c>
      <c r="C276" s="12">
        <v>23304</v>
      </c>
      <c r="D276" s="13">
        <v>108844</v>
      </c>
      <c r="E276" s="14" t="b">
        <v>1</v>
      </c>
      <c r="F276" s="15" t="b">
        <v>0</v>
      </c>
      <c r="G276" s="14" t="b">
        <v>1</v>
      </c>
      <c r="H276" s="15" t="b">
        <v>0</v>
      </c>
      <c r="I276" s="14" t="b">
        <v>1</v>
      </c>
      <c r="J276" s="14" t="b">
        <v>1</v>
      </c>
      <c r="K276" t="str">
        <f t="shared" si="4"/>
        <v>[108844] = {true, false, true, false, true, true}, --Familiar Damage Pulse (Unstable Familirar)</v>
      </c>
    </row>
    <row r="277" spans="1:11" ht="15.75" thickBot="1" x14ac:dyDescent="0.3">
      <c r="A277" s="10" t="s">
        <v>91</v>
      </c>
      <c r="B277" s="11" t="s">
        <v>364</v>
      </c>
      <c r="C277" s="12">
        <v>23316</v>
      </c>
      <c r="D277" s="13">
        <v>77186</v>
      </c>
      <c r="E277" s="14" t="b">
        <v>1</v>
      </c>
      <c r="F277" s="15" t="b">
        <v>0</v>
      </c>
      <c r="G277" s="14" t="b">
        <v>1</v>
      </c>
      <c r="H277" s="15" t="b">
        <v>0</v>
      </c>
      <c r="I277" s="14" t="b">
        <v>1</v>
      </c>
      <c r="J277" s="14" t="b">
        <v>1</v>
      </c>
      <c r="K277" t="str">
        <f t="shared" si="4"/>
        <v>[77186] = {true, false, true, false, true, true}, --Familiar Damage Pulse (Volatile Familiar)</v>
      </c>
    </row>
    <row r="278" spans="1:11" ht="15.75" thickBot="1" x14ac:dyDescent="0.3">
      <c r="A278" s="10" t="s">
        <v>91</v>
      </c>
      <c r="B278" s="11" t="s">
        <v>365</v>
      </c>
      <c r="C278" s="12">
        <v>23304</v>
      </c>
      <c r="D278" s="13">
        <v>27850</v>
      </c>
      <c r="E278" s="15" t="b">
        <v>0</v>
      </c>
      <c r="F278" s="15" t="b">
        <v>0</v>
      </c>
      <c r="G278" s="15" t="b">
        <v>0</v>
      </c>
      <c r="H278" s="15" t="b">
        <v>0</v>
      </c>
      <c r="I278" s="15" t="b">
        <v>0</v>
      </c>
      <c r="J278" s="15" t="b">
        <v>0</v>
      </c>
      <c r="K278" t="str">
        <f t="shared" si="4"/>
        <v>[27850] = {false, false, false, false, false, false}, --Familiar Melee (Unstable Familirar)</v>
      </c>
    </row>
    <row r="279" spans="1:11" ht="15.75" thickBot="1" x14ac:dyDescent="0.3">
      <c r="A279" s="10" t="s">
        <v>91</v>
      </c>
      <c r="B279" s="11" t="s">
        <v>366</v>
      </c>
      <c r="C279" s="12">
        <v>23492</v>
      </c>
      <c r="D279" s="13">
        <v>23664</v>
      </c>
      <c r="E279" s="14" t="b">
        <v>1</v>
      </c>
      <c r="F279" s="14" t="b">
        <v>1</v>
      </c>
      <c r="G279" s="15" t="b">
        <v>0</v>
      </c>
      <c r="H279" s="15" t="b">
        <v>0</v>
      </c>
      <c r="I279" s="14" t="b">
        <v>1</v>
      </c>
      <c r="J279" s="14" t="b">
        <v>1</v>
      </c>
      <c r="K279" t="str">
        <f t="shared" si="4"/>
        <v>[23664] = {true, true, false, false, true, true}, --Greater Storm Attronach</v>
      </c>
    </row>
    <row r="280" spans="1:11" ht="15.75" thickBot="1" x14ac:dyDescent="0.3">
      <c r="A280" s="10" t="s">
        <v>91</v>
      </c>
      <c r="B280" s="11" t="s">
        <v>70</v>
      </c>
      <c r="C280" s="12">
        <v>24330</v>
      </c>
      <c r="D280" s="13">
        <v>24331</v>
      </c>
      <c r="E280" s="14" t="b">
        <v>1</v>
      </c>
      <c r="F280" s="14" t="b">
        <v>1</v>
      </c>
      <c r="G280" s="15" t="b">
        <v>0</v>
      </c>
      <c r="H280" s="15" t="b">
        <v>0</v>
      </c>
      <c r="I280" s="14" t="b">
        <v>1</v>
      </c>
      <c r="J280" s="14" t="b">
        <v>1</v>
      </c>
      <c r="K280" t="str">
        <f t="shared" si="4"/>
        <v>[24331] = {true, true, false, false, true, true}, --Haunting Curse</v>
      </c>
    </row>
    <row r="281" spans="1:11" ht="15.75" thickBot="1" x14ac:dyDescent="0.3">
      <c r="A281" s="10" t="s">
        <v>91</v>
      </c>
      <c r="B281" s="11" t="s">
        <v>244</v>
      </c>
      <c r="C281" s="12">
        <v>23231</v>
      </c>
      <c r="D281" s="13">
        <v>23232</v>
      </c>
      <c r="E281" s="14" t="b">
        <v>1</v>
      </c>
      <c r="F281" s="15" t="b">
        <v>0</v>
      </c>
      <c r="G281" s="14" t="b">
        <v>1</v>
      </c>
      <c r="H281" s="15" t="b">
        <v>0</v>
      </c>
      <c r="I281" s="14" t="b">
        <v>1</v>
      </c>
      <c r="J281" s="14" t="b">
        <v>1</v>
      </c>
      <c r="K281" t="str">
        <f t="shared" si="4"/>
        <v>[23232] = {true, false, true, false, true, true}, --Hurricane</v>
      </c>
    </row>
    <row r="282" spans="1:11" ht="15.75" thickBot="1" x14ac:dyDescent="0.3">
      <c r="A282" s="10" t="s">
        <v>91</v>
      </c>
      <c r="B282" s="11" t="s">
        <v>367</v>
      </c>
      <c r="C282" s="12" t="s">
        <v>34</v>
      </c>
      <c r="D282" s="13">
        <v>45194</v>
      </c>
      <c r="E282" s="14" t="b">
        <v>1</v>
      </c>
      <c r="F282" s="14" t="b">
        <v>1</v>
      </c>
      <c r="G282" s="15" t="b">
        <v>0</v>
      </c>
      <c r="H282" s="15" t="b">
        <v>0</v>
      </c>
      <c r="I282" s="14" t="b">
        <v>1</v>
      </c>
      <c r="J282" s="14" t="b">
        <v>1</v>
      </c>
      <c r="K282" t="str">
        <f t="shared" si="4"/>
        <v>[45194] = {true, true, false, false, true, true}, --Implosion (Lightning)</v>
      </c>
    </row>
    <row r="283" spans="1:11" ht="15.75" thickBot="1" x14ac:dyDescent="0.3">
      <c r="A283" s="10" t="s">
        <v>91</v>
      </c>
      <c r="B283" s="11" t="s">
        <v>368</v>
      </c>
      <c r="C283" s="12" t="s">
        <v>34</v>
      </c>
      <c r="D283" s="13">
        <v>82806</v>
      </c>
      <c r="E283" s="14" t="b">
        <v>1</v>
      </c>
      <c r="F283" s="14" t="b">
        <v>1</v>
      </c>
      <c r="G283" s="15" t="b">
        <v>0</v>
      </c>
      <c r="H283" s="15" t="b">
        <v>0</v>
      </c>
      <c r="I283" s="14" t="b">
        <v>1</v>
      </c>
      <c r="J283" s="14" t="b">
        <v>1</v>
      </c>
      <c r="K283" t="str">
        <f t="shared" si="4"/>
        <v>[82806] = {true, true, false, false, true, true}, --Implosion (Physical)</v>
      </c>
    </row>
    <row r="284" spans="1:11" ht="15.75" thickBot="1" x14ac:dyDescent="0.3">
      <c r="A284" s="10" t="s">
        <v>91</v>
      </c>
      <c r="B284" s="11" t="s">
        <v>369</v>
      </c>
      <c r="C284" s="12">
        <v>24613</v>
      </c>
      <c r="D284" s="13">
        <v>28027</v>
      </c>
      <c r="E284" s="15" t="b">
        <v>0</v>
      </c>
      <c r="F284" s="15" t="b">
        <v>0</v>
      </c>
      <c r="G284" s="15" t="b">
        <v>0</v>
      </c>
      <c r="H284" s="15" t="b">
        <v>0</v>
      </c>
      <c r="I284" s="15" t="b">
        <v>0</v>
      </c>
      <c r="J284" s="15" t="b">
        <v>0</v>
      </c>
      <c r="K284" t="str">
        <f t="shared" si="4"/>
        <v>[28027] = {false, false, false, false, false, false}, --Kick (Winged Twilight/Twilight Tormentor)</v>
      </c>
    </row>
    <row r="285" spans="1:11" ht="15.75" thickBot="1" x14ac:dyDescent="0.3">
      <c r="A285" s="10" t="s">
        <v>91</v>
      </c>
      <c r="B285" s="11" t="s">
        <v>245</v>
      </c>
      <c r="C285" s="12">
        <v>23205</v>
      </c>
      <c r="D285" s="13">
        <v>23208</v>
      </c>
      <c r="E285" s="14" t="b">
        <v>1</v>
      </c>
      <c r="F285" s="15" t="b">
        <v>0</v>
      </c>
      <c r="G285" s="14" t="b">
        <v>1</v>
      </c>
      <c r="H285" s="15" t="b">
        <v>0</v>
      </c>
      <c r="I285" s="14" t="b">
        <v>1</v>
      </c>
      <c r="J285" s="14" t="b">
        <v>1</v>
      </c>
      <c r="K285" t="str">
        <f t="shared" si="4"/>
        <v>[23208] = {true, false, true, false, true, true}, --Lightning Flood</v>
      </c>
    </row>
    <row r="286" spans="1:11" ht="15.75" thickBot="1" x14ac:dyDescent="0.3">
      <c r="A286" s="10" t="s">
        <v>91</v>
      </c>
      <c r="B286" s="11" t="s">
        <v>370</v>
      </c>
      <c r="C286" s="12">
        <v>23210</v>
      </c>
      <c r="D286" s="13">
        <v>23211</v>
      </c>
      <c r="E286" s="14" t="b">
        <v>1</v>
      </c>
      <c r="F286" s="15" t="b">
        <v>0</v>
      </c>
      <c r="G286" s="14" t="b">
        <v>1</v>
      </c>
      <c r="H286" s="15" t="b">
        <v>0</v>
      </c>
      <c r="I286" s="14" t="b">
        <v>1</v>
      </c>
      <c r="J286" s="14" t="b">
        <v>1</v>
      </c>
      <c r="K286" t="str">
        <f t="shared" si="4"/>
        <v>[23211] = {true, false, true, false, true, true}, --Lightning Form</v>
      </c>
    </row>
    <row r="287" spans="1:11" ht="15.75" thickBot="1" x14ac:dyDescent="0.3">
      <c r="A287" s="10" t="s">
        <v>91</v>
      </c>
      <c r="B287" s="11" t="s">
        <v>372</v>
      </c>
      <c r="C287" s="12">
        <v>23182</v>
      </c>
      <c r="D287" s="13">
        <v>23189</v>
      </c>
      <c r="E287" s="14" t="b">
        <v>1</v>
      </c>
      <c r="F287" s="15" t="b">
        <v>0</v>
      </c>
      <c r="G287" s="14" t="b">
        <v>1</v>
      </c>
      <c r="H287" s="15" t="b">
        <v>0</v>
      </c>
      <c r="I287" s="14" t="b">
        <v>1</v>
      </c>
      <c r="J287" s="14" t="b">
        <v>1</v>
      </c>
      <c r="K287" t="str">
        <f t="shared" si="4"/>
        <v>[23189] = {true, false, true, false, true, true}, --Lightning Splash</v>
      </c>
    </row>
    <row r="288" spans="1:11" ht="15.75" thickBot="1" x14ac:dyDescent="0.3">
      <c r="A288" s="10" t="s">
        <v>91</v>
      </c>
      <c r="B288" s="11" t="s">
        <v>371</v>
      </c>
      <c r="C288" s="12">
        <v>23495</v>
      </c>
      <c r="D288" s="13">
        <v>29809</v>
      </c>
      <c r="E288" s="14" t="b">
        <v>1</v>
      </c>
      <c r="F288" s="14" t="b">
        <v>1</v>
      </c>
      <c r="G288" s="15" t="b">
        <v>0</v>
      </c>
      <c r="H288" s="15" t="b">
        <v>0</v>
      </c>
      <c r="I288" s="14" t="b">
        <v>1</v>
      </c>
      <c r="J288" s="14" t="b">
        <v>1</v>
      </c>
      <c r="K288" t="str">
        <f t="shared" si="4"/>
        <v>[29809] = {true, true, false, false, true, true}, --Lightning Strike (Charged Atronach)</v>
      </c>
    </row>
    <row r="289" spans="1:11" ht="15.75" thickBot="1" x14ac:dyDescent="0.3">
      <c r="A289" s="10" t="s">
        <v>91</v>
      </c>
      <c r="B289" s="11" t="s">
        <v>71</v>
      </c>
      <c r="C289" s="12">
        <v>23200</v>
      </c>
      <c r="D289" s="13">
        <v>23202</v>
      </c>
      <c r="E289" s="14" t="b">
        <v>1</v>
      </c>
      <c r="F289" s="15" t="b">
        <v>0</v>
      </c>
      <c r="G289" s="14" t="b">
        <v>1</v>
      </c>
      <c r="H289" s="15" t="b">
        <v>0</v>
      </c>
      <c r="I289" s="14" t="b">
        <v>1</v>
      </c>
      <c r="J289" s="14" t="b">
        <v>1</v>
      </c>
      <c r="K289" t="str">
        <f t="shared" si="4"/>
        <v>[23202] = {true, false, true, false, true, true}, --Liquid Lightning</v>
      </c>
    </row>
    <row r="290" spans="1:11" ht="15.75" thickBot="1" x14ac:dyDescent="0.3">
      <c r="A290" s="10" t="s">
        <v>91</v>
      </c>
      <c r="B290" s="11" t="s">
        <v>373</v>
      </c>
      <c r="C290" s="12">
        <v>18718</v>
      </c>
      <c r="D290" s="13">
        <v>18718</v>
      </c>
      <c r="E290" s="14" t="b">
        <v>1</v>
      </c>
      <c r="F290" s="14" t="b">
        <v>1</v>
      </c>
      <c r="G290" s="15" t="b">
        <v>0</v>
      </c>
      <c r="H290" s="15" t="b">
        <v>0</v>
      </c>
      <c r="I290" s="14" t="b">
        <v>1</v>
      </c>
      <c r="J290" s="14" t="b">
        <v>1</v>
      </c>
      <c r="K290" t="str">
        <f t="shared" si="4"/>
        <v>[18718] = {true, true, false, false, true, true}, --Mages' Fury</v>
      </c>
    </row>
    <row r="291" spans="1:11" ht="15.75" thickBot="1" x14ac:dyDescent="0.3">
      <c r="A291" s="10" t="s">
        <v>91</v>
      </c>
      <c r="B291" s="11" t="s">
        <v>374</v>
      </c>
      <c r="C291" s="12">
        <v>19123</v>
      </c>
      <c r="D291" s="13">
        <v>19123</v>
      </c>
      <c r="E291" s="14" t="b">
        <v>1</v>
      </c>
      <c r="F291" s="14" t="b">
        <v>1</v>
      </c>
      <c r="G291" s="15" t="b">
        <v>0</v>
      </c>
      <c r="H291" s="15" t="b">
        <v>0</v>
      </c>
      <c r="I291" s="14" t="b">
        <v>1</v>
      </c>
      <c r="J291" s="14" t="b">
        <v>1</v>
      </c>
      <c r="K291" t="str">
        <f t="shared" si="4"/>
        <v>[19123] = {true, true, false, false, true, true}, --Magess' Wraith</v>
      </c>
    </row>
    <row r="292" spans="1:11" ht="30.75" thickBot="1" x14ac:dyDescent="0.3">
      <c r="A292" s="10" t="s">
        <v>91</v>
      </c>
      <c r="B292" s="11" t="s">
        <v>246</v>
      </c>
      <c r="C292" s="12" t="s">
        <v>464</v>
      </c>
      <c r="D292" s="13">
        <v>24798</v>
      </c>
      <c r="E292" s="14" t="b">
        <v>1</v>
      </c>
      <c r="F292" s="15" t="b">
        <v>0</v>
      </c>
      <c r="G292" s="14" t="b">
        <v>1</v>
      </c>
      <c r="H292" s="15" t="b">
        <v>0</v>
      </c>
      <c r="I292" s="14" t="b">
        <v>1</v>
      </c>
      <c r="J292" s="14" t="b">
        <v>1</v>
      </c>
      <c r="K292" t="str">
        <f t="shared" si="4"/>
        <v>[24798] = {true, false, true, false, true, true}, --Overload Heavy Attack</v>
      </c>
    </row>
    <row r="293" spans="1:11" ht="45.75" thickBot="1" x14ac:dyDescent="0.3">
      <c r="A293" s="10" t="s">
        <v>91</v>
      </c>
      <c r="B293" s="11" t="s">
        <v>247</v>
      </c>
      <c r="C293" s="12" t="s">
        <v>465</v>
      </c>
      <c r="D293" s="13">
        <v>24792</v>
      </c>
      <c r="E293" s="14" t="b">
        <v>1</v>
      </c>
      <c r="F293" s="14" t="b">
        <v>1</v>
      </c>
      <c r="G293" s="15" t="b">
        <v>0</v>
      </c>
      <c r="H293" s="15" t="b">
        <v>0</v>
      </c>
      <c r="I293" s="14" t="b">
        <v>1</v>
      </c>
      <c r="J293" s="14" t="b">
        <v>1</v>
      </c>
      <c r="K293" t="str">
        <f t="shared" si="4"/>
        <v>[24792] = {true, true, false, false, true, true}, --Overload Light Attack</v>
      </c>
    </row>
    <row r="294" spans="1:11" ht="15.75" thickBot="1" x14ac:dyDescent="0.3">
      <c r="A294" s="10" t="s">
        <v>91</v>
      </c>
      <c r="B294" s="11" t="s">
        <v>377</v>
      </c>
      <c r="C294" s="12">
        <v>24578</v>
      </c>
      <c r="D294" s="13">
        <v>100118</v>
      </c>
      <c r="E294" s="14" t="b">
        <v>1</v>
      </c>
      <c r="F294" s="14" t="b">
        <v>1</v>
      </c>
      <c r="G294" s="15" t="b">
        <v>0</v>
      </c>
      <c r="H294" s="15" t="b">
        <v>0</v>
      </c>
      <c r="I294" s="14" t="b">
        <v>1</v>
      </c>
      <c r="J294" s="14" t="b">
        <v>1</v>
      </c>
      <c r="K294" t="str">
        <f t="shared" si="4"/>
        <v>[100118] = {true, true, false, false, true, true}, --Petrify (Rune Cage)</v>
      </c>
    </row>
    <row r="295" spans="1:11" ht="15.75" thickBot="1" x14ac:dyDescent="0.3">
      <c r="A295" s="10" t="s">
        <v>91</v>
      </c>
      <c r="B295" s="11" t="s">
        <v>378</v>
      </c>
      <c r="C295" s="12">
        <v>24806</v>
      </c>
      <c r="D295" s="13">
        <v>24811</v>
      </c>
      <c r="E295" s="14" t="b">
        <v>1</v>
      </c>
      <c r="F295" s="15" t="b">
        <v>0</v>
      </c>
      <c r="G295" s="14" t="b">
        <v>1</v>
      </c>
      <c r="H295" s="15" t="b">
        <v>0</v>
      </c>
      <c r="I295" s="14" t="b">
        <v>1</v>
      </c>
      <c r="J295" s="14" t="b">
        <v>1</v>
      </c>
      <c r="K295" t="str">
        <f t="shared" si="4"/>
        <v>[24811] = {true, false, true, false, true, true}, --Power Overload Heavy</v>
      </c>
    </row>
    <row r="296" spans="1:11" ht="15.75" thickBot="1" x14ac:dyDescent="0.3">
      <c r="A296" s="10" t="s">
        <v>91</v>
      </c>
      <c r="B296" s="11" t="s">
        <v>72</v>
      </c>
      <c r="C296" s="12">
        <v>28308</v>
      </c>
      <c r="D296" s="13">
        <v>28309</v>
      </c>
      <c r="E296" s="14" t="b">
        <v>1</v>
      </c>
      <c r="F296" s="14" t="b">
        <v>1</v>
      </c>
      <c r="G296" s="15" t="b">
        <v>0</v>
      </c>
      <c r="H296" s="15" t="b">
        <v>0</v>
      </c>
      <c r="I296" s="14" t="b">
        <v>1</v>
      </c>
      <c r="J296" s="14" t="b">
        <v>1</v>
      </c>
      <c r="K296" t="str">
        <f t="shared" si="4"/>
        <v>[28309] = {true, true, false, false, true, true}, --Shattering Prison</v>
      </c>
    </row>
    <row r="297" spans="1:11" ht="15.75" thickBot="1" x14ac:dyDescent="0.3">
      <c r="A297" s="10" t="s">
        <v>91</v>
      </c>
      <c r="B297" s="11" t="s">
        <v>73</v>
      </c>
      <c r="C297" s="12">
        <v>23236</v>
      </c>
      <c r="D297" s="13">
        <v>23239</v>
      </c>
      <c r="E297" s="14" t="b">
        <v>1</v>
      </c>
      <c r="F297" s="14" t="b">
        <v>1</v>
      </c>
      <c r="G297" s="15" t="b">
        <v>0</v>
      </c>
      <c r="H297" s="15" t="b">
        <v>0</v>
      </c>
      <c r="I297" s="14" t="b">
        <v>1</v>
      </c>
      <c r="J297" s="14" t="b">
        <v>1</v>
      </c>
      <c r="K297" t="str">
        <f t="shared" si="4"/>
        <v>[23239] = {true, true, false, false, true, true}, --Streak</v>
      </c>
    </row>
    <row r="298" spans="1:11" ht="15.75" thickBot="1" x14ac:dyDescent="0.3">
      <c r="A298" s="10" t="s">
        <v>91</v>
      </c>
      <c r="B298" s="11" t="s">
        <v>248</v>
      </c>
      <c r="C298" s="12">
        <v>23495</v>
      </c>
      <c r="D298" s="13">
        <v>23667</v>
      </c>
      <c r="E298" s="14" t="b">
        <v>1</v>
      </c>
      <c r="F298" s="14" t="b">
        <v>1</v>
      </c>
      <c r="G298" s="15" t="b">
        <v>0</v>
      </c>
      <c r="H298" s="15" t="b">
        <v>0</v>
      </c>
      <c r="I298" s="14" t="b">
        <v>1</v>
      </c>
      <c r="J298" s="14" t="b">
        <v>1</v>
      </c>
      <c r="K298" t="str">
        <f t="shared" si="4"/>
        <v>[23667] = {true, true, false, false, true, true}, --Summon Charged Atronach</v>
      </c>
    </row>
    <row r="299" spans="1:11" ht="15.75" thickBot="1" x14ac:dyDescent="0.3">
      <c r="A299" s="10" t="s">
        <v>91</v>
      </c>
      <c r="B299" s="11" t="s">
        <v>379</v>
      </c>
      <c r="C299" s="12">
        <v>23634</v>
      </c>
      <c r="D299" s="13">
        <v>23659</v>
      </c>
      <c r="E299" s="14" t="b">
        <v>1</v>
      </c>
      <c r="F299" s="14" t="b">
        <v>1</v>
      </c>
      <c r="G299" s="15" t="b">
        <v>0</v>
      </c>
      <c r="H299" s="15" t="b">
        <v>0</v>
      </c>
      <c r="I299" s="14" t="b">
        <v>1</v>
      </c>
      <c r="J299" s="14" t="b">
        <v>1</v>
      </c>
      <c r="K299" t="str">
        <f t="shared" si="4"/>
        <v>[23659] = {true, true, false, false, true, true}, --Summon Storm Atronach</v>
      </c>
    </row>
    <row r="300" spans="1:11" ht="15.75" thickBot="1" x14ac:dyDescent="0.3">
      <c r="A300" s="10" t="s">
        <v>91</v>
      </c>
      <c r="B300" s="11" t="s">
        <v>74</v>
      </c>
      <c r="C300" s="12">
        <v>28341</v>
      </c>
      <c r="D300" s="13">
        <v>80435</v>
      </c>
      <c r="E300" s="14" t="b">
        <v>1</v>
      </c>
      <c r="F300" s="15" t="b">
        <v>0</v>
      </c>
      <c r="G300" s="14" t="b">
        <v>1</v>
      </c>
      <c r="H300" s="15" t="b">
        <v>0</v>
      </c>
      <c r="I300" s="14" t="b">
        <v>1</v>
      </c>
      <c r="J300" s="14" t="b">
        <v>1</v>
      </c>
      <c r="K300" t="str">
        <f t="shared" si="4"/>
        <v>[80435] = {true, false, true, false, true, true}, --Suppression Field</v>
      </c>
    </row>
    <row r="301" spans="1:11" ht="15.75" thickBot="1" x14ac:dyDescent="0.3">
      <c r="A301" s="10" t="s">
        <v>91</v>
      </c>
      <c r="B301" s="11" t="s">
        <v>380</v>
      </c>
      <c r="C301" s="12">
        <v>23319</v>
      </c>
      <c r="D301" s="13">
        <v>29528</v>
      </c>
      <c r="E301" s="15" t="b">
        <v>0</v>
      </c>
      <c r="F301" s="15" t="b">
        <v>0</v>
      </c>
      <c r="G301" s="15" t="b">
        <v>0</v>
      </c>
      <c r="H301" s="15" t="b">
        <v>0</v>
      </c>
      <c r="I301" s="15" t="b">
        <v>0</v>
      </c>
      <c r="J301" s="15" t="b">
        <v>0</v>
      </c>
      <c r="K301" t="str">
        <f t="shared" si="4"/>
        <v>[29528] = {false, false, false, false, false, false}, --Tail Spike (Unstable Clannfear)</v>
      </c>
    </row>
    <row r="302" spans="1:11" ht="15.75" thickBot="1" x14ac:dyDescent="0.3">
      <c r="A302" s="10" t="s">
        <v>91</v>
      </c>
      <c r="B302" s="11" t="s">
        <v>381</v>
      </c>
      <c r="C302" s="12">
        <v>24613</v>
      </c>
      <c r="D302" s="13">
        <v>24617</v>
      </c>
      <c r="E302" s="15" t="b">
        <v>0</v>
      </c>
      <c r="F302" s="15" t="b">
        <v>0</v>
      </c>
      <c r="G302" s="15" t="b">
        <v>0</v>
      </c>
      <c r="H302" s="15" t="b">
        <v>0</v>
      </c>
      <c r="I302" s="15" t="b">
        <v>0</v>
      </c>
      <c r="J302" s="15" t="b">
        <v>0</v>
      </c>
      <c r="K302" t="str">
        <f t="shared" si="4"/>
        <v>[24617] = {false, false, false, false, false, false}, --Zap (Winged Twilight/Twilight Tormentor)</v>
      </c>
    </row>
    <row r="303" spans="1:11" ht="15.75" thickBot="1" x14ac:dyDescent="0.3">
      <c r="A303" s="10" t="s">
        <v>92</v>
      </c>
      <c r="B303" s="11" t="s">
        <v>249</v>
      </c>
      <c r="C303" s="12">
        <v>40317</v>
      </c>
      <c r="D303" s="13">
        <v>40317</v>
      </c>
      <c r="E303" s="14" t="b">
        <v>1</v>
      </c>
      <c r="F303" s="15" t="b">
        <v>0</v>
      </c>
      <c r="G303" s="14" t="b">
        <v>1</v>
      </c>
      <c r="H303" s="15" t="b">
        <v>0</v>
      </c>
      <c r="I303" s="14" t="b">
        <v>1</v>
      </c>
      <c r="J303" s="14" t="b">
        <v>1</v>
      </c>
      <c r="K303" t="str">
        <f t="shared" si="4"/>
        <v>[40317] = {true, false, true, false, true, true}, --Consuming Trap</v>
      </c>
    </row>
    <row r="304" spans="1:11" ht="15.75" thickBot="1" x14ac:dyDescent="0.3">
      <c r="A304" s="10" t="s">
        <v>92</v>
      </c>
      <c r="B304" s="11" t="s">
        <v>250</v>
      </c>
      <c r="C304" s="12">
        <v>40414</v>
      </c>
      <c r="D304" s="13">
        <v>40414</v>
      </c>
      <c r="E304" s="14" t="b">
        <v>1</v>
      </c>
      <c r="F304" s="15" t="b">
        <v>0</v>
      </c>
      <c r="G304" s="14" t="b">
        <v>1</v>
      </c>
      <c r="H304" s="15" t="b">
        <v>0</v>
      </c>
      <c r="I304" s="14" t="b">
        <v>1</v>
      </c>
      <c r="J304" s="14" t="b">
        <v>1</v>
      </c>
      <c r="K304" t="str">
        <f t="shared" si="4"/>
        <v>[40414] = {true, false, true, false, true, true}, --Shatter Soul</v>
      </c>
    </row>
    <row r="305" spans="1:11" ht="15.75" thickBot="1" x14ac:dyDescent="0.3">
      <c r="A305" s="10" t="s">
        <v>92</v>
      </c>
      <c r="B305" s="11" t="s">
        <v>75</v>
      </c>
      <c r="C305" s="12">
        <v>40420</v>
      </c>
      <c r="D305" s="13">
        <v>40420</v>
      </c>
      <c r="E305" s="14" t="b">
        <v>1</v>
      </c>
      <c r="F305" s="15" t="b">
        <v>0</v>
      </c>
      <c r="G305" s="14" t="b">
        <v>1</v>
      </c>
      <c r="H305" s="15" t="b">
        <v>0</v>
      </c>
      <c r="I305" s="14" t="b">
        <v>1</v>
      </c>
      <c r="J305" s="14" t="b">
        <v>1</v>
      </c>
      <c r="K305" t="str">
        <f t="shared" si="4"/>
        <v>[40420] = {true, false, true, false, true, true}, --Soul Assault</v>
      </c>
    </row>
    <row r="306" spans="1:11" ht="15.75" thickBot="1" x14ac:dyDescent="0.3">
      <c r="A306" s="10" t="s">
        <v>92</v>
      </c>
      <c r="B306" s="11" t="s">
        <v>76</v>
      </c>
      <c r="C306" s="12">
        <v>40328</v>
      </c>
      <c r="D306" s="13">
        <v>40328</v>
      </c>
      <c r="E306" s="14" t="b">
        <v>1</v>
      </c>
      <c r="F306" s="15" t="b">
        <v>0</v>
      </c>
      <c r="G306" s="14" t="b">
        <v>1</v>
      </c>
      <c r="H306" s="15" t="b">
        <v>0</v>
      </c>
      <c r="I306" s="14" t="b">
        <v>1</v>
      </c>
      <c r="J306" s="14" t="b">
        <v>1</v>
      </c>
      <c r="K306" t="str">
        <f t="shared" si="4"/>
        <v>[40328] = {true, false, true, false, true, true}, --Soul Splitting Trap</v>
      </c>
    </row>
    <row r="307" spans="1:11" ht="15.75" thickBot="1" x14ac:dyDescent="0.3">
      <c r="A307" s="10" t="s">
        <v>93</v>
      </c>
      <c r="B307" s="11" t="s">
        <v>24</v>
      </c>
      <c r="C307" s="12">
        <v>26800</v>
      </c>
      <c r="D307" s="13">
        <v>26800</v>
      </c>
      <c r="E307" s="14" t="b">
        <v>1</v>
      </c>
      <c r="F307" s="14" t="b">
        <v>1</v>
      </c>
      <c r="G307" s="15" t="b">
        <v>0</v>
      </c>
      <c r="H307" s="15" t="b">
        <v>0</v>
      </c>
      <c r="I307" s="14" t="b">
        <v>1</v>
      </c>
      <c r="J307" s="14" t="b">
        <v>1</v>
      </c>
      <c r="K307" t="str">
        <f t="shared" si="4"/>
        <v>[26800] = {true, true, false, false, true, true}, --Aurora Javelin</v>
      </c>
    </row>
    <row r="308" spans="1:11" ht="15.75" thickBot="1" x14ac:dyDescent="0.3">
      <c r="A308" s="10" t="s">
        <v>93</v>
      </c>
      <c r="B308" s="11" t="s">
        <v>133</v>
      </c>
      <c r="C308" s="12">
        <v>26804</v>
      </c>
      <c r="D308" s="13">
        <v>26804</v>
      </c>
      <c r="E308" s="14" t="b">
        <v>1</v>
      </c>
      <c r="F308" s="14" t="b">
        <v>1</v>
      </c>
      <c r="G308" s="15" t="b">
        <v>0</v>
      </c>
      <c r="H308" s="15" t="b">
        <v>0</v>
      </c>
      <c r="I308" s="14" t="b">
        <v>1</v>
      </c>
      <c r="J308" s="14" t="b">
        <v>1</v>
      </c>
      <c r="K308" t="str">
        <f t="shared" si="4"/>
        <v>[26804] = {true, true, false, false, true, true}, --Binding Javelin</v>
      </c>
    </row>
    <row r="309" spans="1:11" ht="15.75" thickBot="1" x14ac:dyDescent="0.3">
      <c r="A309" s="10" t="s">
        <v>93</v>
      </c>
      <c r="B309" s="11" t="s">
        <v>104</v>
      </c>
      <c r="C309" s="12">
        <v>26792</v>
      </c>
      <c r="D309" s="13">
        <v>44432</v>
      </c>
      <c r="E309" s="14" t="b">
        <v>1</v>
      </c>
      <c r="F309" s="15" t="b">
        <v>0</v>
      </c>
      <c r="G309" s="14" t="b">
        <v>1</v>
      </c>
      <c r="H309" s="15" t="b">
        <v>0</v>
      </c>
      <c r="I309" s="14" t="b">
        <v>1</v>
      </c>
      <c r="J309" s="14" t="b">
        <v>1</v>
      </c>
      <c r="K309" t="str">
        <f t="shared" si="4"/>
        <v>[44432] = {true, false, true, false, true, true}, --Biting Jabs</v>
      </c>
    </row>
    <row r="310" spans="1:11" ht="15.75" thickBot="1" x14ac:dyDescent="0.3">
      <c r="A310" s="10" t="s">
        <v>93</v>
      </c>
      <c r="B310" s="11" t="s">
        <v>382</v>
      </c>
      <c r="C310" s="12">
        <v>26792</v>
      </c>
      <c r="D310" s="13">
        <v>26794</v>
      </c>
      <c r="E310" s="14" t="b">
        <v>1</v>
      </c>
      <c r="F310" s="15" t="b">
        <v>0</v>
      </c>
      <c r="G310" s="14" t="b">
        <v>1</v>
      </c>
      <c r="H310" s="15" t="b">
        <v>0</v>
      </c>
      <c r="I310" s="14" t="b">
        <v>1</v>
      </c>
      <c r="J310" s="14" t="b">
        <v>1</v>
      </c>
      <c r="K310" t="str">
        <f t="shared" si="4"/>
        <v>[26794] = {true, false, true, false, true, true}, --Biting Jabs (splash)</v>
      </c>
    </row>
    <row r="311" spans="1:11" ht="15.75" thickBot="1" x14ac:dyDescent="0.3">
      <c r="A311" s="10" t="s">
        <v>93</v>
      </c>
      <c r="B311" s="11" t="s">
        <v>1</v>
      </c>
      <c r="C311" s="12">
        <v>26869</v>
      </c>
      <c r="D311" s="13">
        <v>26871</v>
      </c>
      <c r="E311" s="14" t="b">
        <v>1</v>
      </c>
      <c r="F311" s="14" t="b">
        <v>1</v>
      </c>
      <c r="G311" s="15" t="b">
        <v>0</v>
      </c>
      <c r="H311" s="15" t="b">
        <v>0</v>
      </c>
      <c r="I311" s="14" t="b">
        <v>1</v>
      </c>
      <c r="J311" s="14" t="b">
        <v>1</v>
      </c>
      <c r="K311" t="str">
        <f t="shared" si="4"/>
        <v>[26871] = {true, true, false, false, true, true}, --Blazing Spear</v>
      </c>
    </row>
    <row r="312" spans="1:11" ht="15.75" thickBot="1" x14ac:dyDescent="0.3">
      <c r="A312" s="10" t="s">
        <v>93</v>
      </c>
      <c r="B312" s="11" t="s">
        <v>2</v>
      </c>
      <c r="C312" s="12">
        <v>26869</v>
      </c>
      <c r="D312" s="13">
        <v>26879</v>
      </c>
      <c r="E312" s="14" t="b">
        <v>1</v>
      </c>
      <c r="F312" s="15" t="b">
        <v>0</v>
      </c>
      <c r="G312" s="14" t="b">
        <v>1</v>
      </c>
      <c r="H312" s="15" t="b">
        <v>0</v>
      </c>
      <c r="I312" s="14" t="b">
        <v>1</v>
      </c>
      <c r="J312" s="14" t="b">
        <v>1</v>
      </c>
      <c r="K312" t="str">
        <f t="shared" si="4"/>
        <v>[26879] = {true, false, true, false, true, true}, --Blazing Spear Pulse</v>
      </c>
    </row>
    <row r="313" spans="1:11" ht="15.75" thickBot="1" x14ac:dyDescent="0.3">
      <c r="A313" s="10" t="s">
        <v>93</v>
      </c>
      <c r="B313" s="11" t="s">
        <v>10</v>
      </c>
      <c r="C313" s="12" t="s">
        <v>34</v>
      </c>
      <c r="D313" s="13">
        <v>80170</v>
      </c>
      <c r="E313" s="14" t="b">
        <v>1</v>
      </c>
      <c r="F313" s="14" t="b">
        <v>1</v>
      </c>
      <c r="G313" s="15" t="b">
        <v>0</v>
      </c>
      <c r="H313" s="15" t="b">
        <v>0</v>
      </c>
      <c r="I313" s="14" t="b">
        <v>1</v>
      </c>
      <c r="J313" s="14" t="b">
        <v>1</v>
      </c>
      <c r="K313" t="str">
        <f t="shared" si="4"/>
        <v>[80170] = {true, true, false, false, true, true}, --Burning Light</v>
      </c>
    </row>
    <row r="314" spans="1:11" ht="15.75" thickBot="1" x14ac:dyDescent="0.3">
      <c r="A314" s="10" t="s">
        <v>93</v>
      </c>
      <c r="B314" s="11" t="s">
        <v>10</v>
      </c>
      <c r="C314" s="12" t="s">
        <v>34</v>
      </c>
      <c r="D314" s="13">
        <v>80170</v>
      </c>
      <c r="E314" s="14" t="b">
        <v>1</v>
      </c>
      <c r="F314" s="14" t="b">
        <v>1</v>
      </c>
      <c r="G314" s="15" t="b">
        <v>0</v>
      </c>
      <c r="H314" s="15" t="b">
        <v>0</v>
      </c>
      <c r="I314" s="14" t="b">
        <v>1</v>
      </c>
      <c r="J314" s="14" t="b">
        <v>1</v>
      </c>
      <c r="K314" t="str">
        <f t="shared" si="4"/>
        <v>[80170] = {true, true, false, false, true, true}, --Burning Light</v>
      </c>
    </row>
    <row r="315" spans="1:11" ht="15.75" thickBot="1" x14ac:dyDescent="0.3">
      <c r="A315" s="10" t="s">
        <v>93</v>
      </c>
      <c r="B315" s="11" t="s">
        <v>137</v>
      </c>
      <c r="C315" s="12">
        <v>22139</v>
      </c>
      <c r="D315" s="13">
        <v>22139</v>
      </c>
      <c r="E315" s="14" t="b">
        <v>1</v>
      </c>
      <c r="F315" s="14" t="b">
        <v>1</v>
      </c>
      <c r="G315" s="15" t="b">
        <v>0</v>
      </c>
      <c r="H315" s="15" t="b">
        <v>0</v>
      </c>
      <c r="I315" s="14" t="b">
        <v>1</v>
      </c>
      <c r="J315" s="14" t="b">
        <v>1</v>
      </c>
      <c r="K315" t="str">
        <f t="shared" si="4"/>
        <v>[22139] = {true, true, false, false, true, true}, --Crescent Sweep</v>
      </c>
    </row>
    <row r="316" spans="1:11" ht="15.75" thickBot="1" x14ac:dyDescent="0.3">
      <c r="A316" s="10" t="s">
        <v>93</v>
      </c>
      <c r="B316" s="11" t="s">
        <v>98</v>
      </c>
      <c r="C316" s="12">
        <v>22110</v>
      </c>
      <c r="D316" s="13">
        <v>22110</v>
      </c>
      <c r="E316" s="14" t="b">
        <v>1</v>
      </c>
      <c r="F316" s="14" t="b">
        <v>1</v>
      </c>
      <c r="G316" s="15" t="b">
        <v>0</v>
      </c>
      <c r="H316" s="15" t="b">
        <v>0</v>
      </c>
      <c r="I316" s="14" t="b">
        <v>1</v>
      </c>
      <c r="J316" s="14" t="b">
        <v>1</v>
      </c>
      <c r="K316" t="str">
        <f t="shared" si="4"/>
        <v>[22110] = {true, true, false, false, true, true}, --Dark Flare</v>
      </c>
    </row>
    <row r="317" spans="1:11" ht="15.75" thickBot="1" x14ac:dyDescent="0.3">
      <c r="A317" s="10" t="s">
        <v>93</v>
      </c>
      <c r="B317" s="11" t="s">
        <v>77</v>
      </c>
      <c r="C317" s="12">
        <v>22144</v>
      </c>
      <c r="D317" s="13">
        <v>22144</v>
      </c>
      <c r="E317" s="14" t="b">
        <v>1</v>
      </c>
      <c r="F317" s="14" t="b">
        <v>1</v>
      </c>
      <c r="G317" s="15" t="b">
        <v>0</v>
      </c>
      <c r="H317" s="15" t="b">
        <v>0</v>
      </c>
      <c r="I317" s="14" t="b">
        <v>1</v>
      </c>
      <c r="J317" s="14" t="b">
        <v>1</v>
      </c>
      <c r="K317" t="str">
        <f t="shared" si="4"/>
        <v>[22144] = {true, true, false, false, true, true}, --Empowering Sweep</v>
      </c>
    </row>
    <row r="318" spans="1:11" ht="15.75" thickBot="1" x14ac:dyDescent="0.3">
      <c r="A318" s="10" t="s">
        <v>93</v>
      </c>
      <c r="B318" s="11" t="s">
        <v>23</v>
      </c>
      <c r="C318" s="12">
        <v>22161</v>
      </c>
      <c r="D318" s="13">
        <v>22165</v>
      </c>
      <c r="E318" s="14" t="b">
        <v>1</v>
      </c>
      <c r="F318" s="14" t="b">
        <v>1</v>
      </c>
      <c r="G318" s="15" t="b">
        <v>0</v>
      </c>
      <c r="H318" s="15" t="b">
        <v>0</v>
      </c>
      <c r="I318" s="14" t="b">
        <v>1</v>
      </c>
      <c r="J318" s="14" t="b">
        <v>1</v>
      </c>
      <c r="K318" t="str">
        <f t="shared" si="4"/>
        <v>[22165] = {true, true, false, false, true, true}, --Explosive Charge</v>
      </c>
    </row>
    <row r="319" spans="1:11" ht="15.75" thickBot="1" x14ac:dyDescent="0.3">
      <c r="A319" s="10" t="s">
        <v>93</v>
      </c>
      <c r="B319" s="11" t="s">
        <v>101</v>
      </c>
      <c r="C319" s="12">
        <v>26858</v>
      </c>
      <c r="D319" s="13">
        <v>26859</v>
      </c>
      <c r="E319" s="14" t="b">
        <v>1</v>
      </c>
      <c r="F319" s="14" t="b">
        <v>1</v>
      </c>
      <c r="G319" s="15" t="b">
        <v>0</v>
      </c>
      <c r="H319" s="15" t="b">
        <v>0</v>
      </c>
      <c r="I319" s="14" t="b">
        <v>1</v>
      </c>
      <c r="J319" s="14" t="b">
        <v>1</v>
      </c>
      <c r="K319" t="str">
        <f t="shared" si="4"/>
        <v>[26859] = {true, true, false, false, true, true}, --Luminous Shards</v>
      </c>
    </row>
    <row r="320" spans="1:11" ht="15.75" thickBot="1" x14ac:dyDescent="0.3">
      <c r="A320" s="10" t="s">
        <v>93</v>
      </c>
      <c r="B320" s="11" t="s">
        <v>383</v>
      </c>
      <c r="C320" s="12">
        <v>26858</v>
      </c>
      <c r="D320" s="13">
        <v>95955</v>
      </c>
      <c r="E320" s="14" t="b">
        <v>1</v>
      </c>
      <c r="F320" s="15" t="b">
        <v>0</v>
      </c>
      <c r="G320" s="14" t="b">
        <v>1</v>
      </c>
      <c r="H320" s="15" t="b">
        <v>0</v>
      </c>
      <c r="I320" s="14" t="b">
        <v>1</v>
      </c>
      <c r="J320" s="14" t="b">
        <v>1</v>
      </c>
      <c r="K320" t="str">
        <f t="shared" si="4"/>
        <v>[95955] = {true, false, true, false, true, true}, --Luminous Shards (dot)</v>
      </c>
    </row>
    <row r="321" spans="1:11" ht="15.75" thickBot="1" x14ac:dyDescent="0.3">
      <c r="A321" s="10" t="s">
        <v>93</v>
      </c>
      <c r="B321" s="11" t="s">
        <v>135</v>
      </c>
      <c r="C321" s="12">
        <v>21763</v>
      </c>
      <c r="D321" s="13">
        <v>89828</v>
      </c>
      <c r="E321" s="14" t="b">
        <v>1</v>
      </c>
      <c r="F321" s="14" t="b">
        <v>1</v>
      </c>
      <c r="G321" s="15" t="b">
        <v>0</v>
      </c>
      <c r="H321" s="15" t="b">
        <v>0</v>
      </c>
      <c r="I321" s="14" t="b">
        <v>1</v>
      </c>
      <c r="J321" s="14" t="b">
        <v>1</v>
      </c>
      <c r="K321" t="str">
        <f t="shared" si="4"/>
        <v>[89828] = {true, true, false, false, true, true}, --Power of the Light (1st)</v>
      </c>
    </row>
    <row r="322" spans="1:11" ht="15.75" thickBot="1" x14ac:dyDescent="0.3">
      <c r="A322" s="10" t="s">
        <v>93</v>
      </c>
      <c r="B322" s="11" t="s">
        <v>136</v>
      </c>
      <c r="C322" s="12">
        <v>21763</v>
      </c>
      <c r="D322" s="13">
        <v>27567</v>
      </c>
      <c r="E322" s="15" t="b">
        <v>0</v>
      </c>
      <c r="F322" s="15" t="b">
        <v>0</v>
      </c>
      <c r="G322" s="15" t="b">
        <v>0</v>
      </c>
      <c r="H322" s="15" t="b">
        <v>0</v>
      </c>
      <c r="I322" s="15" t="b">
        <v>0</v>
      </c>
      <c r="J322" s="15" t="b">
        <v>0</v>
      </c>
      <c r="K322" t="str">
        <f t="shared" si="4"/>
        <v>[27567] = {false, false, false, false, false, false}, --Power of the Light (2nd)</v>
      </c>
    </row>
    <row r="323" spans="1:11" ht="15.75" thickBot="1" x14ac:dyDescent="0.3">
      <c r="A323" s="10" t="s">
        <v>93</v>
      </c>
      <c r="B323" s="11" t="s">
        <v>4</v>
      </c>
      <c r="C323" s="12">
        <v>26797</v>
      </c>
      <c r="D323" s="13">
        <v>44436</v>
      </c>
      <c r="E323" s="14" t="b">
        <v>1</v>
      </c>
      <c r="F323" s="15" t="b">
        <v>0</v>
      </c>
      <c r="G323" s="14" t="b">
        <v>1</v>
      </c>
      <c r="H323" s="15" t="b">
        <v>0</v>
      </c>
      <c r="I323" s="14" t="b">
        <v>1</v>
      </c>
      <c r="J323" s="14" t="b">
        <v>1</v>
      </c>
      <c r="K323" t="str">
        <f t="shared" ref="K323:K386" si="5">CONCATENATE("[",D323,"] = {",LOWER(E323),", ",LOWER(F323),", ",LOWER(G323),", ",LOWER(H323),", ",LOWER(I323),", ",LOWER(J323),"}, --",B323)</f>
        <v>[44436] = {true, false, true, false, true, true}, --Puncturing Sweep</v>
      </c>
    </row>
    <row r="324" spans="1:11" ht="15.75" thickBot="1" x14ac:dyDescent="0.3">
      <c r="A324" s="10" t="s">
        <v>93</v>
      </c>
      <c r="B324" s="11" t="s">
        <v>384</v>
      </c>
      <c r="C324" s="12">
        <v>26797</v>
      </c>
      <c r="D324" s="13">
        <v>26799</v>
      </c>
      <c r="E324" s="14" t="b">
        <v>1</v>
      </c>
      <c r="F324" s="15" t="b">
        <v>0</v>
      </c>
      <c r="G324" s="14" t="b">
        <v>1</v>
      </c>
      <c r="H324" s="15" t="b">
        <v>0</v>
      </c>
      <c r="I324" s="14" t="b">
        <v>1</v>
      </c>
      <c r="J324" s="14" t="b">
        <v>1</v>
      </c>
      <c r="K324" t="str">
        <f t="shared" si="5"/>
        <v>[26799] = {true, false, true, false, true, true}, --Puncturing Sweep (splash)</v>
      </c>
    </row>
    <row r="325" spans="1:11" ht="15.75" thickBot="1" x14ac:dyDescent="0.3">
      <c r="A325" s="10" t="s">
        <v>93</v>
      </c>
      <c r="B325" s="11" t="s">
        <v>32</v>
      </c>
      <c r="C325" s="12">
        <v>21765</v>
      </c>
      <c r="D325" s="13">
        <v>89825</v>
      </c>
      <c r="E325" s="14" t="b">
        <v>1</v>
      </c>
      <c r="F325" s="14" t="b">
        <v>1</v>
      </c>
      <c r="G325" s="15" t="b">
        <v>0</v>
      </c>
      <c r="H325" s="15" t="b">
        <v>0</v>
      </c>
      <c r="I325" s="14" t="b">
        <v>1</v>
      </c>
      <c r="J325" s="14" t="b">
        <v>1</v>
      </c>
      <c r="K325" t="str">
        <f t="shared" si="5"/>
        <v>[89825] = {true, true, false, false, true, true}, --Purifying Light (1st)</v>
      </c>
    </row>
    <row r="326" spans="1:11" ht="15.75" thickBot="1" x14ac:dyDescent="0.3">
      <c r="A326" s="10" t="s">
        <v>93</v>
      </c>
      <c r="B326" s="11" t="s">
        <v>33</v>
      </c>
      <c r="C326" s="12">
        <v>21765</v>
      </c>
      <c r="D326" s="13">
        <v>27544</v>
      </c>
      <c r="E326" s="15" t="b">
        <v>0</v>
      </c>
      <c r="F326" s="15" t="b">
        <v>0</v>
      </c>
      <c r="G326" s="15" t="b">
        <v>0</v>
      </c>
      <c r="H326" s="15" t="b">
        <v>0</v>
      </c>
      <c r="I326" s="15" t="b">
        <v>0</v>
      </c>
      <c r="J326" s="15" t="b">
        <v>0</v>
      </c>
      <c r="K326" t="str">
        <f t="shared" si="5"/>
        <v>[27544] = {false, false, false, false, false, false}, --Purifying Light (2nd)</v>
      </c>
    </row>
    <row r="327" spans="1:11" ht="15.75" thickBot="1" x14ac:dyDescent="0.3">
      <c r="A327" s="10" t="s">
        <v>93</v>
      </c>
      <c r="B327" s="11" t="s">
        <v>385</v>
      </c>
      <c r="C327" s="12">
        <v>22138</v>
      </c>
      <c r="D327" s="13">
        <v>22138</v>
      </c>
      <c r="E327" s="14" t="b">
        <v>1</v>
      </c>
      <c r="F327" s="15" t="b">
        <v>0</v>
      </c>
      <c r="G327" s="14" t="b">
        <v>1</v>
      </c>
      <c r="H327" s="15" t="b">
        <v>0</v>
      </c>
      <c r="I327" s="14" t="b">
        <v>1</v>
      </c>
      <c r="J327" s="14" t="b">
        <v>1</v>
      </c>
      <c r="K327" t="str">
        <f t="shared" si="5"/>
        <v>[22138] = {true, false, true, false, true, true}, --Radial Sweep</v>
      </c>
    </row>
    <row r="328" spans="1:11" ht="15.75" thickBot="1" x14ac:dyDescent="0.3">
      <c r="A328" s="10" t="s">
        <v>93</v>
      </c>
      <c r="B328" s="11" t="s">
        <v>103</v>
      </c>
      <c r="C328" s="12">
        <v>22138</v>
      </c>
      <c r="D328" s="13">
        <v>62550</v>
      </c>
      <c r="E328" s="14" t="b">
        <v>1</v>
      </c>
      <c r="F328" s="15" t="b">
        <v>0</v>
      </c>
      <c r="G328" s="14" t="b">
        <v>1</v>
      </c>
      <c r="H328" s="15" t="b">
        <v>0</v>
      </c>
      <c r="I328" s="14" t="b">
        <v>1</v>
      </c>
      <c r="J328" s="14" t="b">
        <v>1</v>
      </c>
      <c r="K328" t="str">
        <f t="shared" si="5"/>
        <v>[62550] = {true, false, true, false, true, true}, --Radial Sweep (dot)</v>
      </c>
    </row>
    <row r="329" spans="1:11" ht="15.75" thickBot="1" x14ac:dyDescent="0.3">
      <c r="A329" s="10" t="s">
        <v>93</v>
      </c>
      <c r="B329" s="11" t="s">
        <v>103</v>
      </c>
      <c r="C329" s="12">
        <v>22139</v>
      </c>
      <c r="D329" s="13">
        <v>62606</v>
      </c>
      <c r="E329" s="14" t="b">
        <v>1</v>
      </c>
      <c r="F329" s="15" t="b">
        <v>0</v>
      </c>
      <c r="G329" s="14" t="b">
        <v>1</v>
      </c>
      <c r="H329" s="15" t="b">
        <v>0</v>
      </c>
      <c r="I329" s="14" t="b">
        <v>1</v>
      </c>
      <c r="J329" s="14" t="b">
        <v>1</v>
      </c>
      <c r="K329" t="str">
        <f t="shared" si="5"/>
        <v>[62606] = {true, false, true, false, true, true}, --Radial Sweep (dot)</v>
      </c>
    </row>
    <row r="330" spans="1:11" ht="15.75" thickBot="1" x14ac:dyDescent="0.3">
      <c r="A330" s="10" t="s">
        <v>93</v>
      </c>
      <c r="B330" s="11" t="s">
        <v>103</v>
      </c>
      <c r="C330" s="12">
        <v>22144</v>
      </c>
      <c r="D330" s="13">
        <v>62598</v>
      </c>
      <c r="E330" s="14" t="b">
        <v>1</v>
      </c>
      <c r="F330" s="15" t="b">
        <v>0</v>
      </c>
      <c r="G330" s="14" t="b">
        <v>1</v>
      </c>
      <c r="H330" s="15" t="b">
        <v>0</v>
      </c>
      <c r="I330" s="14" t="b">
        <v>1</v>
      </c>
      <c r="J330" s="14" t="b">
        <v>1</v>
      </c>
      <c r="K330" t="str">
        <f t="shared" si="5"/>
        <v>[62598] = {true, false, true, false, true, true}, --Radial Sweep (dot)</v>
      </c>
    </row>
    <row r="331" spans="1:11" ht="15.75" thickBot="1" x14ac:dyDescent="0.3">
      <c r="A331" s="10" t="s">
        <v>93</v>
      </c>
      <c r="B331" s="11" t="s">
        <v>386</v>
      </c>
      <c r="C331" s="12">
        <v>63046</v>
      </c>
      <c r="D331" s="13">
        <v>63961</v>
      </c>
      <c r="E331" s="14" t="b">
        <v>1</v>
      </c>
      <c r="F331" s="15" t="b">
        <v>0</v>
      </c>
      <c r="G331" s="14" t="b">
        <v>1</v>
      </c>
      <c r="H331" s="15" t="b">
        <v>0</v>
      </c>
      <c r="I331" s="14" t="b">
        <v>1</v>
      </c>
      <c r="J331" s="14" t="b">
        <v>1</v>
      </c>
      <c r="K331" t="str">
        <f t="shared" si="5"/>
        <v>[63961] = {true, false, true, false, true, true}, --Radiant Oppression</v>
      </c>
    </row>
    <row r="332" spans="1:11" ht="15.75" thickBot="1" x14ac:dyDescent="0.3">
      <c r="A332" s="10" t="s">
        <v>93</v>
      </c>
      <c r="B332" s="11" t="s">
        <v>25</v>
      </c>
      <c r="C332" s="12">
        <v>22182</v>
      </c>
      <c r="D332" s="13">
        <v>22182</v>
      </c>
      <c r="E332" s="14" t="b">
        <v>1</v>
      </c>
      <c r="F332" s="14" t="b">
        <v>1</v>
      </c>
      <c r="G332" s="15" t="b">
        <v>0</v>
      </c>
      <c r="H332" s="15" t="b">
        <v>0</v>
      </c>
      <c r="I332" s="14" t="b">
        <v>1</v>
      </c>
      <c r="J332" s="14" t="b">
        <v>1</v>
      </c>
      <c r="K332" t="str">
        <f t="shared" si="5"/>
        <v>[22182] = {true, true, false, false, true, true}, --Radiant Ward</v>
      </c>
    </row>
    <row r="333" spans="1:11" ht="15.75" thickBot="1" x14ac:dyDescent="0.3">
      <c r="A333" s="10" t="s">
        <v>93</v>
      </c>
      <c r="B333" s="11" t="s">
        <v>14</v>
      </c>
      <c r="C333" s="12">
        <v>21732</v>
      </c>
      <c r="D333" s="13">
        <v>21732</v>
      </c>
      <c r="E333" s="14" t="b">
        <v>1</v>
      </c>
      <c r="F333" s="14" t="b">
        <v>1</v>
      </c>
      <c r="G333" s="15" t="b">
        <v>0</v>
      </c>
      <c r="H333" s="15" t="b">
        <v>0</v>
      </c>
      <c r="I333" s="14" t="b">
        <v>1</v>
      </c>
      <c r="J333" s="14" t="b">
        <v>1</v>
      </c>
      <c r="K333" t="str">
        <f t="shared" si="5"/>
        <v>[21732] = {true, true, false, false, true, true}, --Reflective Light</v>
      </c>
    </row>
    <row r="334" spans="1:11" ht="15.75" thickBot="1" x14ac:dyDescent="0.3">
      <c r="A334" s="10" t="s">
        <v>93</v>
      </c>
      <c r="B334" s="11" t="s">
        <v>15</v>
      </c>
      <c r="C334" s="12">
        <v>21732</v>
      </c>
      <c r="D334" s="13">
        <v>21734</v>
      </c>
      <c r="E334" s="14" t="b">
        <v>1</v>
      </c>
      <c r="F334" s="15" t="b">
        <v>0</v>
      </c>
      <c r="G334" s="14" t="b">
        <v>1</v>
      </c>
      <c r="H334" s="15" t="b">
        <v>0</v>
      </c>
      <c r="I334" s="14" t="b">
        <v>1</v>
      </c>
      <c r="J334" s="14" t="b">
        <v>1</v>
      </c>
      <c r="K334" t="str">
        <f t="shared" si="5"/>
        <v>[21734] = {true, false, true, false, true, true}, --Reflective Light (dot)</v>
      </c>
    </row>
    <row r="335" spans="1:11" ht="15.75" thickBot="1" x14ac:dyDescent="0.3">
      <c r="A335" s="10" t="s">
        <v>93</v>
      </c>
      <c r="B335" s="11" t="s">
        <v>3</v>
      </c>
      <c r="C335" s="12">
        <v>22259</v>
      </c>
      <c r="D335" s="13">
        <v>80172</v>
      </c>
      <c r="E335" s="14" t="b">
        <v>1</v>
      </c>
      <c r="F335" s="15" t="b">
        <v>0</v>
      </c>
      <c r="G335" s="14" t="b">
        <v>1</v>
      </c>
      <c r="H335" s="15" t="b">
        <v>0</v>
      </c>
      <c r="I335" s="14" t="b">
        <v>1</v>
      </c>
      <c r="J335" s="14" t="b">
        <v>1</v>
      </c>
      <c r="K335" t="str">
        <f t="shared" si="5"/>
        <v>[80172] = {true, false, true, false, true, true}, --Ritual of Retribution</v>
      </c>
    </row>
    <row r="336" spans="1:11" ht="15.75" thickBot="1" x14ac:dyDescent="0.3">
      <c r="A336" s="10" t="s">
        <v>93</v>
      </c>
      <c r="B336" s="11" t="s">
        <v>78</v>
      </c>
      <c r="C336" s="12">
        <v>22095</v>
      </c>
      <c r="D336" s="13">
        <v>100218</v>
      </c>
      <c r="E336" s="14" t="b">
        <v>1</v>
      </c>
      <c r="F336" s="14" t="b">
        <v>1</v>
      </c>
      <c r="G336" s="15" t="b">
        <v>0</v>
      </c>
      <c r="H336" s="15" t="b">
        <v>0</v>
      </c>
      <c r="I336" s="14" t="b">
        <v>1</v>
      </c>
      <c r="J336" s="14" t="b">
        <v>1</v>
      </c>
      <c r="K336" t="str">
        <f t="shared" si="5"/>
        <v>[100218] = {true, true, false, false, true, true}, --Solar Barrage</v>
      </c>
    </row>
    <row r="337" spans="1:11" ht="15.75" thickBot="1" x14ac:dyDescent="0.3">
      <c r="A337" s="10" t="s">
        <v>93</v>
      </c>
      <c r="B337" s="11" t="s">
        <v>138</v>
      </c>
      <c r="C337" s="12">
        <v>21758</v>
      </c>
      <c r="D337" s="13">
        <v>21759</v>
      </c>
      <c r="E337" s="14" t="b">
        <v>1</v>
      </c>
      <c r="F337" s="15" t="b">
        <v>0</v>
      </c>
      <c r="G337" s="14" t="b">
        <v>1</v>
      </c>
      <c r="H337" s="15" t="b">
        <v>0</v>
      </c>
      <c r="I337" s="14" t="b">
        <v>1</v>
      </c>
      <c r="J337" s="14" t="b">
        <v>1</v>
      </c>
      <c r="K337" t="str">
        <f t="shared" si="5"/>
        <v>[21759] = {true, false, true, false, true, true}, --Solar Disturbance</v>
      </c>
    </row>
    <row r="338" spans="1:11" ht="15.75" thickBot="1" x14ac:dyDescent="0.3">
      <c r="A338" s="10" t="s">
        <v>93</v>
      </c>
      <c r="B338" s="11" t="s">
        <v>79</v>
      </c>
      <c r="C338" s="12">
        <v>21755</v>
      </c>
      <c r="D338" s="13">
        <v>21756</v>
      </c>
      <c r="E338" s="14" t="b">
        <v>1</v>
      </c>
      <c r="F338" s="15" t="b">
        <v>0</v>
      </c>
      <c r="G338" s="14" t="b">
        <v>1</v>
      </c>
      <c r="H338" s="15" t="b">
        <v>0</v>
      </c>
      <c r="I338" s="14" t="b">
        <v>1</v>
      </c>
      <c r="J338" s="14" t="b">
        <v>1</v>
      </c>
      <c r="K338" t="str">
        <f t="shared" si="5"/>
        <v>[21756] = {true, false, true, false, true, true}, --Solar Prison</v>
      </c>
    </row>
    <row r="339" spans="1:11" ht="15.75" thickBot="1" x14ac:dyDescent="0.3">
      <c r="A339" s="10" t="s">
        <v>93</v>
      </c>
      <c r="B339" s="11" t="s">
        <v>387</v>
      </c>
      <c r="C339" s="12">
        <v>21726</v>
      </c>
      <c r="D339" s="13">
        <v>21726</v>
      </c>
      <c r="E339" s="14" t="b">
        <v>1</v>
      </c>
      <c r="F339" s="14" t="b">
        <v>1</v>
      </c>
      <c r="G339" s="15" t="b">
        <v>0</v>
      </c>
      <c r="H339" s="15" t="b">
        <v>0</v>
      </c>
      <c r="I339" s="14" t="b">
        <v>1</v>
      </c>
      <c r="J339" s="14" t="b">
        <v>1</v>
      </c>
      <c r="K339" t="str">
        <f t="shared" si="5"/>
        <v>[21726] = {true, true, false, false, true, true}, --Sun Fire</v>
      </c>
    </row>
    <row r="340" spans="1:11" ht="15.75" thickBot="1" x14ac:dyDescent="0.3">
      <c r="A340" s="10" t="s">
        <v>93</v>
      </c>
      <c r="B340" s="11" t="s">
        <v>388</v>
      </c>
      <c r="C340" s="12">
        <v>21726</v>
      </c>
      <c r="D340" s="13">
        <v>21728</v>
      </c>
      <c r="E340" s="14" t="b">
        <v>1</v>
      </c>
      <c r="F340" s="15" t="b">
        <v>0</v>
      </c>
      <c r="G340" s="14" t="b">
        <v>1</v>
      </c>
      <c r="H340" s="15" t="b">
        <v>0</v>
      </c>
      <c r="I340" s="14" t="b">
        <v>1</v>
      </c>
      <c r="J340" s="14" t="b">
        <v>1</v>
      </c>
      <c r="K340" t="str">
        <f t="shared" si="5"/>
        <v>[21728] = {true, false, true, false, true, true}, --Sun Fire (DoT)</v>
      </c>
    </row>
    <row r="341" spans="1:11" ht="15.75" thickBot="1" x14ac:dyDescent="0.3">
      <c r="A341" s="10" t="s">
        <v>93</v>
      </c>
      <c r="B341" s="11" t="s">
        <v>389</v>
      </c>
      <c r="C341" s="12">
        <v>22178</v>
      </c>
      <c r="D341" s="13">
        <v>22178</v>
      </c>
      <c r="E341" s="14" t="b">
        <v>1</v>
      </c>
      <c r="F341" s="14" t="b">
        <v>1</v>
      </c>
      <c r="G341" s="15" t="b">
        <v>0</v>
      </c>
      <c r="H341" s="15" t="b">
        <v>0</v>
      </c>
      <c r="I341" s="14" t="b">
        <v>1</v>
      </c>
      <c r="J341" s="14" t="b">
        <v>1</v>
      </c>
      <c r="K341" t="str">
        <f t="shared" si="5"/>
        <v>[22178] = {true, true, false, false, true, true}, --Sun Shield</v>
      </c>
    </row>
    <row r="342" spans="1:11" ht="15.75" thickBot="1" x14ac:dyDescent="0.3">
      <c r="A342" s="10" t="s">
        <v>93</v>
      </c>
      <c r="B342" s="11" t="s">
        <v>134</v>
      </c>
      <c r="C342" s="12">
        <v>15540</v>
      </c>
      <c r="D342" s="13">
        <v>15544</v>
      </c>
      <c r="E342" s="14" t="b">
        <v>1</v>
      </c>
      <c r="F342" s="14" t="b">
        <v>1</v>
      </c>
      <c r="G342" s="15" t="b">
        <v>0</v>
      </c>
      <c r="H342" s="15" t="b">
        <v>0</v>
      </c>
      <c r="I342" s="14" t="b">
        <v>1</v>
      </c>
      <c r="J342" s="14" t="b">
        <v>1</v>
      </c>
      <c r="K342" t="str">
        <f t="shared" si="5"/>
        <v>[15544] = {true, true, false, false, true, true}, --Toppling Charge</v>
      </c>
    </row>
    <row r="343" spans="1:11" ht="15.75" thickBot="1" x14ac:dyDescent="0.3">
      <c r="A343" s="10" t="s">
        <v>93</v>
      </c>
      <c r="B343" s="11" t="s">
        <v>99</v>
      </c>
      <c r="C343" s="12">
        <v>22006</v>
      </c>
      <c r="D343" s="13">
        <v>68729</v>
      </c>
      <c r="E343" s="14" t="b">
        <v>1</v>
      </c>
      <c r="F343" s="14" t="b">
        <v>1</v>
      </c>
      <c r="G343" s="15" t="b">
        <v>0</v>
      </c>
      <c r="H343" s="15" t="b">
        <v>0</v>
      </c>
      <c r="I343" s="14" t="b">
        <v>1</v>
      </c>
      <c r="J343" s="14" t="b">
        <v>1</v>
      </c>
      <c r="K343" t="str">
        <f t="shared" si="5"/>
        <v>[68729] = {true, true, false, false, true, true}, --Total Dark</v>
      </c>
    </row>
    <row r="344" spans="1:11" ht="15.75" thickBot="1" x14ac:dyDescent="0.3">
      <c r="A344" s="10" t="s">
        <v>93</v>
      </c>
      <c r="B344" s="11" t="s">
        <v>132</v>
      </c>
      <c r="C344" s="12">
        <v>22004</v>
      </c>
      <c r="D344" s="13">
        <v>22005</v>
      </c>
      <c r="E344" s="14" t="b">
        <v>1</v>
      </c>
      <c r="F344" s="14" t="b">
        <v>1</v>
      </c>
      <c r="G344" s="15" t="b">
        <v>0</v>
      </c>
      <c r="H344" s="15" t="b">
        <v>0</v>
      </c>
      <c r="I344" s="14" t="b">
        <v>1</v>
      </c>
      <c r="J344" s="14" t="b">
        <v>1</v>
      </c>
      <c r="K344" t="str">
        <f t="shared" si="5"/>
        <v>[22005] = {true, true, false, false, true, true}, --Unstable Core</v>
      </c>
    </row>
    <row r="345" spans="1:11" ht="15.75" thickBot="1" x14ac:dyDescent="0.3">
      <c r="A345" s="10" t="s">
        <v>93</v>
      </c>
      <c r="B345" s="11" t="s">
        <v>80</v>
      </c>
      <c r="C345" s="12">
        <v>21729</v>
      </c>
      <c r="D345" s="13">
        <v>21729</v>
      </c>
      <c r="E345" s="14" t="b">
        <v>1</v>
      </c>
      <c r="F345" s="14" t="b">
        <v>1</v>
      </c>
      <c r="G345" s="15" t="b">
        <v>0</v>
      </c>
      <c r="H345" s="15" t="b">
        <v>0</v>
      </c>
      <c r="I345" s="14" t="b">
        <v>1</v>
      </c>
      <c r="J345" s="14" t="b">
        <v>1</v>
      </c>
      <c r="K345" t="str">
        <f t="shared" si="5"/>
        <v>[21729] = {true, true, false, false, true, true}, --Vampires Bane</v>
      </c>
    </row>
    <row r="346" spans="1:11" ht="15.75" thickBot="1" x14ac:dyDescent="0.3">
      <c r="A346" s="10" t="s">
        <v>93</v>
      </c>
      <c r="B346" s="11" t="s">
        <v>102</v>
      </c>
      <c r="C346" s="12">
        <v>21729</v>
      </c>
      <c r="D346" s="13">
        <v>21731</v>
      </c>
      <c r="E346" s="14" t="b">
        <v>1</v>
      </c>
      <c r="F346" s="15" t="b">
        <v>0</v>
      </c>
      <c r="G346" s="14" t="b">
        <v>1</v>
      </c>
      <c r="H346" s="15" t="b">
        <v>0</v>
      </c>
      <c r="I346" s="14" t="b">
        <v>1</v>
      </c>
      <c r="J346" s="14" t="b">
        <v>1</v>
      </c>
      <c r="K346" t="str">
        <f t="shared" si="5"/>
        <v>[21731] = {true, false, true, false, true, true}, --Vampires Bane (dot)</v>
      </c>
    </row>
    <row r="347" spans="1:11" ht="15.75" thickBot="1" x14ac:dyDescent="0.3">
      <c r="A347" s="10" t="s">
        <v>140</v>
      </c>
      <c r="B347" s="11" t="s">
        <v>145</v>
      </c>
      <c r="C347" s="12">
        <v>83238</v>
      </c>
      <c r="D347" s="13">
        <v>83238</v>
      </c>
      <c r="E347" s="14" t="b">
        <v>1</v>
      </c>
      <c r="F347" s="14" t="b">
        <v>1</v>
      </c>
      <c r="G347" s="15" t="b">
        <v>0</v>
      </c>
      <c r="H347" s="15" t="b">
        <v>0</v>
      </c>
      <c r="I347" s="14" t="b">
        <v>1</v>
      </c>
      <c r="J347" s="15" t="b">
        <v>0</v>
      </c>
      <c r="K347" t="str">
        <f t="shared" si="5"/>
        <v>[83238] = {true, true, false, false, true, false}, --Berserker Rage</v>
      </c>
    </row>
    <row r="348" spans="1:11" ht="15.75" thickBot="1" x14ac:dyDescent="0.3">
      <c r="A348" s="10" t="s">
        <v>140</v>
      </c>
      <c r="B348" s="11" t="s">
        <v>395</v>
      </c>
      <c r="C348" s="12">
        <v>83216</v>
      </c>
      <c r="D348" s="13">
        <v>83216</v>
      </c>
      <c r="E348" s="14" t="b">
        <v>1</v>
      </c>
      <c r="F348" s="14" t="b">
        <v>1</v>
      </c>
      <c r="G348" s="15" t="b">
        <v>0</v>
      </c>
      <c r="H348" s="15" t="b">
        <v>0</v>
      </c>
      <c r="I348" s="14" t="b">
        <v>1</v>
      </c>
      <c r="J348" s="15" t="b">
        <v>0</v>
      </c>
      <c r="K348" t="str">
        <f t="shared" si="5"/>
        <v>[83216] = {true, true, false, false, true, false}, --Berserker Strike</v>
      </c>
    </row>
    <row r="349" spans="1:11" ht="15.75" thickBot="1" x14ac:dyDescent="0.3">
      <c r="A349" s="10" t="s">
        <v>140</v>
      </c>
      <c r="B349" s="11" t="s">
        <v>155</v>
      </c>
      <c r="C349" s="12">
        <v>38754</v>
      </c>
      <c r="D349" s="13">
        <v>38754</v>
      </c>
      <c r="E349" s="14" t="b">
        <v>1</v>
      </c>
      <c r="F349" s="14" t="b">
        <v>1</v>
      </c>
      <c r="G349" s="15" t="b">
        <v>0</v>
      </c>
      <c r="H349" s="15" t="b">
        <v>0</v>
      </c>
      <c r="I349" s="14" t="b">
        <v>1</v>
      </c>
      <c r="J349" s="14" t="b">
        <v>1</v>
      </c>
      <c r="K349" t="str">
        <f t="shared" si="5"/>
        <v>[38754] = {true, true, false, false, true, true}, --Brawler</v>
      </c>
    </row>
    <row r="350" spans="1:11" ht="15.75" thickBot="1" x14ac:dyDescent="0.3">
      <c r="A350" s="10" t="s">
        <v>140</v>
      </c>
      <c r="B350" s="11" t="s">
        <v>144</v>
      </c>
      <c r="C350" s="12">
        <v>38754</v>
      </c>
      <c r="D350" s="13">
        <v>38759</v>
      </c>
      <c r="E350" s="14" t="b">
        <v>1</v>
      </c>
      <c r="F350" s="15" t="b">
        <v>0</v>
      </c>
      <c r="G350" s="14" t="b">
        <v>1</v>
      </c>
      <c r="H350" s="15" t="b">
        <v>0</v>
      </c>
      <c r="I350" s="14" t="b">
        <v>1</v>
      </c>
      <c r="J350" s="15" t="b">
        <v>0</v>
      </c>
      <c r="K350" t="str">
        <f t="shared" si="5"/>
        <v>[38759] = {true, false, true, false, true, false}, --Brawler Bleed</v>
      </c>
    </row>
    <row r="351" spans="1:11" ht="15.75" thickBot="1" x14ac:dyDescent="0.3">
      <c r="A351" s="10" t="s">
        <v>140</v>
      </c>
      <c r="B351" s="11" t="s">
        <v>110</v>
      </c>
      <c r="C351" s="12">
        <v>38745</v>
      </c>
      <c r="D351" s="13">
        <v>38745</v>
      </c>
      <c r="E351" s="14" t="b">
        <v>1</v>
      </c>
      <c r="F351" s="14" t="b">
        <v>1</v>
      </c>
      <c r="G351" s="15" t="b">
        <v>0</v>
      </c>
      <c r="H351" s="15" t="b">
        <v>0</v>
      </c>
      <c r="I351" s="14" t="b">
        <v>1</v>
      </c>
      <c r="J351" s="14" t="b">
        <v>1</v>
      </c>
      <c r="K351" t="str">
        <f t="shared" si="5"/>
        <v>[38745] = {true, true, false, false, true, true}, --Carve</v>
      </c>
    </row>
    <row r="352" spans="1:11" ht="15.75" thickBot="1" x14ac:dyDescent="0.3">
      <c r="A352" s="10" t="s">
        <v>140</v>
      </c>
      <c r="B352" s="11" t="s">
        <v>107</v>
      </c>
      <c r="C352" s="12">
        <v>38745</v>
      </c>
      <c r="D352" s="13">
        <v>38747</v>
      </c>
      <c r="E352" s="14" t="b">
        <v>1</v>
      </c>
      <c r="F352" s="15" t="b">
        <v>0</v>
      </c>
      <c r="G352" s="14" t="b">
        <v>1</v>
      </c>
      <c r="H352" s="15" t="b">
        <v>0</v>
      </c>
      <c r="I352" s="14" t="b">
        <v>1</v>
      </c>
      <c r="J352" s="15" t="b">
        <v>0</v>
      </c>
      <c r="K352" t="str">
        <f t="shared" si="5"/>
        <v>[38747] = {true, false, true, false, true, false}, --Carve Bleed</v>
      </c>
    </row>
    <row r="353" spans="1:11" ht="15.75" thickBot="1" x14ac:dyDescent="0.3">
      <c r="A353" s="10" t="s">
        <v>140</v>
      </c>
      <c r="B353" s="11" t="s">
        <v>392</v>
      </c>
      <c r="C353" s="12">
        <v>20919</v>
      </c>
      <c r="D353" s="13">
        <v>20919</v>
      </c>
      <c r="E353" s="14" t="b">
        <v>1</v>
      </c>
      <c r="F353" s="14" t="b">
        <v>1</v>
      </c>
      <c r="G353" s="15" t="b">
        <v>0</v>
      </c>
      <c r="H353" s="15" t="b">
        <v>0</v>
      </c>
      <c r="I353" s="14" t="b">
        <v>1</v>
      </c>
      <c r="J353" s="14" t="b">
        <v>1</v>
      </c>
      <c r="K353" t="str">
        <f t="shared" si="5"/>
        <v>[20919] = {true, true, false, false, true, true}, --Cleave</v>
      </c>
    </row>
    <row r="354" spans="1:11" ht="15.75" thickBot="1" x14ac:dyDescent="0.3">
      <c r="A354" s="10" t="s">
        <v>140</v>
      </c>
      <c r="B354" s="11" t="s">
        <v>393</v>
      </c>
      <c r="C354" s="12">
        <v>20919</v>
      </c>
      <c r="D354" s="13">
        <v>31059</v>
      </c>
      <c r="E354" s="14" t="b">
        <v>1</v>
      </c>
      <c r="F354" s="15" t="b">
        <v>0</v>
      </c>
      <c r="G354" s="14" t="b">
        <v>1</v>
      </c>
      <c r="H354" s="15" t="b">
        <v>0</v>
      </c>
      <c r="I354" s="14" t="b">
        <v>1</v>
      </c>
      <c r="J354" s="15" t="b">
        <v>0</v>
      </c>
      <c r="K354" t="str">
        <f t="shared" si="5"/>
        <v>[31059] = {true, false, true, false, true, false}, --Cleave Bleed</v>
      </c>
    </row>
    <row r="355" spans="1:11" ht="15.75" thickBot="1" x14ac:dyDescent="0.3">
      <c r="A355" s="10" t="s">
        <v>140</v>
      </c>
      <c r="B355" s="11" t="s">
        <v>391</v>
      </c>
      <c r="C355" s="12">
        <v>28448</v>
      </c>
      <c r="D355" s="13">
        <v>28449</v>
      </c>
      <c r="E355" s="14" t="b">
        <v>1</v>
      </c>
      <c r="F355" s="14" t="b">
        <v>1</v>
      </c>
      <c r="G355" s="15" t="b">
        <v>0</v>
      </c>
      <c r="H355" s="15" t="b">
        <v>0</v>
      </c>
      <c r="I355" s="14" t="b">
        <v>1</v>
      </c>
      <c r="J355" s="14" t="b">
        <v>1</v>
      </c>
      <c r="K355" t="str">
        <f t="shared" si="5"/>
        <v>[28449] = {true, true, false, false, true, true}, --Critical Charge</v>
      </c>
    </row>
    <row r="356" spans="1:11" ht="15.75" thickBot="1" x14ac:dyDescent="0.3">
      <c r="A356" s="10" t="s">
        <v>140</v>
      </c>
      <c r="B356" s="11" t="s">
        <v>146</v>
      </c>
      <c r="C356" s="12">
        <v>38778</v>
      </c>
      <c r="D356" s="13">
        <v>38782</v>
      </c>
      <c r="E356" s="14" t="b">
        <v>1</v>
      </c>
      <c r="F356" s="14" t="b">
        <v>1</v>
      </c>
      <c r="G356" s="15" t="b">
        <v>0</v>
      </c>
      <c r="H356" s="15" t="b">
        <v>0</v>
      </c>
      <c r="I356" s="14" t="b">
        <v>1</v>
      </c>
      <c r="J356" s="14" t="b">
        <v>1</v>
      </c>
      <c r="K356" t="str">
        <f t="shared" si="5"/>
        <v>[38782] = {true, true, false, false, true, true}, --Critical Rush</v>
      </c>
    </row>
    <row r="357" spans="1:11" ht="15.75" thickBot="1" x14ac:dyDescent="0.3">
      <c r="A357" s="10" t="s">
        <v>140</v>
      </c>
      <c r="B357" s="11" t="s">
        <v>108</v>
      </c>
      <c r="C357" s="12">
        <v>38814</v>
      </c>
      <c r="D357" s="13">
        <v>38814</v>
      </c>
      <c r="E357" s="14" t="b">
        <v>1</v>
      </c>
      <c r="F357" s="14" t="b">
        <v>1</v>
      </c>
      <c r="G357" s="15" t="b">
        <v>0</v>
      </c>
      <c r="H357" s="15" t="b">
        <v>0</v>
      </c>
      <c r="I357" s="14" t="b">
        <v>1</v>
      </c>
      <c r="J357" s="14" t="b">
        <v>1</v>
      </c>
      <c r="K357" t="str">
        <f t="shared" si="5"/>
        <v>[38814] = {true, true, false, false, true, true}, --Dizzying Swing</v>
      </c>
    </row>
    <row r="358" spans="1:11" ht="15.75" thickBot="1" x14ac:dyDescent="0.3">
      <c r="A358" s="10" t="s">
        <v>140</v>
      </c>
      <c r="B358" s="11" t="s">
        <v>148</v>
      </c>
      <c r="C358" s="12">
        <v>38819</v>
      </c>
      <c r="D358" s="13">
        <v>38819</v>
      </c>
      <c r="E358" s="14" t="b">
        <v>1</v>
      </c>
      <c r="F358" s="14" t="b">
        <v>1</v>
      </c>
      <c r="G358" s="15" t="b">
        <v>0</v>
      </c>
      <c r="H358" s="15" t="b">
        <v>0</v>
      </c>
      <c r="I358" s="14" t="b">
        <v>1</v>
      </c>
      <c r="J358" s="14" t="b">
        <v>1</v>
      </c>
      <c r="K358" t="str">
        <f t="shared" si="5"/>
        <v>[38819] = {true, true, false, false, true, true}, --Executioner</v>
      </c>
    </row>
    <row r="359" spans="1:11" ht="15.75" thickBot="1" x14ac:dyDescent="0.3">
      <c r="A359" s="10" t="s">
        <v>140</v>
      </c>
      <c r="B359" s="11" t="s">
        <v>130</v>
      </c>
      <c r="C359" s="12">
        <v>16041</v>
      </c>
      <c r="D359" s="13">
        <v>17163</v>
      </c>
      <c r="E359" s="14" t="b">
        <v>1</v>
      </c>
      <c r="F359" s="14" t="b">
        <v>1</v>
      </c>
      <c r="G359" s="15" t="b">
        <v>0</v>
      </c>
      <c r="H359" s="14" t="b">
        <v>1</v>
      </c>
      <c r="I359" s="14" t="b">
        <v>1</v>
      </c>
      <c r="J359" s="14" t="b">
        <v>1</v>
      </c>
      <c r="K359" t="str">
        <f t="shared" si="5"/>
        <v>[17163] = {true, true, false, true, true, true}, --Heavy Attack (2H)</v>
      </c>
    </row>
    <row r="360" spans="1:11" ht="15.75" thickBot="1" x14ac:dyDescent="0.3">
      <c r="A360" s="10" t="s">
        <v>140</v>
      </c>
      <c r="B360" s="11" t="s">
        <v>446</v>
      </c>
      <c r="C360" s="12">
        <v>16041</v>
      </c>
      <c r="D360" s="13">
        <v>17162</v>
      </c>
      <c r="E360" s="14" t="b">
        <v>1</v>
      </c>
      <c r="F360" s="14" t="b">
        <v>1</v>
      </c>
      <c r="G360" s="15" t="b">
        <v>0</v>
      </c>
      <c r="H360" s="14" t="b">
        <v>1</v>
      </c>
      <c r="I360" s="14" t="b">
        <v>1</v>
      </c>
      <c r="J360" s="14" t="b">
        <v>1</v>
      </c>
      <c r="K360" t="str">
        <f t="shared" si="5"/>
        <v>[17162] = {true, true, false, true, true, true}, --Heavy Attack (Medium, 2H)</v>
      </c>
    </row>
    <row r="361" spans="1:11" ht="15.75" thickBot="1" x14ac:dyDescent="0.3">
      <c r="A361" s="10" t="s">
        <v>140</v>
      </c>
      <c r="B361" s="11" t="s">
        <v>396</v>
      </c>
      <c r="C361" s="12" t="s">
        <v>34</v>
      </c>
      <c r="D361" s="13">
        <v>45431</v>
      </c>
      <c r="E361" s="14" t="b">
        <v>1</v>
      </c>
      <c r="F361" s="15" t="b">
        <v>0</v>
      </c>
      <c r="G361" s="14" t="b">
        <v>1</v>
      </c>
      <c r="H361" s="15" t="b">
        <v>0</v>
      </c>
      <c r="I361" s="14" t="b">
        <v>1</v>
      </c>
      <c r="J361" s="15" t="b">
        <v>0</v>
      </c>
      <c r="K361" t="str">
        <f t="shared" si="5"/>
        <v>[45431] = {true, false, true, false, true, false}, --Heavy Weapons Bleed</v>
      </c>
    </row>
    <row r="362" spans="1:11" ht="15.75" thickBot="1" x14ac:dyDescent="0.3">
      <c r="A362" s="10" t="s">
        <v>140</v>
      </c>
      <c r="B362" s="11" t="s">
        <v>131</v>
      </c>
      <c r="C362" s="12">
        <v>16037</v>
      </c>
      <c r="D362" s="13">
        <v>16037</v>
      </c>
      <c r="E362" s="14" t="b">
        <v>1</v>
      </c>
      <c r="F362" s="14" t="b">
        <v>1</v>
      </c>
      <c r="G362" s="15" t="b">
        <v>0</v>
      </c>
      <c r="H362" s="14" t="b">
        <v>1</v>
      </c>
      <c r="I362" s="14" t="b">
        <v>1</v>
      </c>
      <c r="J362" s="14" t="b">
        <v>1</v>
      </c>
      <c r="K362" t="str">
        <f t="shared" si="5"/>
        <v>[16037] = {true, true, false, true, true, true}, --Light Attack (2H)</v>
      </c>
    </row>
    <row r="363" spans="1:11" ht="15.75" thickBot="1" x14ac:dyDescent="0.3">
      <c r="A363" s="10" t="s">
        <v>140</v>
      </c>
      <c r="B363" s="11" t="s">
        <v>115</v>
      </c>
      <c r="C363" s="12">
        <v>83229</v>
      </c>
      <c r="D363" s="13">
        <v>83229</v>
      </c>
      <c r="E363" s="14" t="b">
        <v>1</v>
      </c>
      <c r="F363" s="14" t="b">
        <v>1</v>
      </c>
      <c r="G363" s="15" t="b">
        <v>0</v>
      </c>
      <c r="H363" s="15" t="b">
        <v>0</v>
      </c>
      <c r="I363" s="14" t="b">
        <v>1</v>
      </c>
      <c r="J363" s="15" t="b">
        <v>0</v>
      </c>
      <c r="K363" t="str">
        <f t="shared" si="5"/>
        <v>[83229] = {true, true, false, false, true, false}, --Onslaught</v>
      </c>
    </row>
    <row r="364" spans="1:11" ht="15.75" thickBot="1" x14ac:dyDescent="0.3">
      <c r="A364" s="10" t="s">
        <v>140</v>
      </c>
      <c r="B364" s="11" t="s">
        <v>394</v>
      </c>
      <c r="C364" s="12">
        <v>28302</v>
      </c>
      <c r="D364" s="13">
        <v>28302</v>
      </c>
      <c r="E364" s="14" t="b">
        <v>1</v>
      </c>
      <c r="F364" s="14" t="b">
        <v>1</v>
      </c>
      <c r="G364" s="15" t="b">
        <v>0</v>
      </c>
      <c r="H364" s="15" t="b">
        <v>0</v>
      </c>
      <c r="I364" s="14" t="b">
        <v>1</v>
      </c>
      <c r="J364" s="14" t="b">
        <v>1</v>
      </c>
      <c r="K364" t="str">
        <f t="shared" si="5"/>
        <v>[28302] = {true, true, false, false, true, true}, --Reverse Slash</v>
      </c>
    </row>
    <row r="365" spans="1:11" ht="15.75" thickBot="1" x14ac:dyDescent="0.3">
      <c r="A365" s="10" t="s">
        <v>140</v>
      </c>
      <c r="B365" s="11" t="s">
        <v>111</v>
      </c>
      <c r="C365" s="12">
        <v>38823</v>
      </c>
      <c r="D365" s="13">
        <v>38823</v>
      </c>
      <c r="E365" s="14" t="b">
        <v>1</v>
      </c>
      <c r="F365" s="14" t="b">
        <v>1</v>
      </c>
      <c r="G365" s="15" t="b">
        <v>0</v>
      </c>
      <c r="H365" s="15" t="b">
        <v>0</v>
      </c>
      <c r="I365" s="14" t="b">
        <v>1</v>
      </c>
      <c r="J365" s="14" t="b">
        <v>1</v>
      </c>
      <c r="K365" t="str">
        <f t="shared" si="5"/>
        <v>[38823] = {true, true, false, false, true, true}, --Reverse Slice</v>
      </c>
    </row>
    <row r="366" spans="1:11" ht="15.75" thickBot="1" x14ac:dyDescent="0.3">
      <c r="A366" s="10" t="s">
        <v>140</v>
      </c>
      <c r="B366" s="11" t="s">
        <v>397</v>
      </c>
      <c r="C366" s="12">
        <v>38823</v>
      </c>
      <c r="D366" s="13">
        <v>38827</v>
      </c>
      <c r="E366" s="14" t="b">
        <v>1</v>
      </c>
      <c r="F366" s="14" t="b">
        <v>1</v>
      </c>
      <c r="G366" s="15" t="b">
        <v>0</v>
      </c>
      <c r="H366" s="15" t="b">
        <v>0</v>
      </c>
      <c r="I366" s="14" t="b">
        <v>1</v>
      </c>
      <c r="J366" s="14" t="b">
        <v>1</v>
      </c>
      <c r="K366" t="str">
        <f t="shared" si="5"/>
        <v>[38827] = {true, true, false, false, true, true}, --Reverse Slice (2nd)</v>
      </c>
    </row>
    <row r="367" spans="1:11" ht="15.75" thickBot="1" x14ac:dyDescent="0.3">
      <c r="A367" s="10" t="s">
        <v>140</v>
      </c>
      <c r="B367" s="11" t="s">
        <v>109</v>
      </c>
      <c r="C367" s="12">
        <v>38788</v>
      </c>
      <c r="D367" s="13">
        <v>38792</v>
      </c>
      <c r="E367" s="14" t="b">
        <v>1</v>
      </c>
      <c r="F367" s="14" t="b">
        <v>1</v>
      </c>
      <c r="G367" s="15" t="b">
        <v>0</v>
      </c>
      <c r="H367" s="15" t="b">
        <v>0</v>
      </c>
      <c r="I367" s="14" t="b">
        <v>1</v>
      </c>
      <c r="J367" s="14" t="b">
        <v>1</v>
      </c>
      <c r="K367" t="str">
        <f t="shared" si="5"/>
        <v>[38792] = {true, true, false, false, true, true}, --Stampede</v>
      </c>
    </row>
    <row r="368" spans="1:11" ht="15.75" thickBot="1" x14ac:dyDescent="0.3">
      <c r="A368" s="10" t="s">
        <v>140</v>
      </c>
      <c r="B368" s="11" t="s">
        <v>390</v>
      </c>
      <c r="C368" s="12">
        <v>28279</v>
      </c>
      <c r="D368" s="13">
        <v>28279</v>
      </c>
      <c r="E368" s="14" t="b">
        <v>1</v>
      </c>
      <c r="F368" s="14" t="b">
        <v>1</v>
      </c>
      <c r="G368" s="15" t="b">
        <v>0</v>
      </c>
      <c r="H368" s="15" t="b">
        <v>0</v>
      </c>
      <c r="I368" s="14" t="b">
        <v>1</v>
      </c>
      <c r="J368" s="14" t="b">
        <v>1</v>
      </c>
      <c r="K368" t="str">
        <f t="shared" si="5"/>
        <v>[28279] = {true, true, false, false, true, true}, --Uppercut</v>
      </c>
    </row>
    <row r="369" spans="1:11" ht="15.75" thickBot="1" x14ac:dyDescent="0.3">
      <c r="A369" s="10" t="s">
        <v>140</v>
      </c>
      <c r="B369" s="11" t="s">
        <v>147</v>
      </c>
      <c r="C369" s="12">
        <v>38807</v>
      </c>
      <c r="D369" s="13">
        <v>38807</v>
      </c>
      <c r="E369" s="14" t="b">
        <v>1</v>
      </c>
      <c r="F369" s="14" t="b">
        <v>1</v>
      </c>
      <c r="G369" s="15" t="b">
        <v>0</v>
      </c>
      <c r="H369" s="15" t="b">
        <v>0</v>
      </c>
      <c r="I369" s="14" t="b">
        <v>1</v>
      </c>
      <c r="J369" s="14" t="b">
        <v>1</v>
      </c>
      <c r="K369" t="str">
        <f t="shared" si="5"/>
        <v>[38807] = {true, true, false, false, true, true}, --Wrecking Blow</v>
      </c>
    </row>
    <row r="370" spans="1:11" ht="15.75" thickBot="1" x14ac:dyDescent="0.3">
      <c r="A370" s="10" t="s">
        <v>398</v>
      </c>
      <c r="B370" s="11" t="s">
        <v>399</v>
      </c>
      <c r="C370" s="12">
        <v>42060</v>
      </c>
      <c r="D370" s="13">
        <v>42060</v>
      </c>
      <c r="E370" s="14" t="b">
        <v>1</v>
      </c>
      <c r="F370" s="14" t="b">
        <v>1</v>
      </c>
      <c r="G370" s="15" t="b">
        <v>0</v>
      </c>
      <c r="H370" s="15" t="b">
        <v>0</v>
      </c>
      <c r="I370" s="14" t="b">
        <v>1</v>
      </c>
      <c r="J370" s="14" t="b">
        <v>1</v>
      </c>
      <c r="K370" t="str">
        <f t="shared" si="5"/>
        <v>[42060] = {true, true, false, false, true, true}, --Inner Beast</v>
      </c>
    </row>
    <row r="371" spans="1:11" ht="15.75" thickBot="1" x14ac:dyDescent="0.3">
      <c r="A371" s="10" t="s">
        <v>398</v>
      </c>
      <c r="B371" s="11" t="s">
        <v>400</v>
      </c>
      <c r="C371" s="12">
        <v>42056</v>
      </c>
      <c r="D371" s="13">
        <v>42056</v>
      </c>
      <c r="E371" s="14" t="b">
        <v>1</v>
      </c>
      <c r="F371" s="14" t="b">
        <v>1</v>
      </c>
      <c r="G371" s="15" t="b">
        <v>0</v>
      </c>
      <c r="H371" s="15" t="b">
        <v>0</v>
      </c>
      <c r="I371" s="14" t="b">
        <v>1</v>
      </c>
      <c r="J371" s="14" t="b">
        <v>1</v>
      </c>
      <c r="K371" t="str">
        <f t="shared" si="5"/>
        <v>[42056] = {true, true, false, false, true, true}, --Inner Rage</v>
      </c>
    </row>
    <row r="372" spans="1:11" ht="15.75" thickBot="1" x14ac:dyDescent="0.3">
      <c r="A372" s="10" t="s">
        <v>398</v>
      </c>
      <c r="B372" s="11" t="s">
        <v>401</v>
      </c>
      <c r="C372" s="12">
        <v>41990</v>
      </c>
      <c r="D372" s="13">
        <v>80107</v>
      </c>
      <c r="E372" s="14" t="b">
        <v>1</v>
      </c>
      <c r="F372" s="14" t="b">
        <v>1</v>
      </c>
      <c r="G372" s="15" t="b">
        <v>0</v>
      </c>
      <c r="H372" s="15" t="b">
        <v>0</v>
      </c>
      <c r="I372" s="14" t="b">
        <v>1</v>
      </c>
      <c r="J372" s="14" t="b">
        <v>1</v>
      </c>
      <c r="K372" t="str">
        <f t="shared" si="5"/>
        <v>[80107] = {true, true, false, false, true, true}, --Shadow Silk (not synergy)</v>
      </c>
    </row>
    <row r="373" spans="1:11" ht="15.75" thickBot="1" x14ac:dyDescent="0.3">
      <c r="A373" s="10" t="s">
        <v>398</v>
      </c>
      <c r="B373" s="11" t="s">
        <v>402</v>
      </c>
      <c r="C373" s="12">
        <v>42012</v>
      </c>
      <c r="D373" s="13">
        <v>80129</v>
      </c>
      <c r="E373" s="14" t="b">
        <v>1</v>
      </c>
      <c r="F373" s="14" t="b">
        <v>1</v>
      </c>
      <c r="G373" s="15" t="b">
        <v>0</v>
      </c>
      <c r="H373" s="15" t="b">
        <v>0</v>
      </c>
      <c r="I373" s="14" t="b">
        <v>1</v>
      </c>
      <c r="J373" s="14" t="b">
        <v>1</v>
      </c>
      <c r="K373" t="str">
        <f t="shared" si="5"/>
        <v>[80129] = {true, true, false, false, true, true}, --Tangling Webs (not synergy)</v>
      </c>
    </row>
    <row r="374" spans="1:11" ht="15.75" thickBot="1" x14ac:dyDescent="0.3">
      <c r="A374" s="10" t="s">
        <v>277</v>
      </c>
      <c r="B374" s="11" t="s">
        <v>278</v>
      </c>
      <c r="C374" s="12">
        <v>38956</v>
      </c>
      <c r="D374" s="13">
        <v>38956</v>
      </c>
      <c r="E374" s="14" t="b">
        <v>1</v>
      </c>
      <c r="F374" s="15" t="b">
        <v>0</v>
      </c>
      <c r="G374" s="14" t="b">
        <v>1</v>
      </c>
      <c r="H374" s="15" t="b">
        <v>0</v>
      </c>
      <c r="I374" s="14" t="b">
        <v>1</v>
      </c>
      <c r="J374" s="14" t="b">
        <v>1</v>
      </c>
      <c r="K374" t="str">
        <f t="shared" si="5"/>
        <v>[38956] = {true, false, true, false, true, true}, --Accelerating Drain</v>
      </c>
    </row>
    <row r="375" spans="1:11" ht="15.75" thickBot="1" x14ac:dyDescent="0.3">
      <c r="A375" s="10" t="s">
        <v>277</v>
      </c>
      <c r="B375" s="11" t="s">
        <v>279</v>
      </c>
      <c r="C375" s="12">
        <v>38965</v>
      </c>
      <c r="D375" s="13">
        <v>38968</v>
      </c>
      <c r="E375" s="14" t="b">
        <v>1</v>
      </c>
      <c r="F375" s="15" t="b">
        <v>0</v>
      </c>
      <c r="G375" s="14" t="b">
        <v>1</v>
      </c>
      <c r="H375" s="15" t="b">
        <v>0</v>
      </c>
      <c r="I375" s="14" t="b">
        <v>1</v>
      </c>
      <c r="J375" s="14" t="b">
        <v>1</v>
      </c>
      <c r="K375" t="str">
        <f t="shared" si="5"/>
        <v>[38968] = {true, false, true, false, true, true}, --Baleful Mist</v>
      </c>
    </row>
    <row r="376" spans="1:11" ht="15.75" thickBot="1" x14ac:dyDescent="0.3">
      <c r="A376" s="10" t="s">
        <v>277</v>
      </c>
      <c r="B376" s="11" t="s">
        <v>280</v>
      </c>
      <c r="C376" s="12">
        <v>32624</v>
      </c>
      <c r="D376" s="13">
        <v>32625</v>
      </c>
      <c r="E376" s="14" t="b">
        <v>1</v>
      </c>
      <c r="F376" s="15" t="b">
        <v>0</v>
      </c>
      <c r="G376" s="14" t="b">
        <v>1</v>
      </c>
      <c r="H376" s="15" t="b">
        <v>0</v>
      </c>
      <c r="I376" s="14" t="b">
        <v>1</v>
      </c>
      <c r="J376" s="14" t="b">
        <v>1</v>
      </c>
      <c r="K376" t="str">
        <f t="shared" si="5"/>
        <v>[32625] = {true, false, true, false, true, true}, --Bat Swarm</v>
      </c>
    </row>
    <row r="377" spans="1:11" ht="15.75" thickBot="1" x14ac:dyDescent="0.3">
      <c r="A377" s="10" t="s">
        <v>277</v>
      </c>
      <c r="B377" s="11" t="s">
        <v>281</v>
      </c>
      <c r="C377" s="12">
        <v>38932</v>
      </c>
      <c r="D377" s="13">
        <v>38935</v>
      </c>
      <c r="E377" s="14" t="b">
        <v>1</v>
      </c>
      <c r="F377" s="15" t="b">
        <v>0</v>
      </c>
      <c r="G377" s="14" t="b">
        <v>1</v>
      </c>
      <c r="H377" s="15" t="b">
        <v>0</v>
      </c>
      <c r="I377" s="14" t="b">
        <v>1</v>
      </c>
      <c r="J377" s="14" t="b">
        <v>1</v>
      </c>
      <c r="K377" t="str">
        <f t="shared" si="5"/>
        <v>[38935] = {true, false, true, false, true, true}, --Clouding Swarm</v>
      </c>
    </row>
    <row r="378" spans="1:11" ht="15.75" thickBot="1" x14ac:dyDescent="0.3">
      <c r="A378" s="10" t="s">
        <v>277</v>
      </c>
      <c r="B378" s="11" t="s">
        <v>282</v>
      </c>
      <c r="C378" s="12">
        <v>38931</v>
      </c>
      <c r="D378" s="13">
        <v>38934</v>
      </c>
      <c r="E378" s="14" t="b">
        <v>1</v>
      </c>
      <c r="F378" s="15" t="b">
        <v>0</v>
      </c>
      <c r="G378" s="14" t="b">
        <v>1</v>
      </c>
      <c r="H378" s="15" t="b">
        <v>0</v>
      </c>
      <c r="I378" s="14" t="b">
        <v>1</v>
      </c>
      <c r="J378" s="14" t="b">
        <v>1</v>
      </c>
      <c r="K378" t="str">
        <f t="shared" si="5"/>
        <v>[38934] = {true, false, true, false, true, true}, --Devouring Swarm</v>
      </c>
    </row>
    <row r="379" spans="1:11" ht="15.75" thickBot="1" x14ac:dyDescent="0.3">
      <c r="A379" s="10" t="s">
        <v>277</v>
      </c>
      <c r="B379" s="11" t="s">
        <v>283</v>
      </c>
      <c r="C379" s="12">
        <v>32893</v>
      </c>
      <c r="D379" s="13">
        <v>32893</v>
      </c>
      <c r="E379" s="14" t="b">
        <v>1</v>
      </c>
      <c r="F379" s="15" t="b">
        <v>0</v>
      </c>
      <c r="G379" s="14" t="b">
        <v>1</v>
      </c>
      <c r="H379" s="15" t="b">
        <v>0</v>
      </c>
      <c r="I379" s="14" t="b">
        <v>1</v>
      </c>
      <c r="J379" s="14" t="b">
        <v>1</v>
      </c>
      <c r="K379" t="str">
        <f t="shared" si="5"/>
        <v>[32893] = {true, false, true, false, true, true}, --Drain Essence</v>
      </c>
    </row>
    <row r="380" spans="1:11" ht="15.75" thickBot="1" x14ac:dyDescent="0.3">
      <c r="A380" s="10" t="s">
        <v>277</v>
      </c>
      <c r="B380" s="11" t="s">
        <v>284</v>
      </c>
      <c r="C380" s="12">
        <v>38949</v>
      </c>
      <c r="D380" s="13">
        <v>38949</v>
      </c>
      <c r="E380" s="14" t="b">
        <v>1</v>
      </c>
      <c r="F380" s="15" t="b">
        <v>0</v>
      </c>
      <c r="G380" s="14" t="b">
        <v>1</v>
      </c>
      <c r="H380" s="15" t="b">
        <v>0</v>
      </c>
      <c r="I380" s="14" t="b">
        <v>1</v>
      </c>
      <c r="J380" s="14" t="b">
        <v>1</v>
      </c>
      <c r="K380" t="str">
        <f t="shared" si="5"/>
        <v>[38949] = {true, false, true, false, true, true}, --Invigorating Drain</v>
      </c>
    </row>
    <row r="381" spans="1:11" ht="15.75" thickBot="1" x14ac:dyDescent="0.3">
      <c r="A381" s="10" t="s">
        <v>94</v>
      </c>
      <c r="B381" s="11" t="s">
        <v>81</v>
      </c>
      <c r="C381" s="12">
        <v>86156</v>
      </c>
      <c r="D381" s="13">
        <v>87256</v>
      </c>
      <c r="E381" s="14" t="b">
        <v>1</v>
      </c>
      <c r="F381" s="15" t="b">
        <v>0</v>
      </c>
      <c r="G381" s="14" t="b">
        <v>1</v>
      </c>
      <c r="H381" s="15" t="b">
        <v>0</v>
      </c>
      <c r="I381" s="14" t="b">
        <v>1</v>
      </c>
      <c r="J381" s="14" t="b">
        <v>1</v>
      </c>
      <c r="K381" t="str">
        <f t="shared" si="5"/>
        <v>[87256] = {true, false, true, false, true, true}, --Arctic Blast</v>
      </c>
    </row>
    <row r="382" spans="1:11" ht="15.75" thickBot="1" x14ac:dyDescent="0.3">
      <c r="A382" s="10" t="s">
        <v>94</v>
      </c>
      <c r="B382" s="11" t="s">
        <v>251</v>
      </c>
      <c r="C382" s="12">
        <v>85986</v>
      </c>
      <c r="D382" s="13">
        <v>105907</v>
      </c>
      <c r="E382" s="14" t="b">
        <v>1</v>
      </c>
      <c r="F382" s="14" t="b">
        <v>1</v>
      </c>
      <c r="G382" s="15" t="b">
        <v>0</v>
      </c>
      <c r="H382" s="15" t="b">
        <v>0</v>
      </c>
      <c r="I382" s="14" t="b">
        <v>1</v>
      </c>
      <c r="J382" s="14" t="b">
        <v>1</v>
      </c>
      <c r="K382" t="str">
        <f t="shared" si="5"/>
        <v>[105907] = {true, true, false, false, true, true}, --Crushing Swipe (pet)</v>
      </c>
    </row>
    <row r="383" spans="1:11" ht="15.75" thickBot="1" x14ac:dyDescent="0.3">
      <c r="A383" s="10" t="s">
        <v>94</v>
      </c>
      <c r="B383" s="11" t="s">
        <v>251</v>
      </c>
      <c r="C383" s="12">
        <v>85982</v>
      </c>
      <c r="D383" s="13">
        <v>89128</v>
      </c>
      <c r="E383" s="14" t="b">
        <v>1</v>
      </c>
      <c r="F383" s="14" t="b">
        <v>1</v>
      </c>
      <c r="G383" s="15" t="b">
        <v>0</v>
      </c>
      <c r="H383" s="15" t="b">
        <v>0</v>
      </c>
      <c r="I383" s="14" t="b">
        <v>1</v>
      </c>
      <c r="J383" s="14" t="b">
        <v>1</v>
      </c>
      <c r="K383" t="str">
        <f t="shared" si="5"/>
        <v>[89128] = {true, true, false, false, true, true}, --Crushing Swipe (pet)</v>
      </c>
    </row>
    <row r="384" spans="1:11" ht="15.75" thickBot="1" x14ac:dyDescent="0.3">
      <c r="A384" s="10" t="s">
        <v>94</v>
      </c>
      <c r="B384" s="11" t="s">
        <v>251</v>
      </c>
      <c r="C384" s="12">
        <v>85990</v>
      </c>
      <c r="D384" s="13">
        <v>89220</v>
      </c>
      <c r="E384" s="14" t="b">
        <v>1</v>
      </c>
      <c r="F384" s="14" t="b">
        <v>1</v>
      </c>
      <c r="G384" s="15" t="b">
        <v>0</v>
      </c>
      <c r="H384" s="15" t="b">
        <v>0</v>
      </c>
      <c r="I384" s="14" t="b">
        <v>1</v>
      </c>
      <c r="J384" s="14" t="b">
        <v>1</v>
      </c>
      <c r="K384" t="str">
        <f t="shared" si="5"/>
        <v>[89220] = {true, true, false, false, true, true}, --Crushing Swipe (pet)</v>
      </c>
    </row>
    <row r="385" spans="1:11" ht="15.75" thickBot="1" x14ac:dyDescent="0.3">
      <c r="A385" s="10" t="s">
        <v>94</v>
      </c>
      <c r="B385" s="11" t="s">
        <v>252</v>
      </c>
      <c r="C385" s="12">
        <v>85999</v>
      </c>
      <c r="D385" s="13">
        <v>85999</v>
      </c>
      <c r="E385" s="14" t="b">
        <v>1</v>
      </c>
      <c r="F385" s="14" t="b">
        <v>1</v>
      </c>
      <c r="G385" s="15" t="b">
        <v>0</v>
      </c>
      <c r="H385" s="15" t="b">
        <v>0</v>
      </c>
      <c r="I385" s="14" t="b">
        <v>1</v>
      </c>
      <c r="J385" s="14" t="b">
        <v>1</v>
      </c>
      <c r="K385" t="str">
        <f t="shared" si="5"/>
        <v>[85999] = {true, true, false, false, true, true}, --Cutting Dive</v>
      </c>
    </row>
    <row r="386" spans="1:11" ht="15.75" thickBot="1" x14ac:dyDescent="0.3">
      <c r="A386" s="10" t="s">
        <v>94</v>
      </c>
      <c r="B386" s="11" t="s">
        <v>82</v>
      </c>
      <c r="C386" s="12">
        <v>86015</v>
      </c>
      <c r="D386" s="13">
        <v>94424</v>
      </c>
      <c r="E386" s="14" t="b">
        <v>1</v>
      </c>
      <c r="F386" s="14" t="b">
        <v>1</v>
      </c>
      <c r="G386" s="15" t="b">
        <v>0</v>
      </c>
      <c r="H386" s="15" t="b">
        <v>0</v>
      </c>
      <c r="I386" s="14" t="b">
        <v>1</v>
      </c>
      <c r="J386" s="14" t="b">
        <v>1</v>
      </c>
      <c r="K386" t="str">
        <f t="shared" si="5"/>
        <v>[94424] = {true, true, false, false, true, true}, --Deep Fissure</v>
      </c>
    </row>
    <row r="387" spans="1:11" ht="15.75" thickBot="1" x14ac:dyDescent="0.3">
      <c r="A387" s="10" t="s">
        <v>94</v>
      </c>
      <c r="B387" s="11" t="s">
        <v>403</v>
      </c>
      <c r="C387" s="12">
        <v>85995</v>
      </c>
      <c r="D387" s="13">
        <v>85995</v>
      </c>
      <c r="E387" s="14" t="b">
        <v>1</v>
      </c>
      <c r="F387" s="14" t="b">
        <v>1</v>
      </c>
      <c r="G387" s="15" t="b">
        <v>0</v>
      </c>
      <c r="H387" s="15" t="b">
        <v>0</v>
      </c>
      <c r="I387" s="14" t="b">
        <v>1</v>
      </c>
      <c r="J387" s="14" t="b">
        <v>1</v>
      </c>
      <c r="K387" t="str">
        <f t="shared" ref="K387:K429" si="6">CONCATENATE("[",D387,"] = {",LOWER(E387),", ",LOWER(F387),", ",LOWER(G387),", ",LOWER(H387),", ",LOWER(I387),", ",LOWER(J387),"}, --",B387)</f>
        <v>[85995] = {true, true, false, false, true, true}, --Dive</v>
      </c>
    </row>
    <row r="388" spans="1:11" ht="15.75" thickBot="1" x14ac:dyDescent="0.3">
      <c r="A388" s="10" t="s">
        <v>94</v>
      </c>
      <c r="B388" s="11" t="s">
        <v>253</v>
      </c>
      <c r="C388" s="12">
        <v>86027</v>
      </c>
      <c r="D388" s="13">
        <v>101904</v>
      </c>
      <c r="E388" s="14" t="b">
        <v>1</v>
      </c>
      <c r="F388" s="14" t="b">
        <v>1</v>
      </c>
      <c r="G388" s="15" t="b">
        <v>0</v>
      </c>
      <c r="H388" s="15" t="b">
        <v>0</v>
      </c>
      <c r="I388" s="14" t="b">
        <v>1</v>
      </c>
      <c r="J388" s="14" t="b">
        <v>1</v>
      </c>
      <c r="K388" t="str">
        <f t="shared" si="6"/>
        <v>[101904] = {true, true, false, false, true, true}, --Fetcher Infection</v>
      </c>
    </row>
    <row r="389" spans="1:11" ht="15.75" thickBot="1" x14ac:dyDescent="0.3">
      <c r="A389" s="10" t="s">
        <v>94</v>
      </c>
      <c r="B389" s="11" t="s">
        <v>254</v>
      </c>
      <c r="C389" s="12">
        <v>86165</v>
      </c>
      <c r="D389" s="13">
        <v>88791</v>
      </c>
      <c r="E389" s="14" t="b">
        <v>1</v>
      </c>
      <c r="F389" s="15" t="b">
        <v>0</v>
      </c>
      <c r="G389" s="14" t="b">
        <v>1</v>
      </c>
      <c r="H389" s="15" t="b">
        <v>0</v>
      </c>
      <c r="I389" s="14" t="b">
        <v>1</v>
      </c>
      <c r="J389" s="14" t="b">
        <v>1</v>
      </c>
      <c r="K389" t="str">
        <f t="shared" si="6"/>
        <v>[88791] = {true, false, true, false, true, true}, --Gripping Shards</v>
      </c>
    </row>
    <row r="390" spans="1:11" ht="15.75" thickBot="1" x14ac:dyDescent="0.3">
      <c r="A390" s="10" t="s">
        <v>94</v>
      </c>
      <c r="B390" s="11" t="s">
        <v>83</v>
      </c>
      <c r="C390" s="12">
        <v>86031</v>
      </c>
      <c r="D390" s="13">
        <v>101944</v>
      </c>
      <c r="E390" s="14" t="b">
        <v>1</v>
      </c>
      <c r="F390" s="14" t="b">
        <v>1</v>
      </c>
      <c r="G390" s="15" t="b">
        <v>0</v>
      </c>
      <c r="H390" s="15" t="b">
        <v>0</v>
      </c>
      <c r="I390" s="14" t="b">
        <v>1</v>
      </c>
      <c r="J390" s="14" t="b">
        <v>1</v>
      </c>
      <c r="K390" t="str">
        <f t="shared" si="6"/>
        <v>[101944] = {true, true, false, false, true, true}, --Growing Swarm</v>
      </c>
    </row>
    <row r="391" spans="1:11" ht="15.75" thickBot="1" x14ac:dyDescent="0.3">
      <c r="A391" s="10" t="s">
        <v>94</v>
      </c>
      <c r="B391" s="11" t="s">
        <v>255</v>
      </c>
      <c r="C391" s="12">
        <v>85990</v>
      </c>
      <c r="D391" s="13">
        <v>92160</v>
      </c>
      <c r="E391" s="14" t="b">
        <v>1</v>
      </c>
      <c r="F391" s="14" t="b">
        <v>1</v>
      </c>
      <c r="G391" s="15" t="b">
        <v>0</v>
      </c>
      <c r="H391" s="15" t="b">
        <v>0</v>
      </c>
      <c r="I391" s="14" t="b">
        <v>1</v>
      </c>
      <c r="J391" s="14" t="b">
        <v>1</v>
      </c>
      <c r="K391" t="str">
        <f t="shared" si="6"/>
        <v>[92160] = {true, true, false, false, true, true}, --Guardian Savagery</v>
      </c>
    </row>
    <row r="392" spans="1:11" ht="15.75" thickBot="1" x14ac:dyDescent="0.3">
      <c r="A392" s="10" t="s">
        <v>94</v>
      </c>
      <c r="B392" s="11" t="s">
        <v>256</v>
      </c>
      <c r="C392" s="12">
        <v>85986</v>
      </c>
      <c r="D392" s="13">
        <v>105921</v>
      </c>
      <c r="E392" s="14" t="b">
        <v>1</v>
      </c>
      <c r="F392" s="14" t="b">
        <v>1</v>
      </c>
      <c r="G392" s="15" t="b">
        <v>0</v>
      </c>
      <c r="H392" s="15" t="b">
        <v>0</v>
      </c>
      <c r="I392" s="14" t="b">
        <v>1</v>
      </c>
      <c r="J392" s="14" t="b">
        <v>1</v>
      </c>
      <c r="K392" t="str">
        <f t="shared" si="6"/>
        <v>[105921] = {true, true, false, false, true, true}, --Guardian's Wrath (pet)</v>
      </c>
    </row>
    <row r="393" spans="1:11" ht="15.75" thickBot="1" x14ac:dyDescent="0.3">
      <c r="A393" s="10" t="s">
        <v>94</v>
      </c>
      <c r="B393" s="11" t="s">
        <v>256</v>
      </c>
      <c r="C393" s="12">
        <v>85982</v>
      </c>
      <c r="D393" s="13">
        <v>91974</v>
      </c>
      <c r="E393" s="14" t="b">
        <v>1</v>
      </c>
      <c r="F393" s="14" t="b">
        <v>1</v>
      </c>
      <c r="G393" s="15" t="b">
        <v>0</v>
      </c>
      <c r="H393" s="15" t="b">
        <v>0</v>
      </c>
      <c r="I393" s="14" t="b">
        <v>1</v>
      </c>
      <c r="J393" s="14" t="b">
        <v>1</v>
      </c>
      <c r="K393" t="str">
        <f t="shared" si="6"/>
        <v>[91974] = {true, true, false, false, true, true}, --Guardian's Wrath (pet)</v>
      </c>
    </row>
    <row r="394" spans="1:11" ht="15.75" thickBot="1" x14ac:dyDescent="0.3">
      <c r="A394" s="10" t="s">
        <v>94</v>
      </c>
      <c r="B394" s="11" t="s">
        <v>404</v>
      </c>
      <c r="C394" s="12">
        <v>86161</v>
      </c>
      <c r="D394" s="13">
        <v>88783</v>
      </c>
      <c r="E394" s="14" t="b">
        <v>1</v>
      </c>
      <c r="F394" s="15" t="b">
        <v>0</v>
      </c>
      <c r="G394" s="14" t="b">
        <v>1</v>
      </c>
      <c r="H394" s="15" t="b">
        <v>0</v>
      </c>
      <c r="I394" s="14" t="b">
        <v>1</v>
      </c>
      <c r="J394" s="14" t="b">
        <v>1</v>
      </c>
      <c r="K394" t="str">
        <f t="shared" si="6"/>
        <v>[88783] = {true, false, true, false, true, true}, --Impaling Shards</v>
      </c>
    </row>
    <row r="395" spans="1:11" ht="15.75" thickBot="1" x14ac:dyDescent="0.3">
      <c r="A395" s="10" t="s">
        <v>94</v>
      </c>
      <c r="B395" s="11" t="s">
        <v>84</v>
      </c>
      <c r="C395" s="12">
        <v>86113</v>
      </c>
      <c r="D395" s="13">
        <v>88860</v>
      </c>
      <c r="E395" s="14" t="b">
        <v>1</v>
      </c>
      <c r="F395" s="15" t="b">
        <v>0</v>
      </c>
      <c r="G395" s="14" t="b">
        <v>1</v>
      </c>
      <c r="H395" s="15" t="b">
        <v>0</v>
      </c>
      <c r="I395" s="14" t="b">
        <v>1</v>
      </c>
      <c r="J395" s="14" t="b">
        <v>1</v>
      </c>
      <c r="K395" t="str">
        <f t="shared" si="6"/>
        <v>[88860] = {true, false, true, false, true, true}, --Northern Storm</v>
      </c>
    </row>
    <row r="396" spans="1:11" ht="15.75" thickBot="1" x14ac:dyDescent="0.3">
      <c r="A396" s="10" t="s">
        <v>94</v>
      </c>
      <c r="B396" s="11" t="s">
        <v>257</v>
      </c>
      <c r="C396" s="12">
        <v>86117</v>
      </c>
      <c r="D396" s="13">
        <v>88863</v>
      </c>
      <c r="E396" s="14" t="b">
        <v>1</v>
      </c>
      <c r="F396" s="14" t="b">
        <v>1</v>
      </c>
      <c r="G396" s="15" t="b">
        <v>0</v>
      </c>
      <c r="H396" s="15" t="b">
        <v>0</v>
      </c>
      <c r="I396" s="14" t="b">
        <v>1</v>
      </c>
      <c r="J396" s="14" t="b">
        <v>1</v>
      </c>
      <c r="K396" t="str">
        <f t="shared" si="6"/>
        <v>[88863] = {true, true, false, false, true, true}, --Permafrost</v>
      </c>
    </row>
    <row r="397" spans="1:11" ht="15.75" thickBot="1" x14ac:dyDescent="0.3">
      <c r="A397" s="10" t="s">
        <v>94</v>
      </c>
      <c r="B397" s="11" t="s">
        <v>405</v>
      </c>
      <c r="C397" s="12">
        <v>86009</v>
      </c>
      <c r="D397" s="13">
        <v>94411</v>
      </c>
      <c r="E397" s="14" t="b">
        <v>1</v>
      </c>
      <c r="F397" s="14" t="b">
        <v>1</v>
      </c>
      <c r="G397" s="15" t="b">
        <v>0</v>
      </c>
      <c r="H397" s="15" t="b">
        <v>0</v>
      </c>
      <c r="I397" s="14" t="b">
        <v>1</v>
      </c>
      <c r="J397" s="14" t="b">
        <v>1</v>
      </c>
      <c r="K397" t="str">
        <f t="shared" si="6"/>
        <v>[94411] = {true, true, false, false, true, true}, --Scorch</v>
      </c>
    </row>
    <row r="398" spans="1:11" ht="15.75" thickBot="1" x14ac:dyDescent="0.3">
      <c r="A398" s="10" t="s">
        <v>94</v>
      </c>
      <c r="B398" s="11" t="s">
        <v>85</v>
      </c>
      <c r="C398" s="12">
        <v>86003</v>
      </c>
      <c r="D398" s="13">
        <v>86003</v>
      </c>
      <c r="E398" s="14" t="b">
        <v>1</v>
      </c>
      <c r="F398" s="14" t="b">
        <v>1</v>
      </c>
      <c r="G398" s="15" t="b">
        <v>0</v>
      </c>
      <c r="H398" s="15" t="b">
        <v>0</v>
      </c>
      <c r="I398" s="14" t="b">
        <v>1</v>
      </c>
      <c r="J398" s="14" t="b">
        <v>1</v>
      </c>
      <c r="K398" t="str">
        <f t="shared" si="6"/>
        <v>[86003] = {true, true, false, false, true, true}, --Screaming Cliff Racer</v>
      </c>
    </row>
    <row r="399" spans="1:11" ht="15.75" thickBot="1" x14ac:dyDescent="0.3">
      <c r="A399" s="10" t="s">
        <v>94</v>
      </c>
      <c r="B399" s="11" t="s">
        <v>406</v>
      </c>
      <c r="C399" s="12">
        <v>86109</v>
      </c>
      <c r="D399" s="13">
        <v>86247</v>
      </c>
      <c r="E399" s="14" t="b">
        <v>1</v>
      </c>
      <c r="F399" s="15" t="b">
        <v>0</v>
      </c>
      <c r="G399" s="14" t="b">
        <v>1</v>
      </c>
      <c r="H399" s="15" t="b">
        <v>0</v>
      </c>
      <c r="I399" s="14" t="b">
        <v>1</v>
      </c>
      <c r="J399" s="14" t="b">
        <v>1</v>
      </c>
      <c r="K399" t="str">
        <f t="shared" si="6"/>
        <v>[86247] = {true, false, true, false, true, true}, --Sleet Storm</v>
      </c>
    </row>
    <row r="400" spans="1:11" ht="15.75" thickBot="1" x14ac:dyDescent="0.3">
      <c r="A400" s="10" t="s">
        <v>94</v>
      </c>
      <c r="B400" s="11" t="s">
        <v>258</v>
      </c>
      <c r="C400" s="12">
        <v>86019</v>
      </c>
      <c r="D400" s="13">
        <v>94445</v>
      </c>
      <c r="E400" s="14" t="b">
        <v>1</v>
      </c>
      <c r="F400" s="14" t="b">
        <v>1</v>
      </c>
      <c r="G400" s="15" t="b">
        <v>0</v>
      </c>
      <c r="H400" s="15" t="b">
        <v>0</v>
      </c>
      <c r="I400" s="14" t="b">
        <v>1</v>
      </c>
      <c r="J400" s="14" t="b">
        <v>1</v>
      </c>
      <c r="K400" t="str">
        <f t="shared" si="6"/>
        <v>[94445] = {true, true, false, false, true, true}, --Subterranean Assault</v>
      </c>
    </row>
    <row r="401" spans="1:11" ht="15.75" thickBot="1" x14ac:dyDescent="0.3">
      <c r="A401" s="10" t="s">
        <v>94</v>
      </c>
      <c r="B401" s="11" t="s">
        <v>407</v>
      </c>
      <c r="C401" s="12">
        <v>86023</v>
      </c>
      <c r="D401" s="13">
        <v>101703</v>
      </c>
      <c r="E401" s="14" t="b">
        <v>1</v>
      </c>
      <c r="F401" s="15" t="b">
        <v>0</v>
      </c>
      <c r="G401" s="14" t="b">
        <v>1</v>
      </c>
      <c r="H401" s="15" t="b">
        <v>0</v>
      </c>
      <c r="I401" s="14" t="b">
        <v>1</v>
      </c>
      <c r="J401" s="14" t="b">
        <v>1</v>
      </c>
      <c r="K401" t="str">
        <f t="shared" si="6"/>
        <v>[101703] = {true, false, true, false, true, true}, --Swarm</v>
      </c>
    </row>
    <row r="402" spans="1:11" ht="15.75" thickBot="1" x14ac:dyDescent="0.3">
      <c r="A402" s="10" t="s">
        <v>94</v>
      </c>
      <c r="B402" s="11" t="s">
        <v>259</v>
      </c>
      <c r="C402" s="12">
        <v>85986</v>
      </c>
      <c r="D402" s="13">
        <v>105906</v>
      </c>
      <c r="E402" s="14" t="b">
        <v>1</v>
      </c>
      <c r="F402" s="14" t="b">
        <v>1</v>
      </c>
      <c r="G402" s="15" t="b">
        <v>0</v>
      </c>
      <c r="H402" s="15" t="b">
        <v>0</v>
      </c>
      <c r="I402" s="14" t="b">
        <v>1</v>
      </c>
      <c r="J402" s="14" t="b">
        <v>1</v>
      </c>
      <c r="K402" t="str">
        <f t="shared" si="6"/>
        <v>[105906] = {true, true, false, false, true, true}, --Swipe (pet)</v>
      </c>
    </row>
    <row r="403" spans="1:11" ht="15.75" thickBot="1" x14ac:dyDescent="0.3">
      <c r="A403" s="10" t="s">
        <v>94</v>
      </c>
      <c r="B403" s="11" t="s">
        <v>259</v>
      </c>
      <c r="C403" s="12">
        <v>85982</v>
      </c>
      <c r="D403" s="13">
        <v>89135</v>
      </c>
      <c r="E403" s="14" t="b">
        <v>1</v>
      </c>
      <c r="F403" s="14" t="b">
        <v>1</v>
      </c>
      <c r="G403" s="15" t="b">
        <v>0</v>
      </c>
      <c r="H403" s="15" t="b">
        <v>0</v>
      </c>
      <c r="I403" s="14" t="b">
        <v>1</v>
      </c>
      <c r="J403" s="14" t="b">
        <v>1</v>
      </c>
      <c r="K403" t="str">
        <f t="shared" si="6"/>
        <v>[89135] = {true, true, false, false, true, true}, --Swipe (pet)</v>
      </c>
    </row>
    <row r="404" spans="1:11" ht="15.75" thickBot="1" x14ac:dyDescent="0.3">
      <c r="A404" s="10" t="s">
        <v>94</v>
      </c>
      <c r="B404" s="11" t="s">
        <v>259</v>
      </c>
      <c r="C404" s="12">
        <v>85990</v>
      </c>
      <c r="D404" s="13">
        <v>89219</v>
      </c>
      <c r="E404" s="14" t="b">
        <v>1</v>
      </c>
      <c r="F404" s="14" t="b">
        <v>1</v>
      </c>
      <c r="G404" s="15" t="b">
        <v>0</v>
      </c>
      <c r="H404" s="15" t="b">
        <v>0</v>
      </c>
      <c r="I404" s="14" t="b">
        <v>1</v>
      </c>
      <c r="J404" s="14" t="b">
        <v>1</v>
      </c>
      <c r="K404" t="str">
        <f t="shared" si="6"/>
        <v>[89219] = {true, true, false, false, true, true}, --Swipe (pet)</v>
      </c>
    </row>
    <row r="405" spans="1:11" ht="15.75" thickBot="1" x14ac:dyDescent="0.3">
      <c r="A405" s="10" t="s">
        <v>94</v>
      </c>
      <c r="B405" s="11" t="s">
        <v>86</v>
      </c>
      <c r="C405" s="12">
        <v>86169</v>
      </c>
      <c r="D405" s="13">
        <v>88802</v>
      </c>
      <c r="E405" s="14" t="b">
        <v>1</v>
      </c>
      <c r="F405" s="15" t="b">
        <v>0</v>
      </c>
      <c r="G405" s="14" t="b">
        <v>1</v>
      </c>
      <c r="H405" s="15" t="b">
        <v>0</v>
      </c>
      <c r="I405" s="14" t="b">
        <v>1</v>
      </c>
      <c r="J405" s="14" t="b">
        <v>1</v>
      </c>
      <c r="K405" t="str">
        <f t="shared" si="6"/>
        <v>[88802] = {true, false, true, false, true, true}, --Winters Revenge</v>
      </c>
    </row>
    <row r="406" spans="1:11" ht="15.75" thickBot="1" x14ac:dyDescent="0.3">
      <c r="A406" s="10" t="s">
        <v>408</v>
      </c>
      <c r="B406" s="11" t="s">
        <v>416</v>
      </c>
      <c r="C406" s="12">
        <v>39105</v>
      </c>
      <c r="D406" s="13">
        <v>39109</v>
      </c>
      <c r="E406" s="14" t="b">
        <v>1</v>
      </c>
      <c r="F406" s="14" t="b">
        <v>1</v>
      </c>
      <c r="G406" s="15" t="b">
        <v>0</v>
      </c>
      <c r="H406" s="15" t="b">
        <v>0</v>
      </c>
      <c r="I406" s="14" t="b">
        <v>1</v>
      </c>
      <c r="J406" s="14" t="b">
        <v>1</v>
      </c>
      <c r="K406" t="str">
        <f t="shared" si="6"/>
        <v>[39109] = {true, true, false, false, true, true}, --Brutal Pounce</v>
      </c>
    </row>
    <row r="407" spans="1:11" ht="15.75" thickBot="1" x14ac:dyDescent="0.3">
      <c r="A407" s="10" t="s">
        <v>408</v>
      </c>
      <c r="B407" s="11" t="s">
        <v>418</v>
      </c>
      <c r="C407" s="12">
        <v>58864</v>
      </c>
      <c r="D407" s="13">
        <v>58864</v>
      </c>
      <c r="E407" s="14" t="b">
        <v>1</v>
      </c>
      <c r="F407" s="14" t="b">
        <v>1</v>
      </c>
      <c r="G407" s="15" t="b">
        <v>0</v>
      </c>
      <c r="H407" s="15" t="b">
        <v>0</v>
      </c>
      <c r="I407" s="14" t="b">
        <v>1</v>
      </c>
      <c r="J407" s="14" t="b">
        <v>1</v>
      </c>
      <c r="K407" t="str">
        <f t="shared" si="6"/>
        <v>[58864] = {true, true, false, false, true, true}, --Claws of Anguish</v>
      </c>
    </row>
    <row r="408" spans="1:11" ht="15.75" thickBot="1" x14ac:dyDescent="0.3">
      <c r="A408" s="10" t="s">
        <v>408</v>
      </c>
      <c r="B408" s="11" t="s">
        <v>424</v>
      </c>
      <c r="C408" s="12">
        <v>58879</v>
      </c>
      <c r="D408" s="13">
        <v>58879</v>
      </c>
      <c r="E408" s="14" t="b">
        <v>1</v>
      </c>
      <c r="F408" s="14" t="b">
        <v>1</v>
      </c>
      <c r="G408" s="15" t="b">
        <v>0</v>
      </c>
      <c r="H408" s="15" t="b">
        <v>0</v>
      </c>
      <c r="I408" s="14" t="b">
        <v>1</v>
      </c>
      <c r="J408" s="14" t="b">
        <v>1</v>
      </c>
      <c r="K408" t="str">
        <f t="shared" si="6"/>
        <v>[58879] = {true, true, false, false, true, true}, --Claws of Life</v>
      </c>
    </row>
    <row r="409" spans="1:11" ht="15.75" thickBot="1" x14ac:dyDescent="0.3">
      <c r="A409" s="10" t="s">
        <v>408</v>
      </c>
      <c r="B409" s="11" t="s">
        <v>422</v>
      </c>
      <c r="C409" s="12">
        <v>39104</v>
      </c>
      <c r="D409" s="13">
        <v>39107</v>
      </c>
      <c r="E409" s="14" t="b">
        <v>1</v>
      </c>
      <c r="F409" s="14" t="b">
        <v>1</v>
      </c>
      <c r="G409" s="15" t="b">
        <v>0</v>
      </c>
      <c r="H409" s="15" t="b">
        <v>0</v>
      </c>
      <c r="I409" s="14" t="b">
        <v>1</v>
      </c>
      <c r="J409" s="14" t="b">
        <v>1</v>
      </c>
      <c r="K409" t="str">
        <f t="shared" si="6"/>
        <v>[39107] = {true, true, false, false, true, true}, --Feral Pounce</v>
      </c>
    </row>
    <row r="410" spans="1:11" ht="15.75" thickBot="1" x14ac:dyDescent="0.3">
      <c r="A410" s="10" t="s">
        <v>408</v>
      </c>
      <c r="B410" s="11" t="s">
        <v>420</v>
      </c>
      <c r="C410" s="12">
        <v>39075</v>
      </c>
      <c r="D410" s="13">
        <v>80189</v>
      </c>
      <c r="E410" s="14" t="b">
        <v>1</v>
      </c>
      <c r="F410" s="14" t="b">
        <v>1</v>
      </c>
      <c r="G410" s="15" t="b">
        <v>0</v>
      </c>
      <c r="H410" s="15" t="b">
        <v>0</v>
      </c>
      <c r="I410" s="14" t="b">
        <v>1</v>
      </c>
      <c r="J410" s="14" t="b">
        <v>1</v>
      </c>
      <c r="K410" t="str">
        <f t="shared" si="6"/>
        <v>[80189] = {true, true, false, false, true, true}, --Gnash (Pact Leader)</v>
      </c>
    </row>
    <row r="411" spans="1:11" ht="15.75" thickBot="1" x14ac:dyDescent="0.3">
      <c r="A411" s="10" t="s">
        <v>408</v>
      </c>
      <c r="B411" s="11" t="s">
        <v>420</v>
      </c>
      <c r="C411" s="12">
        <v>39075</v>
      </c>
      <c r="D411" s="13">
        <v>80190</v>
      </c>
      <c r="E411" s="14" t="b">
        <v>1</v>
      </c>
      <c r="F411" s="14" t="b">
        <v>1</v>
      </c>
      <c r="G411" s="15" t="b">
        <v>0</v>
      </c>
      <c r="H411" s="15" t="b">
        <v>0</v>
      </c>
      <c r="I411" s="14" t="b">
        <v>1</v>
      </c>
      <c r="J411" s="14" t="b">
        <v>1</v>
      </c>
      <c r="K411" t="str">
        <f t="shared" si="6"/>
        <v>[80190] = {true, true, false, false, true, true}, --Gnash (Pact Leader)</v>
      </c>
    </row>
    <row r="412" spans="1:11" ht="15.75" thickBot="1" x14ac:dyDescent="0.3">
      <c r="A412" s="10" t="s">
        <v>408</v>
      </c>
      <c r="B412" s="11" t="s">
        <v>419</v>
      </c>
      <c r="C412" s="12">
        <v>32477</v>
      </c>
      <c r="D412" s="13">
        <v>32494</v>
      </c>
      <c r="E412" s="14" t="b">
        <v>1</v>
      </c>
      <c r="F412" s="14" t="b">
        <v>1</v>
      </c>
      <c r="G412" s="15" t="b">
        <v>0</v>
      </c>
      <c r="H412" s="14" t="b">
        <v>1</v>
      </c>
      <c r="I412" s="14" t="b">
        <v>1</v>
      </c>
      <c r="J412" s="14" t="b">
        <v>1</v>
      </c>
      <c r="K412" t="str">
        <f t="shared" si="6"/>
        <v>[32494] = {true, true, false, true, true, true}, --Heavy Attack (Splash)</v>
      </c>
    </row>
    <row r="413" spans="1:11" ht="15.75" thickBot="1" x14ac:dyDescent="0.3">
      <c r="A413" s="10" t="s">
        <v>408</v>
      </c>
      <c r="B413" s="11" t="s">
        <v>414</v>
      </c>
      <c r="C413" s="12">
        <v>32477</v>
      </c>
      <c r="D413" s="13">
        <v>32480</v>
      </c>
      <c r="E413" s="14" t="b">
        <v>1</v>
      </c>
      <c r="F413" s="14" t="b">
        <v>1</v>
      </c>
      <c r="G413" s="15" t="b">
        <v>0</v>
      </c>
      <c r="H413" s="14" t="b">
        <v>1</v>
      </c>
      <c r="I413" s="14" t="b">
        <v>1</v>
      </c>
      <c r="J413" s="14" t="b">
        <v>1</v>
      </c>
      <c r="K413" t="str">
        <f t="shared" si="6"/>
        <v>[32480] = {true, true, false, true, true, true}, --Heavy Attack Werewolf</v>
      </c>
    </row>
    <row r="414" spans="1:11" ht="15.75" thickBot="1" x14ac:dyDescent="0.3">
      <c r="A414" s="10" t="s">
        <v>408</v>
      </c>
      <c r="B414" s="11" t="s">
        <v>423</v>
      </c>
      <c r="C414" s="12">
        <v>58798</v>
      </c>
      <c r="D414" s="13">
        <v>58798</v>
      </c>
      <c r="E414" s="14" t="b">
        <v>1</v>
      </c>
      <c r="F414" s="14" t="b">
        <v>1</v>
      </c>
      <c r="G414" s="15" t="b">
        <v>0</v>
      </c>
      <c r="H414" s="15" t="b">
        <v>0</v>
      </c>
      <c r="I414" s="14" t="b">
        <v>1</v>
      </c>
      <c r="J414" s="14" t="b">
        <v>1</v>
      </c>
      <c r="K414" t="str">
        <f t="shared" si="6"/>
        <v>[58798] = {true, true, false, false, true, true}, --Howl of Agony</v>
      </c>
    </row>
    <row r="415" spans="1:11" ht="15.75" thickBot="1" x14ac:dyDescent="0.3">
      <c r="A415" s="10" t="s">
        <v>408</v>
      </c>
      <c r="B415" s="11" t="s">
        <v>417</v>
      </c>
      <c r="C415" s="12">
        <v>58742</v>
      </c>
      <c r="D415" s="13">
        <v>58742</v>
      </c>
      <c r="E415" s="14" t="b">
        <v>1</v>
      </c>
      <c r="F415" s="14" t="b">
        <v>1</v>
      </c>
      <c r="G415" s="15" t="b">
        <v>0</v>
      </c>
      <c r="H415" s="15" t="b">
        <v>0</v>
      </c>
      <c r="I415" s="14" t="b">
        <v>1</v>
      </c>
      <c r="J415" s="14" t="b">
        <v>1</v>
      </c>
      <c r="K415" t="str">
        <f t="shared" si="6"/>
        <v>[58742] = {true, true, false, false, true, true}, --Howl of Dispair</v>
      </c>
    </row>
    <row r="416" spans="1:11" ht="15.75" thickBot="1" x14ac:dyDescent="0.3">
      <c r="A416" s="10" t="s">
        <v>408</v>
      </c>
      <c r="B416" s="11" t="s">
        <v>413</v>
      </c>
      <c r="C416" s="12">
        <v>58855</v>
      </c>
      <c r="D416" s="13">
        <v>58856</v>
      </c>
      <c r="E416" s="14" t="b">
        <v>1</v>
      </c>
      <c r="F416" s="15" t="b">
        <v>0</v>
      </c>
      <c r="G416" s="14" t="b">
        <v>1</v>
      </c>
      <c r="H416" s="15" t="b">
        <v>0</v>
      </c>
      <c r="I416" s="15" t="b">
        <v>0</v>
      </c>
      <c r="J416" s="14" t="b">
        <v>1</v>
      </c>
      <c r="K416" t="str">
        <f t="shared" si="6"/>
        <v>[58856] = {true, false, true, false, false, true}, --Infection</v>
      </c>
    </row>
    <row r="417" spans="1:11" ht="15.75" thickBot="1" x14ac:dyDescent="0.3">
      <c r="A417" s="10" t="s">
        <v>408</v>
      </c>
      <c r="B417" s="11" t="s">
        <v>412</v>
      </c>
      <c r="C417" s="12">
        <v>58855</v>
      </c>
      <c r="D417" s="13">
        <v>58855</v>
      </c>
      <c r="E417" s="14" t="b">
        <v>1</v>
      </c>
      <c r="F417" s="14" t="b">
        <v>1</v>
      </c>
      <c r="G417" s="15" t="b">
        <v>0</v>
      </c>
      <c r="H417" s="15" t="b">
        <v>0</v>
      </c>
      <c r="I417" s="14" t="b">
        <v>1</v>
      </c>
      <c r="J417" s="14" t="b">
        <v>1</v>
      </c>
      <c r="K417" t="str">
        <f t="shared" si="6"/>
        <v>[58855] = {true, true, false, false, true, true}, --Infectious Claws</v>
      </c>
    </row>
    <row r="418" spans="1:11" ht="15.75" thickBot="1" x14ac:dyDescent="0.3">
      <c r="A418" s="10" t="s">
        <v>408</v>
      </c>
      <c r="B418" s="11" t="s">
        <v>409</v>
      </c>
      <c r="C418" s="12">
        <v>32464</v>
      </c>
      <c r="D418" s="13">
        <v>32464</v>
      </c>
      <c r="E418" s="14" t="b">
        <v>1</v>
      </c>
      <c r="F418" s="14" t="b">
        <v>1</v>
      </c>
      <c r="G418" s="15" t="b">
        <v>0</v>
      </c>
      <c r="H418" s="14" t="b">
        <v>1</v>
      </c>
      <c r="I418" s="14" t="b">
        <v>1</v>
      </c>
      <c r="J418" s="14" t="b">
        <v>1</v>
      </c>
      <c r="K418" t="str">
        <f t="shared" si="6"/>
        <v>[32464] = {true, true, false, true, true, true}, --Light Attack</v>
      </c>
    </row>
    <row r="419" spans="1:11" ht="15.75" thickBot="1" x14ac:dyDescent="0.3">
      <c r="A419" s="10" t="s">
        <v>408</v>
      </c>
      <c r="B419" s="11" t="s">
        <v>421</v>
      </c>
      <c r="C419" s="12">
        <v>39075</v>
      </c>
      <c r="D419" s="13">
        <v>80184</v>
      </c>
      <c r="E419" s="14" t="b">
        <v>1</v>
      </c>
      <c r="F419" s="14" t="b">
        <v>1</v>
      </c>
      <c r="G419" s="15" t="b">
        <v>0</v>
      </c>
      <c r="H419" s="15" t="b">
        <v>0</v>
      </c>
      <c r="I419" s="14" t="b">
        <v>1</v>
      </c>
      <c r="J419" s="14" t="b">
        <v>1</v>
      </c>
      <c r="K419" t="str">
        <f t="shared" si="6"/>
        <v>[80184] = {true, true, false, false, true, true}, --Lunge (Pact Leader)</v>
      </c>
    </row>
    <row r="420" spans="1:11" ht="15.75" thickBot="1" x14ac:dyDescent="0.3">
      <c r="A420" s="10" t="s">
        <v>408</v>
      </c>
      <c r="B420" s="11" t="s">
        <v>411</v>
      </c>
      <c r="C420" s="12">
        <v>58405</v>
      </c>
      <c r="D420" s="13">
        <v>58405</v>
      </c>
      <c r="E420" s="14" t="b">
        <v>1</v>
      </c>
      <c r="F420" s="14" t="b">
        <v>1</v>
      </c>
      <c r="G420" s="15" t="b">
        <v>0</v>
      </c>
      <c r="H420" s="15" t="b">
        <v>0</v>
      </c>
      <c r="I420" s="14" t="b">
        <v>1</v>
      </c>
      <c r="J420" s="14" t="b">
        <v>1</v>
      </c>
      <c r="K420" t="str">
        <f t="shared" si="6"/>
        <v>[58405] = {true, true, false, false, true, true}, --Piercing Howl</v>
      </c>
    </row>
    <row r="421" spans="1:11" ht="15.75" thickBot="1" x14ac:dyDescent="0.3">
      <c r="A421" s="10" t="s">
        <v>408</v>
      </c>
      <c r="B421" s="11" t="s">
        <v>410</v>
      </c>
      <c r="C421" s="12">
        <v>32632</v>
      </c>
      <c r="D421" s="13">
        <v>32645</v>
      </c>
      <c r="E421" s="14" t="b">
        <v>1</v>
      </c>
      <c r="F421" s="14" t="b">
        <v>1</v>
      </c>
      <c r="G421" s="15" t="b">
        <v>0</v>
      </c>
      <c r="H421" s="15" t="b">
        <v>0</v>
      </c>
      <c r="I421" s="14" t="b">
        <v>1</v>
      </c>
      <c r="J421" s="14" t="b">
        <v>1</v>
      </c>
      <c r="K421" t="str">
        <f t="shared" si="6"/>
        <v>[32645] = {true, true, false, false, true, true}, --Pounce</v>
      </c>
    </row>
    <row r="422" spans="1:11" ht="15.75" thickBot="1" x14ac:dyDescent="0.3">
      <c r="A422" s="10" t="s">
        <v>408</v>
      </c>
      <c r="B422" s="11" t="s">
        <v>425</v>
      </c>
      <c r="C422" s="12">
        <v>32464</v>
      </c>
      <c r="D422" s="13">
        <v>89147</v>
      </c>
      <c r="E422" s="14" t="b">
        <v>1</v>
      </c>
      <c r="F422" s="15" t="b">
        <v>0</v>
      </c>
      <c r="G422" s="14" t="b">
        <v>1</v>
      </c>
      <c r="H422" s="15" t="b">
        <v>0</v>
      </c>
      <c r="I422" s="14" t="b">
        <v>1</v>
      </c>
      <c r="J422" s="15" t="b">
        <v>0</v>
      </c>
      <c r="K422" t="str">
        <f t="shared" si="6"/>
        <v>[89147] = {true, false, true, false, true, false}, --Werewolf Berserker Bleed</v>
      </c>
    </row>
    <row r="423" spans="1:11" ht="15.75" thickBot="1" x14ac:dyDescent="0.3">
      <c r="A423" s="10" t="s">
        <v>408</v>
      </c>
      <c r="B423" s="11" t="s">
        <v>415</v>
      </c>
      <c r="C423" s="12">
        <v>32464</v>
      </c>
      <c r="D423" s="13">
        <v>89146</v>
      </c>
      <c r="E423" s="14" t="b">
        <v>1</v>
      </c>
      <c r="F423" s="15" t="b">
        <v>0</v>
      </c>
      <c r="G423" s="14" t="b">
        <v>1</v>
      </c>
      <c r="H423" s="15" t="b">
        <v>0</v>
      </c>
      <c r="I423" s="14" t="b">
        <v>1</v>
      </c>
      <c r="J423" s="15" t="b">
        <v>0</v>
      </c>
      <c r="K423" t="str">
        <f t="shared" si="6"/>
        <v>[89146] = {true, false, true, false, true, false}, --Werewolf Bleed</v>
      </c>
    </row>
    <row r="424" spans="1:11" ht="15.75" thickBot="1" x14ac:dyDescent="0.3">
      <c r="A424" s="10" t="s">
        <v>141</v>
      </c>
      <c r="B424" s="11" t="s">
        <v>473</v>
      </c>
      <c r="C424" s="12" t="s">
        <v>34</v>
      </c>
      <c r="D424" s="13">
        <v>21970</v>
      </c>
      <c r="E424" s="14" t="b">
        <v>1</v>
      </c>
      <c r="F424" s="14" t="b">
        <v>1</v>
      </c>
      <c r="G424" s="15" t="b">
        <v>0</v>
      </c>
      <c r="H424" s="15" t="b">
        <v>0</v>
      </c>
      <c r="I424" s="14" t="b">
        <v>1</v>
      </c>
      <c r="J424" s="14" t="b">
        <v>1</v>
      </c>
      <c r="K424" t="str">
        <f t="shared" si="6"/>
        <v>[21970] = {true, true, false, false, true, true}, --Bash</v>
      </c>
    </row>
    <row r="425" spans="1:11" ht="15.75" thickBot="1" x14ac:dyDescent="0.3">
      <c r="A425" s="10" t="s">
        <v>467</v>
      </c>
      <c r="B425" s="11" t="s">
        <v>472</v>
      </c>
      <c r="C425" s="12">
        <v>103878</v>
      </c>
      <c r="D425" s="13">
        <v>103881</v>
      </c>
      <c r="E425" s="14" t="b">
        <v>1</v>
      </c>
      <c r="F425" s="14" t="b">
        <v>1</v>
      </c>
      <c r="G425" s="15" t="b">
        <v>0</v>
      </c>
      <c r="H425" s="15" t="b">
        <v>0</v>
      </c>
      <c r="I425" s="14" t="b">
        <v>1</v>
      </c>
      <c r="J425" s="14" t="b">
        <v>1</v>
      </c>
      <c r="K425" t="str">
        <f t="shared" si="6"/>
        <v>[103881] = {true, true, false, false, true, true}, --Spell Orb (physical)</v>
      </c>
    </row>
    <row r="426" spans="1:11" ht="15.75" thickBot="1" x14ac:dyDescent="0.3">
      <c r="A426" s="10" t="s">
        <v>467</v>
      </c>
      <c r="B426" s="11" t="s">
        <v>468</v>
      </c>
      <c r="C426" s="12">
        <v>103483</v>
      </c>
      <c r="D426" s="13">
        <v>103485</v>
      </c>
      <c r="E426" s="14" t="b">
        <v>1</v>
      </c>
      <c r="F426" s="14" t="b">
        <v>1</v>
      </c>
      <c r="G426" s="15" t="b">
        <v>0</v>
      </c>
      <c r="H426" s="15" t="b">
        <v>0</v>
      </c>
      <c r="I426" s="14" t="b">
        <v>1</v>
      </c>
      <c r="J426" s="14" t="b">
        <v>1</v>
      </c>
      <c r="K426" t="str">
        <f t="shared" si="6"/>
        <v>[103485] = {true, true, false, false, true, true}, --Imbue Weapon</v>
      </c>
    </row>
    <row r="427" spans="1:11" ht="15.75" thickBot="1" x14ac:dyDescent="0.3">
      <c r="A427" s="10" t="s">
        <v>467</v>
      </c>
      <c r="B427" s="11" t="s">
        <v>470</v>
      </c>
      <c r="C427" s="12">
        <v>103571</v>
      </c>
      <c r="D427" s="13">
        <v>103572</v>
      </c>
      <c r="E427" s="14" t="b">
        <v>1</v>
      </c>
      <c r="F427" s="14" t="b">
        <v>1</v>
      </c>
      <c r="G427" s="15" t="b">
        <v>0</v>
      </c>
      <c r="H427" s="15" t="b">
        <v>0</v>
      </c>
      <c r="I427" s="14" t="b">
        <v>1</v>
      </c>
      <c r="J427" s="14" t="b">
        <v>1</v>
      </c>
      <c r="K427" t="str">
        <f t="shared" si="6"/>
        <v>[103572] = {true, true, false, false, true, true}, --Elemental Weapon</v>
      </c>
    </row>
    <row r="428" spans="1:11" ht="15.75" thickBot="1" x14ac:dyDescent="0.3">
      <c r="A428" s="10" t="s">
        <v>467</v>
      </c>
      <c r="B428" s="11" t="s">
        <v>469</v>
      </c>
      <c r="C428" s="12">
        <v>103623</v>
      </c>
      <c r="D428" s="13">
        <v>103626</v>
      </c>
      <c r="E428" s="14" t="b">
        <v>1</v>
      </c>
      <c r="F428" s="14" t="b">
        <v>1</v>
      </c>
      <c r="G428" s="15" t="b">
        <v>0</v>
      </c>
      <c r="H428" s="15" t="b">
        <v>0</v>
      </c>
      <c r="I428" s="14" t="b">
        <v>1</v>
      </c>
      <c r="J428" s="14" t="b">
        <v>1</v>
      </c>
      <c r="K428" t="str">
        <f t="shared" si="6"/>
        <v>[103626] = {true, true, false, false, true, true}, --Crushing Weapon</v>
      </c>
    </row>
    <row r="429" spans="1:11" ht="15.75" thickBot="1" x14ac:dyDescent="0.3">
      <c r="A429" s="10" t="s">
        <v>467</v>
      </c>
      <c r="B429" s="11" t="s">
        <v>471</v>
      </c>
      <c r="C429" s="12">
        <v>103878</v>
      </c>
      <c r="D429" s="13">
        <v>103880</v>
      </c>
      <c r="E429" s="14" t="b">
        <v>1</v>
      </c>
      <c r="F429" s="14" t="b">
        <v>1</v>
      </c>
      <c r="G429" s="15" t="b">
        <v>0</v>
      </c>
      <c r="H429" s="15" t="b">
        <v>0</v>
      </c>
      <c r="I429" s="14" t="b">
        <v>1</v>
      </c>
      <c r="J429" s="14" t="b">
        <v>1</v>
      </c>
      <c r="K429" t="str">
        <f t="shared" si="6"/>
        <v>[103880] = {true, true, false, false, true, true}, --Spell Orb (magic)</v>
      </c>
    </row>
  </sheetData>
  <autoFilter ref="A1:G278" xr:uid="{00000000-0009-0000-0000-000003000000}">
    <sortState ref="A2:G99">
      <sortCondition ref="B1:B9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Table</vt:lpstr>
      <vt:lpstr>Test Data</vt:lpstr>
      <vt:lpstr>LUA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2018-08-12T22:53:12Z</dcterms:modified>
</cp:coreProperties>
</file>