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BF0C7E86-4E71-48D7-AE21-F2BAE7D07C33}" xr6:coauthVersionLast="31" xr6:coauthVersionMax="31" xr10:uidLastSave="{00000000-0000-0000-0000-000000000000}"/>
  <bookViews>
    <workbookView xWindow="0" yWindow="0" windowWidth="28800" windowHeight="12210" activeTab="3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Sheet2!$A$172:$Q$191</definedName>
    <definedName name="_xlnm._FilterDatabase" localSheetId="3" hidden="1">Sheet3!$A$1:$G$278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5" i="3" l="1"/>
  <c r="J364" i="3"/>
  <c r="J363" i="3"/>
  <c r="J362" i="3"/>
  <c r="J2" i="3" l="1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U172" i="2" l="1"/>
  <c r="R187" i="2" l="1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M177" i="2" l="1"/>
  <c r="M186" i="2"/>
  <c r="M184" i="2"/>
  <c r="M175" i="2"/>
  <c r="E184" i="2"/>
  <c r="O184" i="2" s="1"/>
  <c r="E182" i="2"/>
  <c r="O182" i="2" s="1"/>
  <c r="E191" i="2"/>
  <c r="E183" i="2"/>
  <c r="O183" i="2" s="1"/>
  <c r="E179" i="2"/>
  <c r="O179" i="2" s="1"/>
  <c r="E190" i="2"/>
  <c r="E177" i="2"/>
  <c r="O177" i="2" s="1"/>
  <c r="E181" i="2"/>
  <c r="O181" i="2" s="1"/>
  <c r="E189" i="2"/>
  <c r="E186" i="2"/>
  <c r="O186" i="2" s="1"/>
  <c r="E187" i="2"/>
  <c r="O187" i="2" s="1"/>
  <c r="E185" i="2"/>
  <c r="O185" i="2" s="1"/>
  <c r="E174" i="2"/>
  <c r="O174" i="2" s="1"/>
  <c r="E178" i="2"/>
  <c r="O178" i="2" s="1"/>
  <c r="E173" i="2"/>
  <c r="O173" i="2" s="1"/>
  <c r="E188" i="2"/>
  <c r="E175" i="2"/>
  <c r="O175" i="2" s="1"/>
  <c r="E176" i="2"/>
  <c r="O176" i="2" s="1"/>
  <c r="E180" i="2"/>
  <c r="O180" i="2" s="1"/>
  <c r="E55" i="2" l="1"/>
  <c r="E54" i="2"/>
  <c r="E62" i="2"/>
  <c r="E61" i="2"/>
  <c r="E60" i="2"/>
  <c r="E59" i="2"/>
  <c r="E58" i="2"/>
  <c r="E57" i="2"/>
  <c r="E56" i="2"/>
  <c r="E165" i="2" l="1"/>
  <c r="C147" i="2"/>
  <c r="E147" i="2" s="1"/>
  <c r="E162" i="2"/>
  <c r="E160" i="2"/>
  <c r="E157" i="2"/>
  <c r="E159" i="2"/>
  <c r="E156" i="2"/>
  <c r="E154" i="2"/>
  <c r="E145" i="2"/>
  <c r="E153" i="2"/>
  <c r="E137" i="2"/>
  <c r="E135" i="2"/>
  <c r="E142" i="2"/>
  <c r="E140" i="2"/>
  <c r="E148" i="2"/>
  <c r="E158" i="2"/>
  <c r="E161" i="2"/>
  <c r="E146" i="2"/>
  <c r="E149" i="2"/>
  <c r="E152" i="2"/>
  <c r="E144" i="2"/>
  <c r="E143" i="2"/>
  <c r="E151" i="2"/>
  <c r="E164" i="2"/>
  <c r="E163" i="2"/>
  <c r="E141" i="2"/>
  <c r="E167" i="2"/>
  <c r="E166" i="2"/>
  <c r="E170" i="2"/>
  <c r="E133" i="2"/>
  <c r="E132" i="2"/>
  <c r="E101" i="2"/>
  <c r="E108" i="2"/>
  <c r="E107" i="2"/>
  <c r="E106" i="2"/>
  <c r="E105" i="2"/>
  <c r="E104" i="2"/>
  <c r="E103" i="2"/>
  <c r="E102" i="2"/>
  <c r="E130" i="2"/>
  <c r="E129" i="2"/>
  <c r="E128" i="2"/>
  <c r="E127" i="2"/>
  <c r="E126" i="2"/>
  <c r="E125" i="2"/>
  <c r="E85" i="2"/>
  <c r="E84" i="2"/>
  <c r="E83" i="2"/>
  <c r="E82" i="2"/>
  <c r="E81" i="2"/>
  <c r="E80" i="2"/>
  <c r="E79" i="2"/>
  <c r="E78" i="2"/>
  <c r="E32" i="2"/>
  <c r="E21" i="2"/>
  <c r="E20" i="2"/>
  <c r="E48" i="2"/>
  <c r="E49" i="2"/>
  <c r="E24" i="2"/>
  <c r="E34" i="2"/>
  <c r="E26" i="2"/>
  <c r="E42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39" i="2"/>
  <c r="E119" i="2"/>
  <c r="E73" i="2"/>
  <c r="E75" i="2"/>
  <c r="E120" i="2"/>
  <c r="E124" i="2"/>
  <c r="E74" i="2"/>
  <c r="E72" i="2"/>
  <c r="E71" i="2"/>
  <c r="E69" i="2"/>
  <c r="E68" i="2"/>
  <c r="E70" i="2"/>
  <c r="E116" i="2"/>
  <c r="E115" i="2"/>
  <c r="E118" i="2"/>
  <c r="E121" i="2"/>
  <c r="E117" i="2"/>
  <c r="E113" i="2"/>
  <c r="E77" i="2"/>
  <c r="E43" i="2" l="1"/>
  <c r="E28" i="2"/>
  <c r="D11" i="2"/>
  <c r="C11" i="2"/>
  <c r="E16" i="2"/>
  <c r="E33" i="2"/>
  <c r="E123" i="2"/>
  <c r="E31" i="2"/>
  <c r="E15" i="2"/>
  <c r="E25" i="2"/>
  <c r="E51" i="2"/>
  <c r="E122" i="2"/>
  <c r="E35" i="2"/>
  <c r="E13" i="2" l="1"/>
  <c r="E17" i="2"/>
  <c r="E36" i="2"/>
  <c r="E23" i="2"/>
  <c r="E27" i="2"/>
  <c r="E22" i="2"/>
  <c r="E76" i="2"/>
  <c r="E44" i="2"/>
  <c r="E19" i="2"/>
  <c r="E14" i="2"/>
  <c r="P3" i="1"/>
  <c r="P95" i="1"/>
  <c r="P94" i="1"/>
  <c r="P93" i="1"/>
  <c r="P92" i="1"/>
  <c r="P83" i="1"/>
  <c r="P82" i="1"/>
  <c r="P81" i="1"/>
  <c r="P80" i="1"/>
  <c r="P71" i="1"/>
  <c r="P70" i="1"/>
  <c r="P69" i="1"/>
  <c r="P68" i="1"/>
  <c r="P59" i="1"/>
  <c r="P58" i="1"/>
  <c r="P57" i="1"/>
  <c r="P56" i="1"/>
  <c r="P47" i="1"/>
  <c r="P46" i="1"/>
  <c r="P45" i="1"/>
  <c r="P44" i="1"/>
  <c r="P35" i="1"/>
  <c r="P34" i="1"/>
  <c r="P33" i="1"/>
  <c r="P32" i="1"/>
  <c r="P23" i="1"/>
  <c r="P22" i="1"/>
  <c r="P21" i="1"/>
  <c r="P20" i="1"/>
  <c r="P11" i="1"/>
  <c r="P10" i="1"/>
  <c r="P9" i="1"/>
  <c r="P8" i="1"/>
  <c r="B103" i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B94" i="1"/>
  <c r="B93" i="1"/>
  <c r="B92" i="1"/>
  <c r="B91" i="1"/>
  <c r="B90" i="1"/>
  <c r="B89" i="1"/>
  <c r="B88" i="1"/>
  <c r="B87" i="1"/>
  <c r="B86" i="1"/>
  <c r="P86" i="1" s="1"/>
  <c r="B85" i="1"/>
  <c r="P85" i="1" s="1"/>
  <c r="B84" i="1"/>
  <c r="B83" i="1"/>
  <c r="B82" i="1"/>
  <c r="B81" i="1"/>
  <c r="B80" i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B70" i="1"/>
  <c r="B69" i="1"/>
  <c r="B68" i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B58" i="1"/>
  <c r="B57" i="1"/>
  <c r="B56" i="1"/>
  <c r="B55" i="1"/>
  <c r="B54" i="1"/>
  <c r="P54" i="1" s="1"/>
  <c r="B53" i="1"/>
  <c r="B52" i="1"/>
  <c r="B51" i="1"/>
  <c r="B50" i="1"/>
  <c r="B49" i="1"/>
  <c r="B48" i="1"/>
  <c r="P48" i="1" s="1"/>
  <c r="B47" i="1"/>
  <c r="B46" i="1"/>
  <c r="B45" i="1"/>
  <c r="B44" i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B34" i="1"/>
  <c r="B33" i="1"/>
  <c r="B32" i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B22" i="1"/>
  <c r="B21" i="1"/>
  <c r="B20" i="1"/>
  <c r="B19" i="1"/>
  <c r="B18" i="1"/>
  <c r="B17" i="1"/>
  <c r="B16" i="1"/>
  <c r="B15" i="1"/>
  <c r="P15" i="1" s="1"/>
  <c r="B14" i="1"/>
  <c r="B13" i="1"/>
  <c r="P13" i="1" s="1"/>
  <c r="B12" i="1"/>
  <c r="B11" i="1"/>
  <c r="B10" i="1"/>
  <c r="B9" i="1"/>
  <c r="B8" i="1"/>
  <c r="B7" i="1"/>
  <c r="B6" i="1"/>
  <c r="B5" i="1"/>
  <c r="B4" i="1"/>
  <c r="B3" i="1"/>
  <c r="D3" i="1" s="1"/>
  <c r="S12" i="1" l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I50" i="1" s="1"/>
  <c r="D50" i="1"/>
  <c r="L50" i="1"/>
  <c r="S39" i="1"/>
  <c r="H39" i="1"/>
  <c r="D39" i="1"/>
  <c r="L39" i="1"/>
  <c r="S87" i="1"/>
  <c r="H87" i="1"/>
  <c r="D87" i="1"/>
  <c r="L87" i="1"/>
  <c r="S52" i="1"/>
  <c r="H52" i="1"/>
  <c r="I52" i="1" s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T100" i="1" s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T49" i="1" s="1"/>
  <c r="D49" i="1"/>
  <c r="H49" i="1"/>
  <c r="L49" i="1"/>
  <c r="S14" i="1"/>
  <c r="L14" i="1"/>
  <c r="D14" i="1"/>
  <c r="H14" i="1"/>
  <c r="S53" i="1"/>
  <c r="H53" i="1"/>
  <c r="I53" i="1" s="1"/>
  <c r="D53" i="1"/>
  <c r="E53" i="1" s="1"/>
  <c r="L53" i="1"/>
  <c r="M53" i="1" s="1"/>
  <c r="P49" i="1"/>
  <c r="S25" i="1"/>
  <c r="T25" i="1" s="1"/>
  <c r="H25" i="1"/>
  <c r="D25" i="1"/>
  <c r="L25" i="1"/>
  <c r="M25" i="1" s="1"/>
  <c r="S85" i="1"/>
  <c r="H85" i="1"/>
  <c r="I85" i="1" s="1"/>
  <c r="D85" i="1"/>
  <c r="E85" i="1" s="1"/>
  <c r="L85" i="1"/>
  <c r="M85" i="1" s="1"/>
  <c r="S62" i="1"/>
  <c r="H62" i="1"/>
  <c r="I62" i="1" s="1"/>
  <c r="L62" i="1"/>
  <c r="M62" i="1" s="1"/>
  <c r="D62" i="1"/>
  <c r="S51" i="1"/>
  <c r="T51" i="1" s="1"/>
  <c r="H51" i="1"/>
  <c r="D51" i="1"/>
  <c r="E51" i="1" s="1"/>
  <c r="L51" i="1"/>
  <c r="M51" i="1" s="1"/>
  <c r="S40" i="1"/>
  <c r="T40" i="1" s="1"/>
  <c r="H40" i="1"/>
  <c r="I40" i="1" s="1"/>
  <c r="D40" i="1"/>
  <c r="E40" i="1" s="1"/>
  <c r="L40" i="1"/>
  <c r="M40" i="1" s="1"/>
  <c r="S66" i="1"/>
  <c r="D66" i="1"/>
  <c r="E66" i="1" s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T74" i="1" s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M43" i="1" s="1"/>
  <c r="H43" i="1"/>
  <c r="S91" i="1"/>
  <c r="D91" i="1"/>
  <c r="L91" i="1"/>
  <c r="H91" i="1"/>
  <c r="I91" i="1" s="1"/>
  <c r="P39" i="1"/>
  <c r="P51" i="1"/>
  <c r="P87" i="1"/>
  <c r="S60" i="1"/>
  <c r="L60" i="1"/>
  <c r="H60" i="1"/>
  <c r="D60" i="1"/>
  <c r="E60" i="1" s="1"/>
  <c r="S61" i="1"/>
  <c r="T61" i="1" s="1"/>
  <c r="D61" i="1"/>
  <c r="H61" i="1"/>
  <c r="L61" i="1"/>
  <c r="S86" i="1"/>
  <c r="T86" i="1" s="1"/>
  <c r="H86" i="1"/>
  <c r="I86" i="1" s="1"/>
  <c r="L86" i="1"/>
  <c r="M86" i="1" s="1"/>
  <c r="D86" i="1"/>
  <c r="E86" i="1" s="1"/>
  <c r="S3" i="1"/>
  <c r="H3" i="1"/>
  <c r="L3" i="1"/>
  <c r="S63" i="1"/>
  <c r="T63" i="1" s="1"/>
  <c r="H63" i="1"/>
  <c r="D63" i="1"/>
  <c r="E63" i="1" s="1"/>
  <c r="L63" i="1"/>
  <c r="M63" i="1" s="1"/>
  <c r="S99" i="1"/>
  <c r="H99" i="1"/>
  <c r="L99" i="1"/>
  <c r="D99" i="1"/>
  <c r="S4" i="1"/>
  <c r="H4" i="1"/>
  <c r="I4" i="1" s="1"/>
  <c r="D4" i="1"/>
  <c r="L4" i="1"/>
  <c r="M4" i="1" s="1"/>
  <c r="S17" i="1"/>
  <c r="T17" i="1" s="1"/>
  <c r="H17" i="1"/>
  <c r="I17" i="1" s="1"/>
  <c r="D17" i="1"/>
  <c r="L17" i="1"/>
  <c r="M17" i="1" s="1"/>
  <c r="S77" i="1"/>
  <c r="T77" i="1" s="1"/>
  <c r="H77" i="1"/>
  <c r="I77" i="1" s="1"/>
  <c r="D77" i="1"/>
  <c r="E77" i="1" s="1"/>
  <c r="L77" i="1"/>
  <c r="M77" i="1" s="1"/>
  <c r="S30" i="1"/>
  <c r="D30" i="1"/>
  <c r="L30" i="1"/>
  <c r="H30" i="1"/>
  <c r="S102" i="1"/>
  <c r="D102" i="1"/>
  <c r="L102" i="1"/>
  <c r="M102" i="1" s="1"/>
  <c r="H102" i="1"/>
  <c r="S55" i="1"/>
  <c r="T55" i="1" s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I103" i="1" s="1"/>
  <c r="L103" i="1"/>
  <c r="P27" i="1"/>
  <c r="S8" i="1"/>
  <c r="D8" i="1"/>
  <c r="L8" i="1"/>
  <c r="H8" i="1"/>
  <c r="S20" i="1"/>
  <c r="T20" i="1" s="1"/>
  <c r="D20" i="1"/>
  <c r="L20" i="1"/>
  <c r="H20" i="1"/>
  <c r="I20" i="1" s="1"/>
  <c r="S32" i="1"/>
  <c r="D32" i="1"/>
  <c r="E32" i="1" s="1"/>
  <c r="H32" i="1"/>
  <c r="L32" i="1"/>
  <c r="S44" i="1"/>
  <c r="T44" i="1" s="1"/>
  <c r="D44" i="1"/>
  <c r="E44" i="1" s="1"/>
  <c r="L44" i="1"/>
  <c r="H44" i="1"/>
  <c r="S56" i="1"/>
  <c r="D56" i="1"/>
  <c r="L56" i="1"/>
  <c r="M56" i="1" s="1"/>
  <c r="H56" i="1"/>
  <c r="I56" i="1" s="1"/>
  <c r="S68" i="1"/>
  <c r="D68" i="1"/>
  <c r="H68" i="1"/>
  <c r="L68" i="1"/>
  <c r="M68" i="1" s="1"/>
  <c r="S80" i="1"/>
  <c r="T80" i="1" s="1"/>
  <c r="D80" i="1"/>
  <c r="L80" i="1"/>
  <c r="H80" i="1"/>
  <c r="S92" i="1"/>
  <c r="D92" i="1"/>
  <c r="E92" i="1" s="1"/>
  <c r="L92" i="1"/>
  <c r="M92" i="1" s="1"/>
  <c r="H92" i="1"/>
  <c r="I92" i="1" s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T26" i="1" s="1"/>
  <c r="H26" i="1"/>
  <c r="I26" i="1" s="1"/>
  <c r="D26" i="1"/>
  <c r="E26" i="1" s="1"/>
  <c r="L26" i="1"/>
  <c r="M26" i="1" s="1"/>
  <c r="S28" i="1"/>
  <c r="H28" i="1"/>
  <c r="I28" i="1" s="1"/>
  <c r="D28" i="1"/>
  <c r="E28" i="1" s="1"/>
  <c r="L28" i="1"/>
  <c r="M28" i="1" s="1"/>
  <c r="S5" i="1"/>
  <c r="T5" i="1" s="1"/>
  <c r="H5" i="1"/>
  <c r="I5" i="1" s="1"/>
  <c r="D5" i="1"/>
  <c r="L5" i="1"/>
  <c r="M5" i="1" s="1"/>
  <c r="S65" i="1"/>
  <c r="T65" i="1" s="1"/>
  <c r="H65" i="1"/>
  <c r="D65" i="1"/>
  <c r="L65" i="1"/>
  <c r="S90" i="1"/>
  <c r="T90" i="1" s="1"/>
  <c r="D90" i="1"/>
  <c r="E90" i="1" s="1"/>
  <c r="L90" i="1"/>
  <c r="H90" i="1"/>
  <c r="I90" i="1" s="1"/>
  <c r="S19" i="1"/>
  <c r="T19" i="1" s="1"/>
  <c r="H19" i="1"/>
  <c r="I19" i="1" s="1"/>
  <c r="D19" i="1"/>
  <c r="E19" i="1" s="1"/>
  <c r="L19" i="1"/>
  <c r="M19" i="1" s="1"/>
  <c r="S9" i="1"/>
  <c r="T9" i="1" s="1"/>
  <c r="D9" i="1"/>
  <c r="E9" i="1" s="1"/>
  <c r="L9" i="1"/>
  <c r="M9" i="1" s="1"/>
  <c r="H9" i="1"/>
  <c r="I9" i="1" s="1"/>
  <c r="S33" i="1"/>
  <c r="T33" i="1" s="1"/>
  <c r="D33" i="1"/>
  <c r="E33" i="1" s="1"/>
  <c r="L33" i="1"/>
  <c r="H33" i="1"/>
  <c r="I33" i="1" s="1"/>
  <c r="S45" i="1"/>
  <c r="D45" i="1"/>
  <c r="E45" i="1" s="1"/>
  <c r="L45" i="1"/>
  <c r="M45" i="1" s="1"/>
  <c r="H45" i="1"/>
  <c r="I45" i="1" s="1"/>
  <c r="S57" i="1"/>
  <c r="T57" i="1" s="1"/>
  <c r="D57" i="1"/>
  <c r="E57" i="1" s="1"/>
  <c r="L57" i="1"/>
  <c r="M57" i="1" s="1"/>
  <c r="H57" i="1"/>
  <c r="S69" i="1"/>
  <c r="T69" i="1" s="1"/>
  <c r="D69" i="1"/>
  <c r="E69" i="1" s="1"/>
  <c r="L69" i="1"/>
  <c r="H69" i="1"/>
  <c r="I69" i="1" s="1"/>
  <c r="S81" i="1"/>
  <c r="D81" i="1"/>
  <c r="E81" i="1" s="1"/>
  <c r="L81" i="1"/>
  <c r="M81" i="1" s="1"/>
  <c r="H81" i="1"/>
  <c r="I81" i="1" s="1"/>
  <c r="S93" i="1"/>
  <c r="D93" i="1"/>
  <c r="E93" i="1" s="1"/>
  <c r="L93" i="1"/>
  <c r="M93" i="1" s="1"/>
  <c r="H93" i="1"/>
  <c r="P5" i="1"/>
  <c r="P17" i="1"/>
  <c r="P53" i="1"/>
  <c r="P65" i="1"/>
  <c r="P77" i="1"/>
  <c r="P89" i="1"/>
  <c r="S37" i="1"/>
  <c r="T37" i="1" s="1"/>
  <c r="H37" i="1"/>
  <c r="I37" i="1" s="1"/>
  <c r="D37" i="1"/>
  <c r="E37" i="1" s="1"/>
  <c r="L37" i="1"/>
  <c r="M37" i="1" s="1"/>
  <c r="S97" i="1"/>
  <c r="T97" i="1" s="1"/>
  <c r="H97" i="1"/>
  <c r="I97" i="1" s="1"/>
  <c r="D97" i="1"/>
  <c r="E97" i="1" s="1"/>
  <c r="L97" i="1"/>
  <c r="M97" i="1" s="1"/>
  <c r="S38" i="1"/>
  <c r="L38" i="1"/>
  <c r="H38" i="1"/>
  <c r="D38" i="1"/>
  <c r="S98" i="1"/>
  <c r="L98" i="1"/>
  <c r="H98" i="1"/>
  <c r="I98" i="1" s="1"/>
  <c r="D98" i="1"/>
  <c r="S15" i="1"/>
  <c r="T15" i="1" s="1"/>
  <c r="H15" i="1"/>
  <c r="I15" i="1" s="1"/>
  <c r="D15" i="1"/>
  <c r="E15" i="1" s="1"/>
  <c r="L15" i="1"/>
  <c r="M15" i="1" s="1"/>
  <c r="S75" i="1"/>
  <c r="T75" i="1" s="1"/>
  <c r="H75" i="1"/>
  <c r="I75" i="1" s="1"/>
  <c r="L75" i="1"/>
  <c r="M75" i="1" s="1"/>
  <c r="D75" i="1"/>
  <c r="E75" i="1" s="1"/>
  <c r="S64" i="1"/>
  <c r="H64" i="1"/>
  <c r="I64" i="1" s="1"/>
  <c r="D64" i="1"/>
  <c r="E64" i="1" s="1"/>
  <c r="L64" i="1"/>
  <c r="M64" i="1" s="1"/>
  <c r="S41" i="1"/>
  <c r="T41" i="1" s="1"/>
  <c r="H41" i="1"/>
  <c r="I41" i="1" s="1"/>
  <c r="D41" i="1"/>
  <c r="E41" i="1" s="1"/>
  <c r="L41" i="1"/>
  <c r="M41" i="1" s="1"/>
  <c r="S6" i="1"/>
  <c r="T6" i="1" s="1"/>
  <c r="D6" i="1"/>
  <c r="E6" i="1" s="1"/>
  <c r="L6" i="1"/>
  <c r="H6" i="1"/>
  <c r="I6" i="1" s="1"/>
  <c r="S78" i="1"/>
  <c r="T78" i="1" s="1"/>
  <c r="D78" i="1"/>
  <c r="E78" i="1" s="1"/>
  <c r="L78" i="1"/>
  <c r="M78" i="1" s="1"/>
  <c r="H78" i="1"/>
  <c r="S31" i="1"/>
  <c r="T31" i="1" s="1"/>
  <c r="D31" i="1"/>
  <c r="E31" i="1" s="1"/>
  <c r="L31" i="1"/>
  <c r="M31" i="1" s="1"/>
  <c r="H31" i="1"/>
  <c r="I31" i="1" s="1"/>
  <c r="S46" i="1"/>
  <c r="T46" i="1" s="1"/>
  <c r="D46" i="1"/>
  <c r="E46" i="1" s="1"/>
  <c r="L46" i="1"/>
  <c r="H46" i="1"/>
  <c r="I46" i="1" s="1"/>
  <c r="S82" i="1"/>
  <c r="T82" i="1" s="1"/>
  <c r="D82" i="1"/>
  <c r="E82" i="1" s="1"/>
  <c r="L82" i="1"/>
  <c r="M82" i="1" s="1"/>
  <c r="H82" i="1"/>
  <c r="I82" i="1" s="1"/>
  <c r="S94" i="1"/>
  <c r="D94" i="1"/>
  <c r="E94" i="1" s="1"/>
  <c r="L94" i="1"/>
  <c r="M94" i="1" s="1"/>
  <c r="H94" i="1"/>
  <c r="I94" i="1" s="1"/>
  <c r="P6" i="1"/>
  <c r="P18" i="1"/>
  <c r="P30" i="1"/>
  <c r="P66" i="1"/>
  <c r="P78" i="1"/>
  <c r="P90" i="1"/>
  <c r="P102" i="1"/>
  <c r="S29" i="1"/>
  <c r="H29" i="1"/>
  <c r="I29" i="1" s="1"/>
  <c r="D29" i="1"/>
  <c r="E29" i="1" s="1"/>
  <c r="L29" i="1"/>
  <c r="M29" i="1" s="1"/>
  <c r="S101" i="1"/>
  <c r="T101" i="1" s="1"/>
  <c r="H101" i="1"/>
  <c r="I101" i="1" s="1"/>
  <c r="D101" i="1"/>
  <c r="E101" i="1" s="1"/>
  <c r="L101" i="1"/>
  <c r="M101" i="1" s="1"/>
  <c r="S42" i="1"/>
  <c r="D42" i="1"/>
  <c r="L42" i="1"/>
  <c r="H42" i="1"/>
  <c r="I42" i="1" s="1"/>
  <c r="S54" i="1"/>
  <c r="T54" i="1" s="1"/>
  <c r="D54" i="1"/>
  <c r="L54" i="1"/>
  <c r="M54" i="1" s="1"/>
  <c r="H54" i="1"/>
  <c r="I54" i="1" s="1"/>
  <c r="S7" i="1"/>
  <c r="T7" i="1" s="1"/>
  <c r="H7" i="1"/>
  <c r="D7" i="1"/>
  <c r="E7" i="1" s="1"/>
  <c r="L7" i="1"/>
  <c r="M7" i="1" s="1"/>
  <c r="S67" i="1"/>
  <c r="T67" i="1" s="1"/>
  <c r="D67" i="1"/>
  <c r="L67" i="1"/>
  <c r="M67" i="1" s="1"/>
  <c r="H67" i="1"/>
  <c r="I67" i="1" s="1"/>
  <c r="S21" i="1"/>
  <c r="T21" i="1" s="1"/>
  <c r="D21" i="1"/>
  <c r="E21" i="1" s="1"/>
  <c r="L21" i="1"/>
  <c r="M21" i="1" s="1"/>
  <c r="H21" i="1"/>
  <c r="I21" i="1" s="1"/>
  <c r="S10" i="1"/>
  <c r="T10" i="1" s="1"/>
  <c r="D10" i="1"/>
  <c r="E10" i="1" s="1"/>
  <c r="L10" i="1"/>
  <c r="H10" i="1"/>
  <c r="I10" i="1" s="1"/>
  <c r="S22" i="1"/>
  <c r="T22" i="1" s="1"/>
  <c r="D22" i="1"/>
  <c r="L22" i="1"/>
  <c r="M22" i="1" s="1"/>
  <c r="H22" i="1"/>
  <c r="I22" i="1" s="1"/>
  <c r="S34" i="1"/>
  <c r="D34" i="1"/>
  <c r="E34" i="1" s="1"/>
  <c r="L34" i="1"/>
  <c r="M34" i="1" s="1"/>
  <c r="H34" i="1"/>
  <c r="I34" i="1" s="1"/>
  <c r="S58" i="1"/>
  <c r="T58" i="1" s="1"/>
  <c r="D58" i="1"/>
  <c r="E58" i="1" s="1"/>
  <c r="L58" i="1"/>
  <c r="H58" i="1"/>
  <c r="I58" i="1" s="1"/>
  <c r="S70" i="1"/>
  <c r="D70" i="1"/>
  <c r="L70" i="1"/>
  <c r="M70" i="1" s="1"/>
  <c r="H70" i="1"/>
  <c r="I70" i="1" s="1"/>
  <c r="S11" i="1"/>
  <c r="L11" i="1"/>
  <c r="M11" i="1" s="1"/>
  <c r="H11" i="1"/>
  <c r="D11" i="1"/>
  <c r="E11" i="1" s="1"/>
  <c r="S23" i="1"/>
  <c r="T23" i="1" s="1"/>
  <c r="L23" i="1"/>
  <c r="H23" i="1"/>
  <c r="D23" i="1"/>
  <c r="E23" i="1" s="1"/>
  <c r="S35" i="1"/>
  <c r="T35" i="1" s="1"/>
  <c r="L35" i="1"/>
  <c r="M35" i="1" s="1"/>
  <c r="H35" i="1"/>
  <c r="D35" i="1"/>
  <c r="E35" i="1" s="1"/>
  <c r="S47" i="1"/>
  <c r="T47" i="1" s="1"/>
  <c r="L47" i="1"/>
  <c r="M47" i="1" s="1"/>
  <c r="H47" i="1"/>
  <c r="I47" i="1" s="1"/>
  <c r="D47" i="1"/>
  <c r="E47" i="1" s="1"/>
  <c r="S59" i="1"/>
  <c r="T59" i="1" s="1"/>
  <c r="L59" i="1"/>
  <c r="M59" i="1" s="1"/>
  <c r="H59" i="1"/>
  <c r="D59" i="1"/>
  <c r="E59" i="1" s="1"/>
  <c r="S71" i="1"/>
  <c r="T71" i="1" s="1"/>
  <c r="L71" i="1"/>
  <c r="H71" i="1"/>
  <c r="D71" i="1"/>
  <c r="E71" i="1" s="1"/>
  <c r="S83" i="1"/>
  <c r="T83" i="1" s="1"/>
  <c r="L83" i="1"/>
  <c r="H83" i="1"/>
  <c r="I83" i="1" s="1"/>
  <c r="D83" i="1"/>
  <c r="E83" i="1" s="1"/>
  <c r="S95" i="1"/>
  <c r="T95" i="1" s="1"/>
  <c r="L95" i="1"/>
  <c r="H95" i="1"/>
  <c r="D95" i="1"/>
  <c r="E95" i="1" s="1"/>
  <c r="P7" i="1"/>
  <c r="P19" i="1"/>
  <c r="P31" i="1"/>
  <c r="P43" i="1"/>
  <c r="P55" i="1"/>
  <c r="P67" i="1"/>
  <c r="P79" i="1"/>
  <c r="P91" i="1"/>
  <c r="P103" i="1"/>
  <c r="T29" i="1" l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sharedStrings.xml><?xml version="1.0" encoding="utf-8"?>
<sst xmlns="http://schemas.openxmlformats.org/spreadsheetml/2006/main" count="1931" uniqueCount="471">
  <si>
    <t>Points</t>
  </si>
  <si>
    <t>Magicka</t>
  </si>
  <si>
    <t>Blazing Spear</t>
  </si>
  <si>
    <t>Blazing Spear Pulse</t>
  </si>
  <si>
    <t>Ritual of Retribution</t>
  </si>
  <si>
    <t>Puncturing Sweep</t>
  </si>
  <si>
    <t>Blockade of Storms</t>
  </si>
  <si>
    <t>Grothdarr</t>
  </si>
  <si>
    <t>Spellpow</t>
  </si>
  <si>
    <t>Pen</t>
  </si>
  <si>
    <t>Master-at-Arms</t>
  </si>
  <si>
    <t>Staff Expert</t>
  </si>
  <si>
    <t>Thaumaturge</t>
  </si>
  <si>
    <t>120CP
total
in Mag</t>
  </si>
  <si>
    <t>Burning Light</t>
  </si>
  <si>
    <t>calc</t>
  </si>
  <si>
    <t>CPs used</t>
  </si>
  <si>
    <t>TT</t>
  </si>
  <si>
    <t>Radiant Destruction</t>
  </si>
  <si>
    <t>Blockade of Fire</t>
  </si>
  <si>
    <t>Reflective Light</t>
  </si>
  <si>
    <t>Reflective Light (dot)</t>
  </si>
  <si>
    <t>Fiery Weapon</t>
  </si>
  <si>
    <t>Burning</t>
  </si>
  <si>
    <t>Heavy Attack (Shock)</t>
  </si>
  <si>
    <t>Light Attack (Shock)</t>
  </si>
  <si>
    <t>Shock Pulse</t>
  </si>
  <si>
    <t>Heavy Attack (Fire)</t>
  </si>
  <si>
    <t>Light Attack (Fire)</t>
  </si>
  <si>
    <t>Explosive Charge</t>
  </si>
  <si>
    <t>Aurora Javelin</t>
  </si>
  <si>
    <t>Radiant Ward</t>
  </si>
  <si>
    <t>Shooting Star</t>
  </si>
  <si>
    <t>Shooting Star (dot)</t>
  </si>
  <si>
    <t>Charged Weapon</t>
  </si>
  <si>
    <t>Concussion</t>
  </si>
  <si>
    <t>Elemental Expert</t>
  </si>
  <si>
    <t>Fiery Rage</t>
  </si>
  <si>
    <t>Thunderous Rage</t>
  </si>
  <si>
    <t>Purifying Light (1st)</t>
  </si>
  <si>
    <t>Purifying Light (2nd)</t>
  </si>
  <si>
    <t>none</t>
  </si>
  <si>
    <t>Shock Ring</t>
  </si>
  <si>
    <t>Unstable Wall of Storms</t>
  </si>
  <si>
    <t>Unstable Wall of Storms Explosion</t>
  </si>
  <si>
    <t>Burning Embers</t>
  </si>
  <si>
    <t>Burning Embers dot</t>
  </si>
  <si>
    <t>Burning Talons</t>
  </si>
  <si>
    <t>Cinder Storm</t>
  </si>
  <si>
    <t>Empowering Chains</t>
  </si>
  <si>
    <t>Engulfing Flames</t>
  </si>
  <si>
    <t>Engulfing Flames dot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</si>
  <si>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</si>
  <si>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</si>
  <si>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</si>
  <si>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</si>
  <si>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</si>
  <si>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</si>
  <si>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</si>
  <si>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Ice Comet dot</t>
  </si>
  <si>
    <t>Volcanic Rune</t>
  </si>
  <si>
    <t>Assassins Will</t>
  </si>
  <si>
    <t>Concealed Weapon</t>
  </si>
  <si>
    <t>Crippling Grasp</t>
  </si>
  <si>
    <t>Crippling Grasp dot</t>
  </si>
  <si>
    <t>Funnel Health</t>
  </si>
  <si>
    <t>Impale</t>
  </si>
  <si>
    <t>Lotus Fan</t>
  </si>
  <si>
    <t>Lotus Fan dot</t>
  </si>
  <si>
    <t>Refreshing Path</t>
  </si>
  <si>
    <t>Sap Essence</t>
  </si>
  <si>
    <t>Soul Harvest</t>
  </si>
  <si>
    <t>Soul Tether</t>
  </si>
  <si>
    <t>Soul Tether dot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</si>
  <si>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</si>
  <si>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</si>
  <si>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</si>
  <si>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</si>
  <si>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</si>
  <si>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</si>
  <si>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</si>
  <si>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</si>
  <si>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</si>
  <si>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</si>
  <si>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</si>
  <si>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</si>
  <si>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</si>
  <si>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</si>
  <si>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</si>
  <si>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</si>
  <si>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Vampires Bane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</si>
  <si>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</si>
  <si>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</si>
  <si>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</si>
  <si>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</si>
  <si>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</si>
  <si>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</si>
  <si>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</si>
  <si>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</si>
  <si>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</si>
  <si>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</si>
  <si>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</si>
  <si>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</si>
  <si>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</si>
  <si>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</si>
  <si>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Name</t>
  </si>
  <si>
    <t>Skill Id</t>
  </si>
  <si>
    <t>Damage Id</t>
  </si>
  <si>
    <t>Dark Flare</t>
  </si>
  <si>
    <t>Total Dark</t>
  </si>
  <si>
    <t>Light Attack (Frost)</t>
  </si>
  <si>
    <t>Luminous Shards</t>
  </si>
  <si>
    <t>Vampires Bane (dot)</t>
  </si>
  <si>
    <t>Radial Sweep (dot)</t>
  </si>
  <si>
    <t>Luninous Shards</t>
  </si>
  <si>
    <t>Biting Jabs</t>
  </si>
  <si>
    <t>Range Bonus</t>
  </si>
  <si>
    <t>Heavy Attack (Fire), full</t>
  </si>
  <si>
    <t>Heavy Attack (Frost), full</t>
  </si>
  <si>
    <t>Carve Bleed</t>
  </si>
  <si>
    <t>Dizzying Swing</t>
  </si>
  <si>
    <t>Stampede</t>
  </si>
  <si>
    <t>Carve</t>
  </si>
  <si>
    <t>Reverse Slice</t>
  </si>
  <si>
    <t>Forceful</t>
  </si>
  <si>
    <t>Reverse Slice (Splash)</t>
  </si>
  <si>
    <t>Heavy Attack (Bow)</t>
  </si>
  <si>
    <t>Toxic Barrage</t>
  </si>
  <si>
    <t>Endless Hail</t>
  </si>
  <si>
    <t>Toxic Barrage (dot)</t>
  </si>
  <si>
    <t>Poisened</t>
  </si>
  <si>
    <t>Onslaught</t>
  </si>
  <si>
    <t>Lethal Arrow</t>
  </si>
  <si>
    <t>Venom Arrow (dot)</t>
  </si>
  <si>
    <t>Light Attack (Bow)</t>
  </si>
  <si>
    <t>Bombard</t>
  </si>
  <si>
    <t>Venom Arrow</t>
  </si>
  <si>
    <t>Magnum Shot</t>
  </si>
  <si>
    <t>Weaopn Expert</t>
  </si>
  <si>
    <t>Mighty</t>
  </si>
  <si>
    <t>MoA</t>
  </si>
  <si>
    <t>Thaum</t>
  </si>
  <si>
    <t>Staff</t>
  </si>
  <si>
    <t>Crit</t>
  </si>
  <si>
    <t>additional 5% after 21% increase from light attack?</t>
  </si>
  <si>
    <t>Rend</t>
  </si>
  <si>
    <t>Heavy Attack (DW)</t>
  </si>
  <si>
    <t>Rending Slashes Bleed</t>
  </si>
  <si>
    <t>Blade Cloak</t>
  </si>
  <si>
    <t>Rapid Strikes</t>
  </si>
  <si>
    <t>Light Attack (DW)</t>
  </si>
  <si>
    <t>Rending Slashes</t>
  </si>
  <si>
    <t>Shrouded Daggers</t>
  </si>
  <si>
    <t>Whirling Blades</t>
  </si>
  <si>
    <t>Shrouded Daggers (2nd)</t>
  </si>
  <si>
    <t>Shrouded Daggers (3rd)</t>
  </si>
  <si>
    <t>Heavy Attack (2H)</t>
  </si>
  <si>
    <t>Light Attack (2H)</t>
  </si>
  <si>
    <t>already has bonus damage, on average each hit is already increased by 66% (noCP: 216, 222, 228, 235, 888 ;  with CP: 235. 241, 248, 254, 907)</t>
  </si>
  <si>
    <t>Unstable Core</t>
  </si>
  <si>
    <t>Binding Javelin</t>
  </si>
  <si>
    <t>Toppling Charge</t>
  </si>
  <si>
    <t>Power of the Light (1st)</t>
  </si>
  <si>
    <t>Power of the Light (2nd)</t>
  </si>
  <si>
    <t>Crescent Sweep</t>
  </si>
  <si>
    <t>Solar Disturbance</t>
  </si>
  <si>
    <t>Destro</t>
  </si>
  <si>
    <t>Two Handed</t>
  </si>
  <si>
    <t>Other</t>
  </si>
  <si>
    <t>Bow</t>
  </si>
  <si>
    <t>Dual Wield</t>
  </si>
  <si>
    <t>Brawler Bleed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</si>
  <si>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</si>
  <si>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</si>
  <si>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</si>
  <si>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</si>
  <si>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</si>
  <si>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</si>
  <si>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</si>
  <si>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</si>
  <si>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Acid Spray (dot)</t>
  </si>
  <si>
    <t>Poison Injection (dot)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</si>
  <si>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</si>
  <si>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</si>
  <si>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</si>
  <si>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</si>
  <si>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</si>
  <si>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</si>
  <si>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</si>
  <si>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</si>
  <si>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</si>
  <si>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already has bonus damage, on average each hit is already increased by 66% (noCP: 4x 216,  ;  with CP: 4x 235, 882)</t>
  </si>
  <si>
    <t>bonus damage based on number of enemies hit (tested with 3 -&gt; 15% bonus)</t>
  </si>
  <si>
    <t>bonus damage based on enemies health</t>
  </si>
  <si>
    <t>Resto</t>
  </si>
  <si>
    <t>Heavy Attack (Resto)</t>
  </si>
  <si>
    <t>Light Attack (Resto)</t>
  </si>
  <si>
    <t>DragonKnight</t>
  </si>
  <si>
    <t>Venomous Claw</t>
  </si>
  <si>
    <t>Noxious Breath</t>
  </si>
  <si>
    <t>Noxious Breath (dot)</t>
  </si>
  <si>
    <t>Burning Talons (dot)</t>
  </si>
  <si>
    <t>Deep Breath (1st)</t>
  </si>
  <si>
    <t>Deep Breath (2nd)</t>
  </si>
  <si>
    <t>Take Flight</t>
  </si>
  <si>
    <t>Petrify</t>
  </si>
  <si>
    <t>Magma Shell</t>
  </si>
  <si>
    <t>the increase seems to be a damage taken effect, so it is multiplicative to CP</t>
  </si>
  <si>
    <t>Flame Lash</t>
  </si>
  <si>
    <t>Unrelenting Grip</t>
  </si>
  <si>
    <t>Standard of Might</t>
  </si>
  <si>
    <t>Volatile Armor</t>
  </si>
  <si>
    <t>Choking Talons</t>
  </si>
  <si>
    <t>Draw Essence (1st)</t>
  </si>
  <si>
    <t>Draw Essence (2nd)</t>
  </si>
  <si>
    <t>Eruption</t>
  </si>
  <si>
    <t>Corrosive Armor</t>
  </si>
  <si>
    <t>Fragmented Shield</t>
  </si>
  <si>
    <t>Shattering Rocks</t>
  </si>
  <si>
    <t>Stone Giant</t>
  </si>
  <si>
    <t>Eruption (dot)</t>
  </si>
  <si>
    <t>bonus damage 100% if succesful stunned</t>
  </si>
  <si>
    <t>bonus damage 15%</t>
  </si>
  <si>
    <t>Ignores Points in Spell Erosion (bug?)</t>
  </si>
  <si>
    <t>Max hit is determined by Max Magicka only. No other effects do influence this</t>
  </si>
  <si>
    <t>Can have up to 20% bonus already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</si>
  <si>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</si>
  <si>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</si>
  <si>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</si>
  <si>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</si>
  <si>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</si>
  <si>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</si>
  <si>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</si>
  <si>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</si>
  <si>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Anti-Calvary Caltrops</t>
  </si>
  <si>
    <t>Inevitable Detonation</t>
  </si>
  <si>
    <t>Proximity Detonation</t>
  </si>
  <si>
    <t>Razor Caltrops</t>
  </si>
  <si>
    <t>Razor Caltrops dot</t>
  </si>
  <si>
    <t>Heavy Attack (Bow), full</t>
  </si>
  <si>
    <t>Blockade of Frost</t>
  </si>
  <si>
    <t>Chill</t>
  </si>
  <si>
    <t>Crushing Shock (Fire)</t>
  </si>
  <si>
    <t>Crushing Shock (Frost)</t>
  </si>
  <si>
    <t>Crushing Shock (Shock)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</si>
  <si>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</si>
  <si>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</si>
  <si>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</si>
  <si>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</si>
  <si>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</si>
  <si>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</si>
  <si>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</si>
  <si>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</si>
  <si>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Flame Reach dot</t>
  </si>
  <si>
    <t>Force Pulse (Fire)</t>
  </si>
  <si>
    <t>Force Pulse (Frost)</t>
  </si>
  <si>
    <t>Force Pulse (Shock)</t>
  </si>
  <si>
    <t>Frost Clench</t>
  </si>
  <si>
    <t>Frost Clench dot</t>
  </si>
  <si>
    <t>Frost Pulsar</t>
  </si>
  <si>
    <t>Frost Reach</t>
  </si>
  <si>
    <t>Frost Reach dot</t>
  </si>
  <si>
    <t>Frost Ring</t>
  </si>
  <si>
    <t>Heavy Attack (Frost)</t>
  </si>
  <si>
    <t>Icy Rage</t>
  </si>
  <si>
    <t>Shock Clench</t>
  </si>
  <si>
    <t>Shock Clench dot</t>
  </si>
  <si>
    <t>Shock Reach</t>
  </si>
  <si>
    <t>Shock Reach dot</t>
  </si>
  <si>
    <t>Storm Pulsar</t>
  </si>
  <si>
    <t>Unstable Wall of Fire</t>
  </si>
  <si>
    <t>Unstable Wall of Fire Explosion</t>
  </si>
  <si>
    <t>Unstable Wall of Frost</t>
  </si>
  <si>
    <t>Unstable Wall of Frost Explosion</t>
  </si>
  <si>
    <t>Heavy Attack (DW main), full</t>
  </si>
  <si>
    <t>Heavy Attack (DW), full</t>
  </si>
  <si>
    <t>Absorb Magicka</t>
  </si>
  <si>
    <t>Ambush</t>
  </si>
  <si>
    <t>Assassins Scourge</t>
  </si>
  <si>
    <t>Corrode (pet)</t>
  </si>
  <si>
    <t>Debilitate</t>
  </si>
  <si>
    <t>Incapacitating Strike</t>
  </si>
  <si>
    <t>Killers Blade</t>
  </si>
  <si>
    <t>Malefic Wreath</t>
  </si>
  <si>
    <t>Power Extraction</t>
  </si>
  <si>
    <t>Prolonged Suffering</t>
  </si>
  <si>
    <t>Swallow Soul</t>
  </si>
  <si>
    <t>Poisoned</t>
  </si>
  <si>
    <t>Atronach Zap (pet)</t>
  </si>
  <si>
    <t>Claw (pet)</t>
  </si>
  <si>
    <t>Crystal Fragments</t>
  </si>
  <si>
    <t>Daedric Minefield</t>
  </si>
  <si>
    <t>Daedric Prey</t>
  </si>
  <si>
    <t>Familiar Damage Pulse</t>
  </si>
  <si>
    <t>Familiar Melee (pet)</t>
  </si>
  <si>
    <t>Greater Storm Atronach</t>
  </si>
  <si>
    <t>Hurricane</t>
  </si>
  <si>
    <t>Lightning Flood</t>
  </si>
  <si>
    <t>Mages Wrath</t>
  </si>
  <si>
    <t>Overload Heavy Attack</t>
  </si>
  <si>
    <t>Overload Light Attack</t>
  </si>
  <si>
    <t>Power Overload Heavy Attack</t>
  </si>
  <si>
    <t>Summon Charged Atronach</t>
  </si>
  <si>
    <t>Tail spike (pet)</t>
  </si>
  <si>
    <t>Zap (pet)</t>
  </si>
  <si>
    <t>Consuming Trap</t>
  </si>
  <si>
    <t>Shatter Soul</t>
  </si>
  <si>
    <t>Heavy Attack (2H), full</t>
  </si>
  <si>
    <t>Crushing Swipe (pet)</t>
  </si>
  <si>
    <t>Cutting Dive</t>
  </si>
  <si>
    <t>Fetcher Infection</t>
  </si>
  <si>
    <t>Gripping Shards</t>
  </si>
  <si>
    <t>Guardian Savagery</t>
  </si>
  <si>
    <t>Guardian's Wrath (pet)</t>
  </si>
  <si>
    <t>Permafrost</t>
  </si>
  <si>
    <t>Subterranean Assault</t>
  </si>
  <si>
    <t>Swipe (pet)</t>
  </si>
  <si>
    <t>Swipe Wild Guardian (pet)</t>
  </si>
  <si>
    <t>Assault</t>
  </si>
  <si>
    <t>Restoration Staff</t>
  </si>
  <si>
    <t>Fighters Guild</t>
  </si>
  <si>
    <t>Dawnbreaker of Smiting</t>
  </si>
  <si>
    <t>Dawnbreaker of Smiting dot</t>
  </si>
  <si>
    <t>Flawless Dawnbreaker</t>
  </si>
  <si>
    <t>Flawless Dawnbreaker dot</t>
  </si>
  <si>
    <t>Lightweight Beast Trap</t>
  </si>
  <si>
    <t>Lightweight Beast Trap dot</t>
  </si>
  <si>
    <t>Rearming Trap</t>
  </si>
  <si>
    <t>Rearming Trap 2</t>
  </si>
  <si>
    <t>Rearming Trap dot</t>
  </si>
  <si>
    <t>Silver Leash</t>
  </si>
  <si>
    <t>Silver Shards</t>
  </si>
  <si>
    <t>Scalding Rune</t>
  </si>
  <si>
    <t>Scalding Rune dot</t>
  </si>
  <si>
    <t>Structured Entropy</t>
  </si>
  <si>
    <t>Mages' Wrath Explosion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</si>
  <si>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</si>
  <si>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</si>
  <si>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</si>
  <si>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</si>
  <si>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</si>
  <si>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</si>
  <si>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</si>
  <si>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</si>
  <si>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</si>
  <si>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Implosion (physical)</t>
  </si>
  <si>
    <t>Items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</si>
  <si>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</si>
  <si>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</si>
  <si>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</si>
  <si>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</si>
  <si>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</si>
  <si>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</si>
  <si>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</si>
  <si>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</si>
  <si>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</si>
  <si>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</si>
  <si>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</si>
  <si>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</si>
  <si>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</si>
  <si>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</si>
  <si>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</si>
  <si>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</si>
  <si>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</si>
  <si>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</si>
  <si>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-</t>
  </si>
  <si>
    <t>Implosion (lightning)</t>
  </si>
  <si>
    <t>Flame Touch</t>
  </si>
  <si>
    <t>Flame Touch dot</t>
  </si>
  <si>
    <t>Frost Touch</t>
  </si>
  <si>
    <t>Frost Touch dot</t>
  </si>
  <si>
    <t>Shock Clench Explosion</t>
  </si>
  <si>
    <t>Shock Touch</t>
  </si>
  <si>
    <t>Shock Touch dot</t>
  </si>
  <si>
    <t>Tri Focus (Shock)</t>
  </si>
  <si>
    <t>??</t>
  </si>
  <si>
    <t>Endless Fury Explosion</t>
  </si>
  <si>
    <t>Poison</t>
  </si>
  <si>
    <t>Creeping Ravage Health</t>
  </si>
  <si>
    <t>Ravage Health</t>
  </si>
  <si>
    <t>Diseased</t>
  </si>
  <si>
    <t>Category</t>
  </si>
  <si>
    <t>Elemental Expert
or
Mighty</t>
  </si>
  <si>
    <t>Staff Expert
or
Physical Weapon Expert</t>
  </si>
  <si>
    <t>Elfborn
or
Precise Strikes
(Can it crit?)</t>
  </si>
  <si>
    <t>Snipe</t>
  </si>
  <si>
    <t>Volley</t>
  </si>
  <si>
    <t>Scatter Shot</t>
  </si>
  <si>
    <t>Arrow Spray</t>
  </si>
  <si>
    <t>Poison Arrow</t>
  </si>
  <si>
    <t>Poison Arrow (Dot)</t>
  </si>
  <si>
    <t>Rapid Fire</t>
  </si>
  <si>
    <t>Venom Arrow (Dot)</t>
  </si>
  <si>
    <t>Toxic Barrage (Dot)</t>
  </si>
  <si>
    <t>Acid Spray (Dot)</t>
  </si>
  <si>
    <t>Poison Injection (Dot)</t>
  </si>
  <si>
    <t>Inferno</t>
  </si>
  <si>
    <t>Lava Whip</t>
  </si>
  <si>
    <t>Fossilize</t>
  </si>
  <si>
    <t>Venomous Claw (dot)</t>
  </si>
  <si>
    <t>Blood Craze (Off Hand)</t>
  </si>
  <si>
    <t>Deadly Cloak (Blade Cloak)</t>
  </si>
  <si>
    <t>Flurry</t>
  </si>
  <si>
    <t>Hidden Blade</t>
  </si>
  <si>
    <t>Lacerate</t>
  </si>
  <si>
    <t>Quick Cloak (Blade Cloak)</t>
  </si>
  <si>
    <t>Rending Slashes (Off Hand)</t>
  </si>
  <si>
    <t>Twin Slashes</t>
  </si>
  <si>
    <t>Twin Slashes (Off hand)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</si>
  <si>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</si>
  <si>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</si>
  <si>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</si>
  <si>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</si>
  <si>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</si>
  <si>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</si>
  <si>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</si>
  <si>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</si>
  <si>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</si>
  <si>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Whirlwind (pet)</t>
  </si>
  <si>
    <t>Creeping Ravage Health (Crown Store)</t>
  </si>
  <si>
    <t>Ravage Health (Crown Store)</t>
  </si>
  <si>
    <t>Atronach Zap (Storm Atronach)</t>
  </si>
  <si>
    <t>Claw (Unstable Clannfear)</t>
  </si>
  <si>
    <t>Crystal Shard</t>
  </si>
  <si>
    <t>Daedric Curse</t>
  </si>
  <si>
    <t>Daedric Mines</t>
  </si>
  <si>
    <t>Familiar Damage Pulse (Unstable Familirar)</t>
  </si>
  <si>
    <t>Familiar Damage Pulse (Volatile Familiar)</t>
  </si>
  <si>
    <t>Familiar Melee (Unstable Familirar)</t>
  </si>
  <si>
    <t>Greater Storm Attronach</t>
  </si>
  <si>
    <t>Implosion (Lightning)</t>
  </si>
  <si>
    <t>Implosion (Physical)</t>
  </si>
  <si>
    <t>Kick (Winged Twilight/Twilight Tormentor)</t>
  </si>
  <si>
    <t>Lightning Form</t>
  </si>
  <si>
    <t>Lightning Strike (Charged Atronach)</t>
  </si>
  <si>
    <t>Lightning Splash</t>
  </si>
  <si>
    <t>Mages' Fury</t>
  </si>
  <si>
    <t>Magess' Wraith</t>
  </si>
  <si>
    <t>24785 24804</t>
  </si>
  <si>
    <t>24785 24806 24804</t>
  </si>
  <si>
    <t>Petrify (Rune Cage)</t>
  </si>
  <si>
    <t>Power Overload Heavy</t>
  </si>
  <si>
    <t>Summon Storm Atronach</t>
  </si>
  <si>
    <t>Tail Spike (Unstable Clannfear)</t>
  </si>
  <si>
    <t>Zap (Winged Twilight/Twilight Tormentor)</t>
  </si>
  <si>
    <t>Biting Jabs (splash)</t>
  </si>
  <si>
    <t>Luminous Shards (dot)</t>
  </si>
  <si>
    <t>Puncturing Sweep (splash)</t>
  </si>
  <si>
    <t>Radial Sweep</t>
  </si>
  <si>
    <t>Radiant Oppression</t>
  </si>
  <si>
    <t>Sun Fire</t>
  </si>
  <si>
    <t>Sun Fire (DoT)</t>
  </si>
  <si>
    <t>Sun Shield</t>
  </si>
  <si>
    <t>Uppercut</t>
  </si>
  <si>
    <t>Critical Charge</t>
  </si>
  <si>
    <t>Cleave</t>
  </si>
  <si>
    <t>Cleave Bleed</t>
  </si>
  <si>
    <t>Reverse Slash</t>
  </si>
  <si>
    <t>Berserker Strike</t>
  </si>
  <si>
    <t>Heavy Weapons Bleed</t>
  </si>
  <si>
    <t>Reverse Slice (2nd)</t>
  </si>
  <si>
    <t>Undaunted</t>
  </si>
  <si>
    <t>Inner Beast</t>
  </si>
  <si>
    <t>Inner Rage</t>
  </si>
  <si>
    <t>Shadow Silk (not synergy)</t>
  </si>
  <si>
    <t>Tangling Webs (not synergy)</t>
  </si>
  <si>
    <t>Dive</t>
  </si>
  <si>
    <t>Impaling Shards</t>
  </si>
  <si>
    <t>Scorch</t>
  </si>
  <si>
    <t>Sleet Storm</t>
  </si>
  <si>
    <t>Swarm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</si>
</sst>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"/>
    <numFmt numFmtId="166" formatCode="0.0%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EFEFE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6" fontId="0" fillId="0" borderId="0" xfId="1" applyNumberFormat="1" applyFont="1"/>
    <xf numFmtId="0" fontId="0" fillId="0" borderId="4" xfId="0" applyBorder="1"/>
    <xf numFmtId="0" fontId="0" fillId="2" borderId="4" xfId="0" applyFill="1" applyBorder="1"/>
    <xf numFmtId="0" fontId="0" fillId="0" borderId="0" xfId="1" applyNumberFormat="1" applyFont="1" applyBorder="1"/>
    <xf numFmtId="0" fontId="0" fillId="0" borderId="4" xfId="1" applyNumberFormat="1" applyFont="1" applyBorder="1"/>
    <xf numFmtId="0" fontId="0" fillId="0" borderId="5" xfId="1" applyNumberFormat="1" applyFont="1" applyBorder="1"/>
    <xf numFmtId="0" fontId="0" fillId="0" borderId="6" xfId="1" applyNumberFormat="1" applyFont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166" fontId="0" fillId="0" borderId="5" xfId="1" applyNumberFormat="1" applyFont="1" applyBorder="1"/>
    <xf numFmtId="0" fontId="0" fillId="2" borderId="0" xfId="0" applyFill="1" applyBorder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9" fontId="0" fillId="0" borderId="0" xfId="1" applyFont="1"/>
    <xf numFmtId="167" fontId="0" fillId="0" borderId="0" xfId="1" applyNumberFormat="1" applyFont="1"/>
    <xf numFmtId="0" fontId="0" fillId="0" borderId="7" xfId="0" applyBorder="1"/>
    <xf numFmtId="166" fontId="0" fillId="0" borderId="0" xfId="0" applyNumberFormat="1"/>
    <xf numFmtId="166" fontId="0" fillId="0" borderId="5" xfId="0" applyNumberFormat="1" applyBorder="1"/>
    <xf numFmtId="166" fontId="0" fillId="2" borderId="5" xfId="0" applyNumberFormat="1" applyFill="1" applyBorder="1"/>
    <xf numFmtId="166" fontId="0" fillId="2" borderId="6" xfId="0" applyNumberFormat="1" applyFill="1" applyBorder="1"/>
    <xf numFmtId="0" fontId="3" fillId="0" borderId="0" xfId="0" applyFont="1"/>
    <xf numFmtId="0" fontId="0" fillId="0" borderId="0" xfId="1" applyNumberFormat="1" applyFont="1"/>
    <xf numFmtId="0" fontId="0" fillId="2" borderId="0" xfId="1" applyNumberFormat="1" applyFont="1" applyFill="1"/>
    <xf numFmtId="0" fontId="0" fillId="2" borderId="4" xfId="1" applyNumberFormat="1" applyFont="1" applyFill="1" applyBorder="1"/>
    <xf numFmtId="0" fontId="0" fillId="2" borderId="0" xfId="1" applyNumberFormat="1" applyFont="1" applyFill="1" applyBorder="1"/>
    <xf numFmtId="0" fontId="5" fillId="0" borderId="8" xfId="0" applyFont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5" fillId="0" borderId="8" xfId="0" applyFont="1" applyBorder="1" applyAlignment="1">
      <alignment horizontal="right" wrapText="1"/>
    </xf>
    <xf numFmtId="0" fontId="5" fillId="4" borderId="8" xfId="0" applyFont="1" applyFill="1" applyBorder="1" applyAlignment="1">
      <alignment horizontal="right" wrapText="1"/>
    </xf>
    <xf numFmtId="0" fontId="4" fillId="5" borderId="8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right" wrapText="1"/>
    </xf>
    <xf numFmtId="0" fontId="4" fillId="0" borderId="8" xfId="0" applyFont="1" applyBorder="1" applyAlignment="1">
      <alignment wrapText="1"/>
    </xf>
    <xf numFmtId="0" fontId="4" fillId="7" borderId="8" xfId="0" applyFont="1" applyFill="1" applyBorder="1" applyAlignment="1">
      <alignment wrapText="1"/>
    </xf>
    <xf numFmtId="0" fontId="4" fillId="4" borderId="8" xfId="0" applyFont="1" applyFill="1" applyBorder="1" applyAlignment="1">
      <alignment horizontal="right" wrapText="1"/>
    </xf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8" xfId="0" applyFont="1" applyFill="1" applyBorder="1" applyAlignment="1">
      <alignment wrapText="1"/>
    </xf>
    <xf numFmtId="0" fontId="6" fillId="0" borderId="8" xfId="0" applyFont="1" applyBorder="1" applyAlignment="1">
      <alignment horizontal="center"/>
    </xf>
    <xf numFmtId="0" fontId="5" fillId="3" borderId="8" xfId="0" applyFont="1" applyFill="1" applyBorder="1" applyAlignme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40" zoomScaleNormal="100" workbookViewId="0">
      <selection activeCell="K62" sqref="K62"/>
    </sheetView>
  </sheetViews>
  <sheetFormatPr defaultRowHeight="18.75" x14ac:dyDescent="0.4"/>
  <cols>
    <col min="2" max="2" width="0" hidden="1" customWidth="1"/>
    <col min="4" max="4" width="4.28515625" style="1" customWidth="1"/>
    <col min="5" max="5" width="2.7109375" style="19" bestFit="1" customWidth="1"/>
    <col min="6" max="6" width="6.140625" style="19" customWidth="1"/>
    <col min="7" max="7" width="9.140625" style="1"/>
    <col min="8" max="8" width="4.28515625" style="3" customWidth="1"/>
    <col min="9" max="9" width="2.7109375" style="19" customWidth="1"/>
    <col min="10" max="10" width="6.140625" style="19" customWidth="1"/>
    <col min="11" max="11" width="8.5703125" style="1" customWidth="1"/>
    <col min="12" max="12" width="4.28515625" style="3" customWidth="1"/>
    <col min="13" max="13" width="2.7109375" style="19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19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17</v>
      </c>
      <c r="D2" s="1" t="s">
        <v>15</v>
      </c>
      <c r="G2" s="1" t="s">
        <v>17</v>
      </c>
      <c r="H2" s="1" t="s">
        <v>15</v>
      </c>
      <c r="K2" s="1" t="s">
        <v>17</v>
      </c>
      <c r="L2" s="1" t="s">
        <v>15</v>
      </c>
      <c r="O2" s="1" t="s">
        <v>17</v>
      </c>
      <c r="P2" s="1" t="s">
        <v>15</v>
      </c>
      <c r="R2" s="1" t="s">
        <v>17</v>
      </c>
      <c r="S2" s="1" t="s">
        <v>15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20"/>
      <c r="F3" s="20"/>
      <c r="G3" s="1">
        <v>0</v>
      </c>
      <c r="H3" s="2">
        <f t="shared" ref="H3:H34" si="0">INT((2*$B3-$B3^2)*G$1+($B3-1)*($B3-0.5)*$B3*20/G$1)</f>
        <v>0</v>
      </c>
      <c r="I3" s="20"/>
      <c r="J3" s="20"/>
      <c r="K3" s="1">
        <v>0</v>
      </c>
      <c r="L3" s="18">
        <f t="shared" ref="L3:L34" si="1">INT((2*$B3-$B3^2)*K$1+($B3-1)*($B3-0.5)*$B3*20/C$1)</f>
        <v>0</v>
      </c>
      <c r="M3" s="20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21">
        <f>INT((2*$B3-$B3^2)*R$1+($B3-1)*($B3-0.5)*$B3*20/S$1)</f>
        <v>0</v>
      </c>
      <c r="T3" s="20"/>
      <c r="U3">
        <v>0</v>
      </c>
      <c r="V3" s="3"/>
      <c r="W3" s="21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20" t="str">
        <f t="shared" ref="E4:E6" si="5">IF(D4-D3&gt;0,"+","")</f>
        <v/>
      </c>
      <c r="F4" s="20"/>
      <c r="G4" s="1">
        <v>0.5</v>
      </c>
      <c r="H4" s="2">
        <f t="shared" si="0"/>
        <v>0</v>
      </c>
      <c r="I4" s="20" t="str">
        <f t="shared" ref="I4:I6" si="6">IF(H4-H3&gt;0,"+","")</f>
        <v/>
      </c>
      <c r="J4" s="20"/>
      <c r="K4" s="1">
        <v>0.7</v>
      </c>
      <c r="L4" s="18">
        <f t="shared" si="1"/>
        <v>0</v>
      </c>
      <c r="M4" s="20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21">
        <f t="shared" ref="S4:S67" si="8">INT((2*$B4-$B4^2)*R$1+($B4-1)*($B4-0.5)*$B4*20/S$1)</f>
        <v>1</v>
      </c>
      <c r="T4" s="20" t="str">
        <f t="shared" ref="T4:T6" si="9">IF(S4-S3&gt;0,"+","")</f>
        <v>+</v>
      </c>
      <c r="U4">
        <v>1</v>
      </c>
      <c r="V4" s="3"/>
      <c r="W4" s="21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20" t="str">
        <f t="shared" si="5"/>
        <v/>
      </c>
      <c r="F5" s="20"/>
      <c r="G5" s="1">
        <v>1</v>
      </c>
      <c r="H5" s="2">
        <f t="shared" si="0"/>
        <v>0</v>
      </c>
      <c r="I5" s="20" t="str">
        <f t="shared" si="6"/>
        <v/>
      </c>
      <c r="J5" s="20"/>
      <c r="K5" s="1">
        <v>1.4</v>
      </c>
      <c r="L5" s="18">
        <f t="shared" si="1"/>
        <v>1</v>
      </c>
      <c r="M5" s="20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21">
        <f t="shared" si="8"/>
        <v>2</v>
      </c>
      <c r="T5" s="20" t="str">
        <f t="shared" si="9"/>
        <v>+</v>
      </c>
      <c r="U5">
        <v>2</v>
      </c>
      <c r="V5" s="3"/>
      <c r="W5" s="21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20" t="str">
        <f t="shared" si="5"/>
        <v/>
      </c>
      <c r="F6" s="20"/>
      <c r="G6" s="1">
        <v>1.49</v>
      </c>
      <c r="H6" s="2">
        <f t="shared" si="0"/>
        <v>1</v>
      </c>
      <c r="I6" s="20" t="str">
        <f t="shared" si="6"/>
        <v>+</v>
      </c>
      <c r="J6" s="20"/>
      <c r="K6" s="1">
        <v>2.09</v>
      </c>
      <c r="L6" s="18">
        <f t="shared" si="1"/>
        <v>2</v>
      </c>
      <c r="M6" s="20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21">
        <f t="shared" si="8"/>
        <v>3</v>
      </c>
      <c r="T6" s="20" t="str">
        <f t="shared" si="9"/>
        <v>+</v>
      </c>
      <c r="U6">
        <v>3</v>
      </c>
      <c r="V6" s="3"/>
      <c r="W6" s="21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20" t="str">
        <f>IF(D7-D6&gt;0,"+","")</f>
        <v>+</v>
      </c>
      <c r="F7" s="20"/>
      <c r="G7" s="1">
        <v>1.97</v>
      </c>
      <c r="H7" s="2">
        <f t="shared" si="0"/>
        <v>1</v>
      </c>
      <c r="I7" s="20" t="str">
        <f>IF(H7-H6&gt;0,"+","")</f>
        <v/>
      </c>
      <c r="J7" s="20"/>
      <c r="K7" s="1">
        <v>2.77</v>
      </c>
      <c r="L7" s="18">
        <f t="shared" si="1"/>
        <v>2</v>
      </c>
      <c r="M7" s="20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21">
        <f t="shared" si="8"/>
        <v>4</v>
      </c>
      <c r="T7" s="20" t="str">
        <f>IF(S7-S6&gt;0,"+","")</f>
        <v>+</v>
      </c>
      <c r="U7">
        <v>4</v>
      </c>
      <c r="V7" s="3"/>
      <c r="W7" s="21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20" t="str">
        <f t="shared" ref="E8:E71" si="10">IF(D8-D7&gt;0,"+","")</f>
        <v/>
      </c>
      <c r="F8" s="20"/>
      <c r="G8" s="1">
        <v>2.4500000000000002</v>
      </c>
      <c r="H8" s="2">
        <f t="shared" si="0"/>
        <v>2</v>
      </c>
      <c r="I8" s="20" t="str">
        <f t="shared" ref="I8:I71" si="11">IF(H8-H7&gt;0,"+","")</f>
        <v>+</v>
      </c>
      <c r="J8" s="20"/>
      <c r="K8" s="1">
        <v>3.44</v>
      </c>
      <c r="L8" s="18">
        <f t="shared" si="1"/>
        <v>3</v>
      </c>
      <c r="M8" s="20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21">
        <f t="shared" si="8"/>
        <v>5</v>
      </c>
      <c r="T8" s="20" t="str">
        <f t="shared" ref="T8:T71" si="13">IF(S8-S7&gt;0,"+","")</f>
        <v>+</v>
      </c>
      <c r="U8">
        <v>5</v>
      </c>
      <c r="V8" s="3"/>
      <c r="W8" s="21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20" t="str">
        <f t="shared" si="10"/>
        <v/>
      </c>
      <c r="F9" s="20"/>
      <c r="G9" s="1">
        <v>2.93</v>
      </c>
      <c r="H9" s="2">
        <f t="shared" si="0"/>
        <v>2</v>
      </c>
      <c r="I9" s="20" t="str">
        <f t="shared" si="11"/>
        <v/>
      </c>
      <c r="J9" s="20"/>
      <c r="K9" s="1">
        <v>4.1100000000000003</v>
      </c>
      <c r="L9" s="18">
        <f t="shared" si="1"/>
        <v>4</v>
      </c>
      <c r="M9" s="20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21">
        <f t="shared" si="8"/>
        <v>6</v>
      </c>
      <c r="T9" s="20" t="str">
        <f t="shared" si="13"/>
        <v>+</v>
      </c>
      <c r="U9">
        <v>6</v>
      </c>
      <c r="V9" s="3"/>
      <c r="W9" s="21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20" t="str">
        <f t="shared" si="10"/>
        <v>+</v>
      </c>
      <c r="F10" s="20"/>
      <c r="G10" s="1">
        <v>3.4</v>
      </c>
      <c r="H10" s="2">
        <f t="shared" si="0"/>
        <v>3</v>
      </c>
      <c r="I10" s="20" t="str">
        <f t="shared" si="11"/>
        <v>+</v>
      </c>
      <c r="J10" s="20"/>
      <c r="K10" s="1">
        <v>4.7699999999999996</v>
      </c>
      <c r="L10" s="18">
        <f t="shared" si="1"/>
        <v>4</v>
      </c>
      <c r="M10" s="20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21">
        <f t="shared" si="8"/>
        <v>7</v>
      </c>
      <c r="T10" s="20" t="str">
        <f t="shared" si="13"/>
        <v>+</v>
      </c>
      <c r="U10">
        <v>7</v>
      </c>
      <c r="V10" s="3"/>
      <c r="W10" s="21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20" t="str">
        <f t="shared" si="10"/>
        <v/>
      </c>
      <c r="F11" s="20"/>
      <c r="G11" s="1">
        <v>3.86</v>
      </c>
      <c r="H11" s="2">
        <f t="shared" si="0"/>
        <v>3</v>
      </c>
      <c r="I11" s="20" t="str">
        <f t="shared" si="11"/>
        <v/>
      </c>
      <c r="J11" s="20"/>
      <c r="K11" s="1">
        <v>5.42</v>
      </c>
      <c r="L11" s="18">
        <f t="shared" si="1"/>
        <v>5</v>
      </c>
      <c r="M11" s="20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21">
        <f t="shared" si="8"/>
        <v>8</v>
      </c>
      <c r="T11" s="20" t="str">
        <f t="shared" si="13"/>
        <v>+</v>
      </c>
      <c r="U11">
        <v>8</v>
      </c>
      <c r="V11" s="3"/>
      <c r="W11" s="21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20" t="str">
        <f t="shared" si="10"/>
        <v/>
      </c>
      <c r="F12" s="20"/>
      <c r="G12" s="1">
        <v>4.32</v>
      </c>
      <c r="H12" s="2">
        <f t="shared" si="0"/>
        <v>4</v>
      </c>
      <c r="I12" s="20" t="str">
        <f t="shared" si="11"/>
        <v>+</v>
      </c>
      <c r="J12" s="20"/>
      <c r="K12" s="1">
        <v>6.06</v>
      </c>
      <c r="L12" s="18">
        <f t="shared" si="1"/>
        <v>6</v>
      </c>
      <c r="M12" s="20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21">
        <f t="shared" si="8"/>
        <v>9</v>
      </c>
      <c r="T12" s="20" t="str">
        <f t="shared" si="13"/>
        <v>+</v>
      </c>
      <c r="U12">
        <v>9</v>
      </c>
      <c r="V12" s="3"/>
      <c r="W12" s="21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20" t="str">
        <f t="shared" si="10"/>
        <v/>
      </c>
      <c r="F13" s="20"/>
      <c r="G13" s="1">
        <v>4.78</v>
      </c>
      <c r="H13" s="2">
        <f t="shared" si="0"/>
        <v>4</v>
      </c>
      <c r="I13" s="20" t="str">
        <f t="shared" si="11"/>
        <v/>
      </c>
      <c r="J13" s="20"/>
      <c r="K13" s="1">
        <v>6.7</v>
      </c>
      <c r="L13" s="18">
        <f t="shared" si="1"/>
        <v>6</v>
      </c>
      <c r="M13" s="20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21">
        <f t="shared" si="8"/>
        <v>10</v>
      </c>
      <c r="T13" s="20" t="str">
        <f t="shared" si="13"/>
        <v>+</v>
      </c>
      <c r="U13">
        <v>10</v>
      </c>
      <c r="V13" s="3"/>
      <c r="W13" s="21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20" t="str">
        <f t="shared" si="10"/>
        <v>+</v>
      </c>
      <c r="F14" s="20"/>
      <c r="G14" s="1">
        <v>5.23</v>
      </c>
      <c r="H14" s="2">
        <f t="shared" si="0"/>
        <v>5</v>
      </c>
      <c r="I14" s="20" t="str">
        <f t="shared" si="11"/>
        <v>+</v>
      </c>
      <c r="J14" s="20"/>
      <c r="K14" s="1">
        <v>7.33</v>
      </c>
      <c r="L14" s="18">
        <f t="shared" si="1"/>
        <v>7</v>
      </c>
      <c r="M14" s="20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21">
        <f t="shared" si="8"/>
        <v>11</v>
      </c>
      <c r="T14" s="20" t="str">
        <f t="shared" si="13"/>
        <v>+</v>
      </c>
      <c r="U14">
        <v>11</v>
      </c>
      <c r="V14" s="3"/>
      <c r="W14" s="21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20" t="str">
        <f t="shared" si="10"/>
        <v/>
      </c>
      <c r="F15" s="20"/>
      <c r="G15" s="1">
        <v>5.67</v>
      </c>
      <c r="H15" s="2">
        <f t="shared" si="0"/>
        <v>5</v>
      </c>
      <c r="I15" s="20" t="str">
        <f t="shared" si="11"/>
        <v/>
      </c>
      <c r="J15" s="20"/>
      <c r="K15" s="1">
        <v>7.95</v>
      </c>
      <c r="L15" s="18">
        <f t="shared" si="1"/>
        <v>7</v>
      </c>
      <c r="M15" s="20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21">
        <f t="shared" si="8"/>
        <v>12</v>
      </c>
      <c r="T15" s="20" t="str">
        <f t="shared" si="13"/>
        <v>+</v>
      </c>
      <c r="U15">
        <v>12</v>
      </c>
      <c r="V15" s="3"/>
      <c r="W15" s="21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20" t="str">
        <f t="shared" si="10"/>
        <v/>
      </c>
      <c r="F16" s="20"/>
      <c r="G16" s="1">
        <v>6.11</v>
      </c>
      <c r="H16" s="2">
        <f t="shared" si="0"/>
        <v>6</v>
      </c>
      <c r="I16" s="20" t="str">
        <f t="shared" si="11"/>
        <v>+</v>
      </c>
      <c r="J16" s="20"/>
      <c r="K16" s="1">
        <v>8.56</v>
      </c>
      <c r="L16" s="18">
        <f t="shared" si="1"/>
        <v>8</v>
      </c>
      <c r="M16" s="20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21">
        <f t="shared" si="8"/>
        <v>13</v>
      </c>
      <c r="T16" s="20" t="str">
        <f t="shared" si="13"/>
        <v>+</v>
      </c>
      <c r="U16">
        <v>13</v>
      </c>
      <c r="V16" s="3"/>
      <c r="W16" s="21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20" t="str">
        <f t="shared" si="10"/>
        <v/>
      </c>
      <c r="F17" s="20"/>
      <c r="G17" s="1">
        <v>6.54</v>
      </c>
      <c r="H17" s="2">
        <f t="shared" si="0"/>
        <v>6</v>
      </c>
      <c r="I17" s="20" t="str">
        <f t="shared" si="11"/>
        <v/>
      </c>
      <c r="J17" s="20"/>
      <c r="K17" s="1">
        <v>9.17</v>
      </c>
      <c r="L17" s="18">
        <f t="shared" si="1"/>
        <v>9</v>
      </c>
      <c r="M17" s="20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21">
        <f t="shared" si="8"/>
        <v>14</v>
      </c>
      <c r="T17" s="20" t="str">
        <f t="shared" si="13"/>
        <v>+</v>
      </c>
      <c r="U17">
        <v>14</v>
      </c>
      <c r="V17" s="3"/>
      <c r="W17" s="21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20" t="str">
        <f t="shared" si="10"/>
        <v>+</v>
      </c>
      <c r="F18" s="20"/>
      <c r="G18" s="1">
        <v>6.97</v>
      </c>
      <c r="H18" s="2">
        <f t="shared" si="0"/>
        <v>6</v>
      </c>
      <c r="I18" s="20" t="str">
        <f t="shared" si="11"/>
        <v/>
      </c>
      <c r="J18" s="20"/>
      <c r="K18" s="1">
        <v>9.77</v>
      </c>
      <c r="L18" s="18">
        <f t="shared" si="1"/>
        <v>9</v>
      </c>
      <c r="M18" s="20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21">
        <f t="shared" si="8"/>
        <v>15</v>
      </c>
      <c r="T18" s="20" t="str">
        <f t="shared" si="13"/>
        <v>+</v>
      </c>
      <c r="U18">
        <v>15</v>
      </c>
      <c r="V18" s="3"/>
      <c r="W18" s="21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20" t="str">
        <f t="shared" si="10"/>
        <v/>
      </c>
      <c r="F19" s="20"/>
      <c r="G19" s="1">
        <v>7.4</v>
      </c>
      <c r="H19" s="2">
        <f t="shared" si="0"/>
        <v>7</v>
      </c>
      <c r="I19" s="20" t="str">
        <f t="shared" si="11"/>
        <v>+</v>
      </c>
      <c r="J19" s="20"/>
      <c r="K19" s="1">
        <v>10.36</v>
      </c>
      <c r="L19" s="18">
        <f t="shared" si="1"/>
        <v>10</v>
      </c>
      <c r="M19" s="20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21">
        <f t="shared" si="8"/>
        <v>16</v>
      </c>
      <c r="T19" s="20" t="str">
        <f t="shared" si="13"/>
        <v>+</v>
      </c>
      <c r="U19">
        <v>16</v>
      </c>
      <c r="V19" s="3"/>
      <c r="W19" s="21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20" t="str">
        <f t="shared" si="10"/>
        <v/>
      </c>
      <c r="F20" s="20"/>
      <c r="G20" s="1">
        <v>7.81</v>
      </c>
      <c r="H20" s="2">
        <f t="shared" si="0"/>
        <v>7</v>
      </c>
      <c r="I20" s="20" t="str">
        <f t="shared" si="11"/>
        <v/>
      </c>
      <c r="J20" s="20"/>
      <c r="K20" s="1">
        <v>10.95</v>
      </c>
      <c r="L20" s="18">
        <f t="shared" si="1"/>
        <v>10</v>
      </c>
      <c r="M20" s="20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21">
        <f t="shared" si="8"/>
        <v>17</v>
      </c>
      <c r="T20" s="20" t="str">
        <f t="shared" si="13"/>
        <v>+</v>
      </c>
      <c r="U20">
        <v>17</v>
      </c>
      <c r="V20" s="3"/>
      <c r="W20" s="21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20" t="str">
        <f t="shared" si="10"/>
        <v/>
      </c>
      <c r="F21" s="20"/>
      <c r="G21" s="1">
        <v>8.23</v>
      </c>
      <c r="H21" s="2">
        <f t="shared" si="0"/>
        <v>8</v>
      </c>
      <c r="I21" s="20" t="str">
        <f t="shared" si="11"/>
        <v>+</v>
      </c>
      <c r="J21" s="20"/>
      <c r="K21" s="1">
        <v>11.53</v>
      </c>
      <c r="L21" s="18">
        <f t="shared" si="1"/>
        <v>11</v>
      </c>
      <c r="M21" s="20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21">
        <f t="shared" si="8"/>
        <v>18</v>
      </c>
      <c r="T21" s="20" t="str">
        <f t="shared" si="13"/>
        <v>+</v>
      </c>
      <c r="U21">
        <v>18</v>
      </c>
      <c r="V21" s="3"/>
      <c r="W21" s="21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20" t="str">
        <f t="shared" si="10"/>
        <v>+</v>
      </c>
      <c r="F22" s="20"/>
      <c r="G22" s="1">
        <v>8.64</v>
      </c>
      <c r="H22" s="2">
        <f t="shared" si="0"/>
        <v>8</v>
      </c>
      <c r="I22" s="20" t="str">
        <f t="shared" si="11"/>
        <v/>
      </c>
      <c r="J22" s="20"/>
      <c r="K22" s="1">
        <v>12.1</v>
      </c>
      <c r="L22" s="18">
        <f t="shared" si="1"/>
        <v>12</v>
      </c>
      <c r="M22" s="20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21">
        <f t="shared" si="8"/>
        <v>18</v>
      </c>
      <c r="T22" s="20" t="str">
        <f t="shared" si="13"/>
        <v/>
      </c>
      <c r="U22">
        <v>19</v>
      </c>
      <c r="V22" s="3"/>
      <c r="W22" s="21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20" t="str">
        <f t="shared" si="10"/>
        <v/>
      </c>
      <c r="F23" s="20"/>
      <c r="G23" s="1">
        <v>9.0399999999999991</v>
      </c>
      <c r="H23" s="2">
        <f t="shared" si="0"/>
        <v>9</v>
      </c>
      <c r="I23" s="20" t="str">
        <f t="shared" si="11"/>
        <v>+</v>
      </c>
      <c r="J23" s="20"/>
      <c r="K23" s="1">
        <v>12.66</v>
      </c>
      <c r="L23" s="18">
        <f t="shared" si="1"/>
        <v>12</v>
      </c>
      <c r="M23" s="20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21">
        <f t="shared" si="8"/>
        <v>19</v>
      </c>
      <c r="T23" s="20" t="str">
        <f t="shared" si="13"/>
        <v>+</v>
      </c>
      <c r="U23">
        <v>20</v>
      </c>
      <c r="V23" s="3"/>
      <c r="W23" s="21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20" t="str">
        <f t="shared" si="10"/>
        <v/>
      </c>
      <c r="F24" s="20"/>
      <c r="G24" s="1">
        <v>9.44</v>
      </c>
      <c r="H24" s="2">
        <f t="shared" si="0"/>
        <v>9</v>
      </c>
      <c r="I24" s="20" t="str">
        <f t="shared" si="11"/>
        <v/>
      </c>
      <c r="J24" s="20"/>
      <c r="K24" s="1">
        <v>13.22</v>
      </c>
      <c r="L24" s="18">
        <f t="shared" si="1"/>
        <v>13</v>
      </c>
      <c r="M24" s="20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21">
        <f t="shared" si="8"/>
        <v>20</v>
      </c>
      <c r="T24" s="20" t="str">
        <f t="shared" si="13"/>
        <v>+</v>
      </c>
      <c r="U24">
        <v>21</v>
      </c>
      <c r="V24" s="3"/>
      <c r="W24" s="21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20" t="str">
        <f t="shared" si="10"/>
        <v/>
      </c>
      <c r="F25" s="20"/>
      <c r="G25" s="1">
        <v>9.83</v>
      </c>
      <c r="H25" s="2">
        <f t="shared" si="0"/>
        <v>9</v>
      </c>
      <c r="I25" s="20" t="str">
        <f t="shared" si="11"/>
        <v/>
      </c>
      <c r="J25" s="20"/>
      <c r="K25" s="1">
        <v>13.77</v>
      </c>
      <c r="L25" s="18">
        <f t="shared" si="1"/>
        <v>13</v>
      </c>
      <c r="M25" s="20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21">
        <f t="shared" si="8"/>
        <v>21</v>
      </c>
      <c r="T25" s="20" t="str">
        <f t="shared" si="13"/>
        <v>+</v>
      </c>
      <c r="U25">
        <v>22</v>
      </c>
      <c r="V25" s="3"/>
      <c r="W25" s="21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20" t="str">
        <f t="shared" si="10"/>
        <v>+</v>
      </c>
      <c r="F26" s="20"/>
      <c r="G26" s="1">
        <v>10.220000000000001</v>
      </c>
      <c r="H26" s="2">
        <f t="shared" si="0"/>
        <v>10</v>
      </c>
      <c r="I26" s="20" t="str">
        <f t="shared" si="11"/>
        <v>+</v>
      </c>
      <c r="J26" s="20"/>
      <c r="K26" s="1">
        <v>14.31</v>
      </c>
      <c r="L26" s="18">
        <f t="shared" si="1"/>
        <v>14</v>
      </c>
      <c r="M26" s="20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21">
        <f t="shared" si="8"/>
        <v>22</v>
      </c>
      <c r="T26" s="20" t="str">
        <f t="shared" si="13"/>
        <v>+</v>
      </c>
      <c r="U26">
        <v>23</v>
      </c>
      <c r="V26" s="3"/>
      <c r="W26" s="21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20" t="str">
        <f t="shared" si="10"/>
        <v/>
      </c>
      <c r="F27" s="20"/>
      <c r="G27" s="1">
        <v>10.6</v>
      </c>
      <c r="H27" s="2">
        <f t="shared" si="0"/>
        <v>10</v>
      </c>
      <c r="I27" s="20" t="str">
        <f t="shared" si="11"/>
        <v/>
      </c>
      <c r="J27" s="20"/>
      <c r="K27" s="1">
        <v>14.85</v>
      </c>
      <c r="L27" s="18">
        <f t="shared" si="1"/>
        <v>14</v>
      </c>
      <c r="M27" s="20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21">
        <f t="shared" si="8"/>
        <v>23</v>
      </c>
      <c r="T27" s="20" t="str">
        <f t="shared" si="13"/>
        <v>+</v>
      </c>
      <c r="U27">
        <v>24</v>
      </c>
      <c r="V27" s="3"/>
      <c r="W27" s="21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20" t="str">
        <f t="shared" si="10"/>
        <v/>
      </c>
      <c r="F28" s="20"/>
      <c r="G28" s="1">
        <v>10.98</v>
      </c>
      <c r="H28" s="2">
        <f t="shared" si="0"/>
        <v>10</v>
      </c>
      <c r="I28" s="20" t="str">
        <f t="shared" si="11"/>
        <v/>
      </c>
      <c r="J28" s="20"/>
      <c r="K28" s="1">
        <v>15.38</v>
      </c>
      <c r="L28" s="18">
        <f t="shared" si="1"/>
        <v>15</v>
      </c>
      <c r="M28" s="20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21">
        <f t="shared" si="8"/>
        <v>24</v>
      </c>
      <c r="T28" s="20" t="str">
        <f t="shared" si="13"/>
        <v>+</v>
      </c>
      <c r="U28">
        <v>25</v>
      </c>
      <c r="V28" s="3"/>
      <c r="W28" s="21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20" t="str">
        <f t="shared" si="10"/>
        <v/>
      </c>
      <c r="F29" s="20"/>
      <c r="G29" s="1">
        <v>11.35</v>
      </c>
      <c r="H29" s="2">
        <f t="shared" si="0"/>
        <v>11</v>
      </c>
      <c r="I29" s="20" t="str">
        <f t="shared" si="11"/>
        <v>+</v>
      </c>
      <c r="J29" s="20"/>
      <c r="K29" s="1">
        <v>15.9</v>
      </c>
      <c r="L29" s="18">
        <f t="shared" si="1"/>
        <v>15</v>
      </c>
      <c r="M29" s="20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21">
        <f t="shared" si="8"/>
        <v>24</v>
      </c>
      <c r="T29" s="20" t="str">
        <f t="shared" si="13"/>
        <v/>
      </c>
      <c r="U29">
        <v>26</v>
      </c>
      <c r="V29" s="3"/>
      <c r="W29" s="21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20" t="str">
        <f t="shared" si="10"/>
        <v>+</v>
      </c>
      <c r="F30" s="20"/>
      <c r="G30" s="1">
        <v>11.71</v>
      </c>
      <c r="H30" s="2">
        <f t="shared" si="0"/>
        <v>11</v>
      </c>
      <c r="I30" s="20" t="str">
        <f t="shared" si="11"/>
        <v/>
      </c>
      <c r="J30" s="20"/>
      <c r="K30" s="1">
        <v>16.41</v>
      </c>
      <c r="L30" s="18">
        <f t="shared" si="1"/>
        <v>16</v>
      </c>
      <c r="M30" s="20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21">
        <f t="shared" si="8"/>
        <v>25</v>
      </c>
      <c r="T30" s="20" t="str">
        <f t="shared" si="13"/>
        <v>+</v>
      </c>
      <c r="U30">
        <v>27</v>
      </c>
      <c r="V30" s="3"/>
      <c r="W30" s="21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20" t="str">
        <f t="shared" si="10"/>
        <v/>
      </c>
      <c r="F31" s="20"/>
      <c r="G31" s="1">
        <v>12.08</v>
      </c>
      <c r="H31" s="2">
        <f t="shared" si="0"/>
        <v>12</v>
      </c>
      <c r="I31" s="20" t="str">
        <f t="shared" si="11"/>
        <v>+</v>
      </c>
      <c r="J31" s="20"/>
      <c r="K31" s="1">
        <v>16.920000000000002</v>
      </c>
      <c r="L31" s="18">
        <f t="shared" si="1"/>
        <v>16</v>
      </c>
      <c r="M31" s="20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21">
        <f t="shared" si="8"/>
        <v>26</v>
      </c>
      <c r="T31" s="20" t="str">
        <f t="shared" si="13"/>
        <v>+</v>
      </c>
      <c r="U31">
        <v>28</v>
      </c>
      <c r="V31" s="3"/>
      <c r="W31" s="21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20" t="str">
        <f t="shared" si="10"/>
        <v/>
      </c>
      <c r="F32" s="20"/>
      <c r="G32" s="1">
        <v>12.43</v>
      </c>
      <c r="H32" s="2">
        <f t="shared" si="0"/>
        <v>12</v>
      </c>
      <c r="I32" s="20" t="str">
        <f t="shared" si="11"/>
        <v/>
      </c>
      <c r="J32" s="20"/>
      <c r="K32" s="1">
        <v>17.41</v>
      </c>
      <c r="L32" s="18">
        <f t="shared" si="1"/>
        <v>17</v>
      </c>
      <c r="M32" s="20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21">
        <f t="shared" si="8"/>
        <v>27</v>
      </c>
      <c r="T32" s="20" t="str">
        <f t="shared" si="13"/>
        <v>+</v>
      </c>
      <c r="U32">
        <v>29</v>
      </c>
      <c r="V32" s="3"/>
      <c r="W32" s="21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20" t="str">
        <f t="shared" si="10"/>
        <v/>
      </c>
      <c r="F33" s="20"/>
      <c r="G33" s="1">
        <v>12.78</v>
      </c>
      <c r="H33" s="2">
        <f t="shared" si="0"/>
        <v>12</v>
      </c>
      <c r="I33" s="20" t="str">
        <f t="shared" si="11"/>
        <v/>
      </c>
      <c r="J33" s="20"/>
      <c r="K33" s="1">
        <v>17.91</v>
      </c>
      <c r="L33" s="18">
        <f t="shared" si="1"/>
        <v>17</v>
      </c>
      <c r="M33" s="20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21">
        <f t="shared" si="8"/>
        <v>28</v>
      </c>
      <c r="T33" s="20" t="str">
        <f t="shared" si="13"/>
        <v>+</v>
      </c>
      <c r="U33">
        <v>30</v>
      </c>
      <c r="V33" s="3"/>
      <c r="W33" s="21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20" t="str">
        <f t="shared" si="10"/>
        <v/>
      </c>
      <c r="F34" s="20"/>
      <c r="G34" s="1">
        <v>13.13</v>
      </c>
      <c r="H34" s="2">
        <f t="shared" si="0"/>
        <v>13</v>
      </c>
      <c r="I34" s="20" t="str">
        <f t="shared" si="11"/>
        <v>+</v>
      </c>
      <c r="J34" s="20"/>
      <c r="K34" s="1">
        <v>18.39</v>
      </c>
      <c r="L34" s="18">
        <f t="shared" si="1"/>
        <v>18</v>
      </c>
      <c r="M34" s="20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21">
        <f t="shared" si="8"/>
        <v>28</v>
      </c>
      <c r="T34" s="20" t="str">
        <f t="shared" si="13"/>
        <v/>
      </c>
      <c r="U34">
        <v>31</v>
      </c>
      <c r="V34" s="3"/>
      <c r="W34" s="21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20" t="str">
        <f t="shared" si="10"/>
        <v>+</v>
      </c>
      <c r="F35" s="20"/>
      <c r="G35" s="1">
        <v>13.47</v>
      </c>
      <c r="H35" s="2">
        <f t="shared" ref="H35:H66" si="14">INT((2*$B35-$B35^2)*G$1+($B35-1)*($B35-0.5)*$B35*20/G$1)</f>
        <v>13</v>
      </c>
      <c r="I35" s="20" t="str">
        <f t="shared" si="11"/>
        <v/>
      </c>
      <c r="J35" s="20"/>
      <c r="K35" s="1">
        <v>18.87</v>
      </c>
      <c r="L35" s="18">
        <f t="shared" ref="L35:L66" si="15">INT((2*$B35-$B35^2)*K$1+($B35-1)*($B35-0.5)*$B35*20/C$1)</f>
        <v>18</v>
      </c>
      <c r="M35" s="20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21">
        <f t="shared" si="8"/>
        <v>29</v>
      </c>
      <c r="T35" s="20" t="str">
        <f t="shared" si="13"/>
        <v>+</v>
      </c>
      <c r="U35">
        <v>32</v>
      </c>
      <c r="V35" s="3"/>
      <c r="W35" s="21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20" t="str">
        <f t="shared" si="10"/>
        <v/>
      </c>
      <c r="F36" s="20"/>
      <c r="G36" s="1">
        <v>13.81</v>
      </c>
      <c r="H36" s="2">
        <f t="shared" si="14"/>
        <v>13</v>
      </c>
      <c r="I36" s="20" t="str">
        <f t="shared" si="11"/>
        <v/>
      </c>
      <c r="J36" s="20"/>
      <c r="K36" s="1">
        <v>19.34</v>
      </c>
      <c r="L36" s="18">
        <f t="shared" si="15"/>
        <v>19</v>
      </c>
      <c r="M36" s="20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21">
        <f t="shared" si="8"/>
        <v>30</v>
      </c>
      <c r="T36" s="20" t="str">
        <f t="shared" si="13"/>
        <v>+</v>
      </c>
      <c r="U36">
        <v>33</v>
      </c>
      <c r="V36" s="3"/>
      <c r="W36" s="21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20" t="str">
        <f t="shared" si="10"/>
        <v/>
      </c>
      <c r="F37" s="20"/>
      <c r="G37" s="1">
        <v>14.14</v>
      </c>
      <c r="H37" s="2">
        <f t="shared" si="14"/>
        <v>14</v>
      </c>
      <c r="I37" s="20" t="str">
        <f t="shared" si="11"/>
        <v>+</v>
      </c>
      <c r="J37" s="20"/>
      <c r="K37" s="1">
        <v>19.8</v>
      </c>
      <c r="L37" s="18">
        <f t="shared" si="15"/>
        <v>19</v>
      </c>
      <c r="M37" s="20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21">
        <f t="shared" si="8"/>
        <v>31</v>
      </c>
      <c r="T37" s="20" t="str">
        <f t="shared" si="13"/>
        <v>+</v>
      </c>
      <c r="U37">
        <v>34</v>
      </c>
      <c r="V37" s="3"/>
      <c r="W37" s="21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20" t="str">
        <f t="shared" si="10"/>
        <v/>
      </c>
      <c r="F38" s="20"/>
      <c r="G38" s="1">
        <v>14.46</v>
      </c>
      <c r="H38" s="2">
        <f t="shared" si="14"/>
        <v>14</v>
      </c>
      <c r="I38" s="20" t="str">
        <f t="shared" si="11"/>
        <v/>
      </c>
      <c r="J38" s="20"/>
      <c r="K38" s="1">
        <v>20.260000000000002</v>
      </c>
      <c r="L38" s="18">
        <f t="shared" si="15"/>
        <v>20</v>
      </c>
      <c r="M38" s="20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21">
        <f t="shared" si="8"/>
        <v>31</v>
      </c>
      <c r="T38" s="20" t="str">
        <f t="shared" si="13"/>
        <v/>
      </c>
      <c r="U38">
        <v>35</v>
      </c>
      <c r="V38" s="3"/>
      <c r="W38" s="21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20" t="str">
        <f t="shared" si="10"/>
        <v/>
      </c>
      <c r="F39" s="20"/>
      <c r="G39" s="1">
        <v>14.79</v>
      </c>
      <c r="H39" s="2">
        <f t="shared" si="14"/>
        <v>14</v>
      </c>
      <c r="I39" s="20" t="str">
        <f t="shared" si="11"/>
        <v/>
      </c>
      <c r="J39" s="20"/>
      <c r="K39" s="1">
        <v>20.71</v>
      </c>
      <c r="L39" s="18">
        <f t="shared" si="15"/>
        <v>20</v>
      </c>
      <c r="M39" s="20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21">
        <f t="shared" si="8"/>
        <v>32</v>
      </c>
      <c r="T39" s="20" t="str">
        <f t="shared" si="13"/>
        <v>+</v>
      </c>
      <c r="U39">
        <v>36</v>
      </c>
      <c r="V39" s="3"/>
      <c r="W39" s="21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20" t="str">
        <f t="shared" si="10"/>
        <v>+</v>
      </c>
      <c r="F40" s="20"/>
      <c r="G40" s="1">
        <v>15.1</v>
      </c>
      <c r="H40" s="2">
        <f t="shared" si="14"/>
        <v>15</v>
      </c>
      <c r="I40" s="20" t="str">
        <f t="shared" si="11"/>
        <v>+</v>
      </c>
      <c r="J40" s="20"/>
      <c r="K40" s="1">
        <v>21.15</v>
      </c>
      <c r="L40" s="18">
        <f t="shared" si="15"/>
        <v>21</v>
      </c>
      <c r="M40" s="20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21">
        <f t="shared" si="8"/>
        <v>33</v>
      </c>
      <c r="T40" s="20" t="str">
        <f t="shared" si="13"/>
        <v>+</v>
      </c>
      <c r="U40">
        <v>37</v>
      </c>
      <c r="V40" s="3"/>
      <c r="W40" s="21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20" t="str">
        <f t="shared" si="10"/>
        <v/>
      </c>
      <c r="F41" s="20"/>
      <c r="G41" s="1">
        <v>15.41</v>
      </c>
      <c r="H41" s="2">
        <f t="shared" si="14"/>
        <v>15</v>
      </c>
      <c r="I41" s="20" t="str">
        <f t="shared" si="11"/>
        <v/>
      </c>
      <c r="J41" s="20"/>
      <c r="K41" s="1">
        <v>21.58</v>
      </c>
      <c r="L41" s="18">
        <f t="shared" si="15"/>
        <v>21</v>
      </c>
      <c r="M41" s="20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21">
        <f t="shared" si="8"/>
        <v>33</v>
      </c>
      <c r="T41" s="20" t="str">
        <f t="shared" si="13"/>
        <v/>
      </c>
      <c r="U41">
        <v>38</v>
      </c>
      <c r="V41" s="3"/>
      <c r="W41" s="21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20" t="str">
        <f t="shared" si="10"/>
        <v/>
      </c>
      <c r="F42" s="20"/>
      <c r="G42" s="1">
        <v>15.72</v>
      </c>
      <c r="H42" s="2">
        <f t="shared" si="14"/>
        <v>15</v>
      </c>
      <c r="I42" s="20" t="str">
        <f t="shared" si="11"/>
        <v/>
      </c>
      <c r="J42" s="20"/>
      <c r="K42" s="1">
        <v>22.01</v>
      </c>
      <c r="L42" s="18">
        <f t="shared" si="15"/>
        <v>22</v>
      </c>
      <c r="M42" s="20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21">
        <f t="shared" si="8"/>
        <v>34</v>
      </c>
      <c r="T42" s="20" t="str">
        <f t="shared" si="13"/>
        <v>+</v>
      </c>
      <c r="U42">
        <v>39</v>
      </c>
      <c r="V42" s="3"/>
      <c r="W42" s="21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20" t="str">
        <f t="shared" si="10"/>
        <v/>
      </c>
      <c r="F43" s="20"/>
      <c r="G43" s="1">
        <v>16.02</v>
      </c>
      <c r="H43" s="2">
        <f t="shared" si="14"/>
        <v>16</v>
      </c>
      <c r="I43" s="20" t="str">
        <f t="shared" si="11"/>
        <v>+</v>
      </c>
      <c r="J43" s="20"/>
      <c r="K43" s="1">
        <v>22.43</v>
      </c>
      <c r="L43" s="18">
        <f t="shared" si="15"/>
        <v>22</v>
      </c>
      <c r="M43" s="20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21">
        <f t="shared" si="8"/>
        <v>35</v>
      </c>
      <c r="T43" s="20" t="str">
        <f t="shared" si="13"/>
        <v>+</v>
      </c>
      <c r="U43">
        <v>40</v>
      </c>
      <c r="V43" s="3"/>
      <c r="W43" s="21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20" t="str">
        <f t="shared" si="10"/>
        <v/>
      </c>
      <c r="F44" s="20"/>
      <c r="G44" s="1">
        <v>16.309999999999999</v>
      </c>
      <c r="H44" s="2">
        <f t="shared" si="14"/>
        <v>16</v>
      </c>
      <c r="I44" s="20" t="str">
        <f t="shared" si="11"/>
        <v/>
      </c>
      <c r="J44" s="20"/>
      <c r="K44" s="1">
        <v>22.85</v>
      </c>
      <c r="L44" s="18">
        <f t="shared" si="15"/>
        <v>22</v>
      </c>
      <c r="M44" s="20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21">
        <f t="shared" si="8"/>
        <v>35</v>
      </c>
      <c r="T44" s="20" t="str">
        <f t="shared" si="13"/>
        <v/>
      </c>
      <c r="U44">
        <v>41</v>
      </c>
      <c r="V44" s="3"/>
      <c r="W44" s="21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20" t="str">
        <f t="shared" si="10"/>
        <v/>
      </c>
      <c r="F45" s="20"/>
      <c r="G45" s="1">
        <v>16.61</v>
      </c>
      <c r="H45" s="2">
        <f t="shared" si="14"/>
        <v>16</v>
      </c>
      <c r="I45" s="20" t="str">
        <f t="shared" si="11"/>
        <v/>
      </c>
      <c r="J45" s="20"/>
      <c r="K45" s="1">
        <v>23.25</v>
      </c>
      <c r="L45" s="18">
        <f t="shared" si="15"/>
        <v>23</v>
      </c>
      <c r="M45" s="20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21">
        <f t="shared" si="8"/>
        <v>36</v>
      </c>
      <c r="T45" s="20" t="str">
        <f t="shared" si="13"/>
        <v>+</v>
      </c>
      <c r="U45">
        <v>42</v>
      </c>
      <c r="V45" s="3"/>
      <c r="W45" s="21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20" t="str">
        <f t="shared" si="10"/>
        <v>+</v>
      </c>
      <c r="F46" s="20"/>
      <c r="G46" s="1">
        <v>16.89</v>
      </c>
      <c r="H46" s="2">
        <f t="shared" si="14"/>
        <v>16</v>
      </c>
      <c r="I46" s="20" t="str">
        <f t="shared" si="11"/>
        <v/>
      </c>
      <c r="J46" s="20"/>
      <c r="K46" s="1">
        <v>23.65</v>
      </c>
      <c r="L46" s="18">
        <f t="shared" si="15"/>
        <v>23</v>
      </c>
      <c r="M46" s="20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21">
        <f t="shared" si="8"/>
        <v>37</v>
      </c>
      <c r="T46" s="20" t="str">
        <f t="shared" si="13"/>
        <v>+</v>
      </c>
      <c r="U46">
        <v>43</v>
      </c>
      <c r="V46" s="3"/>
      <c r="W46" s="21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20" t="str">
        <f t="shared" si="10"/>
        <v/>
      </c>
      <c r="F47" s="20"/>
      <c r="G47" s="1">
        <v>17.170000000000002</v>
      </c>
      <c r="H47" s="2">
        <f t="shared" si="14"/>
        <v>17</v>
      </c>
      <c r="I47" s="20" t="str">
        <f t="shared" si="11"/>
        <v>+</v>
      </c>
      <c r="J47" s="20"/>
      <c r="K47" s="1">
        <v>24.04</v>
      </c>
      <c r="L47" s="18">
        <f t="shared" si="15"/>
        <v>24</v>
      </c>
      <c r="M47" s="20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21">
        <f t="shared" si="8"/>
        <v>37</v>
      </c>
      <c r="T47" s="20" t="str">
        <f t="shared" si="13"/>
        <v/>
      </c>
      <c r="U47">
        <v>44</v>
      </c>
      <c r="V47" s="3"/>
      <c r="W47" s="21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20" t="str">
        <f t="shared" si="10"/>
        <v/>
      </c>
      <c r="F48" s="20"/>
      <c r="G48" s="1">
        <v>17.45</v>
      </c>
      <c r="H48" s="2">
        <f t="shared" si="14"/>
        <v>17</v>
      </c>
      <c r="I48" s="20" t="str">
        <f t="shared" si="11"/>
        <v/>
      </c>
      <c r="J48" s="20"/>
      <c r="K48" s="1">
        <v>24.43</v>
      </c>
      <c r="L48" s="18">
        <f t="shared" si="15"/>
        <v>24</v>
      </c>
      <c r="M48" s="20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21">
        <f t="shared" si="8"/>
        <v>38</v>
      </c>
      <c r="T48" s="20" t="str">
        <f t="shared" si="13"/>
        <v>+</v>
      </c>
      <c r="U48">
        <v>45</v>
      </c>
      <c r="V48" s="3"/>
      <c r="W48" s="21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20" t="str">
        <f t="shared" si="10"/>
        <v/>
      </c>
      <c r="F49" s="20"/>
      <c r="G49" s="1">
        <v>17.72</v>
      </c>
      <c r="H49" s="2">
        <f t="shared" si="14"/>
        <v>17</v>
      </c>
      <c r="I49" s="20" t="str">
        <f t="shared" si="11"/>
        <v/>
      </c>
      <c r="J49" s="20"/>
      <c r="K49" s="1">
        <v>24.81</v>
      </c>
      <c r="L49" s="18">
        <f t="shared" si="15"/>
        <v>24</v>
      </c>
      <c r="M49" s="20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21">
        <f t="shared" si="8"/>
        <v>38</v>
      </c>
      <c r="T49" s="20" t="str">
        <f t="shared" si="13"/>
        <v/>
      </c>
      <c r="U49">
        <v>46</v>
      </c>
      <c r="V49" s="3"/>
      <c r="W49" s="21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20" t="str">
        <f t="shared" si="10"/>
        <v/>
      </c>
      <c r="F50" s="20"/>
      <c r="G50" s="1">
        <v>17.98</v>
      </c>
      <c r="H50" s="2">
        <f t="shared" si="14"/>
        <v>17</v>
      </c>
      <c r="I50" s="20" t="str">
        <f t="shared" si="11"/>
        <v/>
      </c>
      <c r="J50" s="20"/>
      <c r="K50" s="1">
        <v>25.18</v>
      </c>
      <c r="L50" s="18">
        <f t="shared" si="15"/>
        <v>25</v>
      </c>
      <c r="M50" s="20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21">
        <f t="shared" si="8"/>
        <v>39</v>
      </c>
      <c r="T50" s="20" t="str">
        <f t="shared" si="13"/>
        <v>+</v>
      </c>
      <c r="U50">
        <v>47</v>
      </c>
      <c r="V50" s="3"/>
      <c r="W50" s="21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20" t="str">
        <f t="shared" si="10"/>
        <v/>
      </c>
      <c r="F51" s="20"/>
      <c r="G51" s="1">
        <v>18.239999999999998</v>
      </c>
      <c r="H51" s="2">
        <f t="shared" si="14"/>
        <v>18</v>
      </c>
      <c r="I51" s="20" t="str">
        <f t="shared" si="11"/>
        <v>+</v>
      </c>
      <c r="J51" s="20"/>
      <c r="K51" s="1">
        <v>25.54</v>
      </c>
      <c r="L51" s="18">
        <f t="shared" si="15"/>
        <v>25</v>
      </c>
      <c r="M51" s="20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21">
        <f t="shared" si="8"/>
        <v>40</v>
      </c>
      <c r="T51" s="20" t="str">
        <f t="shared" si="13"/>
        <v>+</v>
      </c>
      <c r="U51">
        <v>48</v>
      </c>
      <c r="V51" s="3"/>
      <c r="W51" s="21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20" t="str">
        <f t="shared" si="10"/>
        <v>+</v>
      </c>
      <c r="F52" s="20"/>
      <c r="G52" s="1">
        <v>18.5</v>
      </c>
      <c r="H52" s="2">
        <f t="shared" si="14"/>
        <v>18</v>
      </c>
      <c r="I52" s="20" t="str">
        <f t="shared" si="11"/>
        <v/>
      </c>
      <c r="J52" s="20"/>
      <c r="K52" s="1">
        <v>25.9</v>
      </c>
      <c r="L52" s="18">
        <f t="shared" si="15"/>
        <v>25</v>
      </c>
      <c r="M52" s="20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21">
        <f t="shared" si="8"/>
        <v>40</v>
      </c>
      <c r="T52" s="20" t="str">
        <f t="shared" si="13"/>
        <v/>
      </c>
      <c r="U52">
        <v>49</v>
      </c>
      <c r="V52" s="3"/>
      <c r="W52" s="21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20" t="str">
        <f t="shared" si="10"/>
        <v/>
      </c>
      <c r="F53" s="20"/>
      <c r="G53" s="1">
        <v>18.75</v>
      </c>
      <c r="H53" s="2">
        <f t="shared" si="14"/>
        <v>18</v>
      </c>
      <c r="I53" s="20" t="str">
        <f t="shared" si="11"/>
        <v/>
      </c>
      <c r="J53" s="20"/>
      <c r="K53" s="1">
        <v>26.25</v>
      </c>
      <c r="L53" s="18">
        <f t="shared" si="15"/>
        <v>26</v>
      </c>
      <c r="M53" s="20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21">
        <f t="shared" si="8"/>
        <v>41</v>
      </c>
      <c r="T53" s="20" t="str">
        <f t="shared" si="13"/>
        <v>+</v>
      </c>
      <c r="U53">
        <v>50</v>
      </c>
      <c r="V53" s="3"/>
      <c r="W53" s="21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20" t="str">
        <f t="shared" si="10"/>
        <v/>
      </c>
      <c r="F54" s="20"/>
      <c r="G54" s="1">
        <v>19</v>
      </c>
      <c r="H54" s="2">
        <f t="shared" si="14"/>
        <v>18</v>
      </c>
      <c r="I54" s="20" t="str">
        <f t="shared" si="11"/>
        <v/>
      </c>
      <c r="J54" s="20"/>
      <c r="K54" s="1">
        <v>26.59</v>
      </c>
      <c r="L54" s="18">
        <f t="shared" si="15"/>
        <v>26</v>
      </c>
      <c r="M54" s="20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21">
        <f t="shared" si="8"/>
        <v>41</v>
      </c>
      <c r="T54" s="20" t="str">
        <f t="shared" si="13"/>
        <v/>
      </c>
      <c r="U54">
        <v>51</v>
      </c>
      <c r="V54" s="3"/>
      <c r="W54" s="21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20" t="str">
        <f t="shared" si="10"/>
        <v/>
      </c>
      <c r="F55" s="20"/>
      <c r="G55" s="1">
        <v>19.239999999999998</v>
      </c>
      <c r="H55" s="2">
        <f t="shared" si="14"/>
        <v>19</v>
      </c>
      <c r="I55" s="20" t="str">
        <f t="shared" si="11"/>
        <v>+</v>
      </c>
      <c r="J55" s="20"/>
      <c r="K55" s="1">
        <v>26.93</v>
      </c>
      <c r="L55" s="18">
        <f t="shared" si="15"/>
        <v>26</v>
      </c>
      <c r="M55" s="20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21">
        <f t="shared" si="8"/>
        <v>42</v>
      </c>
      <c r="T55" s="20" t="str">
        <f t="shared" si="13"/>
        <v>+</v>
      </c>
      <c r="U55">
        <v>52</v>
      </c>
      <c r="V55" s="3"/>
      <c r="W55" s="21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20" t="str">
        <f t="shared" si="10"/>
        <v/>
      </c>
      <c r="F56" s="20"/>
      <c r="G56" s="1">
        <v>19.47</v>
      </c>
      <c r="H56" s="2">
        <f t="shared" si="14"/>
        <v>19</v>
      </c>
      <c r="I56" s="20" t="str">
        <f t="shared" si="11"/>
        <v/>
      </c>
      <c r="J56" s="20"/>
      <c r="K56" s="1">
        <v>27.26</v>
      </c>
      <c r="L56" s="18">
        <f t="shared" si="15"/>
        <v>27</v>
      </c>
      <c r="M56" s="20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21">
        <f t="shared" si="8"/>
        <v>42</v>
      </c>
      <c r="T56" s="20" t="str">
        <f t="shared" si="13"/>
        <v/>
      </c>
      <c r="U56">
        <v>53</v>
      </c>
      <c r="V56" s="3"/>
      <c r="W56" s="21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20" t="str">
        <f t="shared" si="10"/>
        <v/>
      </c>
      <c r="F57" s="20"/>
      <c r="G57" s="1">
        <v>19.7</v>
      </c>
      <c r="H57" s="2">
        <f t="shared" si="14"/>
        <v>19</v>
      </c>
      <c r="I57" s="20" t="str">
        <f t="shared" si="11"/>
        <v/>
      </c>
      <c r="J57" s="20"/>
      <c r="K57" s="1">
        <v>27.58</v>
      </c>
      <c r="L57" s="18">
        <f t="shared" si="15"/>
        <v>27</v>
      </c>
      <c r="M57" s="20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21">
        <f t="shared" si="8"/>
        <v>43</v>
      </c>
      <c r="T57" s="20" t="str">
        <f t="shared" si="13"/>
        <v>+</v>
      </c>
      <c r="U57">
        <v>54</v>
      </c>
      <c r="V57" s="3"/>
      <c r="W57" s="21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20" t="str">
        <f t="shared" si="10"/>
        <v/>
      </c>
      <c r="F58" s="20"/>
      <c r="G58" s="1">
        <v>19.93</v>
      </c>
      <c r="H58" s="2">
        <f t="shared" si="14"/>
        <v>19</v>
      </c>
      <c r="I58" s="20" t="str">
        <f t="shared" si="11"/>
        <v/>
      </c>
      <c r="J58" s="20"/>
      <c r="K58" s="1">
        <v>27.9</v>
      </c>
      <c r="L58" s="18">
        <f t="shared" si="15"/>
        <v>27</v>
      </c>
      <c r="M58" s="20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21">
        <f t="shared" si="8"/>
        <v>43</v>
      </c>
      <c r="T58" s="20" t="str">
        <f t="shared" si="13"/>
        <v/>
      </c>
      <c r="U58">
        <v>55</v>
      </c>
      <c r="V58" s="3"/>
      <c r="W58" s="21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20" t="str">
        <f t="shared" si="10"/>
        <v>+</v>
      </c>
      <c r="F59" s="20"/>
      <c r="G59" s="1">
        <v>20.149999999999999</v>
      </c>
      <c r="H59" s="2">
        <f t="shared" si="14"/>
        <v>20</v>
      </c>
      <c r="I59" s="20" t="str">
        <f t="shared" si="11"/>
        <v>+</v>
      </c>
      <c r="J59" s="20"/>
      <c r="K59" s="1">
        <v>28.2</v>
      </c>
      <c r="L59" s="18">
        <f t="shared" si="15"/>
        <v>28</v>
      </c>
      <c r="M59" s="20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21">
        <f t="shared" si="8"/>
        <v>44</v>
      </c>
      <c r="T59" s="20" t="str">
        <f t="shared" si="13"/>
        <v>+</v>
      </c>
      <c r="U59">
        <v>56</v>
      </c>
      <c r="V59" s="3"/>
      <c r="W59" s="21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20" t="str">
        <f t="shared" si="10"/>
        <v/>
      </c>
      <c r="F60" s="20"/>
      <c r="G60" s="1">
        <v>20.36</v>
      </c>
      <c r="H60" s="2">
        <f t="shared" si="14"/>
        <v>20</v>
      </c>
      <c r="I60" s="20" t="str">
        <f t="shared" si="11"/>
        <v/>
      </c>
      <c r="J60" s="20"/>
      <c r="K60" s="1">
        <v>28.51</v>
      </c>
      <c r="L60" s="18">
        <f t="shared" si="15"/>
        <v>28</v>
      </c>
      <c r="M60" s="20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21">
        <f t="shared" si="8"/>
        <v>44</v>
      </c>
      <c r="T60" s="20" t="str">
        <f t="shared" si="13"/>
        <v/>
      </c>
      <c r="U60">
        <v>57</v>
      </c>
      <c r="V60" s="3"/>
      <c r="W60" s="21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20" t="str">
        <f t="shared" si="10"/>
        <v/>
      </c>
      <c r="F61" s="20"/>
      <c r="G61" s="1">
        <v>20.57</v>
      </c>
      <c r="H61" s="2">
        <f t="shared" si="14"/>
        <v>20</v>
      </c>
      <c r="I61" s="20" t="str">
        <f t="shared" si="11"/>
        <v/>
      </c>
      <c r="J61" s="20"/>
      <c r="K61" s="1">
        <v>28.8</v>
      </c>
      <c r="L61" s="18">
        <f t="shared" si="15"/>
        <v>28</v>
      </c>
      <c r="M61" s="20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21">
        <f t="shared" si="8"/>
        <v>45</v>
      </c>
      <c r="T61" s="20" t="str">
        <f t="shared" si="13"/>
        <v>+</v>
      </c>
      <c r="U61">
        <v>58</v>
      </c>
      <c r="V61" s="3"/>
      <c r="W61" s="21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20" t="str">
        <f t="shared" si="10"/>
        <v/>
      </c>
      <c r="F62" s="20"/>
      <c r="G62" s="1">
        <v>20.78</v>
      </c>
      <c r="H62" s="2">
        <f t="shared" si="14"/>
        <v>20</v>
      </c>
      <c r="I62" s="20" t="str">
        <f t="shared" si="11"/>
        <v/>
      </c>
      <c r="J62" s="20"/>
      <c r="K62" s="1">
        <v>29.09</v>
      </c>
      <c r="L62" s="18">
        <f t="shared" si="15"/>
        <v>29</v>
      </c>
      <c r="M62" s="20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21">
        <f t="shared" si="8"/>
        <v>45</v>
      </c>
      <c r="T62" s="20" t="str">
        <f t="shared" si="13"/>
        <v/>
      </c>
      <c r="U62">
        <v>59</v>
      </c>
      <c r="V62" s="3"/>
      <c r="W62" s="21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20" t="str">
        <f t="shared" si="10"/>
        <v/>
      </c>
      <c r="F63" s="20"/>
      <c r="G63" s="1">
        <v>20.98</v>
      </c>
      <c r="H63" s="2">
        <f t="shared" si="14"/>
        <v>20</v>
      </c>
      <c r="I63" s="20" t="str">
        <f t="shared" si="11"/>
        <v/>
      </c>
      <c r="J63" s="20"/>
      <c r="K63" s="1">
        <v>29.37</v>
      </c>
      <c r="L63" s="18">
        <f t="shared" si="15"/>
        <v>29</v>
      </c>
      <c r="M63" s="20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21">
        <f t="shared" si="8"/>
        <v>46</v>
      </c>
      <c r="T63" s="20" t="str">
        <f t="shared" si="13"/>
        <v>+</v>
      </c>
      <c r="U63">
        <v>60</v>
      </c>
      <c r="V63" s="3"/>
      <c r="W63" s="21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20" t="str">
        <f t="shared" si="10"/>
        <v/>
      </c>
      <c r="F64" s="20"/>
      <c r="G64" s="1">
        <v>21.18</v>
      </c>
      <c r="H64" s="2">
        <f t="shared" si="14"/>
        <v>21</v>
      </c>
      <c r="I64" s="20" t="str">
        <f t="shared" si="11"/>
        <v>+</v>
      </c>
      <c r="J64" s="20"/>
      <c r="K64" s="1">
        <v>29.64</v>
      </c>
      <c r="L64" s="18">
        <f t="shared" si="15"/>
        <v>29</v>
      </c>
      <c r="M64" s="20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21">
        <f t="shared" si="8"/>
        <v>46</v>
      </c>
      <c r="T64" s="20" t="str">
        <f t="shared" si="13"/>
        <v/>
      </c>
      <c r="U64">
        <v>61</v>
      </c>
      <c r="V64" s="3"/>
      <c r="W64" s="21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20" t="str">
        <f t="shared" si="10"/>
        <v/>
      </c>
      <c r="F65" s="20"/>
      <c r="G65" s="1">
        <v>21.37</v>
      </c>
      <c r="H65" s="2">
        <f t="shared" si="14"/>
        <v>21</v>
      </c>
      <c r="I65" s="20" t="str">
        <f t="shared" si="11"/>
        <v/>
      </c>
      <c r="J65" s="20"/>
      <c r="K65" s="1">
        <v>29.91</v>
      </c>
      <c r="L65" s="18">
        <f t="shared" si="15"/>
        <v>29</v>
      </c>
      <c r="M65" s="20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21">
        <f t="shared" si="8"/>
        <v>47</v>
      </c>
      <c r="T65" s="20" t="str">
        <f t="shared" si="13"/>
        <v>+</v>
      </c>
      <c r="U65">
        <v>62</v>
      </c>
      <c r="V65" s="3"/>
      <c r="W65" s="21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20" t="str">
        <f t="shared" si="10"/>
        <v/>
      </c>
      <c r="F66" s="20"/>
      <c r="G66" s="1">
        <v>21.55</v>
      </c>
      <c r="H66" s="2">
        <f t="shared" si="14"/>
        <v>21</v>
      </c>
      <c r="I66" s="20" t="str">
        <f t="shared" si="11"/>
        <v/>
      </c>
      <c r="J66" s="20"/>
      <c r="K66" s="1">
        <v>30.17</v>
      </c>
      <c r="L66" s="18">
        <f t="shared" si="15"/>
        <v>30</v>
      </c>
      <c r="M66" s="20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21">
        <f t="shared" si="8"/>
        <v>47</v>
      </c>
      <c r="T66" s="20" t="str">
        <f t="shared" si="13"/>
        <v/>
      </c>
      <c r="U66">
        <v>63</v>
      </c>
      <c r="V66" s="3"/>
      <c r="W66" s="21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20" t="str">
        <f t="shared" si="10"/>
        <v>+</v>
      </c>
      <c r="F67" s="20"/>
      <c r="G67" s="1">
        <v>21.73</v>
      </c>
      <c r="H67" s="2">
        <f t="shared" ref="H67:H98" si="18">INT((2*$B67-$B67^2)*G$1+($B67-1)*($B67-0.5)*$B67*20/G$1)</f>
        <v>21</v>
      </c>
      <c r="I67" s="20" t="str">
        <f t="shared" si="11"/>
        <v/>
      </c>
      <c r="J67" s="20"/>
      <c r="K67" s="1">
        <v>30.42</v>
      </c>
      <c r="L67" s="18">
        <f t="shared" ref="L67:L98" si="19">INT((2*$B67-$B67^2)*K$1+($B67-1)*($B67-0.5)*$B67*20/C$1)</f>
        <v>30</v>
      </c>
      <c r="M67" s="20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21">
        <f t="shared" si="8"/>
        <v>47</v>
      </c>
      <c r="T67" s="20" t="str">
        <f t="shared" si="13"/>
        <v/>
      </c>
      <c r="U67">
        <v>64</v>
      </c>
      <c r="V67" s="3"/>
      <c r="W67" s="21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20" t="str">
        <f t="shared" si="10"/>
        <v/>
      </c>
      <c r="F68" s="20"/>
      <c r="G68" s="1">
        <v>21.91</v>
      </c>
      <c r="H68" s="2">
        <f t="shared" si="18"/>
        <v>21</v>
      </c>
      <c r="I68" s="20" t="str">
        <f t="shared" si="11"/>
        <v/>
      </c>
      <c r="J68" s="20"/>
      <c r="K68" s="1">
        <v>30.67</v>
      </c>
      <c r="L68" s="18">
        <f t="shared" si="19"/>
        <v>30</v>
      </c>
      <c r="M68" s="20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21">
        <f t="shared" ref="S68:S103" si="23">INT((2*$B68-$B68^2)*R$1+($B68-1)*($B68-0.5)*$B68*20/S$1)</f>
        <v>48</v>
      </c>
      <c r="T68" s="20" t="str">
        <f t="shared" si="13"/>
        <v>+</v>
      </c>
      <c r="U68">
        <v>65</v>
      </c>
      <c r="V68" s="3"/>
      <c r="W68" s="21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20" t="str">
        <f t="shared" si="10"/>
        <v/>
      </c>
      <c r="F69" s="20"/>
      <c r="G69" s="1">
        <v>22.08</v>
      </c>
      <c r="H69" s="2">
        <f t="shared" si="18"/>
        <v>22</v>
      </c>
      <c r="I69" s="20" t="str">
        <f t="shared" si="11"/>
        <v>+</v>
      </c>
      <c r="J69" s="20"/>
      <c r="K69" s="1">
        <v>30.91</v>
      </c>
      <c r="L69" s="18">
        <f t="shared" si="19"/>
        <v>30</v>
      </c>
      <c r="M69" s="20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21">
        <f t="shared" si="23"/>
        <v>48</v>
      </c>
      <c r="T69" s="20" t="str">
        <f t="shared" si="13"/>
        <v/>
      </c>
      <c r="U69">
        <v>66</v>
      </c>
      <c r="V69" s="3"/>
      <c r="W69" s="21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20" t="str">
        <f t="shared" si="10"/>
        <v/>
      </c>
      <c r="F70" s="20"/>
      <c r="G70" s="1">
        <v>22.25</v>
      </c>
      <c r="H70" s="2">
        <f t="shared" si="18"/>
        <v>22</v>
      </c>
      <c r="I70" s="20" t="str">
        <f t="shared" si="11"/>
        <v/>
      </c>
      <c r="J70" s="20"/>
      <c r="K70" s="1">
        <v>31.14</v>
      </c>
      <c r="L70" s="18">
        <f t="shared" si="19"/>
        <v>31</v>
      </c>
      <c r="M70" s="20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21">
        <f t="shared" si="23"/>
        <v>48</v>
      </c>
      <c r="T70" s="20" t="str">
        <f t="shared" si="13"/>
        <v/>
      </c>
      <c r="U70">
        <v>67</v>
      </c>
      <c r="V70" s="3"/>
      <c r="W70" s="21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20" t="str">
        <f t="shared" si="10"/>
        <v/>
      </c>
      <c r="F71" s="20"/>
      <c r="G71" s="1">
        <v>22.41</v>
      </c>
      <c r="H71" s="2">
        <f t="shared" si="18"/>
        <v>22</v>
      </c>
      <c r="I71" s="20" t="str">
        <f t="shared" si="11"/>
        <v/>
      </c>
      <c r="J71" s="20"/>
      <c r="K71" s="1">
        <v>31.36</v>
      </c>
      <c r="L71" s="18">
        <f t="shared" si="19"/>
        <v>31</v>
      </c>
      <c r="M71" s="20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21">
        <f t="shared" si="23"/>
        <v>49</v>
      </c>
      <c r="T71" s="20" t="str">
        <f t="shared" si="13"/>
        <v>+</v>
      </c>
      <c r="U71">
        <v>68</v>
      </c>
      <c r="V71" s="3"/>
      <c r="W71" s="21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20" t="str">
        <f t="shared" ref="E72:E103" si="24">IF(D72-D71&gt;0,"+","")</f>
        <v/>
      </c>
      <c r="F72" s="20"/>
      <c r="G72" s="1">
        <v>22.56</v>
      </c>
      <c r="H72" s="2">
        <f t="shared" si="18"/>
        <v>22</v>
      </c>
      <c r="I72" s="20" t="str">
        <f t="shared" ref="I72:I103" si="25">IF(H72-H71&gt;0,"+","")</f>
        <v/>
      </c>
      <c r="J72" s="20"/>
      <c r="K72" s="1">
        <v>31.58</v>
      </c>
      <c r="L72" s="18">
        <f t="shared" si="19"/>
        <v>31</v>
      </c>
      <c r="M72" s="20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21">
        <f t="shared" si="23"/>
        <v>49</v>
      </c>
      <c r="T72" s="20" t="str">
        <f t="shared" ref="T72:T103" si="27">IF(S72-S71&gt;0,"+","")</f>
        <v/>
      </c>
      <c r="U72">
        <v>69</v>
      </c>
      <c r="V72" s="3"/>
      <c r="W72" s="21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20" t="str">
        <f t="shared" si="24"/>
        <v/>
      </c>
      <c r="F73" s="20"/>
      <c r="G73" s="1">
        <v>22.72</v>
      </c>
      <c r="H73" s="2">
        <f t="shared" si="18"/>
        <v>22</v>
      </c>
      <c r="I73" s="20" t="str">
        <f t="shared" si="25"/>
        <v/>
      </c>
      <c r="J73" s="20"/>
      <c r="K73" s="1">
        <v>31.79</v>
      </c>
      <c r="L73" s="18">
        <f t="shared" si="19"/>
        <v>31</v>
      </c>
      <c r="M73" s="20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21">
        <f t="shared" si="23"/>
        <v>49</v>
      </c>
      <c r="T73" s="20" t="str">
        <f t="shared" si="27"/>
        <v/>
      </c>
      <c r="U73">
        <v>70</v>
      </c>
      <c r="V73" s="3"/>
      <c r="W73" s="21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20" t="str">
        <f t="shared" si="24"/>
        <v/>
      </c>
      <c r="F74" s="20"/>
      <c r="G74" s="1">
        <v>22.86</v>
      </c>
      <c r="H74" s="2">
        <f t="shared" si="18"/>
        <v>22</v>
      </c>
      <c r="I74" s="20" t="str">
        <f t="shared" si="25"/>
        <v/>
      </c>
      <c r="J74" s="20"/>
      <c r="K74" s="1">
        <v>32</v>
      </c>
      <c r="L74" s="18">
        <f t="shared" si="19"/>
        <v>31</v>
      </c>
      <c r="M74" s="20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21">
        <f t="shared" si="23"/>
        <v>50</v>
      </c>
      <c r="T74" s="20" t="str">
        <f t="shared" si="27"/>
        <v>+</v>
      </c>
      <c r="U74">
        <v>71</v>
      </c>
      <c r="V74" s="3"/>
      <c r="W74" s="21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20" t="str">
        <f t="shared" si="24"/>
        <v/>
      </c>
      <c r="F75" s="20"/>
      <c r="G75" s="1">
        <v>23</v>
      </c>
      <c r="H75" s="2">
        <f t="shared" si="18"/>
        <v>23</v>
      </c>
      <c r="I75" s="20" t="str">
        <f t="shared" si="25"/>
        <v>+</v>
      </c>
      <c r="J75" s="20"/>
      <c r="K75" s="1">
        <v>32.200000000000003</v>
      </c>
      <c r="L75" s="18">
        <f t="shared" si="19"/>
        <v>32</v>
      </c>
      <c r="M75" s="20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21">
        <f t="shared" si="23"/>
        <v>50</v>
      </c>
      <c r="T75" s="20" t="str">
        <f t="shared" si="27"/>
        <v/>
      </c>
      <c r="U75">
        <v>72</v>
      </c>
      <c r="V75" s="3"/>
      <c r="W75" s="21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20" t="str">
        <f t="shared" si="24"/>
        <v/>
      </c>
      <c r="F76" s="20"/>
      <c r="G76" s="1">
        <v>23.14</v>
      </c>
      <c r="H76" s="2">
        <f t="shared" si="18"/>
        <v>23</v>
      </c>
      <c r="I76" s="20" t="str">
        <f t="shared" si="25"/>
        <v/>
      </c>
      <c r="J76" s="20"/>
      <c r="K76" s="1">
        <v>32.39</v>
      </c>
      <c r="L76" s="18">
        <f t="shared" si="19"/>
        <v>32</v>
      </c>
      <c r="M76" s="20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21">
        <f t="shared" si="23"/>
        <v>50</v>
      </c>
      <c r="T76" s="20" t="str">
        <f t="shared" si="27"/>
        <v/>
      </c>
      <c r="U76">
        <v>73</v>
      </c>
      <c r="V76" s="3"/>
      <c r="W76" s="21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20" t="str">
        <f t="shared" si="24"/>
        <v/>
      </c>
      <c r="F77" s="20"/>
      <c r="G77" s="1">
        <v>23.27</v>
      </c>
      <c r="H77" s="2">
        <f t="shared" si="18"/>
        <v>23</v>
      </c>
      <c r="I77" s="20" t="str">
        <f t="shared" si="25"/>
        <v/>
      </c>
      <c r="J77" s="20"/>
      <c r="K77" s="1">
        <v>32.57</v>
      </c>
      <c r="L77" s="18">
        <f t="shared" si="19"/>
        <v>32</v>
      </c>
      <c r="M77" s="20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21">
        <f t="shared" si="23"/>
        <v>51</v>
      </c>
      <c r="T77" s="20" t="str">
        <f t="shared" si="27"/>
        <v>+</v>
      </c>
      <c r="U77">
        <v>74</v>
      </c>
      <c r="V77" s="3"/>
      <c r="W77" s="21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20" t="str">
        <f t="shared" si="24"/>
        <v>+</v>
      </c>
      <c r="F78" s="20"/>
      <c r="G78" s="1">
        <v>23.4</v>
      </c>
      <c r="H78" s="2">
        <f t="shared" si="18"/>
        <v>23</v>
      </c>
      <c r="I78" s="20" t="str">
        <f t="shared" si="25"/>
        <v/>
      </c>
      <c r="J78" s="20"/>
      <c r="K78" s="1">
        <v>32.75</v>
      </c>
      <c r="L78" s="18">
        <f t="shared" si="19"/>
        <v>32</v>
      </c>
      <c r="M78" s="20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21">
        <f t="shared" si="23"/>
        <v>51</v>
      </c>
      <c r="T78" s="20" t="str">
        <f t="shared" si="27"/>
        <v/>
      </c>
      <c r="U78">
        <v>75</v>
      </c>
      <c r="V78" s="3"/>
      <c r="W78" s="21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20" t="str">
        <f t="shared" si="24"/>
        <v/>
      </c>
      <c r="F79" s="20"/>
      <c r="G79" s="1">
        <v>23.52</v>
      </c>
      <c r="H79" s="2">
        <f t="shared" si="18"/>
        <v>23</v>
      </c>
      <c r="I79" s="20" t="str">
        <f t="shared" si="25"/>
        <v/>
      </c>
      <c r="J79" s="20"/>
      <c r="K79" s="1">
        <v>32.92</v>
      </c>
      <c r="L79" s="18">
        <f t="shared" si="19"/>
        <v>32</v>
      </c>
      <c r="M79" s="20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21">
        <f t="shared" si="23"/>
        <v>51</v>
      </c>
      <c r="T79" s="20" t="str">
        <f t="shared" si="27"/>
        <v/>
      </c>
      <c r="U79">
        <v>76</v>
      </c>
      <c r="V79" s="3"/>
      <c r="W79" s="21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20" t="str">
        <f t="shared" si="24"/>
        <v/>
      </c>
      <c r="F80" s="20"/>
      <c r="G80" s="1">
        <v>23.64</v>
      </c>
      <c r="H80" s="2">
        <f t="shared" si="18"/>
        <v>23</v>
      </c>
      <c r="I80" s="20" t="str">
        <f t="shared" si="25"/>
        <v/>
      </c>
      <c r="J80" s="20"/>
      <c r="K80" s="1">
        <v>33.08</v>
      </c>
      <c r="L80" s="18">
        <f t="shared" si="19"/>
        <v>33</v>
      </c>
      <c r="M80" s="20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21">
        <f t="shared" si="23"/>
        <v>52</v>
      </c>
      <c r="T80" s="20" t="str">
        <f t="shared" si="27"/>
        <v>+</v>
      </c>
      <c r="U80">
        <v>77</v>
      </c>
      <c r="V80" s="3"/>
      <c r="W80" s="21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20" t="str">
        <f t="shared" si="24"/>
        <v/>
      </c>
      <c r="F81" s="20"/>
      <c r="G81" s="1">
        <v>23.75</v>
      </c>
      <c r="H81" s="2">
        <f t="shared" si="18"/>
        <v>23</v>
      </c>
      <c r="I81" s="20" t="str">
        <f t="shared" si="25"/>
        <v/>
      </c>
      <c r="J81" s="20"/>
      <c r="K81" s="1">
        <v>33.24</v>
      </c>
      <c r="L81" s="18">
        <f t="shared" si="19"/>
        <v>33</v>
      </c>
      <c r="M81" s="20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21">
        <f t="shared" si="23"/>
        <v>52</v>
      </c>
      <c r="T81" s="20" t="str">
        <f t="shared" si="27"/>
        <v/>
      </c>
      <c r="U81">
        <v>78</v>
      </c>
      <c r="V81" s="3"/>
      <c r="W81" s="21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20" t="str">
        <f t="shared" si="24"/>
        <v/>
      </c>
      <c r="F82" s="20"/>
      <c r="G82" s="1">
        <v>23.86</v>
      </c>
      <c r="H82" s="2">
        <f t="shared" si="18"/>
        <v>23</v>
      </c>
      <c r="I82" s="20" t="str">
        <f t="shared" si="25"/>
        <v/>
      </c>
      <c r="J82" s="20"/>
      <c r="K82" s="1">
        <v>33.39</v>
      </c>
      <c r="L82" s="18">
        <f t="shared" si="19"/>
        <v>33</v>
      </c>
      <c r="M82" s="20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21">
        <f t="shared" si="23"/>
        <v>52</v>
      </c>
      <c r="T82" s="20" t="str">
        <f t="shared" si="27"/>
        <v/>
      </c>
      <c r="U82">
        <v>79</v>
      </c>
      <c r="V82" s="3"/>
      <c r="W82" s="21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20" t="str">
        <f t="shared" si="24"/>
        <v/>
      </c>
      <c r="F83" s="20"/>
      <c r="G83" s="1">
        <v>23.96</v>
      </c>
      <c r="H83" s="2">
        <f t="shared" si="18"/>
        <v>23</v>
      </c>
      <c r="I83" s="20" t="str">
        <f t="shared" si="25"/>
        <v/>
      </c>
      <c r="J83" s="20"/>
      <c r="K83" s="1">
        <v>33.54</v>
      </c>
      <c r="L83" s="18">
        <f t="shared" si="19"/>
        <v>33</v>
      </c>
      <c r="M83" s="20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21">
        <f t="shared" si="23"/>
        <v>52</v>
      </c>
      <c r="T83" s="20" t="str">
        <f t="shared" si="27"/>
        <v/>
      </c>
      <c r="U83">
        <v>80</v>
      </c>
      <c r="V83" s="3"/>
      <c r="W83" s="21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20" t="str">
        <f t="shared" si="24"/>
        <v/>
      </c>
      <c r="F84" s="20"/>
      <c r="G84" s="1">
        <v>24.06</v>
      </c>
      <c r="H84" s="2">
        <f t="shared" si="18"/>
        <v>24</v>
      </c>
      <c r="I84" s="20" t="str">
        <f t="shared" si="25"/>
        <v>+</v>
      </c>
      <c r="J84" s="20"/>
      <c r="K84" s="1">
        <v>33.67</v>
      </c>
      <c r="L84" s="18">
        <f t="shared" si="19"/>
        <v>33</v>
      </c>
      <c r="M84" s="20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21">
        <f t="shared" si="23"/>
        <v>52</v>
      </c>
      <c r="T84" s="20" t="str">
        <f t="shared" si="27"/>
        <v/>
      </c>
      <c r="U84">
        <v>81</v>
      </c>
      <c r="V84" s="3"/>
      <c r="W84" s="21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20" t="str">
        <f t="shared" si="24"/>
        <v/>
      </c>
      <c r="F85" s="20"/>
      <c r="G85" s="1">
        <v>24.15</v>
      </c>
      <c r="H85" s="2">
        <f t="shared" si="18"/>
        <v>24</v>
      </c>
      <c r="I85" s="20" t="str">
        <f t="shared" si="25"/>
        <v/>
      </c>
      <c r="J85" s="20"/>
      <c r="K85" s="1">
        <v>33.799999999999997</v>
      </c>
      <c r="L85" s="18">
        <f t="shared" si="19"/>
        <v>33</v>
      </c>
      <c r="M85" s="20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21">
        <f t="shared" si="23"/>
        <v>53</v>
      </c>
      <c r="T85" s="20" t="str">
        <f t="shared" si="27"/>
        <v>+</v>
      </c>
      <c r="U85">
        <v>82</v>
      </c>
      <c r="V85" s="3"/>
      <c r="W85" s="21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20" t="str">
        <f t="shared" si="24"/>
        <v/>
      </c>
      <c r="F86" s="20"/>
      <c r="G86" s="1">
        <v>24.24</v>
      </c>
      <c r="H86" s="2">
        <f t="shared" si="18"/>
        <v>24</v>
      </c>
      <c r="I86" s="20" t="str">
        <f t="shared" si="25"/>
        <v/>
      </c>
      <c r="J86" s="20"/>
      <c r="K86" s="1">
        <v>33.93</v>
      </c>
      <c r="L86" s="18">
        <f t="shared" si="19"/>
        <v>33</v>
      </c>
      <c r="M86" s="20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21">
        <f t="shared" si="23"/>
        <v>53</v>
      </c>
      <c r="T86" s="20" t="str">
        <f t="shared" si="27"/>
        <v/>
      </c>
      <c r="U86">
        <v>83</v>
      </c>
      <c r="V86" s="3"/>
      <c r="W86" s="21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20" t="str">
        <f t="shared" si="24"/>
        <v/>
      </c>
      <c r="F87" s="20"/>
      <c r="G87" s="1">
        <v>24.32</v>
      </c>
      <c r="H87" s="2">
        <f t="shared" si="18"/>
        <v>24</v>
      </c>
      <c r="I87" s="20" t="str">
        <f t="shared" si="25"/>
        <v/>
      </c>
      <c r="J87" s="20"/>
      <c r="K87" s="1">
        <v>34.04</v>
      </c>
      <c r="L87" s="18">
        <f t="shared" si="19"/>
        <v>34</v>
      </c>
      <c r="M87" s="20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21">
        <f t="shared" si="23"/>
        <v>53</v>
      </c>
      <c r="T87" s="20" t="str">
        <f t="shared" si="27"/>
        <v/>
      </c>
      <c r="U87">
        <v>84</v>
      </c>
      <c r="V87" s="3"/>
      <c r="W87" s="21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20" t="str">
        <f t="shared" si="24"/>
        <v/>
      </c>
      <c r="F88" s="20"/>
      <c r="G88" s="1">
        <v>24.4</v>
      </c>
      <c r="H88" s="2">
        <f t="shared" si="18"/>
        <v>24</v>
      </c>
      <c r="I88" s="20" t="str">
        <f t="shared" si="25"/>
        <v/>
      </c>
      <c r="J88" s="20"/>
      <c r="K88" s="1">
        <v>34.15</v>
      </c>
      <c r="L88" s="18">
        <f t="shared" si="19"/>
        <v>34</v>
      </c>
      <c r="M88" s="20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21">
        <f t="shared" si="23"/>
        <v>53</v>
      </c>
      <c r="T88" s="20" t="str">
        <f t="shared" si="27"/>
        <v/>
      </c>
      <c r="U88">
        <v>85</v>
      </c>
      <c r="V88" s="3"/>
      <c r="W88" s="21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20" t="str">
        <f t="shared" si="24"/>
        <v/>
      </c>
      <c r="F89" s="20"/>
      <c r="G89" s="1">
        <v>24.48</v>
      </c>
      <c r="H89" s="2">
        <f t="shared" si="18"/>
        <v>24</v>
      </c>
      <c r="I89" s="20" t="str">
        <f t="shared" si="25"/>
        <v/>
      </c>
      <c r="J89" s="20"/>
      <c r="K89" s="1">
        <v>34.26</v>
      </c>
      <c r="L89" s="18">
        <f t="shared" si="19"/>
        <v>34</v>
      </c>
      <c r="M89" s="20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21">
        <f t="shared" si="23"/>
        <v>53</v>
      </c>
      <c r="T89" s="20" t="str">
        <f t="shared" si="27"/>
        <v/>
      </c>
      <c r="U89">
        <v>86</v>
      </c>
      <c r="V89" s="3"/>
      <c r="W89" s="21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20" t="str">
        <f t="shared" si="24"/>
        <v/>
      </c>
      <c r="F90" s="20"/>
      <c r="G90" s="1">
        <v>24.54</v>
      </c>
      <c r="H90" s="2">
        <f t="shared" si="18"/>
        <v>24</v>
      </c>
      <c r="I90" s="20" t="str">
        <f t="shared" si="25"/>
        <v/>
      </c>
      <c r="J90" s="20"/>
      <c r="K90" s="1">
        <v>34.35</v>
      </c>
      <c r="L90" s="18">
        <f t="shared" si="19"/>
        <v>34</v>
      </c>
      <c r="M90" s="20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21">
        <f t="shared" si="23"/>
        <v>54</v>
      </c>
      <c r="T90" s="20" t="str">
        <f t="shared" si="27"/>
        <v>+</v>
      </c>
      <c r="U90">
        <v>87</v>
      </c>
      <c r="V90" s="3"/>
      <c r="W90" s="21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20" t="str">
        <f t="shared" si="24"/>
        <v/>
      </c>
      <c r="F91" s="20"/>
      <c r="G91" s="1">
        <v>24.61</v>
      </c>
      <c r="H91" s="2">
        <f t="shared" si="18"/>
        <v>24</v>
      </c>
      <c r="I91" s="20" t="str">
        <f t="shared" si="25"/>
        <v/>
      </c>
      <c r="J91" s="20"/>
      <c r="K91" s="1">
        <v>34.44</v>
      </c>
      <c r="L91" s="18">
        <f t="shared" si="19"/>
        <v>34</v>
      </c>
      <c r="M91" s="20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21">
        <f t="shared" si="23"/>
        <v>54</v>
      </c>
      <c r="T91" s="20" t="str">
        <f t="shared" si="27"/>
        <v/>
      </c>
      <c r="U91">
        <v>88</v>
      </c>
      <c r="V91" s="3"/>
      <c r="W91" s="21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20" t="str">
        <f t="shared" si="24"/>
        <v/>
      </c>
      <c r="F92" s="20"/>
      <c r="G92" s="1">
        <v>24.67</v>
      </c>
      <c r="H92" s="2">
        <f t="shared" si="18"/>
        <v>24</v>
      </c>
      <c r="I92" s="20" t="str">
        <f t="shared" si="25"/>
        <v/>
      </c>
      <c r="J92" s="20"/>
      <c r="K92" s="1">
        <v>34.53</v>
      </c>
      <c r="L92" s="18">
        <f t="shared" si="19"/>
        <v>34</v>
      </c>
      <c r="M92" s="20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21">
        <f t="shared" si="23"/>
        <v>54</v>
      </c>
      <c r="T92" s="20" t="str">
        <f t="shared" si="27"/>
        <v/>
      </c>
      <c r="U92">
        <v>89</v>
      </c>
      <c r="V92" s="3"/>
      <c r="W92" s="21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20" t="str">
        <f t="shared" si="24"/>
        <v/>
      </c>
      <c r="F93" s="20"/>
      <c r="G93" s="1">
        <v>24.72</v>
      </c>
      <c r="H93" s="2">
        <f t="shared" si="18"/>
        <v>24</v>
      </c>
      <c r="I93" s="20" t="str">
        <f t="shared" si="25"/>
        <v/>
      </c>
      <c r="J93" s="20"/>
      <c r="K93" s="1">
        <v>34.6</v>
      </c>
      <c r="L93" s="18">
        <f t="shared" si="19"/>
        <v>34</v>
      </c>
      <c r="M93" s="20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21">
        <f t="shared" si="23"/>
        <v>54</v>
      </c>
      <c r="T93" s="20" t="str">
        <f t="shared" si="27"/>
        <v/>
      </c>
      <c r="U93">
        <v>90</v>
      </c>
      <c r="V93" s="3"/>
      <c r="W93" s="21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20" t="str">
        <f t="shared" si="24"/>
        <v/>
      </c>
      <c r="F94" s="20"/>
      <c r="G94" s="1">
        <v>24.77</v>
      </c>
      <c r="H94" s="2">
        <f t="shared" si="18"/>
        <v>24</v>
      </c>
      <c r="I94" s="20" t="str">
        <f t="shared" si="25"/>
        <v/>
      </c>
      <c r="J94" s="20"/>
      <c r="K94" s="1">
        <v>34.67</v>
      </c>
      <c r="L94" s="18">
        <f t="shared" si="19"/>
        <v>34</v>
      </c>
      <c r="M94" s="20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21">
        <f t="shared" si="23"/>
        <v>54</v>
      </c>
      <c r="T94" s="20" t="str">
        <f t="shared" si="27"/>
        <v/>
      </c>
      <c r="U94">
        <v>91</v>
      </c>
      <c r="V94" s="3"/>
      <c r="W94" s="21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20" t="str">
        <f t="shared" si="24"/>
        <v/>
      </c>
      <c r="F95" s="20"/>
      <c r="G95" s="1">
        <v>24.82</v>
      </c>
      <c r="H95" s="2">
        <f t="shared" si="18"/>
        <v>24</v>
      </c>
      <c r="I95" s="20" t="str">
        <f t="shared" si="25"/>
        <v/>
      </c>
      <c r="J95" s="20"/>
      <c r="K95" s="1">
        <v>34.729999999999997</v>
      </c>
      <c r="L95" s="18">
        <f t="shared" si="19"/>
        <v>34</v>
      </c>
      <c r="M95" s="20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21">
        <f t="shared" si="23"/>
        <v>54</v>
      </c>
      <c r="T95" s="20" t="str">
        <f t="shared" si="27"/>
        <v/>
      </c>
      <c r="U95">
        <v>92</v>
      </c>
      <c r="V95" s="3"/>
      <c r="W95" s="21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20" t="str">
        <f t="shared" si="24"/>
        <v/>
      </c>
      <c r="F96" s="20"/>
      <c r="G96" s="1">
        <v>24.86</v>
      </c>
      <c r="H96" s="2">
        <f t="shared" si="18"/>
        <v>24</v>
      </c>
      <c r="I96" s="20" t="str">
        <f t="shared" si="25"/>
        <v/>
      </c>
      <c r="J96" s="20"/>
      <c r="K96" s="1">
        <v>34.79</v>
      </c>
      <c r="L96" s="18">
        <f t="shared" si="19"/>
        <v>34</v>
      </c>
      <c r="M96" s="20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21">
        <f t="shared" si="23"/>
        <v>54</v>
      </c>
      <c r="T96" s="20" t="str">
        <f t="shared" si="27"/>
        <v/>
      </c>
      <c r="U96">
        <v>93</v>
      </c>
      <c r="V96" s="3"/>
      <c r="W96" s="21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20" t="str">
        <f t="shared" si="24"/>
        <v/>
      </c>
      <c r="F97" s="20"/>
      <c r="G97" s="1">
        <v>24.89</v>
      </c>
      <c r="H97" s="2">
        <f t="shared" si="18"/>
        <v>24</v>
      </c>
      <c r="I97" s="20" t="str">
        <f t="shared" si="25"/>
        <v/>
      </c>
      <c r="J97" s="20"/>
      <c r="K97" s="1">
        <v>34.840000000000003</v>
      </c>
      <c r="L97" s="18">
        <f t="shared" si="19"/>
        <v>34</v>
      </c>
      <c r="M97" s="20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21">
        <f t="shared" si="23"/>
        <v>54</v>
      </c>
      <c r="T97" s="20" t="str">
        <f t="shared" si="27"/>
        <v/>
      </c>
      <c r="U97">
        <v>94</v>
      </c>
      <c r="V97" s="3"/>
      <c r="W97" s="21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20" t="str">
        <f t="shared" si="24"/>
        <v/>
      </c>
      <c r="F98" s="20"/>
      <c r="G98" s="1">
        <v>24.92</v>
      </c>
      <c r="H98" s="2">
        <f t="shared" si="18"/>
        <v>24</v>
      </c>
      <c r="I98" s="20" t="str">
        <f t="shared" si="25"/>
        <v/>
      </c>
      <c r="J98" s="20"/>
      <c r="K98" s="1">
        <v>34.880000000000003</v>
      </c>
      <c r="L98" s="18">
        <f t="shared" si="19"/>
        <v>34</v>
      </c>
      <c r="M98" s="20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21">
        <f t="shared" si="23"/>
        <v>54</v>
      </c>
      <c r="T98" s="20" t="str">
        <f t="shared" si="27"/>
        <v/>
      </c>
      <c r="U98">
        <v>95</v>
      </c>
      <c r="V98" s="3"/>
      <c r="W98" s="21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20" t="str">
        <f t="shared" si="24"/>
        <v/>
      </c>
      <c r="F99" s="20"/>
      <c r="G99" s="1">
        <v>24.95</v>
      </c>
      <c r="H99" s="2">
        <f t="shared" ref="H99:H103" si="28">INT((2*$B99-$B99^2)*G$1+($B99-1)*($B99-0.5)*$B99*20/G$1)</f>
        <v>24</v>
      </c>
      <c r="I99" s="20" t="str">
        <f t="shared" si="25"/>
        <v/>
      </c>
      <c r="J99" s="20"/>
      <c r="K99" s="1">
        <v>34.92</v>
      </c>
      <c r="L99" s="18">
        <f t="shared" ref="L99:L103" si="29">INT((2*$B99-$B99^2)*K$1+($B99-1)*($B99-0.5)*$B99*20/C$1)</f>
        <v>34</v>
      </c>
      <c r="M99" s="20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21">
        <f t="shared" si="23"/>
        <v>54</v>
      </c>
      <c r="T99" s="20" t="str">
        <f t="shared" si="27"/>
        <v/>
      </c>
      <c r="U99">
        <v>96</v>
      </c>
      <c r="V99" s="3"/>
      <c r="W99" s="21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20" t="str">
        <f t="shared" si="24"/>
        <v/>
      </c>
      <c r="F100" s="20"/>
      <c r="G100" s="1">
        <v>24.97</v>
      </c>
      <c r="H100" s="2">
        <f t="shared" si="28"/>
        <v>24</v>
      </c>
      <c r="I100" s="20" t="str">
        <f t="shared" si="25"/>
        <v/>
      </c>
      <c r="J100" s="20"/>
      <c r="K100" s="1">
        <v>34.950000000000003</v>
      </c>
      <c r="L100" s="18">
        <f t="shared" si="29"/>
        <v>34</v>
      </c>
      <c r="M100" s="20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21">
        <f t="shared" si="23"/>
        <v>54</v>
      </c>
      <c r="T100" s="20" t="str">
        <f t="shared" si="27"/>
        <v/>
      </c>
      <c r="U100">
        <v>97</v>
      </c>
      <c r="V100" s="3"/>
      <c r="W100" s="21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20" t="str">
        <f t="shared" si="24"/>
        <v/>
      </c>
      <c r="F101" s="20"/>
      <c r="G101" s="1">
        <v>24.98</v>
      </c>
      <c r="H101" s="2">
        <f t="shared" si="28"/>
        <v>24</v>
      </c>
      <c r="I101" s="20" t="str">
        <f t="shared" si="25"/>
        <v/>
      </c>
      <c r="J101" s="20"/>
      <c r="K101" s="1">
        <v>34.97</v>
      </c>
      <c r="L101" s="18">
        <f t="shared" si="29"/>
        <v>34</v>
      </c>
      <c r="M101" s="20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21">
        <f t="shared" si="23"/>
        <v>54</v>
      </c>
      <c r="T101" s="20" t="str">
        <f t="shared" si="27"/>
        <v/>
      </c>
      <c r="U101">
        <v>98</v>
      </c>
      <c r="V101" s="3"/>
      <c r="W101" s="21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20" t="str">
        <f t="shared" si="24"/>
        <v/>
      </c>
      <c r="F102" s="20"/>
      <c r="G102" s="1">
        <v>24.99</v>
      </c>
      <c r="H102" s="2">
        <f t="shared" si="28"/>
        <v>24</v>
      </c>
      <c r="I102" s="20" t="str">
        <f t="shared" si="25"/>
        <v/>
      </c>
      <c r="J102" s="20"/>
      <c r="K102" s="1">
        <v>34.99</v>
      </c>
      <c r="L102" s="18">
        <f t="shared" si="29"/>
        <v>34</v>
      </c>
      <c r="M102" s="20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21">
        <f t="shared" si="23"/>
        <v>54</v>
      </c>
      <c r="T102" s="20" t="str">
        <f t="shared" si="27"/>
        <v/>
      </c>
      <c r="U102">
        <v>99</v>
      </c>
      <c r="V102" s="3"/>
      <c r="W102" s="21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20" t="str">
        <f t="shared" si="24"/>
        <v>+</v>
      </c>
      <c r="F103" s="20"/>
      <c r="G103" s="1">
        <v>25</v>
      </c>
      <c r="H103" s="2">
        <f t="shared" si="28"/>
        <v>25</v>
      </c>
      <c r="I103" s="20" t="str">
        <f t="shared" si="25"/>
        <v>+</v>
      </c>
      <c r="J103" s="20"/>
      <c r="K103" s="1">
        <v>35</v>
      </c>
      <c r="L103" s="18">
        <f t="shared" si="29"/>
        <v>35</v>
      </c>
      <c r="M103" s="20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21">
        <f t="shared" si="23"/>
        <v>55</v>
      </c>
      <c r="T103" s="20" t="str">
        <f t="shared" si="27"/>
        <v>+</v>
      </c>
      <c r="U103">
        <v>100</v>
      </c>
      <c r="V103" s="3"/>
      <c r="W103" s="21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5"/>
  <sheetViews>
    <sheetView topLeftCell="A169" workbookViewId="0">
      <selection activeCell="E196" sqref="E196"/>
    </sheetView>
  </sheetViews>
  <sheetFormatPr defaultRowHeight="15" customHeight="1" x14ac:dyDescent="0.25"/>
  <cols>
    <col min="1" max="1" width="13.140625" bestFit="1" customWidth="1"/>
    <col min="2" max="2" width="25" customWidth="1"/>
    <col min="5" max="5" width="10.140625" style="27" customWidth="1"/>
    <col min="6" max="6" width="26.140625" bestFit="1" customWidth="1"/>
    <col min="7" max="8" width="9.5703125" bestFit="1" customWidth="1"/>
    <col min="9" max="9" width="11.140625" bestFit="1" customWidth="1"/>
    <col min="10" max="10" width="9.5703125" bestFit="1" customWidth="1"/>
    <col min="11" max="14" width="9.5703125" customWidth="1"/>
    <col min="16" max="16" width="11.85546875" customWidth="1"/>
    <col min="18" max="18" width="16.28515625" style="32" bestFit="1" customWidth="1"/>
    <col min="19" max="19" width="20.42578125" bestFit="1" customWidth="1"/>
  </cols>
  <sheetData>
    <row r="1" spans="1:18" ht="15" customHeight="1" x14ac:dyDescent="0.25">
      <c r="B1" t="s">
        <v>16</v>
      </c>
      <c r="C1">
        <v>200</v>
      </c>
      <c r="D1">
        <v>200</v>
      </c>
      <c r="R1" s="32" t="s">
        <v>16</v>
      </c>
    </row>
    <row r="2" spans="1:18" ht="15" customHeight="1" x14ac:dyDescent="0.25">
      <c r="B2" t="s">
        <v>36</v>
      </c>
      <c r="C2" s="11">
        <v>0</v>
      </c>
      <c r="D2" s="9">
        <v>7</v>
      </c>
      <c r="E2" s="16">
        <v>0.02</v>
      </c>
      <c r="Q2" s="48" t="s">
        <v>13</v>
      </c>
      <c r="R2" s="32" t="s">
        <v>36</v>
      </c>
    </row>
    <row r="3" spans="1:18" ht="15" customHeight="1" x14ac:dyDescent="0.25">
      <c r="B3" t="s">
        <v>10</v>
      </c>
      <c r="C3" s="11">
        <v>0</v>
      </c>
      <c r="D3" s="9">
        <v>9</v>
      </c>
      <c r="E3" s="16">
        <v>0.04</v>
      </c>
      <c r="Q3" s="49"/>
      <c r="R3" s="32" t="s">
        <v>10</v>
      </c>
    </row>
    <row r="4" spans="1:18" ht="15" customHeight="1" x14ac:dyDescent="0.25">
      <c r="B4" t="s">
        <v>12</v>
      </c>
      <c r="C4" s="11">
        <v>0</v>
      </c>
      <c r="D4" s="9">
        <v>18</v>
      </c>
      <c r="E4" s="16">
        <v>0.08</v>
      </c>
      <c r="N4" s="24"/>
      <c r="O4" s="24"/>
      <c r="P4" s="6"/>
      <c r="Q4" s="49"/>
      <c r="R4" s="32" t="s">
        <v>12</v>
      </c>
    </row>
    <row r="5" spans="1:18" ht="15" customHeight="1" x14ac:dyDescent="0.25">
      <c r="B5" t="s">
        <v>11</v>
      </c>
      <c r="C5" s="11">
        <v>0</v>
      </c>
      <c r="D5" s="9">
        <v>27</v>
      </c>
      <c r="E5" s="16">
        <v>0.16</v>
      </c>
      <c r="O5" s="24"/>
      <c r="P5" s="6"/>
      <c r="Q5" s="49"/>
      <c r="R5" s="32" t="s">
        <v>11</v>
      </c>
    </row>
    <row r="6" spans="1:18" ht="15" customHeight="1" x14ac:dyDescent="0.25">
      <c r="B6" t="s">
        <v>138</v>
      </c>
      <c r="C6" s="11">
        <v>0</v>
      </c>
      <c r="D6" s="9">
        <v>27</v>
      </c>
      <c r="E6" s="16">
        <v>0.16</v>
      </c>
      <c r="Q6" s="49"/>
      <c r="R6" s="32" t="s">
        <v>138</v>
      </c>
    </row>
    <row r="7" spans="1:18" s="7" customFormat="1" ht="15" customHeight="1" thickBot="1" x14ac:dyDescent="0.3">
      <c r="A7" s="23"/>
      <c r="B7" s="7" t="s">
        <v>139</v>
      </c>
      <c r="C7" s="12">
        <v>0</v>
      </c>
      <c r="D7" s="10">
        <v>4</v>
      </c>
      <c r="E7" s="16">
        <v>0.01</v>
      </c>
      <c r="F7" s="23"/>
      <c r="Q7" s="50"/>
      <c r="R7" s="10" t="s">
        <v>139</v>
      </c>
    </row>
    <row r="8" spans="1:18" s="23" customFormat="1" ht="15" customHeight="1" x14ac:dyDescent="0.25">
      <c r="C8" s="26"/>
      <c r="E8" s="28"/>
      <c r="G8" s="22"/>
      <c r="R8" s="9"/>
    </row>
    <row r="9" spans="1:18" s="5" customFormat="1" ht="15" customHeight="1" x14ac:dyDescent="0.25">
      <c r="B9" s="5" t="s">
        <v>1</v>
      </c>
      <c r="C9" s="13">
        <v>36576</v>
      </c>
      <c r="D9" s="5">
        <v>36576</v>
      </c>
      <c r="E9" s="29"/>
      <c r="R9" s="33"/>
    </row>
    <row r="10" spans="1:18" s="5" customFormat="1" ht="15" customHeight="1" x14ac:dyDescent="0.25">
      <c r="B10" s="5" t="s">
        <v>8</v>
      </c>
      <c r="C10" s="13">
        <v>2348</v>
      </c>
      <c r="D10" s="5">
        <v>2348</v>
      </c>
      <c r="E10" s="29">
        <v>1812</v>
      </c>
      <c r="R10" s="33"/>
    </row>
    <row r="11" spans="1:18" s="8" customFormat="1" ht="15" customHeight="1" thickBot="1" x14ac:dyDescent="0.3">
      <c r="B11" s="8" t="s">
        <v>9</v>
      </c>
      <c r="C11" s="14">
        <f>4884+5160+100</f>
        <v>10144</v>
      </c>
      <c r="D11" s="8">
        <f>4884+5160+100+3379</f>
        <v>13523</v>
      </c>
      <c r="E11" s="30"/>
      <c r="H11" s="8" t="s">
        <v>140</v>
      </c>
      <c r="I11" s="8" t="s">
        <v>141</v>
      </c>
      <c r="J11" s="8" t="s">
        <v>142</v>
      </c>
      <c r="K11" s="8" t="s">
        <v>143</v>
      </c>
      <c r="R11" s="34"/>
    </row>
    <row r="12" spans="1:18" s="17" customFormat="1" ht="15" customHeight="1" x14ac:dyDescent="0.25">
      <c r="C12" s="13"/>
      <c r="E12" s="29"/>
      <c r="R12" s="35"/>
    </row>
    <row r="13" spans="1:18" ht="15" customHeight="1" x14ac:dyDescent="0.25">
      <c r="A13" t="s">
        <v>166</v>
      </c>
      <c r="B13" s="17" t="s">
        <v>28</v>
      </c>
      <c r="C13" s="15">
        <v>688</v>
      </c>
      <c r="D13" s="17">
        <v>839</v>
      </c>
      <c r="E13" s="16">
        <f>D13/$C13-1</f>
        <v>0.21947674418604657</v>
      </c>
      <c r="F13">
        <v>16165</v>
      </c>
      <c r="G13">
        <v>16165</v>
      </c>
      <c r="H13" t="b">
        <v>1</v>
      </c>
      <c r="I13" t="b">
        <v>0</v>
      </c>
      <c r="J13" t="b">
        <v>1</v>
      </c>
      <c r="K13" t="b">
        <v>1</v>
      </c>
      <c r="N13" s="6"/>
      <c r="P13" s="25"/>
    </row>
    <row r="14" spans="1:18" ht="15" customHeight="1" x14ac:dyDescent="0.25">
      <c r="A14" t="s">
        <v>166</v>
      </c>
      <c r="B14" s="17" t="s">
        <v>110</v>
      </c>
      <c r="C14" s="15">
        <v>688</v>
      </c>
      <c r="D14" s="17">
        <v>839</v>
      </c>
      <c r="E14" s="16">
        <f>D14/$C14-1</f>
        <v>0.21947674418604657</v>
      </c>
      <c r="F14">
        <v>16277</v>
      </c>
      <c r="G14">
        <v>16277</v>
      </c>
      <c r="H14" t="b">
        <v>1</v>
      </c>
      <c r="I14" t="b">
        <v>0</v>
      </c>
      <c r="J14" t="b">
        <v>1</v>
      </c>
      <c r="K14" t="b">
        <v>1</v>
      </c>
      <c r="N14" s="6"/>
      <c r="P14" s="25"/>
    </row>
    <row r="15" spans="1:18" ht="15" customHeight="1" x14ac:dyDescent="0.25">
      <c r="A15" t="s">
        <v>166</v>
      </c>
      <c r="B15" s="17" t="s">
        <v>117</v>
      </c>
      <c r="C15" s="15">
        <v>1748</v>
      </c>
      <c r="D15" s="17">
        <v>2132</v>
      </c>
      <c r="E15" s="16">
        <f>D15/$C15-1</f>
        <v>0.21967963386727685</v>
      </c>
      <c r="F15">
        <v>15383</v>
      </c>
      <c r="G15">
        <v>16321</v>
      </c>
      <c r="H15" t="b">
        <v>1</v>
      </c>
      <c r="I15" t="b">
        <v>0</v>
      </c>
      <c r="J15" t="b">
        <v>1</v>
      </c>
      <c r="K15" t="b">
        <v>1</v>
      </c>
      <c r="N15" s="6"/>
      <c r="P15" s="25"/>
    </row>
    <row r="16" spans="1:18" ht="15" customHeight="1" x14ac:dyDescent="0.25">
      <c r="A16" t="s">
        <v>168</v>
      </c>
      <c r="B16" s="17" t="s">
        <v>23</v>
      </c>
      <c r="C16" s="15">
        <v>108</v>
      </c>
      <c r="D16" s="17">
        <v>119</v>
      </c>
      <c r="E16" s="16">
        <f>D16/$C16-1</f>
        <v>0.10185185185185186</v>
      </c>
      <c r="F16" t="s">
        <v>41</v>
      </c>
      <c r="G16">
        <v>18084</v>
      </c>
      <c r="H16" t="b">
        <v>0</v>
      </c>
      <c r="I16" t="b">
        <v>1</v>
      </c>
      <c r="J16" t="b">
        <v>0</v>
      </c>
      <c r="K16" t="b">
        <v>1</v>
      </c>
      <c r="N16" s="6"/>
      <c r="P16" s="25"/>
    </row>
    <row r="17" spans="1:16" ht="15" customHeight="1" x14ac:dyDescent="0.25">
      <c r="A17" t="s">
        <v>166</v>
      </c>
      <c r="B17" s="17" t="s">
        <v>118</v>
      </c>
      <c r="C17" s="15">
        <v>1748</v>
      </c>
      <c r="D17" s="17">
        <v>2132</v>
      </c>
      <c r="E17" s="16">
        <f>D17/$C17-1</f>
        <v>0.21967963386727685</v>
      </c>
      <c r="F17">
        <v>16261</v>
      </c>
      <c r="G17">
        <v>18406</v>
      </c>
      <c r="H17" t="b">
        <v>1</v>
      </c>
      <c r="I17" t="b">
        <v>0</v>
      </c>
      <c r="J17" t="b">
        <v>1</v>
      </c>
      <c r="K17" t="b">
        <v>1</v>
      </c>
      <c r="N17" s="6"/>
      <c r="P17" s="25"/>
    </row>
    <row r="18" spans="1:16" ht="15" customHeight="1" x14ac:dyDescent="0.25">
      <c r="B18" s="17"/>
      <c r="C18" s="15"/>
      <c r="D18" s="17"/>
      <c r="E18" s="16"/>
      <c r="N18" s="6"/>
      <c r="P18" s="25"/>
    </row>
    <row r="19" spans="1:16" ht="15" customHeight="1" x14ac:dyDescent="0.25">
      <c r="A19" t="s">
        <v>103</v>
      </c>
      <c r="B19" s="17" t="s">
        <v>29</v>
      </c>
      <c r="C19" s="15">
        <v>1820</v>
      </c>
      <c r="D19" s="17">
        <v>1929</v>
      </c>
      <c r="E19" s="16">
        <f t="shared" ref="E19:E28" si="0">D19/$C19-1</f>
        <v>5.9890109890109899E-2</v>
      </c>
      <c r="F19">
        <v>23726</v>
      </c>
      <c r="G19">
        <v>23727</v>
      </c>
      <c r="H19" t="b">
        <v>1</v>
      </c>
      <c r="I19" t="b">
        <v>0</v>
      </c>
      <c r="J19" t="b">
        <v>0</v>
      </c>
      <c r="K19" t="b">
        <v>1</v>
      </c>
      <c r="N19" s="6"/>
      <c r="P19" s="25"/>
    </row>
    <row r="20" spans="1:16" ht="15" customHeight="1" x14ac:dyDescent="0.25">
      <c r="A20" t="s">
        <v>103</v>
      </c>
      <c r="B20" s="17" t="s">
        <v>164</v>
      </c>
      <c r="C20" s="15">
        <v>3774</v>
      </c>
      <c r="D20" s="17">
        <v>3963</v>
      </c>
      <c r="E20" s="16">
        <f t="shared" si="0"/>
        <v>5.0079491255961894E-2</v>
      </c>
      <c r="F20">
        <v>23788</v>
      </c>
      <c r="G20">
        <v>23788</v>
      </c>
      <c r="H20" t="b">
        <v>1</v>
      </c>
      <c r="I20" t="b">
        <v>0</v>
      </c>
      <c r="J20" t="b">
        <v>0</v>
      </c>
      <c r="K20" t="b">
        <v>1</v>
      </c>
      <c r="N20" s="6"/>
      <c r="P20" s="25"/>
    </row>
    <row r="21" spans="1:16" ht="15" customHeight="1" x14ac:dyDescent="0.25">
      <c r="A21" t="s">
        <v>103</v>
      </c>
      <c r="B21" s="17" t="s">
        <v>113</v>
      </c>
      <c r="C21" s="15">
        <v>1072</v>
      </c>
      <c r="D21" s="17">
        <v>1169</v>
      </c>
      <c r="E21" s="16">
        <f t="shared" si="0"/>
        <v>9.0485074626865725E-2</v>
      </c>
      <c r="F21">
        <v>23788</v>
      </c>
      <c r="G21">
        <v>62612</v>
      </c>
      <c r="H21" t="b">
        <v>0</v>
      </c>
      <c r="I21" t="b">
        <v>1</v>
      </c>
      <c r="J21" t="b">
        <v>0</v>
      </c>
      <c r="K21" t="b">
        <v>1</v>
      </c>
      <c r="N21" s="6"/>
      <c r="P21" s="25"/>
    </row>
    <row r="22" spans="1:16" ht="15" customHeight="1" x14ac:dyDescent="0.25">
      <c r="A22" t="s">
        <v>103</v>
      </c>
      <c r="B22" s="17" t="s">
        <v>87</v>
      </c>
      <c r="C22" s="15">
        <v>2274</v>
      </c>
      <c r="D22" s="17">
        <v>2410</v>
      </c>
      <c r="E22" s="16">
        <f t="shared" si="0"/>
        <v>5.9806508355320975E-2</v>
      </c>
      <c r="F22">
        <v>23794</v>
      </c>
      <c r="G22">
        <v>23794</v>
      </c>
      <c r="H22" t="b">
        <v>1</v>
      </c>
      <c r="I22" t="b">
        <v>0</v>
      </c>
      <c r="J22" t="b">
        <v>0</v>
      </c>
      <c r="K22" t="b">
        <v>1</v>
      </c>
      <c r="N22" s="6"/>
      <c r="P22" s="25"/>
    </row>
    <row r="23" spans="1:16" ht="15" customHeight="1" x14ac:dyDescent="0.25">
      <c r="A23" t="s">
        <v>103</v>
      </c>
      <c r="B23" s="17" t="s">
        <v>113</v>
      </c>
      <c r="C23" s="15">
        <v>1072</v>
      </c>
      <c r="D23" s="17">
        <v>1180</v>
      </c>
      <c r="E23" s="16">
        <f t="shared" si="0"/>
        <v>0.10074626865671643</v>
      </c>
      <c r="F23">
        <v>23794</v>
      </c>
      <c r="G23">
        <v>62604</v>
      </c>
      <c r="H23" t="b">
        <v>0</v>
      </c>
      <c r="I23" t="b">
        <v>1</v>
      </c>
      <c r="J23" t="b">
        <v>0</v>
      </c>
      <c r="K23" t="b">
        <v>1</v>
      </c>
      <c r="N23" s="6"/>
      <c r="P23" s="25"/>
    </row>
    <row r="24" spans="1:16" ht="15" customHeight="1" x14ac:dyDescent="0.25">
      <c r="A24" t="s">
        <v>103</v>
      </c>
      <c r="B24" s="17" t="s">
        <v>161</v>
      </c>
      <c r="C24" s="15">
        <v>1767</v>
      </c>
      <c r="D24" s="17">
        <v>1873</v>
      </c>
      <c r="E24" s="16">
        <f t="shared" si="0"/>
        <v>5.9988681380871434E-2</v>
      </c>
      <c r="F24">
        <v>23870</v>
      </c>
      <c r="G24">
        <v>23872</v>
      </c>
      <c r="H24" t="b">
        <v>1</v>
      </c>
      <c r="I24" t="b">
        <v>0</v>
      </c>
      <c r="J24" t="b">
        <v>0</v>
      </c>
      <c r="K24" t="b">
        <v>1</v>
      </c>
      <c r="N24" s="6"/>
      <c r="P24" s="25"/>
    </row>
    <row r="25" spans="1:16" ht="15" customHeight="1" x14ac:dyDescent="0.25">
      <c r="A25" t="s">
        <v>103</v>
      </c>
      <c r="B25" s="17" t="s">
        <v>108</v>
      </c>
      <c r="C25" s="15">
        <v>3921</v>
      </c>
      <c r="D25" s="17">
        <v>4155</v>
      </c>
      <c r="E25" s="16">
        <f t="shared" si="0"/>
        <v>5.9678653404743764E-2</v>
      </c>
      <c r="F25">
        <v>24147</v>
      </c>
      <c r="G25">
        <v>24147</v>
      </c>
      <c r="H25" t="b">
        <v>1</v>
      </c>
      <c r="I25" t="b">
        <v>0</v>
      </c>
      <c r="J25" t="b">
        <v>0</v>
      </c>
      <c r="K25" t="b">
        <v>1</v>
      </c>
      <c r="N25" s="6"/>
      <c r="P25" s="25"/>
    </row>
    <row r="26" spans="1:16" ht="15" customHeight="1" x14ac:dyDescent="0.25">
      <c r="A26" t="s">
        <v>103</v>
      </c>
      <c r="B26" s="17" t="s">
        <v>88</v>
      </c>
      <c r="C26" s="15">
        <v>1363</v>
      </c>
      <c r="D26" s="17">
        <v>1445</v>
      </c>
      <c r="E26" s="16">
        <f t="shared" si="0"/>
        <v>6.0161408657373405E-2</v>
      </c>
      <c r="F26">
        <v>24157</v>
      </c>
      <c r="G26">
        <v>24157</v>
      </c>
      <c r="H26" t="b">
        <v>1</v>
      </c>
      <c r="I26" t="b">
        <v>0</v>
      </c>
      <c r="J26" t="b">
        <v>0</v>
      </c>
      <c r="K26" t="b">
        <v>1</v>
      </c>
      <c r="N26" s="6"/>
      <c r="P26" s="25"/>
    </row>
    <row r="27" spans="1:16" ht="15" customHeight="1" x14ac:dyDescent="0.25">
      <c r="A27" t="s">
        <v>103</v>
      </c>
      <c r="B27" s="17" t="s">
        <v>90</v>
      </c>
      <c r="C27" s="15">
        <v>1325</v>
      </c>
      <c r="D27" s="17">
        <v>1404</v>
      </c>
      <c r="E27" s="16">
        <f t="shared" si="0"/>
        <v>5.962264150943386E-2</v>
      </c>
      <c r="F27">
        <v>24180</v>
      </c>
      <c r="G27">
        <v>24180</v>
      </c>
      <c r="H27" t="b">
        <v>1</v>
      </c>
      <c r="I27" t="b">
        <v>0</v>
      </c>
      <c r="J27" t="b">
        <v>0</v>
      </c>
      <c r="K27" t="b">
        <v>1</v>
      </c>
      <c r="N27" s="6"/>
      <c r="P27" s="25"/>
    </row>
    <row r="28" spans="1:16" ht="15" customHeight="1" x14ac:dyDescent="0.25">
      <c r="A28" t="s">
        <v>103</v>
      </c>
      <c r="B28" s="17" t="s">
        <v>112</v>
      </c>
      <c r="C28" s="15">
        <v>593</v>
      </c>
      <c r="D28" s="17">
        <v>653</v>
      </c>
      <c r="E28" s="16">
        <f t="shared" si="0"/>
        <v>0.10118043844856661</v>
      </c>
      <c r="F28">
        <v>24180</v>
      </c>
      <c r="G28">
        <v>24182</v>
      </c>
      <c r="H28" t="b">
        <v>0</v>
      </c>
      <c r="I28" t="b">
        <v>1</v>
      </c>
      <c r="J28" t="b">
        <v>0</v>
      </c>
      <c r="K28" t="b">
        <v>1</v>
      </c>
      <c r="N28" s="6"/>
      <c r="P28" s="25"/>
    </row>
    <row r="29" spans="1:16" ht="15" customHeight="1" x14ac:dyDescent="0.25">
      <c r="A29" t="s">
        <v>103</v>
      </c>
      <c r="B29" s="17" t="s">
        <v>20</v>
      </c>
      <c r="C29" s="15"/>
      <c r="D29" s="17"/>
      <c r="E29" s="16"/>
      <c r="F29">
        <v>24195</v>
      </c>
      <c r="G29">
        <v>24195</v>
      </c>
      <c r="H29" t="b">
        <v>1</v>
      </c>
      <c r="I29" t="b">
        <v>0</v>
      </c>
      <c r="J29" t="b">
        <v>0</v>
      </c>
      <c r="K29" t="b">
        <v>1</v>
      </c>
      <c r="N29" s="6"/>
      <c r="P29" s="25"/>
    </row>
    <row r="30" spans="1:16" ht="15" customHeight="1" x14ac:dyDescent="0.25">
      <c r="A30" t="s">
        <v>103</v>
      </c>
      <c r="B30" s="17" t="s">
        <v>21</v>
      </c>
      <c r="C30" s="15"/>
      <c r="D30" s="17"/>
      <c r="E30" s="16"/>
      <c r="F30">
        <v>24195</v>
      </c>
      <c r="G30">
        <v>24197</v>
      </c>
      <c r="H30" t="b">
        <v>0</v>
      </c>
      <c r="I30" t="b">
        <v>1</v>
      </c>
      <c r="J30" t="b">
        <v>0</v>
      </c>
      <c r="K30" t="b">
        <v>1</v>
      </c>
      <c r="N30" s="6"/>
      <c r="P30" s="25"/>
    </row>
    <row r="31" spans="1:16" ht="15" customHeight="1" x14ac:dyDescent="0.25">
      <c r="A31" t="s">
        <v>103</v>
      </c>
      <c r="B31" s="17" t="s">
        <v>89</v>
      </c>
      <c r="C31" s="15">
        <v>1138</v>
      </c>
      <c r="D31" s="17">
        <v>1252</v>
      </c>
      <c r="E31" s="16">
        <f t="shared" ref="E31:E36" si="1">D31/$C31-1</f>
        <v>0.10017574692442888</v>
      </c>
      <c r="F31">
        <v>24301</v>
      </c>
      <c r="G31">
        <v>24304</v>
      </c>
      <c r="H31" t="b">
        <v>0</v>
      </c>
      <c r="I31" t="b">
        <v>1</v>
      </c>
      <c r="J31" t="b">
        <v>0</v>
      </c>
      <c r="K31" t="b">
        <v>1</v>
      </c>
      <c r="N31" s="6"/>
      <c r="P31" s="25"/>
    </row>
    <row r="32" spans="1:16" ht="15" customHeight="1" x14ac:dyDescent="0.25">
      <c r="A32" t="s">
        <v>103</v>
      </c>
      <c r="B32" s="17" t="s">
        <v>165</v>
      </c>
      <c r="C32" s="15">
        <v>1138</v>
      </c>
      <c r="D32" s="17">
        <v>1252</v>
      </c>
      <c r="E32" s="16">
        <f t="shared" si="1"/>
        <v>0.10017574692442888</v>
      </c>
      <c r="F32">
        <v>24320</v>
      </c>
      <c r="G32">
        <v>24323</v>
      </c>
      <c r="H32" t="b">
        <v>0</v>
      </c>
      <c r="I32" t="b">
        <v>1</v>
      </c>
      <c r="J32" t="b">
        <v>0</v>
      </c>
      <c r="K32" t="b">
        <v>1</v>
      </c>
      <c r="N32" s="6"/>
      <c r="P32" s="25"/>
    </row>
    <row r="33" spans="1:16" ht="15" customHeight="1" x14ac:dyDescent="0.25">
      <c r="A33" t="s">
        <v>103</v>
      </c>
      <c r="B33" s="17" t="s">
        <v>30</v>
      </c>
      <c r="C33" s="15">
        <v>1494</v>
      </c>
      <c r="D33" s="17">
        <v>1582</v>
      </c>
      <c r="E33" s="16">
        <f t="shared" si="1"/>
        <v>5.8902275769745716E-2</v>
      </c>
      <c r="F33">
        <v>26983</v>
      </c>
      <c r="G33">
        <v>26983</v>
      </c>
      <c r="H33" t="b">
        <v>1</v>
      </c>
      <c r="I33" t="b">
        <v>0</v>
      </c>
      <c r="J33" t="b">
        <v>0</v>
      </c>
      <c r="K33" t="b">
        <v>1</v>
      </c>
      <c r="N33" s="6"/>
      <c r="O33" t="s">
        <v>116</v>
      </c>
      <c r="P33" s="25"/>
    </row>
    <row r="34" spans="1:16" ht="15" customHeight="1" x14ac:dyDescent="0.25">
      <c r="A34" t="s">
        <v>103</v>
      </c>
      <c r="B34" s="17" t="s">
        <v>160</v>
      </c>
      <c r="C34" s="15">
        <v>1034</v>
      </c>
      <c r="D34" s="17">
        <v>1086</v>
      </c>
      <c r="E34" s="16">
        <f t="shared" si="1"/>
        <v>5.0290135396518387E-2</v>
      </c>
      <c r="F34">
        <v>26992</v>
      </c>
      <c r="G34">
        <v>26992</v>
      </c>
      <c r="H34" t="b">
        <v>1</v>
      </c>
      <c r="I34" t="b">
        <v>0</v>
      </c>
      <c r="J34" t="b">
        <v>0</v>
      </c>
      <c r="K34" t="b">
        <v>1</v>
      </c>
      <c r="N34" s="6"/>
      <c r="P34" s="25"/>
    </row>
    <row r="35" spans="1:16" ht="15" customHeight="1" x14ac:dyDescent="0.25">
      <c r="A35" t="s">
        <v>103</v>
      </c>
      <c r="B35" s="17" t="s">
        <v>111</v>
      </c>
      <c r="C35" s="15">
        <v>1250</v>
      </c>
      <c r="D35" s="17">
        <v>1374</v>
      </c>
      <c r="E35" s="16">
        <f t="shared" si="1"/>
        <v>9.9199999999999955E-2</v>
      </c>
      <c r="F35">
        <v>27122</v>
      </c>
      <c r="G35">
        <v>27123</v>
      </c>
      <c r="H35" t="b">
        <v>0</v>
      </c>
      <c r="I35" t="b">
        <v>1</v>
      </c>
      <c r="J35" t="b">
        <v>0</v>
      </c>
      <c r="K35" t="b">
        <v>1</v>
      </c>
      <c r="N35" s="6"/>
      <c r="P35" s="25"/>
    </row>
    <row r="36" spans="1:16" ht="15" customHeight="1" x14ac:dyDescent="0.25">
      <c r="A36" t="s">
        <v>103</v>
      </c>
      <c r="B36" s="17" t="s">
        <v>114</v>
      </c>
      <c r="C36" s="15">
        <v>213</v>
      </c>
      <c r="D36" s="17">
        <v>234</v>
      </c>
      <c r="E36" s="16">
        <f t="shared" si="1"/>
        <v>9.8591549295774739E-2</v>
      </c>
      <c r="F36">
        <v>27122</v>
      </c>
      <c r="G36">
        <v>95965</v>
      </c>
      <c r="H36" t="b">
        <v>0</v>
      </c>
      <c r="I36" t="b">
        <v>1</v>
      </c>
      <c r="J36" t="b">
        <v>0</v>
      </c>
      <c r="K36" t="b">
        <v>1</v>
      </c>
      <c r="N36" s="6"/>
      <c r="P36" s="25"/>
    </row>
    <row r="37" spans="1:16" ht="15" customHeight="1" x14ac:dyDescent="0.25">
      <c r="A37" t="s">
        <v>103</v>
      </c>
      <c r="B37" s="17" t="s">
        <v>2</v>
      </c>
      <c r="C37" s="15"/>
      <c r="D37" s="17"/>
      <c r="E37" s="16"/>
      <c r="F37">
        <v>27167</v>
      </c>
      <c r="G37">
        <v>27168</v>
      </c>
      <c r="H37" t="b">
        <v>1</v>
      </c>
      <c r="I37" t="b">
        <v>0</v>
      </c>
      <c r="J37" t="b">
        <v>0</v>
      </c>
      <c r="K37" t="b">
        <v>1</v>
      </c>
      <c r="N37" s="6"/>
      <c r="P37" s="25"/>
    </row>
    <row r="38" spans="1:16" ht="15" customHeight="1" x14ac:dyDescent="0.25">
      <c r="A38" t="s">
        <v>103</v>
      </c>
      <c r="B38" s="17" t="s">
        <v>3</v>
      </c>
      <c r="C38" s="15"/>
      <c r="D38" s="17"/>
      <c r="E38" s="16"/>
      <c r="F38">
        <v>27167</v>
      </c>
      <c r="G38">
        <v>27169</v>
      </c>
      <c r="H38" t="b">
        <v>0</v>
      </c>
      <c r="I38" t="b">
        <v>1</v>
      </c>
      <c r="J38" t="b">
        <v>0</v>
      </c>
      <c r="K38" t="b">
        <v>1</v>
      </c>
      <c r="N38" s="6"/>
      <c r="P38" s="25"/>
    </row>
    <row r="39" spans="1:16" ht="15" customHeight="1" x14ac:dyDescent="0.25">
      <c r="A39" t="s">
        <v>103</v>
      </c>
      <c r="B39" s="17" t="s">
        <v>115</v>
      </c>
      <c r="C39" s="15">
        <v>540</v>
      </c>
      <c r="D39" s="17">
        <v>588</v>
      </c>
      <c r="E39" s="16">
        <f>D39/$C39-1</f>
        <v>8.8888888888888795E-2</v>
      </c>
      <c r="F39">
        <v>27197</v>
      </c>
      <c r="G39">
        <v>27200</v>
      </c>
      <c r="H39" t="b">
        <v>0</v>
      </c>
      <c r="I39" t="b">
        <v>1</v>
      </c>
      <c r="J39" t="b">
        <v>0</v>
      </c>
      <c r="K39" t="b">
        <v>1</v>
      </c>
      <c r="N39" s="6"/>
      <c r="P39" s="25"/>
    </row>
    <row r="40" spans="1:16" ht="15" customHeight="1" x14ac:dyDescent="0.25">
      <c r="A40" t="s">
        <v>103</v>
      </c>
      <c r="B40" s="17" t="s">
        <v>5</v>
      </c>
      <c r="C40" s="15"/>
      <c r="D40" s="17"/>
      <c r="E40" s="16"/>
      <c r="F40">
        <v>27207</v>
      </c>
      <c r="G40">
        <v>27209</v>
      </c>
      <c r="H40" t="b">
        <v>0</v>
      </c>
      <c r="I40" t="b">
        <v>1</v>
      </c>
      <c r="J40" t="b">
        <v>0</v>
      </c>
      <c r="K40" t="b">
        <v>1</v>
      </c>
      <c r="N40" s="6"/>
      <c r="P40" s="25"/>
    </row>
    <row r="41" spans="1:16" ht="15" customHeight="1" x14ac:dyDescent="0.25">
      <c r="A41" t="s">
        <v>103</v>
      </c>
      <c r="B41" s="17" t="s">
        <v>4</v>
      </c>
      <c r="C41" s="15"/>
      <c r="D41" s="17"/>
      <c r="E41" s="16"/>
      <c r="F41">
        <v>27275</v>
      </c>
      <c r="G41">
        <v>80176</v>
      </c>
      <c r="H41" t="b">
        <v>0</v>
      </c>
      <c r="I41" t="b">
        <v>1</v>
      </c>
      <c r="J41" t="b">
        <v>0</v>
      </c>
      <c r="K41" t="b">
        <v>1</v>
      </c>
      <c r="N41" s="6"/>
      <c r="P41" s="25"/>
    </row>
    <row r="42" spans="1:16" ht="15" customHeight="1" x14ac:dyDescent="0.25">
      <c r="A42" t="s">
        <v>103</v>
      </c>
      <c r="B42" s="17" t="s">
        <v>159</v>
      </c>
      <c r="C42" s="15">
        <v>2318</v>
      </c>
      <c r="D42" s="17">
        <v>2456</v>
      </c>
      <c r="E42" s="16">
        <f>D42/$C42-1</f>
        <v>5.9534081104400283E-2</v>
      </c>
      <c r="F42">
        <v>27311</v>
      </c>
      <c r="G42">
        <v>27312</v>
      </c>
      <c r="H42" t="b">
        <v>1</v>
      </c>
      <c r="I42" t="b">
        <v>0</v>
      </c>
      <c r="J42" t="b">
        <v>0</v>
      </c>
      <c r="K42" t="b">
        <v>1</v>
      </c>
      <c r="N42" s="6"/>
      <c r="P42" s="25"/>
    </row>
    <row r="43" spans="1:16" ht="15" customHeight="1" x14ac:dyDescent="0.25">
      <c r="A43" t="s">
        <v>103</v>
      </c>
      <c r="B43" s="17" t="s">
        <v>109</v>
      </c>
      <c r="C43" s="15">
        <v>1305</v>
      </c>
      <c r="D43" s="17">
        <v>1383</v>
      </c>
      <c r="E43" s="16">
        <f>D43/$C43-1</f>
        <v>5.9770114942528707E-2</v>
      </c>
      <c r="F43">
        <v>27324</v>
      </c>
      <c r="G43">
        <v>68757</v>
      </c>
      <c r="H43" t="b">
        <v>1</v>
      </c>
      <c r="I43" t="b">
        <v>0</v>
      </c>
      <c r="J43" t="b">
        <v>0</v>
      </c>
      <c r="K43" t="b">
        <v>1</v>
      </c>
      <c r="N43" s="6"/>
      <c r="P43" s="25"/>
    </row>
    <row r="44" spans="1:16" ht="15" customHeight="1" x14ac:dyDescent="0.25">
      <c r="A44" t="s">
        <v>103</v>
      </c>
      <c r="B44" s="17" t="s">
        <v>31</v>
      </c>
      <c r="C44" s="15">
        <v>684</v>
      </c>
      <c r="D44" s="17">
        <v>725</v>
      </c>
      <c r="E44" s="16">
        <f>D44/$C44-1</f>
        <v>5.9941520467836185E-2</v>
      </c>
      <c r="F44">
        <v>27514</v>
      </c>
      <c r="G44">
        <v>27514</v>
      </c>
      <c r="H44" t="b">
        <v>1</v>
      </c>
      <c r="I44" t="b">
        <v>0</v>
      </c>
      <c r="J44" t="b">
        <v>0</v>
      </c>
      <c r="K44" t="b">
        <v>1</v>
      </c>
      <c r="N44" s="6"/>
      <c r="P44" s="25"/>
    </row>
    <row r="45" spans="1:16" ht="15" customHeight="1" x14ac:dyDescent="0.25">
      <c r="A45" t="s">
        <v>103</v>
      </c>
      <c r="B45" s="17" t="s">
        <v>31</v>
      </c>
      <c r="C45" s="15"/>
      <c r="D45" s="17"/>
      <c r="E45" s="16"/>
      <c r="F45">
        <v>27514</v>
      </c>
      <c r="G45">
        <v>27514</v>
      </c>
      <c r="H45" t="b">
        <v>1</v>
      </c>
      <c r="I45" t="b">
        <v>0</v>
      </c>
      <c r="J45" t="b">
        <v>0</v>
      </c>
      <c r="K45" t="b">
        <v>1</v>
      </c>
      <c r="N45" s="6"/>
      <c r="P45" s="25"/>
    </row>
    <row r="46" spans="1:16" ht="15" customHeight="1" x14ac:dyDescent="0.25">
      <c r="A46" t="s">
        <v>103</v>
      </c>
      <c r="B46" s="17" t="s">
        <v>39</v>
      </c>
      <c r="C46" s="15"/>
      <c r="D46" s="17"/>
      <c r="E46" s="16"/>
      <c r="F46">
        <v>27558</v>
      </c>
      <c r="G46">
        <v>89684</v>
      </c>
      <c r="H46" t="b">
        <v>1</v>
      </c>
      <c r="I46" t="b">
        <v>0</v>
      </c>
      <c r="J46" t="b">
        <v>0</v>
      </c>
      <c r="K46" t="b">
        <v>1</v>
      </c>
      <c r="N46" s="6"/>
      <c r="P46" s="25"/>
    </row>
    <row r="47" spans="1:16" ht="15" customHeight="1" x14ac:dyDescent="0.25">
      <c r="A47" t="s">
        <v>103</v>
      </c>
      <c r="B47" s="17" t="s">
        <v>40</v>
      </c>
      <c r="C47" s="15"/>
      <c r="D47" s="17"/>
      <c r="E47" s="16"/>
      <c r="F47">
        <v>27558</v>
      </c>
      <c r="G47">
        <v>27565</v>
      </c>
      <c r="H47" t="b">
        <v>0</v>
      </c>
      <c r="I47" t="b">
        <v>0</v>
      </c>
      <c r="J47" t="b">
        <v>0</v>
      </c>
      <c r="K47" t="b">
        <v>0</v>
      </c>
      <c r="N47" s="6"/>
      <c r="O47" t="s">
        <v>224</v>
      </c>
      <c r="P47" s="25"/>
    </row>
    <row r="48" spans="1:16" ht="15" customHeight="1" x14ac:dyDescent="0.25">
      <c r="A48" t="s">
        <v>103</v>
      </c>
      <c r="B48" s="17" t="s">
        <v>163</v>
      </c>
      <c r="C48" s="15">
        <v>1</v>
      </c>
      <c r="D48" s="17">
        <v>1</v>
      </c>
      <c r="E48" s="16">
        <f>D48/$C48-1</f>
        <v>0</v>
      </c>
      <c r="F48">
        <v>27587</v>
      </c>
      <c r="G48">
        <v>27594</v>
      </c>
      <c r="H48" t="b">
        <v>0</v>
      </c>
      <c r="I48" t="b">
        <v>0</v>
      </c>
      <c r="J48" t="b">
        <v>0</v>
      </c>
      <c r="K48" t="b">
        <v>0</v>
      </c>
      <c r="N48" s="6"/>
      <c r="O48" t="s">
        <v>224</v>
      </c>
      <c r="P48" s="25"/>
    </row>
    <row r="49" spans="1:16" ht="15" customHeight="1" x14ac:dyDescent="0.25">
      <c r="A49" t="s">
        <v>103</v>
      </c>
      <c r="B49" s="17" t="s">
        <v>162</v>
      </c>
      <c r="C49" s="15">
        <v>825</v>
      </c>
      <c r="D49" s="17">
        <v>866</v>
      </c>
      <c r="E49" s="16">
        <f>D49/$C49-1</f>
        <v>4.9696969696969795E-2</v>
      </c>
      <c r="F49">
        <v>27587</v>
      </c>
      <c r="G49">
        <v>89716</v>
      </c>
      <c r="H49" t="b">
        <v>1</v>
      </c>
      <c r="I49" t="b">
        <v>0</v>
      </c>
      <c r="J49" t="b">
        <v>0</v>
      </c>
      <c r="K49" t="b">
        <v>1</v>
      </c>
      <c r="N49" s="6"/>
      <c r="P49" s="25"/>
    </row>
    <row r="50" spans="1:16" ht="15" customHeight="1" x14ac:dyDescent="0.25">
      <c r="A50" t="s">
        <v>103</v>
      </c>
      <c r="B50" s="17" t="s">
        <v>14</v>
      </c>
      <c r="C50" s="15"/>
      <c r="D50" s="17"/>
      <c r="E50" s="16"/>
      <c r="F50">
        <v>44730</v>
      </c>
      <c r="G50">
        <v>80170</v>
      </c>
      <c r="H50" t="b">
        <v>1</v>
      </c>
      <c r="I50" t="b">
        <v>0</v>
      </c>
      <c r="J50" t="b">
        <v>0</v>
      </c>
      <c r="K50" t="b">
        <v>1</v>
      </c>
      <c r="N50" s="6"/>
      <c r="O50" t="s">
        <v>223</v>
      </c>
      <c r="P50" s="25"/>
    </row>
    <row r="51" spans="1:16" ht="15" customHeight="1" x14ac:dyDescent="0.25">
      <c r="A51" t="s">
        <v>103</v>
      </c>
      <c r="B51" s="17" t="s">
        <v>18</v>
      </c>
      <c r="C51" s="15">
        <v>965</v>
      </c>
      <c r="D51" s="17">
        <v>1061</v>
      </c>
      <c r="E51" s="16">
        <f>D51/$C51-1</f>
        <v>9.9481865284974047E-2</v>
      </c>
      <c r="F51">
        <v>63066</v>
      </c>
      <c r="G51">
        <v>63960</v>
      </c>
      <c r="H51" t="b">
        <v>0</v>
      </c>
      <c r="I51" t="b">
        <v>1</v>
      </c>
      <c r="J51" t="b">
        <v>0</v>
      </c>
      <c r="K51" t="b">
        <v>1</v>
      </c>
      <c r="N51" s="6"/>
      <c r="P51" s="25"/>
    </row>
    <row r="52" spans="1:16" ht="15" customHeight="1" x14ac:dyDescent="0.25">
      <c r="A52" t="s">
        <v>103</v>
      </c>
      <c r="B52" s="17" t="s">
        <v>18</v>
      </c>
      <c r="C52" s="15"/>
      <c r="D52" s="17"/>
      <c r="E52" s="16"/>
      <c r="F52">
        <v>63075</v>
      </c>
      <c r="G52">
        <v>63964</v>
      </c>
      <c r="H52" t="b">
        <v>0</v>
      </c>
      <c r="I52" t="b">
        <v>1</v>
      </c>
      <c r="J52" t="b">
        <v>0</v>
      </c>
      <c r="K52" t="b">
        <v>1</v>
      </c>
      <c r="N52" s="6"/>
      <c r="O52" t="s">
        <v>225</v>
      </c>
      <c r="P52" s="25"/>
    </row>
    <row r="53" spans="1:16" ht="15" customHeight="1" x14ac:dyDescent="0.25">
      <c r="B53" s="17"/>
      <c r="C53" s="15"/>
      <c r="D53" s="17"/>
      <c r="E53" s="16"/>
      <c r="N53" s="6"/>
      <c r="P53" s="25"/>
    </row>
    <row r="54" spans="1:16" ht="15" customHeight="1" x14ac:dyDescent="0.25">
      <c r="A54" t="s">
        <v>226</v>
      </c>
      <c r="B54" s="17" t="s">
        <v>227</v>
      </c>
      <c r="C54" s="15">
        <v>1119</v>
      </c>
      <c r="D54" s="17">
        <v>1186</v>
      </c>
      <c r="E54" s="16">
        <f t="shared" ref="E54:E62" si="2">D54/$C54-1</f>
        <v>5.9874888293118822E-2</v>
      </c>
      <c r="F54" t="s">
        <v>41</v>
      </c>
      <c r="G54">
        <v>28919</v>
      </c>
      <c r="H54" t="b">
        <v>1</v>
      </c>
      <c r="I54" t="b">
        <v>0</v>
      </c>
      <c r="J54" t="b">
        <v>0</v>
      </c>
      <c r="K54" t="b">
        <v>1</v>
      </c>
      <c r="N54" s="6"/>
      <c r="P54" s="25"/>
    </row>
    <row r="55" spans="1:16" ht="15" customHeight="1" x14ac:dyDescent="0.25">
      <c r="A55" t="s">
        <v>226</v>
      </c>
      <c r="B55" s="17" t="s">
        <v>22</v>
      </c>
      <c r="C55" s="15">
        <v>1492</v>
      </c>
      <c r="D55" s="17">
        <v>1582</v>
      </c>
      <c r="E55" s="16">
        <f t="shared" si="2"/>
        <v>6.0321715817694299E-2</v>
      </c>
      <c r="F55" t="s">
        <v>41</v>
      </c>
      <c r="G55">
        <v>17895</v>
      </c>
      <c r="H55" t="b">
        <v>1</v>
      </c>
      <c r="I55" t="b">
        <v>0</v>
      </c>
      <c r="J55" t="b">
        <v>0</v>
      </c>
      <c r="K55" t="b">
        <v>1</v>
      </c>
      <c r="N55" s="6"/>
      <c r="P55" s="25"/>
    </row>
    <row r="56" spans="1:16" ht="15" customHeight="1" x14ac:dyDescent="0.25">
      <c r="A56" t="s">
        <v>226</v>
      </c>
      <c r="B56" s="17" t="s">
        <v>228</v>
      </c>
      <c r="C56" s="15">
        <v>1119</v>
      </c>
      <c r="D56" s="17">
        <v>1186</v>
      </c>
      <c r="E56" s="16">
        <f t="shared" si="2"/>
        <v>5.9874888293118822E-2</v>
      </c>
      <c r="F56" t="s">
        <v>41</v>
      </c>
      <c r="G56">
        <v>46746</v>
      </c>
      <c r="H56" t="b">
        <v>1</v>
      </c>
      <c r="I56" t="b">
        <v>0</v>
      </c>
      <c r="J56" t="b">
        <v>0</v>
      </c>
      <c r="K56" t="b">
        <v>1</v>
      </c>
      <c r="N56" s="6"/>
      <c r="P56" s="25"/>
    </row>
    <row r="57" spans="1:16" ht="15" customHeight="1" x14ac:dyDescent="0.25">
      <c r="A57" t="s">
        <v>226</v>
      </c>
      <c r="B57" s="17" t="s">
        <v>229</v>
      </c>
      <c r="C57" s="15">
        <v>1754</v>
      </c>
      <c r="D57" s="17">
        <v>1754</v>
      </c>
      <c r="E57" s="16">
        <f t="shared" si="2"/>
        <v>0</v>
      </c>
      <c r="F57" t="s">
        <v>41</v>
      </c>
      <c r="G57">
        <v>46749</v>
      </c>
      <c r="H57" t="b">
        <v>1</v>
      </c>
      <c r="I57" t="b">
        <v>0</v>
      </c>
      <c r="J57" t="b">
        <v>0</v>
      </c>
      <c r="K57" t="b">
        <v>1</v>
      </c>
      <c r="N57" s="6"/>
      <c r="P57" s="25"/>
    </row>
    <row r="58" spans="1:16" ht="15" customHeight="1" x14ac:dyDescent="0.25">
      <c r="A58" t="s">
        <v>226</v>
      </c>
      <c r="B58" s="17" t="s">
        <v>34</v>
      </c>
      <c r="C58" s="15">
        <v>1492</v>
      </c>
      <c r="D58" s="17">
        <v>1582</v>
      </c>
      <c r="E58" s="16">
        <f t="shared" si="2"/>
        <v>6.0321715817694299E-2</v>
      </c>
      <c r="F58" t="s">
        <v>41</v>
      </c>
      <c r="G58">
        <v>17899</v>
      </c>
      <c r="H58" t="b">
        <v>1</v>
      </c>
      <c r="I58" t="b">
        <v>0</v>
      </c>
      <c r="J58" t="b">
        <v>0</v>
      </c>
      <c r="K58" t="b">
        <v>1</v>
      </c>
      <c r="N58" s="6"/>
      <c r="P58" s="25"/>
    </row>
    <row r="59" spans="1:16" ht="15" customHeight="1" x14ac:dyDescent="0.25">
      <c r="A59" t="s">
        <v>226</v>
      </c>
      <c r="B59" s="17" t="s">
        <v>230</v>
      </c>
      <c r="C59" s="15">
        <v>1492</v>
      </c>
      <c r="D59" s="17">
        <v>1566</v>
      </c>
      <c r="E59" s="16">
        <f t="shared" si="2"/>
        <v>4.959785522788196E-2</v>
      </c>
      <c r="F59" t="s">
        <v>41</v>
      </c>
      <c r="G59">
        <v>17902</v>
      </c>
      <c r="H59" t="b">
        <v>1</v>
      </c>
      <c r="I59" t="b">
        <v>0</v>
      </c>
      <c r="J59" t="b">
        <v>0</v>
      </c>
      <c r="K59" t="b">
        <v>1</v>
      </c>
      <c r="N59" s="6"/>
      <c r="P59" s="25"/>
    </row>
    <row r="60" spans="1:16" ht="15" customHeight="1" x14ac:dyDescent="0.25">
      <c r="A60" t="s">
        <v>226</v>
      </c>
      <c r="B60" s="17" t="s">
        <v>231</v>
      </c>
      <c r="C60" s="15">
        <v>3836</v>
      </c>
      <c r="D60" s="17">
        <v>4066</v>
      </c>
      <c r="E60" s="16">
        <f t="shared" si="2"/>
        <v>5.9958289885297278E-2</v>
      </c>
      <c r="F60" t="s">
        <v>41</v>
      </c>
      <c r="G60">
        <v>40337</v>
      </c>
      <c r="H60" t="b">
        <v>1</v>
      </c>
      <c r="I60" t="b">
        <v>0</v>
      </c>
      <c r="J60" t="b">
        <v>0</v>
      </c>
      <c r="K60" t="b">
        <v>1</v>
      </c>
      <c r="N60" s="6"/>
      <c r="P60" s="25"/>
    </row>
    <row r="61" spans="1:16" ht="15" customHeight="1" x14ac:dyDescent="0.25">
      <c r="A61" t="s">
        <v>226</v>
      </c>
      <c r="B61" s="17" t="s">
        <v>232</v>
      </c>
      <c r="C61" s="15">
        <v>1492</v>
      </c>
      <c r="D61" s="17">
        <v>1582</v>
      </c>
      <c r="E61" s="16">
        <f t="shared" si="2"/>
        <v>6.0321715817694299E-2</v>
      </c>
      <c r="F61" t="s">
        <v>41</v>
      </c>
      <c r="G61">
        <v>17897</v>
      </c>
      <c r="H61" t="b">
        <v>1</v>
      </c>
      <c r="I61" t="b">
        <v>0</v>
      </c>
      <c r="J61" t="b">
        <v>0</v>
      </c>
      <c r="K61" t="b">
        <v>1</v>
      </c>
      <c r="N61" s="6"/>
      <c r="P61" s="25"/>
    </row>
    <row r="62" spans="1:16" ht="15" customHeight="1" x14ac:dyDescent="0.25">
      <c r="A62" t="s">
        <v>226</v>
      </c>
      <c r="B62" s="17" t="s">
        <v>233</v>
      </c>
      <c r="C62" s="15">
        <v>1492</v>
      </c>
      <c r="D62" s="17">
        <v>1566</v>
      </c>
      <c r="E62" s="16">
        <f t="shared" si="2"/>
        <v>4.959785522788196E-2</v>
      </c>
      <c r="F62" t="s">
        <v>41</v>
      </c>
      <c r="G62">
        <v>17904</v>
      </c>
      <c r="H62" t="b">
        <v>1</v>
      </c>
      <c r="I62" t="b">
        <v>0</v>
      </c>
      <c r="J62" t="b">
        <v>0</v>
      </c>
      <c r="K62" t="b">
        <v>1</v>
      </c>
      <c r="N62" s="6"/>
      <c r="P62" s="25"/>
    </row>
    <row r="63" spans="1:16" ht="15" customHeight="1" x14ac:dyDescent="0.25">
      <c r="B63" s="17"/>
      <c r="C63" s="15"/>
      <c r="D63" s="17"/>
      <c r="E63" s="16"/>
      <c r="N63" s="6"/>
      <c r="P63" s="25"/>
    </row>
    <row r="64" spans="1:16" ht="15" customHeight="1" x14ac:dyDescent="0.25">
      <c r="B64" s="17"/>
      <c r="C64" s="15"/>
      <c r="D64" s="17"/>
      <c r="E64" s="16"/>
      <c r="N64" s="6"/>
      <c r="P64" s="25"/>
    </row>
    <row r="65" spans="1:16" ht="15" customHeight="1" x14ac:dyDescent="0.25">
      <c r="B65" s="17"/>
      <c r="C65" s="15"/>
      <c r="D65" s="17"/>
      <c r="E65" s="16"/>
      <c r="N65" s="6"/>
      <c r="P65" s="25"/>
    </row>
    <row r="66" spans="1:16" ht="15" customHeight="1" x14ac:dyDescent="0.25">
      <c r="B66" s="17"/>
      <c r="C66" s="15"/>
      <c r="D66" s="17"/>
      <c r="E66" s="16"/>
      <c r="N66" s="6"/>
      <c r="P66" s="25"/>
    </row>
    <row r="67" spans="1:16" ht="15" customHeight="1" x14ac:dyDescent="0.25">
      <c r="B67" s="17"/>
      <c r="C67" s="15"/>
      <c r="D67" s="17"/>
      <c r="E67" s="16"/>
      <c r="N67" s="6"/>
      <c r="P67" s="25"/>
    </row>
    <row r="68" spans="1:16" ht="15" customHeight="1" x14ac:dyDescent="0.25">
      <c r="A68" t="s">
        <v>169</v>
      </c>
      <c r="B68" s="17" t="s">
        <v>136</v>
      </c>
      <c r="C68" s="15">
        <v>955</v>
      </c>
      <c r="D68" s="17">
        <v>1002</v>
      </c>
      <c r="E68" s="16">
        <f t="shared" ref="E68:E85" si="3">D68/$C68-1</f>
        <v>4.9214659685863804E-2</v>
      </c>
      <c r="F68">
        <v>40823</v>
      </c>
      <c r="G68">
        <v>40823</v>
      </c>
      <c r="H68" t="b">
        <v>1</v>
      </c>
      <c r="I68" t="b">
        <v>0</v>
      </c>
      <c r="J68" t="b">
        <v>0</v>
      </c>
      <c r="K68" t="b">
        <v>1</v>
      </c>
      <c r="N68" s="6"/>
      <c r="P68" s="25"/>
    </row>
    <row r="69" spans="1:16" ht="15" customHeight="1" x14ac:dyDescent="0.25">
      <c r="A69" t="s">
        <v>169</v>
      </c>
      <c r="B69" s="17" t="s">
        <v>137</v>
      </c>
      <c r="C69" s="15">
        <v>1198</v>
      </c>
      <c r="D69" s="17">
        <v>1257</v>
      </c>
      <c r="E69" s="16">
        <f t="shared" si="3"/>
        <v>4.9248747913188673E-2</v>
      </c>
      <c r="F69">
        <v>40869</v>
      </c>
      <c r="G69">
        <v>40869</v>
      </c>
      <c r="H69" t="b">
        <v>1</v>
      </c>
      <c r="I69" t="b">
        <v>0</v>
      </c>
      <c r="J69" t="b">
        <v>0</v>
      </c>
      <c r="K69" t="b">
        <v>1</v>
      </c>
      <c r="N69" s="6"/>
      <c r="P69" s="25"/>
    </row>
    <row r="70" spans="1:16" ht="15" customHeight="1" x14ac:dyDescent="0.25">
      <c r="A70" t="s">
        <v>169</v>
      </c>
      <c r="B70" s="17" t="s">
        <v>135</v>
      </c>
      <c r="C70" s="15">
        <v>1048</v>
      </c>
      <c r="D70" s="17">
        <v>1100</v>
      </c>
      <c r="E70" s="16">
        <f t="shared" si="3"/>
        <v>4.961832061068705E-2</v>
      </c>
      <c r="F70">
        <v>40777</v>
      </c>
      <c r="G70">
        <v>40780</v>
      </c>
      <c r="H70" t="b">
        <v>1</v>
      </c>
      <c r="I70" t="b">
        <v>0</v>
      </c>
      <c r="J70" t="b">
        <v>0</v>
      </c>
      <c r="K70" t="b">
        <v>1</v>
      </c>
      <c r="N70" s="6"/>
      <c r="P70" s="25"/>
    </row>
    <row r="71" spans="1:16" ht="15" customHeight="1" x14ac:dyDescent="0.25">
      <c r="A71" t="s">
        <v>169</v>
      </c>
      <c r="B71" s="17" t="s">
        <v>132</v>
      </c>
      <c r="C71" s="15">
        <v>2381</v>
      </c>
      <c r="D71" s="17">
        <v>2500</v>
      </c>
      <c r="E71" s="16">
        <f t="shared" si="3"/>
        <v>4.9979000419991593E-2</v>
      </c>
      <c r="F71">
        <v>40897</v>
      </c>
      <c r="G71">
        <v>40897</v>
      </c>
      <c r="H71" t="b">
        <v>1</v>
      </c>
      <c r="I71" t="b">
        <v>0</v>
      </c>
      <c r="J71" t="b">
        <v>0</v>
      </c>
      <c r="K71" t="b">
        <v>1</v>
      </c>
      <c r="N71" s="6"/>
      <c r="P71" s="25"/>
    </row>
    <row r="72" spans="1:16" ht="15" customHeight="1" x14ac:dyDescent="0.25">
      <c r="A72" t="s">
        <v>169</v>
      </c>
      <c r="B72" s="17" t="s">
        <v>128</v>
      </c>
      <c r="C72" s="15">
        <v>239</v>
      </c>
      <c r="D72" s="17">
        <v>260</v>
      </c>
      <c r="E72" s="16">
        <f t="shared" si="3"/>
        <v>8.786610878661083E-2</v>
      </c>
      <c r="F72">
        <v>40932</v>
      </c>
      <c r="G72">
        <v>40933</v>
      </c>
      <c r="H72" t="b">
        <v>0</v>
      </c>
      <c r="I72" t="b">
        <v>1</v>
      </c>
      <c r="J72" t="b">
        <v>0</v>
      </c>
      <c r="K72" t="b">
        <v>1</v>
      </c>
      <c r="N72" s="6"/>
      <c r="P72" s="25"/>
    </row>
    <row r="73" spans="1:16" ht="15" customHeight="1" x14ac:dyDescent="0.25">
      <c r="A73" t="s">
        <v>169</v>
      </c>
      <c r="B73" s="17" t="s">
        <v>129</v>
      </c>
      <c r="C73" s="15">
        <v>1765</v>
      </c>
      <c r="D73" s="17">
        <v>1923</v>
      </c>
      <c r="E73" s="16">
        <f t="shared" si="3"/>
        <v>8.9518413597733604E-2</v>
      </c>
      <c r="F73">
        <v>86603</v>
      </c>
      <c r="G73">
        <v>86605</v>
      </c>
      <c r="H73" t="b">
        <v>0</v>
      </c>
      <c r="I73" t="b">
        <v>1</v>
      </c>
      <c r="J73" t="b">
        <v>0</v>
      </c>
      <c r="K73" t="b">
        <v>1</v>
      </c>
      <c r="N73" s="6"/>
      <c r="P73" s="25"/>
    </row>
    <row r="74" spans="1:16" ht="15" customHeight="1" x14ac:dyDescent="0.25">
      <c r="A74" t="s">
        <v>169</v>
      </c>
      <c r="B74" s="17" t="s">
        <v>133</v>
      </c>
      <c r="C74" s="15">
        <v>346</v>
      </c>
      <c r="D74" s="17">
        <v>377</v>
      </c>
      <c r="E74" s="16">
        <f t="shared" si="3"/>
        <v>8.9595375722543391E-2</v>
      </c>
      <c r="F74">
        <v>40823</v>
      </c>
      <c r="G74">
        <v>44548</v>
      </c>
      <c r="H74" t="b">
        <v>0</v>
      </c>
      <c r="I74" t="b">
        <v>1</v>
      </c>
      <c r="J74" t="b">
        <v>0</v>
      </c>
      <c r="K74" t="b">
        <v>1</v>
      </c>
      <c r="N74" s="6"/>
      <c r="P74" s="25"/>
    </row>
    <row r="75" spans="1:16" ht="15" customHeight="1" x14ac:dyDescent="0.25">
      <c r="A75" t="s">
        <v>169</v>
      </c>
      <c r="B75" s="17" t="s">
        <v>127</v>
      </c>
      <c r="C75" s="15">
        <v>1489</v>
      </c>
      <c r="D75" s="17">
        <v>1623</v>
      </c>
      <c r="E75" s="16">
        <f t="shared" si="3"/>
        <v>8.9993284083277336E-2</v>
      </c>
      <c r="F75">
        <v>86603</v>
      </c>
      <c r="G75">
        <v>86604</v>
      </c>
      <c r="H75" t="b">
        <v>0</v>
      </c>
      <c r="I75" t="b">
        <v>1</v>
      </c>
      <c r="J75" t="b">
        <v>0</v>
      </c>
      <c r="K75" t="b">
        <v>1</v>
      </c>
      <c r="N75" s="6"/>
      <c r="P75" s="25"/>
    </row>
    <row r="76" spans="1:16" ht="15" customHeight="1" x14ac:dyDescent="0.25">
      <c r="A76" t="s">
        <v>169</v>
      </c>
      <c r="B76" s="17" t="s">
        <v>134</v>
      </c>
      <c r="C76" s="15">
        <v>584</v>
      </c>
      <c r="D76" s="17">
        <v>706</v>
      </c>
      <c r="E76" s="16">
        <f t="shared" si="3"/>
        <v>0.20890410958904115</v>
      </c>
      <c r="F76">
        <v>16688</v>
      </c>
      <c r="G76">
        <v>16688</v>
      </c>
      <c r="H76" t="b">
        <v>1</v>
      </c>
      <c r="I76" t="b">
        <v>0</v>
      </c>
      <c r="J76" t="b">
        <v>1</v>
      </c>
      <c r="K76" t="b">
        <v>1</v>
      </c>
      <c r="N76" s="6"/>
      <c r="P76" s="25"/>
    </row>
    <row r="77" spans="1:16" ht="15" customHeight="1" x14ac:dyDescent="0.25">
      <c r="A77" t="s">
        <v>169</v>
      </c>
      <c r="B77" s="17" t="s">
        <v>126</v>
      </c>
      <c r="C77" s="15">
        <v>1526</v>
      </c>
      <c r="D77" s="17">
        <v>1846</v>
      </c>
      <c r="E77" s="16">
        <f t="shared" si="3"/>
        <v>0.20969855832241158</v>
      </c>
      <c r="F77">
        <v>16691</v>
      </c>
      <c r="G77">
        <v>17173</v>
      </c>
      <c r="H77" t="b">
        <v>1</v>
      </c>
      <c r="I77" t="b">
        <v>0</v>
      </c>
      <c r="J77" t="b">
        <v>1</v>
      </c>
      <c r="K77" t="b">
        <v>1</v>
      </c>
      <c r="N77" s="6"/>
      <c r="P77" s="25"/>
    </row>
    <row r="78" spans="1:16" ht="15" customHeight="1" x14ac:dyDescent="0.25">
      <c r="A78" t="s">
        <v>169</v>
      </c>
      <c r="B78" s="17" t="s">
        <v>176</v>
      </c>
      <c r="C78" s="15">
        <v>1146</v>
      </c>
      <c r="D78" s="17">
        <v>1203</v>
      </c>
      <c r="E78" s="16">
        <f t="shared" si="3"/>
        <v>4.9738219895288038E-2</v>
      </c>
      <c r="F78">
        <v>86620</v>
      </c>
      <c r="G78">
        <v>86621</v>
      </c>
      <c r="H78" t="b">
        <v>1</v>
      </c>
      <c r="I78" t="b">
        <v>0</v>
      </c>
      <c r="J78" t="b">
        <v>0</v>
      </c>
      <c r="K78" t="b">
        <v>1</v>
      </c>
      <c r="N78" s="6"/>
      <c r="P78" s="25"/>
    </row>
    <row r="79" spans="1:16" ht="15" customHeight="1" x14ac:dyDescent="0.25">
      <c r="A79" t="s">
        <v>169</v>
      </c>
      <c r="B79" s="17" t="s">
        <v>177</v>
      </c>
      <c r="C79" s="15">
        <v>232</v>
      </c>
      <c r="D79" s="17">
        <v>253</v>
      </c>
      <c r="E79" s="16">
        <f t="shared" si="3"/>
        <v>9.0517241379310276E-2</v>
      </c>
      <c r="F79">
        <v>40944</v>
      </c>
      <c r="G79">
        <v>40945</v>
      </c>
      <c r="H79" t="b">
        <v>0</v>
      </c>
      <c r="I79" t="b">
        <v>1</v>
      </c>
      <c r="J79" t="b">
        <v>0</v>
      </c>
      <c r="K79" t="b">
        <v>1</v>
      </c>
      <c r="N79" s="6"/>
      <c r="P79" s="25"/>
    </row>
    <row r="80" spans="1:16" ht="15" customHeight="1" x14ac:dyDescent="0.25">
      <c r="A80" t="s">
        <v>169</v>
      </c>
      <c r="B80" s="17" t="s">
        <v>178</v>
      </c>
      <c r="C80" s="15">
        <v>2381</v>
      </c>
      <c r="D80" s="17">
        <v>2500</v>
      </c>
      <c r="E80" s="16">
        <f t="shared" si="3"/>
        <v>4.9979000419991593E-2</v>
      </c>
      <c r="F80">
        <v>40907</v>
      </c>
      <c r="G80">
        <v>40907</v>
      </c>
      <c r="H80" t="b">
        <v>1</v>
      </c>
      <c r="I80" t="b">
        <v>0</v>
      </c>
      <c r="J80" t="b">
        <v>0</v>
      </c>
      <c r="K80" t="b">
        <v>1</v>
      </c>
      <c r="N80" s="6"/>
      <c r="P80" s="25"/>
    </row>
    <row r="81" spans="1:16" ht="15" customHeight="1" x14ac:dyDescent="0.25">
      <c r="A81" t="s">
        <v>169</v>
      </c>
      <c r="B81" s="17" t="s">
        <v>179</v>
      </c>
      <c r="C81" s="15">
        <v>1048</v>
      </c>
      <c r="D81" s="17">
        <v>1100</v>
      </c>
      <c r="E81" s="16">
        <f t="shared" si="3"/>
        <v>4.961832061068705E-2</v>
      </c>
      <c r="F81">
        <v>40789</v>
      </c>
      <c r="G81">
        <v>40791</v>
      </c>
      <c r="H81" t="b">
        <v>1</v>
      </c>
      <c r="I81" t="b">
        <v>0</v>
      </c>
      <c r="J81" t="b">
        <v>0</v>
      </c>
      <c r="K81" t="b">
        <v>1</v>
      </c>
      <c r="N81" s="6"/>
      <c r="P81" s="25"/>
    </row>
    <row r="82" spans="1:16" ht="15" customHeight="1" x14ac:dyDescent="0.25">
      <c r="A82" t="s">
        <v>169</v>
      </c>
      <c r="B82" s="17" t="s">
        <v>180</v>
      </c>
      <c r="C82" s="15">
        <v>94</v>
      </c>
      <c r="D82" s="17">
        <v>102</v>
      </c>
      <c r="E82" s="16">
        <f t="shared" si="3"/>
        <v>8.5106382978723305E-2</v>
      </c>
      <c r="F82">
        <v>40789</v>
      </c>
      <c r="G82">
        <v>40790</v>
      </c>
      <c r="H82" t="b">
        <v>0</v>
      </c>
      <c r="I82" t="b">
        <v>1</v>
      </c>
      <c r="J82" t="b">
        <v>0</v>
      </c>
      <c r="K82" t="b">
        <v>1</v>
      </c>
      <c r="N82" s="6"/>
      <c r="P82" s="25"/>
    </row>
    <row r="83" spans="1:16" ht="15" customHeight="1" x14ac:dyDescent="0.25">
      <c r="A83" t="s">
        <v>169</v>
      </c>
      <c r="B83" s="17" t="s">
        <v>181</v>
      </c>
      <c r="C83" s="15">
        <v>357</v>
      </c>
      <c r="D83" s="17">
        <v>389</v>
      </c>
      <c r="E83" s="16">
        <f t="shared" si="3"/>
        <v>8.9635854341736598E-2</v>
      </c>
      <c r="F83">
        <v>40842</v>
      </c>
      <c r="G83">
        <v>44552</v>
      </c>
      <c r="H83" t="b">
        <v>0</v>
      </c>
      <c r="I83" t="b">
        <v>1</v>
      </c>
      <c r="J83" t="b">
        <v>0</v>
      </c>
      <c r="K83" t="b">
        <v>1</v>
      </c>
      <c r="N83" s="6"/>
      <c r="P83" s="25"/>
    </row>
    <row r="84" spans="1:16" ht="15" customHeight="1" x14ac:dyDescent="0.25">
      <c r="A84" t="s">
        <v>169</v>
      </c>
      <c r="B84" s="17" t="s">
        <v>182</v>
      </c>
      <c r="C84" s="15">
        <v>1003</v>
      </c>
      <c r="D84" s="17">
        <v>1053</v>
      </c>
      <c r="E84" s="16">
        <f t="shared" si="3"/>
        <v>4.9850448654037871E-2</v>
      </c>
      <c r="F84">
        <v>40883</v>
      </c>
      <c r="G84">
        <v>40883</v>
      </c>
      <c r="H84" t="b">
        <v>1</v>
      </c>
      <c r="I84" t="b">
        <v>0</v>
      </c>
      <c r="J84" t="b">
        <v>0</v>
      </c>
      <c r="K84" t="b">
        <v>1</v>
      </c>
      <c r="N84" s="6"/>
      <c r="P84" s="25"/>
    </row>
    <row r="85" spans="1:16" ht="15" customHeight="1" x14ac:dyDescent="0.25">
      <c r="A85" t="s">
        <v>169</v>
      </c>
      <c r="B85" s="17" t="s">
        <v>183</v>
      </c>
      <c r="C85" s="15">
        <v>926</v>
      </c>
      <c r="D85" s="17">
        <v>972</v>
      </c>
      <c r="E85" s="16">
        <f t="shared" si="3"/>
        <v>4.9676025917926525E-2</v>
      </c>
      <c r="F85">
        <v>40842</v>
      </c>
      <c r="G85">
        <v>40842</v>
      </c>
      <c r="H85" t="b">
        <v>1</v>
      </c>
      <c r="I85" t="b">
        <v>0</v>
      </c>
      <c r="J85" t="b">
        <v>0</v>
      </c>
      <c r="K85" t="b">
        <v>1</v>
      </c>
      <c r="N85" s="6"/>
      <c r="P85" s="25"/>
    </row>
    <row r="86" spans="1:16" ht="15" customHeight="1" x14ac:dyDescent="0.25">
      <c r="B86" s="17"/>
      <c r="C86" s="15"/>
      <c r="D86" s="17"/>
      <c r="E86" s="16"/>
      <c r="N86" s="6"/>
      <c r="P86" s="25"/>
    </row>
    <row r="87" spans="1:16" ht="15" customHeight="1" x14ac:dyDescent="0.25">
      <c r="B87" s="17"/>
      <c r="C87" s="15"/>
      <c r="D87" s="17"/>
      <c r="E87" s="16"/>
      <c r="N87" s="6"/>
      <c r="P87" s="25"/>
    </row>
    <row r="88" spans="1:16" ht="15" customHeight="1" x14ac:dyDescent="0.25">
      <c r="A88" t="s">
        <v>170</v>
      </c>
      <c r="B88" s="17" t="s">
        <v>145</v>
      </c>
      <c r="C88" s="15">
        <v>1493</v>
      </c>
      <c r="D88" s="17">
        <v>1627</v>
      </c>
      <c r="E88" s="16">
        <f t="shared" ref="E88:E100" si="4">D88/$C88-1</f>
        <v>8.9752176825184105E-2</v>
      </c>
      <c r="F88">
        <v>86393</v>
      </c>
      <c r="G88">
        <v>86396</v>
      </c>
      <c r="H88" t="b">
        <v>0</v>
      </c>
      <c r="I88" t="b">
        <v>1</v>
      </c>
      <c r="J88" t="b">
        <v>0</v>
      </c>
      <c r="K88" t="b">
        <v>1</v>
      </c>
      <c r="N88" s="6"/>
      <c r="P88" s="25"/>
    </row>
    <row r="89" spans="1:16" ht="15" customHeight="1" x14ac:dyDescent="0.25">
      <c r="A89" t="s">
        <v>170</v>
      </c>
      <c r="B89" s="17" t="s">
        <v>146</v>
      </c>
      <c r="C89" s="15">
        <v>705</v>
      </c>
      <c r="D89" s="17">
        <v>853</v>
      </c>
      <c r="E89" s="16">
        <f t="shared" si="4"/>
        <v>0.20992907801418448</v>
      </c>
      <c r="F89">
        <v>16420</v>
      </c>
      <c r="G89">
        <v>18622</v>
      </c>
      <c r="H89" t="b">
        <v>1</v>
      </c>
      <c r="I89" t="b">
        <v>0</v>
      </c>
      <c r="J89" t="b">
        <v>1</v>
      </c>
      <c r="K89" t="b">
        <v>1</v>
      </c>
      <c r="N89" s="6"/>
      <c r="P89" s="25"/>
    </row>
    <row r="90" spans="1:16" ht="15" customHeight="1" x14ac:dyDescent="0.25">
      <c r="A90" t="s">
        <v>170</v>
      </c>
      <c r="B90" s="17" t="s">
        <v>146</v>
      </c>
      <c r="C90" s="15">
        <v>577</v>
      </c>
      <c r="D90" s="17">
        <v>699</v>
      </c>
      <c r="E90" s="16">
        <f t="shared" si="4"/>
        <v>0.21143847487001732</v>
      </c>
      <c r="F90">
        <v>16420</v>
      </c>
      <c r="G90">
        <v>17169</v>
      </c>
      <c r="H90" t="b">
        <v>1</v>
      </c>
      <c r="I90" t="b">
        <v>0</v>
      </c>
      <c r="J90" t="b">
        <v>1</v>
      </c>
      <c r="K90" t="b">
        <v>1</v>
      </c>
      <c r="N90" s="6"/>
      <c r="P90" s="25"/>
    </row>
    <row r="91" spans="1:16" ht="15" customHeight="1" x14ac:dyDescent="0.25">
      <c r="A91" t="s">
        <v>170</v>
      </c>
      <c r="B91" s="17" t="s">
        <v>147</v>
      </c>
      <c r="C91" s="15">
        <v>638</v>
      </c>
      <c r="D91" s="17">
        <v>695</v>
      </c>
      <c r="E91" s="16">
        <f t="shared" si="4"/>
        <v>8.9341692789968619E-2</v>
      </c>
      <c r="F91">
        <v>40675</v>
      </c>
      <c r="G91">
        <v>40678</v>
      </c>
      <c r="H91" t="b">
        <v>0</v>
      </c>
      <c r="I91" t="b">
        <v>1</v>
      </c>
      <c r="J91" t="b">
        <v>0</v>
      </c>
      <c r="K91" t="b">
        <v>1</v>
      </c>
      <c r="N91" s="6"/>
      <c r="P91" s="25"/>
    </row>
    <row r="92" spans="1:16" ht="15" customHeight="1" x14ac:dyDescent="0.25">
      <c r="A92" t="s">
        <v>170</v>
      </c>
      <c r="B92" s="17" t="s">
        <v>148</v>
      </c>
      <c r="C92" s="15">
        <v>306</v>
      </c>
      <c r="D92" s="17">
        <v>333</v>
      </c>
      <c r="E92" s="16">
        <f t="shared" si="4"/>
        <v>8.8235294117646967E-2</v>
      </c>
      <c r="F92">
        <v>40642</v>
      </c>
      <c r="G92">
        <v>62541</v>
      </c>
      <c r="H92" t="b">
        <v>0</v>
      </c>
      <c r="I92" t="b">
        <v>1</v>
      </c>
      <c r="J92" t="b">
        <v>0</v>
      </c>
      <c r="K92" t="b">
        <v>1</v>
      </c>
      <c r="N92" s="6"/>
      <c r="P92" s="25"/>
    </row>
    <row r="93" spans="1:16" ht="15" customHeight="1" x14ac:dyDescent="0.25">
      <c r="A93" t="s">
        <v>170</v>
      </c>
      <c r="B93" s="17" t="s">
        <v>149</v>
      </c>
      <c r="C93" s="15">
        <v>216</v>
      </c>
      <c r="D93" s="17">
        <v>235</v>
      </c>
      <c r="E93" s="16">
        <f t="shared" si="4"/>
        <v>8.7962962962963021E-2</v>
      </c>
      <c r="F93">
        <v>40590</v>
      </c>
      <c r="G93">
        <v>40590</v>
      </c>
      <c r="H93" t="b">
        <v>0</v>
      </c>
      <c r="I93" t="b">
        <v>1</v>
      </c>
      <c r="J93" t="b">
        <v>0</v>
      </c>
      <c r="K93" t="b">
        <v>1</v>
      </c>
      <c r="N93" s="6"/>
      <c r="O93" t="s">
        <v>158</v>
      </c>
      <c r="P93" s="25"/>
    </row>
    <row r="94" spans="1:16" ht="15" customHeight="1" x14ac:dyDescent="0.25">
      <c r="A94" t="s">
        <v>170</v>
      </c>
      <c r="B94" s="17" t="s">
        <v>150</v>
      </c>
      <c r="C94" s="15">
        <v>690</v>
      </c>
      <c r="D94" s="17">
        <v>835</v>
      </c>
      <c r="E94" s="16">
        <f t="shared" si="4"/>
        <v>0.21014492753623193</v>
      </c>
      <c r="F94">
        <v>16499</v>
      </c>
      <c r="G94">
        <v>16499</v>
      </c>
      <c r="H94" t="b">
        <v>1</v>
      </c>
      <c r="I94" t="b">
        <v>0</v>
      </c>
      <c r="J94" t="b">
        <v>1</v>
      </c>
      <c r="K94" t="b">
        <v>1</v>
      </c>
      <c r="N94" s="6"/>
      <c r="P94" s="25"/>
    </row>
    <row r="95" spans="1:16" ht="15" customHeight="1" x14ac:dyDescent="0.25">
      <c r="A95" t="s">
        <v>170</v>
      </c>
      <c r="B95" s="17" t="s">
        <v>151</v>
      </c>
      <c r="C95" s="15">
        <v>491</v>
      </c>
      <c r="D95" s="17">
        <v>515</v>
      </c>
      <c r="E95" s="16">
        <f t="shared" si="4"/>
        <v>4.8879837067209886E-2</v>
      </c>
      <c r="F95">
        <v>40675</v>
      </c>
      <c r="G95">
        <v>40676</v>
      </c>
      <c r="H95" t="b">
        <v>1</v>
      </c>
      <c r="I95" t="b">
        <v>0</v>
      </c>
      <c r="J95" t="b">
        <v>0</v>
      </c>
      <c r="K95" t="b">
        <v>1</v>
      </c>
      <c r="N95" s="6"/>
      <c r="P95" s="25"/>
    </row>
    <row r="96" spans="1:16" ht="15" customHeight="1" x14ac:dyDescent="0.25">
      <c r="A96" t="s">
        <v>170</v>
      </c>
      <c r="B96" s="17" t="s">
        <v>151</v>
      </c>
      <c r="C96" s="15">
        <v>491</v>
      </c>
      <c r="D96" s="17">
        <v>515</v>
      </c>
      <c r="E96" s="16">
        <f t="shared" si="4"/>
        <v>4.8879837067209886E-2</v>
      </c>
      <c r="F96">
        <v>40675</v>
      </c>
      <c r="G96">
        <v>40675</v>
      </c>
      <c r="H96" t="b">
        <v>1</v>
      </c>
      <c r="I96" t="b">
        <v>0</v>
      </c>
      <c r="J96" t="b">
        <v>0</v>
      </c>
      <c r="K96" t="b">
        <v>1</v>
      </c>
      <c r="N96" s="6"/>
      <c r="P96" s="25"/>
    </row>
    <row r="97" spans="1:16" ht="15" customHeight="1" x14ac:dyDescent="0.25">
      <c r="A97" t="s">
        <v>170</v>
      </c>
      <c r="B97" s="17" t="s">
        <v>154</v>
      </c>
      <c r="C97" s="15">
        <v>1841</v>
      </c>
      <c r="D97" s="17">
        <v>1933</v>
      </c>
      <c r="E97" s="16">
        <f t="shared" si="4"/>
        <v>4.997284084736564E-2</v>
      </c>
      <c r="F97">
        <v>40619</v>
      </c>
      <c r="G97">
        <v>68841</v>
      </c>
      <c r="H97" t="b">
        <v>1</v>
      </c>
      <c r="I97" t="b">
        <v>0</v>
      </c>
      <c r="J97" t="b">
        <v>0</v>
      </c>
      <c r="K97" t="b">
        <v>1</v>
      </c>
      <c r="N97" s="6"/>
      <c r="P97" s="25"/>
    </row>
    <row r="98" spans="1:16" ht="15" customHeight="1" x14ac:dyDescent="0.25">
      <c r="A98" t="s">
        <v>170</v>
      </c>
      <c r="B98" s="17" t="s">
        <v>153</v>
      </c>
      <c r="C98" s="15">
        <v>842</v>
      </c>
      <c r="D98" s="17">
        <v>883</v>
      </c>
      <c r="E98" s="16">
        <f t="shared" si="4"/>
        <v>4.8693586698337343E-2</v>
      </c>
      <c r="F98">
        <v>40731</v>
      </c>
      <c r="G98">
        <v>40731</v>
      </c>
      <c r="H98" t="b">
        <v>1</v>
      </c>
      <c r="I98" t="b">
        <v>0</v>
      </c>
      <c r="J98" t="b">
        <v>0</v>
      </c>
      <c r="K98" t="b">
        <v>1</v>
      </c>
      <c r="N98" s="6"/>
      <c r="P98" s="25"/>
    </row>
    <row r="99" spans="1:16" ht="15" customHeight="1" x14ac:dyDescent="0.25">
      <c r="A99" t="s">
        <v>170</v>
      </c>
      <c r="B99" s="17" t="s">
        <v>152</v>
      </c>
      <c r="C99" s="15">
        <v>1386</v>
      </c>
      <c r="D99" s="17">
        <v>1455</v>
      </c>
      <c r="E99" s="16">
        <f t="shared" si="4"/>
        <v>4.9783549783549708E-2</v>
      </c>
      <c r="F99">
        <v>40619</v>
      </c>
      <c r="G99">
        <v>40619</v>
      </c>
      <c r="H99" t="b">
        <v>1</v>
      </c>
      <c r="I99" t="b">
        <v>0</v>
      </c>
      <c r="J99" t="b">
        <v>0</v>
      </c>
      <c r="K99" t="b">
        <v>1</v>
      </c>
      <c r="N99" s="6"/>
      <c r="P99" s="25"/>
    </row>
    <row r="100" spans="1:16" ht="15" customHeight="1" x14ac:dyDescent="0.25">
      <c r="A100" t="s">
        <v>170</v>
      </c>
      <c r="B100" s="17" t="s">
        <v>155</v>
      </c>
      <c r="C100" s="15">
        <v>2205</v>
      </c>
      <c r="D100" s="17">
        <v>2315</v>
      </c>
      <c r="E100" s="16">
        <f t="shared" si="4"/>
        <v>4.9886621315192725E-2</v>
      </c>
      <c r="F100">
        <v>40619</v>
      </c>
      <c r="G100">
        <v>68841</v>
      </c>
      <c r="H100" t="b">
        <v>1</v>
      </c>
      <c r="I100" t="b">
        <v>0</v>
      </c>
      <c r="J100" t="b">
        <v>0</v>
      </c>
      <c r="K100" t="b">
        <v>1</v>
      </c>
      <c r="N100" s="6"/>
      <c r="P100" s="25"/>
    </row>
    <row r="101" spans="1:16" ht="15" customHeight="1" x14ac:dyDescent="0.25">
      <c r="A101" t="s">
        <v>170</v>
      </c>
      <c r="B101" s="17" t="s">
        <v>185</v>
      </c>
      <c r="C101" s="15">
        <v>1717</v>
      </c>
      <c r="D101" s="17">
        <v>1851</v>
      </c>
      <c r="E101" s="16">
        <f>D101/($C101/1.15)-1.15</f>
        <v>8.9749563191613202E-2</v>
      </c>
      <c r="F101">
        <v>86410</v>
      </c>
      <c r="G101">
        <v>86414</v>
      </c>
      <c r="H101" t="b">
        <v>0</v>
      </c>
      <c r="I101" t="b">
        <v>1</v>
      </c>
      <c r="J101" t="b">
        <v>0</v>
      </c>
      <c r="K101" t="b">
        <v>1</v>
      </c>
      <c r="N101" s="6"/>
      <c r="O101" t="s">
        <v>192</v>
      </c>
      <c r="P101" s="25"/>
    </row>
    <row r="102" spans="1:16" ht="15" customHeight="1" x14ac:dyDescent="0.25">
      <c r="A102" t="s">
        <v>170</v>
      </c>
      <c r="B102" s="17" t="s">
        <v>148</v>
      </c>
      <c r="C102" s="15">
        <v>523</v>
      </c>
      <c r="D102" s="17">
        <v>569</v>
      </c>
      <c r="E102" s="16">
        <f t="shared" ref="E102:E108" si="5">D102/$C102-1</f>
        <v>8.7954110898661675E-2</v>
      </c>
      <c r="F102">
        <v>40651</v>
      </c>
      <c r="G102">
        <v>62569</v>
      </c>
      <c r="H102" t="b">
        <v>0</v>
      </c>
      <c r="I102" t="b">
        <v>1</v>
      </c>
      <c r="J102" t="b">
        <v>0</v>
      </c>
      <c r="K102" t="b">
        <v>1</v>
      </c>
      <c r="N102" s="6"/>
      <c r="P102" s="25"/>
    </row>
    <row r="103" spans="1:16" ht="15" customHeight="1" x14ac:dyDescent="0.25">
      <c r="A103" t="s">
        <v>170</v>
      </c>
      <c r="B103" s="17" t="s">
        <v>186</v>
      </c>
      <c r="C103" s="15">
        <v>866</v>
      </c>
      <c r="D103" s="17">
        <v>909</v>
      </c>
      <c r="E103" s="16">
        <f t="shared" si="5"/>
        <v>4.9653579676674386E-2</v>
      </c>
      <c r="F103">
        <v>40744</v>
      </c>
      <c r="G103">
        <v>40744</v>
      </c>
      <c r="H103" t="b">
        <v>1</v>
      </c>
      <c r="I103" t="b">
        <v>0</v>
      </c>
      <c r="J103" t="b">
        <v>0</v>
      </c>
      <c r="K103" t="b">
        <v>1</v>
      </c>
      <c r="N103" s="6"/>
      <c r="O103" t="s">
        <v>193</v>
      </c>
      <c r="P103" s="25"/>
    </row>
    <row r="104" spans="1:16" ht="15" customHeight="1" x14ac:dyDescent="0.25">
      <c r="A104" t="s">
        <v>170</v>
      </c>
      <c r="B104" s="17" t="s">
        <v>187</v>
      </c>
      <c r="C104" s="15">
        <v>638</v>
      </c>
      <c r="D104" s="17">
        <v>695</v>
      </c>
      <c r="E104" s="16">
        <f t="shared" si="5"/>
        <v>8.9341692789968619E-2</v>
      </c>
      <c r="F104">
        <v>40687</v>
      </c>
      <c r="G104">
        <v>40690</v>
      </c>
      <c r="H104" t="b">
        <v>0</v>
      </c>
      <c r="I104" t="b">
        <v>1</v>
      </c>
      <c r="J104" t="b">
        <v>0</v>
      </c>
      <c r="K104" t="b">
        <v>1</v>
      </c>
      <c r="N104" s="6"/>
      <c r="P104" s="25"/>
    </row>
    <row r="105" spans="1:16" ht="15" customHeight="1" x14ac:dyDescent="0.25">
      <c r="A105" t="s">
        <v>170</v>
      </c>
      <c r="B105" s="17" t="s">
        <v>190</v>
      </c>
      <c r="C105" s="15">
        <v>216</v>
      </c>
      <c r="D105" s="17">
        <v>235</v>
      </c>
      <c r="E105" s="16">
        <f t="shared" si="5"/>
        <v>8.7962962962963021E-2</v>
      </c>
      <c r="F105">
        <v>40599</v>
      </c>
      <c r="G105">
        <v>40599</v>
      </c>
      <c r="H105" t="b">
        <v>0</v>
      </c>
      <c r="I105" t="b">
        <v>1</v>
      </c>
      <c r="J105" t="b">
        <v>0</v>
      </c>
      <c r="K105" t="b">
        <v>1</v>
      </c>
      <c r="N105" s="6"/>
      <c r="O105" t="s">
        <v>191</v>
      </c>
      <c r="P105" s="25"/>
    </row>
    <row r="106" spans="1:16" ht="15" customHeight="1" x14ac:dyDescent="0.25">
      <c r="A106" t="s">
        <v>170</v>
      </c>
      <c r="B106" s="17" t="s">
        <v>188</v>
      </c>
      <c r="C106" s="15">
        <v>1474</v>
      </c>
      <c r="D106" s="17">
        <v>1547</v>
      </c>
      <c r="E106" s="16">
        <f t="shared" si="5"/>
        <v>4.9525101763907786E-2</v>
      </c>
      <c r="F106">
        <v>40628</v>
      </c>
      <c r="G106">
        <v>40628</v>
      </c>
      <c r="H106" t="b">
        <v>1</v>
      </c>
      <c r="I106" t="b">
        <v>0</v>
      </c>
      <c r="J106" t="b">
        <v>0</v>
      </c>
      <c r="K106" t="b">
        <v>1</v>
      </c>
      <c r="N106" s="6"/>
      <c r="P106" s="25"/>
    </row>
    <row r="107" spans="1:16" ht="15" customHeight="1" x14ac:dyDescent="0.25">
      <c r="A107" t="s">
        <v>170</v>
      </c>
      <c r="B107" s="17" t="s">
        <v>189</v>
      </c>
      <c r="C107" s="15">
        <v>435</v>
      </c>
      <c r="D107" s="17">
        <v>457</v>
      </c>
      <c r="E107" s="16">
        <f t="shared" si="5"/>
        <v>5.0574712643678188E-2</v>
      </c>
      <c r="F107">
        <v>40687</v>
      </c>
      <c r="G107">
        <v>40688</v>
      </c>
      <c r="H107" t="b">
        <v>1</v>
      </c>
      <c r="I107" t="b">
        <v>0</v>
      </c>
      <c r="J107" t="b">
        <v>0</v>
      </c>
      <c r="K107" t="b">
        <v>1</v>
      </c>
      <c r="N107" s="6"/>
      <c r="P107" s="25"/>
    </row>
    <row r="108" spans="1:16" ht="15" customHeight="1" x14ac:dyDescent="0.25">
      <c r="A108" t="s">
        <v>170</v>
      </c>
      <c r="B108" s="17" t="s">
        <v>189</v>
      </c>
      <c r="C108" s="15">
        <v>435</v>
      </c>
      <c r="D108" s="17">
        <v>457</v>
      </c>
      <c r="E108" s="16">
        <f t="shared" si="5"/>
        <v>5.0574712643678188E-2</v>
      </c>
      <c r="F108">
        <v>40687</v>
      </c>
      <c r="G108">
        <v>40687</v>
      </c>
      <c r="H108" t="b">
        <v>1</v>
      </c>
      <c r="I108" t="b">
        <v>0</v>
      </c>
      <c r="J108" t="b">
        <v>0</v>
      </c>
      <c r="K108" t="b">
        <v>1</v>
      </c>
      <c r="N108" s="6"/>
      <c r="P108" s="25"/>
    </row>
    <row r="109" spans="1:16" ht="15" customHeight="1" x14ac:dyDescent="0.25">
      <c r="B109" s="17"/>
      <c r="C109" s="15"/>
      <c r="D109" s="17"/>
      <c r="E109" s="16"/>
      <c r="N109" s="6"/>
      <c r="P109" s="25"/>
    </row>
    <row r="110" spans="1:16" ht="15" customHeight="1" x14ac:dyDescent="0.25">
      <c r="B110" s="17"/>
      <c r="C110" s="15"/>
      <c r="D110" s="17"/>
      <c r="E110" s="16"/>
      <c r="N110" s="6"/>
      <c r="P110" s="25"/>
    </row>
    <row r="111" spans="1:16" ht="15" customHeight="1" x14ac:dyDescent="0.25">
      <c r="B111" s="17"/>
      <c r="C111" s="15"/>
      <c r="D111" s="17"/>
      <c r="E111" s="16"/>
      <c r="N111" s="6"/>
      <c r="P111" s="25"/>
    </row>
    <row r="112" spans="1:16" ht="15" customHeight="1" x14ac:dyDescent="0.25">
      <c r="B112" s="17"/>
      <c r="C112" s="15"/>
      <c r="D112" s="17"/>
      <c r="E112" s="16"/>
      <c r="N112" s="6"/>
      <c r="P112" s="25"/>
    </row>
    <row r="113" spans="1:16" ht="15" customHeight="1" x14ac:dyDescent="0.25">
      <c r="A113" t="s">
        <v>168</v>
      </c>
      <c r="B113" s="17" t="s">
        <v>130</v>
      </c>
      <c r="C113" s="15">
        <v>93</v>
      </c>
      <c r="D113" s="17">
        <v>101</v>
      </c>
      <c r="E113" s="16">
        <f>D113/$C113-1</f>
        <v>8.602150537634401E-2</v>
      </c>
      <c r="F113" t="s">
        <v>41</v>
      </c>
      <c r="G113">
        <v>21929</v>
      </c>
      <c r="H113" t="b">
        <v>0</v>
      </c>
      <c r="I113" t="b">
        <v>1</v>
      </c>
      <c r="J113" t="b">
        <v>0</v>
      </c>
      <c r="K113" t="b">
        <v>1</v>
      </c>
      <c r="N113" s="6"/>
      <c r="P113" s="25"/>
    </row>
    <row r="114" spans="1:16" ht="15" customHeight="1" x14ac:dyDescent="0.25">
      <c r="B114" s="17"/>
      <c r="C114" s="15"/>
      <c r="D114" s="17"/>
      <c r="E114" s="16"/>
      <c r="N114" s="6"/>
      <c r="P114" s="25"/>
    </row>
    <row r="115" spans="1:16" ht="15" customHeight="1" x14ac:dyDescent="0.25">
      <c r="A115" t="s">
        <v>167</v>
      </c>
      <c r="B115" s="17" t="s">
        <v>123</v>
      </c>
      <c r="C115" s="15">
        <v>842</v>
      </c>
      <c r="D115" s="17">
        <v>883</v>
      </c>
      <c r="E115" s="16">
        <f t="shared" ref="E115:E130" si="6">D115/$C115-1</f>
        <v>4.8693586698337343E-2</v>
      </c>
      <c r="F115">
        <v>39942</v>
      </c>
      <c r="G115">
        <v>39942</v>
      </c>
      <c r="H115" t="b">
        <v>1</v>
      </c>
      <c r="I115" t="b">
        <v>0</v>
      </c>
      <c r="J115" t="b">
        <v>0</v>
      </c>
      <c r="K115" t="b">
        <v>1</v>
      </c>
      <c r="N115" s="6"/>
      <c r="P115" s="25"/>
    </row>
    <row r="116" spans="1:16" ht="15" customHeight="1" x14ac:dyDescent="0.25">
      <c r="A116" t="s">
        <v>167</v>
      </c>
      <c r="B116" s="17" t="s">
        <v>125</v>
      </c>
      <c r="C116" s="15">
        <v>349</v>
      </c>
      <c r="D116" s="17">
        <v>366</v>
      </c>
      <c r="E116" s="16">
        <f t="shared" si="6"/>
        <v>4.871060171919761E-2</v>
      </c>
      <c r="F116">
        <v>39942</v>
      </c>
      <c r="G116">
        <v>39945</v>
      </c>
      <c r="H116" t="b">
        <v>1</v>
      </c>
      <c r="I116" t="b">
        <v>0</v>
      </c>
      <c r="J116" t="b">
        <v>0</v>
      </c>
      <c r="K116" t="b">
        <v>1</v>
      </c>
      <c r="N116" s="6"/>
      <c r="P116" s="25"/>
    </row>
    <row r="117" spans="1:16" ht="15" customHeight="1" x14ac:dyDescent="0.25">
      <c r="A117" t="s">
        <v>167</v>
      </c>
      <c r="B117" s="17" t="s">
        <v>122</v>
      </c>
      <c r="C117" s="15">
        <v>868</v>
      </c>
      <c r="D117" s="17">
        <v>911</v>
      </c>
      <c r="E117" s="16">
        <f t="shared" si="6"/>
        <v>4.9539170506912367E-2</v>
      </c>
      <c r="F117">
        <v>39754</v>
      </c>
      <c r="G117">
        <v>39754</v>
      </c>
      <c r="H117" t="b">
        <v>1</v>
      </c>
      <c r="I117" t="b">
        <v>0</v>
      </c>
      <c r="J117" t="b">
        <v>0</v>
      </c>
      <c r="K117" t="b">
        <v>1</v>
      </c>
      <c r="N117" s="6"/>
      <c r="P117" s="25"/>
    </row>
    <row r="118" spans="1:16" ht="15" customHeight="1" x14ac:dyDescent="0.25">
      <c r="A118" t="s">
        <v>167</v>
      </c>
      <c r="B118" s="17" t="s">
        <v>121</v>
      </c>
      <c r="C118" s="15">
        <v>1752</v>
      </c>
      <c r="D118" s="17">
        <v>1839</v>
      </c>
      <c r="E118" s="16">
        <f t="shared" si="6"/>
        <v>4.9657534246575263E-2</v>
      </c>
      <c r="F118">
        <v>39807</v>
      </c>
      <c r="G118">
        <v>39811</v>
      </c>
      <c r="H118" t="b">
        <v>1</v>
      </c>
      <c r="I118" t="b">
        <v>0</v>
      </c>
      <c r="J118" t="b">
        <v>0</v>
      </c>
      <c r="K118" t="b">
        <v>1</v>
      </c>
      <c r="N118" s="6"/>
      <c r="P118" s="25"/>
    </row>
    <row r="119" spans="1:16" ht="15" customHeight="1" x14ac:dyDescent="0.25">
      <c r="A119" t="s">
        <v>167</v>
      </c>
      <c r="B119" s="17" t="s">
        <v>120</v>
      </c>
      <c r="C119" s="15">
        <v>2508</v>
      </c>
      <c r="D119" s="17">
        <v>2633</v>
      </c>
      <c r="E119" s="16">
        <f t="shared" si="6"/>
        <v>4.9840510366826241E-2</v>
      </c>
      <c r="F119">
        <v>39984</v>
      </c>
      <c r="G119">
        <v>39964</v>
      </c>
      <c r="H119" t="b">
        <v>1</v>
      </c>
      <c r="I119" t="b">
        <v>0</v>
      </c>
      <c r="J119" t="b">
        <v>0</v>
      </c>
      <c r="K119" t="b">
        <v>1</v>
      </c>
      <c r="N119" s="6"/>
      <c r="P119" s="25"/>
    </row>
    <row r="120" spans="1:16" ht="15" customHeight="1" x14ac:dyDescent="0.25">
      <c r="A120" t="s">
        <v>167</v>
      </c>
      <c r="B120" s="17" t="s">
        <v>131</v>
      </c>
      <c r="C120" s="15">
        <v>6617</v>
      </c>
      <c r="D120" s="17">
        <v>6947</v>
      </c>
      <c r="E120" s="16">
        <f t="shared" si="6"/>
        <v>4.9871542995315155E-2</v>
      </c>
      <c r="F120">
        <v>86284</v>
      </c>
      <c r="G120">
        <v>86284</v>
      </c>
      <c r="H120" t="b">
        <v>1</v>
      </c>
      <c r="I120" t="b">
        <v>0</v>
      </c>
      <c r="J120" t="b">
        <v>0</v>
      </c>
      <c r="K120" t="b">
        <v>1</v>
      </c>
      <c r="N120" s="6"/>
      <c r="P120" s="25"/>
    </row>
    <row r="121" spans="1:16" ht="15" customHeight="1" x14ac:dyDescent="0.25">
      <c r="A121" t="s">
        <v>167</v>
      </c>
      <c r="B121" s="17" t="s">
        <v>119</v>
      </c>
      <c r="C121" s="15">
        <v>463</v>
      </c>
      <c r="D121" s="17">
        <v>504</v>
      </c>
      <c r="E121" s="16">
        <f t="shared" si="6"/>
        <v>8.8552915766738627E-2</v>
      </c>
      <c r="F121">
        <v>39754</v>
      </c>
      <c r="G121">
        <v>39755</v>
      </c>
      <c r="H121" t="b">
        <v>0</v>
      </c>
      <c r="I121" t="b">
        <v>1</v>
      </c>
      <c r="J121" t="b">
        <v>0</v>
      </c>
      <c r="K121" t="b">
        <v>1</v>
      </c>
      <c r="N121" s="6"/>
      <c r="P121" s="25"/>
    </row>
    <row r="122" spans="1:16" ht="15" customHeight="1" x14ac:dyDescent="0.25">
      <c r="A122" t="s">
        <v>167</v>
      </c>
      <c r="B122" s="17" t="s">
        <v>156</v>
      </c>
      <c r="C122" s="15">
        <v>1547</v>
      </c>
      <c r="D122" s="17">
        <v>1872</v>
      </c>
      <c r="E122" s="16">
        <f t="shared" si="6"/>
        <v>0.2100840336134453</v>
      </c>
      <c r="F122">
        <v>16041</v>
      </c>
      <c r="G122">
        <v>17163</v>
      </c>
      <c r="H122" t="b">
        <v>1</v>
      </c>
      <c r="I122" t="b">
        <v>0</v>
      </c>
      <c r="J122" t="b">
        <v>1</v>
      </c>
      <c r="K122" t="b">
        <v>1</v>
      </c>
      <c r="N122" s="6"/>
      <c r="P122" s="25"/>
    </row>
    <row r="123" spans="1:16" ht="15" customHeight="1" x14ac:dyDescent="0.25">
      <c r="A123" t="s">
        <v>167</v>
      </c>
      <c r="B123" s="17" t="s">
        <v>157</v>
      </c>
      <c r="C123" s="15">
        <v>903</v>
      </c>
      <c r="D123" s="17">
        <v>1093</v>
      </c>
      <c r="E123" s="16">
        <f t="shared" si="6"/>
        <v>0.21040974529346612</v>
      </c>
      <c r="F123">
        <v>16037</v>
      </c>
      <c r="G123">
        <v>16037</v>
      </c>
      <c r="H123" t="b">
        <v>1</v>
      </c>
      <c r="I123" t="b">
        <v>0</v>
      </c>
      <c r="J123" t="b">
        <v>1</v>
      </c>
      <c r="K123" t="b">
        <v>1</v>
      </c>
      <c r="N123" s="6"/>
      <c r="P123" s="25"/>
    </row>
    <row r="124" spans="1:16" ht="15" customHeight="1" x14ac:dyDescent="0.25">
      <c r="A124" t="s">
        <v>167</v>
      </c>
      <c r="B124" s="17" t="s">
        <v>124</v>
      </c>
      <c r="C124" s="15">
        <v>288</v>
      </c>
      <c r="D124" s="17">
        <v>366</v>
      </c>
      <c r="E124" s="16">
        <f t="shared" si="6"/>
        <v>0.27083333333333326</v>
      </c>
      <c r="F124">
        <v>45444</v>
      </c>
      <c r="G124">
        <v>45445</v>
      </c>
      <c r="H124" t="b">
        <v>1</v>
      </c>
      <c r="I124" t="b">
        <v>0</v>
      </c>
      <c r="J124" t="b">
        <v>0</v>
      </c>
      <c r="K124" t="b">
        <v>1</v>
      </c>
      <c r="N124" s="6"/>
      <c r="O124" t="s">
        <v>144</v>
      </c>
      <c r="P124" s="25"/>
    </row>
    <row r="125" spans="1:16" ht="15" customHeight="1" x14ac:dyDescent="0.25">
      <c r="A125" t="s">
        <v>167</v>
      </c>
      <c r="B125" s="17" t="s">
        <v>171</v>
      </c>
      <c r="C125" s="15">
        <v>463</v>
      </c>
      <c r="D125" s="17">
        <v>504</v>
      </c>
      <c r="E125" s="16">
        <f t="shared" si="6"/>
        <v>8.8552915766738627E-2</v>
      </c>
      <c r="F125">
        <v>39769</v>
      </c>
      <c r="G125">
        <v>39770</v>
      </c>
      <c r="H125" t="b">
        <v>0</v>
      </c>
      <c r="I125" t="b">
        <v>1</v>
      </c>
      <c r="J125" t="b">
        <v>0</v>
      </c>
      <c r="K125" t="b">
        <v>1</v>
      </c>
      <c r="N125" s="6"/>
      <c r="P125" s="25"/>
    </row>
    <row r="126" spans="1:16" ht="15" customHeight="1" x14ac:dyDescent="0.25">
      <c r="A126" t="s">
        <v>167</v>
      </c>
      <c r="B126" s="17" t="s">
        <v>172</v>
      </c>
      <c r="C126" s="15">
        <v>6617</v>
      </c>
      <c r="D126" s="17">
        <v>6947</v>
      </c>
      <c r="E126" s="16">
        <f t="shared" si="6"/>
        <v>4.9871542995315155E-2</v>
      </c>
      <c r="F126">
        <v>86295</v>
      </c>
      <c r="G126">
        <v>86295</v>
      </c>
      <c r="H126" t="b">
        <v>1</v>
      </c>
      <c r="I126" t="b">
        <v>0</v>
      </c>
      <c r="J126" t="b">
        <v>0</v>
      </c>
      <c r="K126" t="b">
        <v>1</v>
      </c>
      <c r="N126" s="6"/>
      <c r="P126" s="25"/>
    </row>
    <row r="127" spans="1:16" ht="15" customHeight="1" x14ac:dyDescent="0.25">
      <c r="A127" t="s">
        <v>167</v>
      </c>
      <c r="B127" s="17" t="s">
        <v>173</v>
      </c>
      <c r="C127" s="15">
        <v>1913</v>
      </c>
      <c r="D127" s="17">
        <v>2000</v>
      </c>
      <c r="E127" s="16">
        <f t="shared" si="6"/>
        <v>4.5478306325143825E-2</v>
      </c>
      <c r="F127">
        <v>39822</v>
      </c>
      <c r="G127">
        <v>39824</v>
      </c>
      <c r="H127" t="b">
        <v>1</v>
      </c>
      <c r="I127" t="b">
        <v>0</v>
      </c>
      <c r="J127" t="b">
        <v>0</v>
      </c>
      <c r="K127" t="b">
        <v>1</v>
      </c>
      <c r="N127" s="6"/>
      <c r="P127" s="25"/>
    </row>
    <row r="128" spans="1:16" ht="15" customHeight="1" x14ac:dyDescent="0.25">
      <c r="A128" t="s">
        <v>167</v>
      </c>
      <c r="B128" s="17" t="s">
        <v>184</v>
      </c>
      <c r="C128" s="15">
        <v>866</v>
      </c>
      <c r="D128" s="17">
        <v>909</v>
      </c>
      <c r="E128" s="16">
        <f t="shared" si="6"/>
        <v>4.9653579676674386E-2</v>
      </c>
      <c r="F128">
        <v>39769</v>
      </c>
      <c r="G128">
        <v>39769</v>
      </c>
      <c r="H128" t="b">
        <v>1</v>
      </c>
      <c r="I128" t="b">
        <v>0</v>
      </c>
      <c r="J128" t="b">
        <v>0</v>
      </c>
      <c r="K128" t="b">
        <v>1</v>
      </c>
      <c r="N128" s="6"/>
      <c r="P128" s="25"/>
    </row>
    <row r="129" spans="1:16" ht="15" customHeight="1" x14ac:dyDescent="0.25">
      <c r="A129" t="s">
        <v>167</v>
      </c>
      <c r="B129" s="17" t="s">
        <v>174</v>
      </c>
      <c r="C129" s="15">
        <v>2508</v>
      </c>
      <c r="D129" s="17">
        <v>2633</v>
      </c>
      <c r="E129" s="16">
        <f t="shared" si="6"/>
        <v>4.9840510366826241E-2</v>
      </c>
      <c r="F129">
        <v>40008</v>
      </c>
      <c r="G129">
        <v>40008</v>
      </c>
      <c r="H129" t="b">
        <v>1</v>
      </c>
      <c r="I129" t="b">
        <v>0</v>
      </c>
      <c r="J129" t="b">
        <v>0</v>
      </c>
      <c r="K129" t="b">
        <v>1</v>
      </c>
      <c r="N129" s="6"/>
      <c r="P129" s="25"/>
    </row>
    <row r="130" spans="1:16" ht="15" customHeight="1" x14ac:dyDescent="0.25">
      <c r="A130" t="s">
        <v>167</v>
      </c>
      <c r="B130" s="17" t="s">
        <v>175</v>
      </c>
      <c r="C130" s="15">
        <v>842</v>
      </c>
      <c r="D130" s="17">
        <v>883</v>
      </c>
      <c r="E130" s="16">
        <f t="shared" si="6"/>
        <v>4.8693586698337343E-2</v>
      </c>
      <c r="F130">
        <v>39957</v>
      </c>
      <c r="G130">
        <v>39957</v>
      </c>
      <c r="H130" t="b">
        <v>1</v>
      </c>
      <c r="I130" t="b">
        <v>0</v>
      </c>
      <c r="J130" t="b">
        <v>0</v>
      </c>
      <c r="K130" t="b">
        <v>1</v>
      </c>
      <c r="N130" s="6"/>
      <c r="P130" s="25"/>
    </row>
    <row r="131" spans="1:16" ht="15" customHeight="1" x14ac:dyDescent="0.25">
      <c r="B131" s="17"/>
      <c r="C131" s="15"/>
      <c r="D131" s="17"/>
      <c r="E131" s="16"/>
      <c r="N131" s="6"/>
      <c r="P131" s="25"/>
    </row>
    <row r="132" spans="1:16" ht="15" customHeight="1" x14ac:dyDescent="0.25">
      <c r="A132" t="s">
        <v>194</v>
      </c>
      <c r="B132" s="17" t="s">
        <v>195</v>
      </c>
      <c r="C132" s="15">
        <v>580</v>
      </c>
      <c r="D132" s="17">
        <v>731</v>
      </c>
      <c r="E132" s="16">
        <f>D132/$C132-1</f>
        <v>0.26034482758620681</v>
      </c>
      <c r="F132">
        <v>16212</v>
      </c>
      <c r="G132">
        <v>16212</v>
      </c>
      <c r="H132" t="b">
        <v>0</v>
      </c>
      <c r="I132" t="b">
        <v>1</v>
      </c>
      <c r="J132" t="b">
        <v>1</v>
      </c>
      <c r="K132" t="b">
        <v>1</v>
      </c>
      <c r="N132" s="6"/>
      <c r="P132" s="25"/>
    </row>
    <row r="133" spans="1:16" ht="15" customHeight="1" x14ac:dyDescent="0.25">
      <c r="A133" t="s">
        <v>194</v>
      </c>
      <c r="B133" s="17" t="s">
        <v>196</v>
      </c>
      <c r="C133" s="15">
        <v>688</v>
      </c>
      <c r="D133" s="17">
        <v>839</v>
      </c>
      <c r="E133" s="16">
        <f>D133/$C133-1</f>
        <v>0.21947674418604657</v>
      </c>
      <c r="F133">
        <v>16145</v>
      </c>
      <c r="G133">
        <v>16145</v>
      </c>
      <c r="H133" t="b">
        <v>1</v>
      </c>
      <c r="I133" t="b">
        <v>0</v>
      </c>
      <c r="J133" t="b">
        <v>1</v>
      </c>
      <c r="K133" t="b">
        <v>1</v>
      </c>
      <c r="N133" s="6"/>
      <c r="P133" s="25"/>
    </row>
    <row r="134" spans="1:16" ht="15" customHeight="1" x14ac:dyDescent="0.25">
      <c r="B134" s="17"/>
      <c r="C134" s="15"/>
      <c r="D134" s="17"/>
      <c r="E134" s="16"/>
      <c r="N134" s="6"/>
      <c r="P134" s="25"/>
    </row>
    <row r="135" spans="1:16" ht="15" customHeight="1" x14ac:dyDescent="0.25">
      <c r="A135" t="s">
        <v>197</v>
      </c>
      <c r="B135" s="17" t="s">
        <v>209</v>
      </c>
      <c r="C135" s="15">
        <v>1138</v>
      </c>
      <c r="D135" s="17">
        <v>1206</v>
      </c>
      <c r="E135" s="16">
        <f>D135/$C135-1</f>
        <v>5.9753954305799661E-2</v>
      </c>
      <c r="F135">
        <v>23778</v>
      </c>
      <c r="G135">
        <v>23778</v>
      </c>
      <c r="H135" t="b">
        <v>1</v>
      </c>
      <c r="I135" t="b">
        <v>0</v>
      </c>
      <c r="J135" t="b">
        <v>0</v>
      </c>
      <c r="K135" t="b">
        <v>1</v>
      </c>
      <c r="P135" s="25"/>
    </row>
    <row r="136" spans="1:16" ht="15" customHeight="1" x14ac:dyDescent="0.25">
      <c r="A136" t="s">
        <v>98</v>
      </c>
      <c r="B136" s="17" t="s">
        <v>54</v>
      </c>
      <c r="C136" s="15"/>
      <c r="D136" s="17"/>
      <c r="E136" s="16"/>
      <c r="F136">
        <v>23819</v>
      </c>
      <c r="G136">
        <v>23819</v>
      </c>
      <c r="H136" t="b">
        <v>1</v>
      </c>
      <c r="I136" t="b">
        <v>0</v>
      </c>
      <c r="J136" t="b">
        <v>0</v>
      </c>
      <c r="K136" t="b">
        <v>1</v>
      </c>
      <c r="P136" s="25"/>
    </row>
    <row r="137" spans="1:16" ht="15" customHeight="1" x14ac:dyDescent="0.25">
      <c r="A137" t="s">
        <v>197</v>
      </c>
      <c r="B137" s="17" t="s">
        <v>211</v>
      </c>
      <c r="C137" s="15">
        <v>440</v>
      </c>
      <c r="D137" s="17">
        <v>484</v>
      </c>
      <c r="E137" s="16">
        <f>D137/$C137-1</f>
        <v>0.10000000000000009</v>
      </c>
      <c r="F137">
        <v>23842</v>
      </c>
      <c r="G137">
        <v>23844</v>
      </c>
      <c r="H137" t="b">
        <v>0</v>
      </c>
      <c r="I137" t="b">
        <v>1</v>
      </c>
      <c r="J137" t="b">
        <v>0</v>
      </c>
      <c r="K137" t="b">
        <v>1</v>
      </c>
      <c r="P137" s="25"/>
    </row>
    <row r="138" spans="1:16" ht="15" customHeight="1" x14ac:dyDescent="0.25">
      <c r="A138" t="s">
        <v>98</v>
      </c>
      <c r="B138" s="17" t="s">
        <v>45</v>
      </c>
      <c r="C138" s="15"/>
      <c r="D138" s="17"/>
      <c r="E138" s="16"/>
      <c r="F138">
        <v>23898</v>
      </c>
      <c r="G138">
        <v>23898</v>
      </c>
      <c r="H138" t="b">
        <v>1</v>
      </c>
      <c r="I138" t="b">
        <v>0</v>
      </c>
      <c r="J138" t="b">
        <v>0</v>
      </c>
      <c r="K138" t="b">
        <v>1</v>
      </c>
      <c r="P138" s="25"/>
    </row>
    <row r="139" spans="1:16" ht="15" customHeight="1" x14ac:dyDescent="0.25">
      <c r="A139" t="s">
        <v>98</v>
      </c>
      <c r="B139" s="17" t="s">
        <v>46</v>
      </c>
      <c r="C139" s="15"/>
      <c r="D139" s="17"/>
      <c r="E139" s="16"/>
      <c r="F139">
        <v>23898</v>
      </c>
      <c r="G139">
        <v>44376</v>
      </c>
      <c r="H139" t="b">
        <v>0</v>
      </c>
      <c r="I139" t="b">
        <v>1</v>
      </c>
      <c r="J139" t="b">
        <v>0</v>
      </c>
      <c r="K139" t="b">
        <v>1</v>
      </c>
      <c r="P139" s="25"/>
    </row>
    <row r="140" spans="1:16" ht="15" customHeight="1" x14ac:dyDescent="0.25">
      <c r="A140" t="s">
        <v>197</v>
      </c>
      <c r="B140" s="17" t="s">
        <v>198</v>
      </c>
      <c r="C140" s="15">
        <v>428</v>
      </c>
      <c r="D140" s="17">
        <v>467</v>
      </c>
      <c r="E140" s="16">
        <f t="shared" ref="E140:E146" si="7">D140/$C140-1</f>
        <v>9.1121495327102897E-2</v>
      </c>
      <c r="F140">
        <v>23915</v>
      </c>
      <c r="G140">
        <v>44372</v>
      </c>
      <c r="H140" t="b">
        <v>0</v>
      </c>
      <c r="I140" t="b">
        <v>1</v>
      </c>
      <c r="J140" t="b">
        <v>0</v>
      </c>
      <c r="K140" t="b">
        <v>1</v>
      </c>
      <c r="P140" s="25"/>
    </row>
    <row r="141" spans="1:16" ht="15" customHeight="1" x14ac:dyDescent="0.25">
      <c r="A141" t="s">
        <v>197</v>
      </c>
      <c r="B141" s="17" t="s">
        <v>198</v>
      </c>
      <c r="C141" s="15">
        <v>807</v>
      </c>
      <c r="D141" s="17">
        <v>847</v>
      </c>
      <c r="E141" s="16">
        <f t="shared" si="7"/>
        <v>4.9566294919454856E-2</v>
      </c>
      <c r="F141">
        <v>23915</v>
      </c>
      <c r="G141">
        <v>23915</v>
      </c>
      <c r="H141" t="b">
        <v>1</v>
      </c>
      <c r="I141" t="b">
        <v>0</v>
      </c>
      <c r="J141" t="b">
        <v>0</v>
      </c>
      <c r="K141" t="b">
        <v>1</v>
      </c>
      <c r="P141" s="25"/>
    </row>
    <row r="142" spans="1:16" ht="15" customHeight="1" x14ac:dyDescent="0.25">
      <c r="A142" t="s">
        <v>197</v>
      </c>
      <c r="B142" s="17" t="s">
        <v>208</v>
      </c>
      <c r="C142" s="15">
        <v>2160</v>
      </c>
      <c r="D142" s="17">
        <v>2290</v>
      </c>
      <c r="E142" s="16">
        <f t="shared" si="7"/>
        <v>6.0185185185185119E-2</v>
      </c>
      <c r="F142">
        <v>23924</v>
      </c>
      <c r="G142">
        <v>23924</v>
      </c>
      <c r="H142" t="b">
        <v>1</v>
      </c>
      <c r="I142" t="b">
        <v>0</v>
      </c>
      <c r="J142" t="b">
        <v>0</v>
      </c>
      <c r="K142" t="b">
        <v>1</v>
      </c>
      <c r="P142" s="25"/>
    </row>
    <row r="143" spans="1:16" ht="15" customHeight="1" x14ac:dyDescent="0.25">
      <c r="A143" t="s">
        <v>197</v>
      </c>
      <c r="B143" s="17" t="s">
        <v>201</v>
      </c>
      <c r="C143" s="15">
        <v>431</v>
      </c>
      <c r="D143" s="17">
        <v>474</v>
      </c>
      <c r="E143" s="16">
        <f t="shared" si="7"/>
        <v>9.9767981438515063E-2</v>
      </c>
      <c r="F143">
        <v>32123</v>
      </c>
      <c r="G143">
        <v>32125</v>
      </c>
      <c r="H143" t="b">
        <v>0</v>
      </c>
      <c r="I143" t="b">
        <v>1</v>
      </c>
      <c r="J143" t="b">
        <v>0</v>
      </c>
      <c r="K143" t="b">
        <v>1</v>
      </c>
      <c r="P143" s="25"/>
    </row>
    <row r="144" spans="1:16" ht="15" customHeight="1" x14ac:dyDescent="0.25">
      <c r="A144" t="s">
        <v>197</v>
      </c>
      <c r="B144" s="17" t="s">
        <v>47</v>
      </c>
      <c r="C144" s="15">
        <v>1285</v>
      </c>
      <c r="D144" s="17">
        <v>1361</v>
      </c>
      <c r="E144" s="16">
        <f t="shared" si="7"/>
        <v>5.9143968871595343E-2</v>
      </c>
      <c r="F144">
        <v>32123</v>
      </c>
      <c r="G144">
        <v>32123</v>
      </c>
      <c r="H144" t="b">
        <v>1</v>
      </c>
      <c r="I144" t="b">
        <v>0</v>
      </c>
      <c r="J144" t="b">
        <v>0</v>
      </c>
      <c r="K144" t="b">
        <v>1</v>
      </c>
      <c r="P144" s="25"/>
    </row>
    <row r="145" spans="1:16" ht="15" customHeight="1" x14ac:dyDescent="0.25">
      <c r="A145" t="s">
        <v>197</v>
      </c>
      <c r="B145" s="17" t="s">
        <v>212</v>
      </c>
      <c r="C145" s="15">
        <v>1323</v>
      </c>
      <c r="D145" s="17">
        <v>1389</v>
      </c>
      <c r="E145" s="16">
        <f t="shared" si="7"/>
        <v>4.9886621315192725E-2</v>
      </c>
      <c r="F145">
        <v>32135</v>
      </c>
      <c r="G145">
        <v>32135</v>
      </c>
      <c r="H145" t="b">
        <v>1</v>
      </c>
      <c r="I145" t="b">
        <v>0</v>
      </c>
      <c r="J145" t="b">
        <v>0</v>
      </c>
      <c r="K145" t="b">
        <v>1</v>
      </c>
      <c r="P145" s="25"/>
    </row>
    <row r="146" spans="1:16" ht="15" customHeight="1" x14ac:dyDescent="0.25">
      <c r="A146" t="s">
        <v>197</v>
      </c>
      <c r="B146" s="17" t="s">
        <v>55</v>
      </c>
      <c r="C146" s="15">
        <v>553</v>
      </c>
      <c r="D146" s="17">
        <v>586</v>
      </c>
      <c r="E146" s="16">
        <f t="shared" si="7"/>
        <v>5.9674502712477429E-2</v>
      </c>
      <c r="F146">
        <v>32199</v>
      </c>
      <c r="G146">
        <v>32199</v>
      </c>
      <c r="H146" t="b">
        <v>1</v>
      </c>
      <c r="I146" t="b">
        <v>0</v>
      </c>
      <c r="J146" t="b">
        <v>0</v>
      </c>
      <c r="K146" t="b">
        <v>1</v>
      </c>
      <c r="P146" s="25"/>
    </row>
    <row r="147" spans="1:16" ht="15" customHeight="1" x14ac:dyDescent="0.25">
      <c r="A147" t="s">
        <v>197</v>
      </c>
      <c r="B147" s="17" t="s">
        <v>219</v>
      </c>
      <c r="C147" s="15">
        <f>3975/1.5</f>
        <v>2650</v>
      </c>
      <c r="D147" s="17">
        <v>2729</v>
      </c>
      <c r="E147" s="16">
        <f>2*D147/$C147-2</f>
        <v>5.9622641509434082E-2</v>
      </c>
      <c r="F147">
        <v>32205</v>
      </c>
      <c r="G147">
        <v>32205</v>
      </c>
      <c r="H147" t="b">
        <v>1</v>
      </c>
      <c r="I147" t="b">
        <v>0</v>
      </c>
      <c r="J147" t="b">
        <v>0</v>
      </c>
      <c r="K147" t="b">
        <v>1</v>
      </c>
      <c r="O147" t="s">
        <v>221</v>
      </c>
      <c r="P147" s="25"/>
    </row>
    <row r="148" spans="1:16" ht="15" customHeight="1" x14ac:dyDescent="0.25">
      <c r="A148" t="s">
        <v>197</v>
      </c>
      <c r="B148" s="17" t="s">
        <v>49</v>
      </c>
      <c r="C148" s="15">
        <v>1173</v>
      </c>
      <c r="D148" s="17">
        <v>1243</v>
      </c>
      <c r="E148" s="16">
        <f>D148/$C148-1</f>
        <v>5.9676044330775779E-2</v>
      </c>
      <c r="F148">
        <v>32229</v>
      </c>
      <c r="G148">
        <v>32229</v>
      </c>
      <c r="H148" t="b">
        <v>1</v>
      </c>
      <c r="I148" t="b">
        <v>0</v>
      </c>
      <c r="J148" t="b">
        <v>0</v>
      </c>
      <c r="K148" t="b">
        <v>1</v>
      </c>
      <c r="P148" s="25"/>
    </row>
    <row r="149" spans="1:16" ht="15" customHeight="1" x14ac:dyDescent="0.25">
      <c r="A149" t="s">
        <v>197</v>
      </c>
      <c r="B149" s="17" t="s">
        <v>204</v>
      </c>
      <c r="C149" s="15">
        <v>4636</v>
      </c>
      <c r="D149" s="17">
        <v>4868</v>
      </c>
      <c r="E149" s="16">
        <f>D149/$C149-1</f>
        <v>5.0043140638481365E-2</v>
      </c>
      <c r="F149">
        <v>33668</v>
      </c>
      <c r="G149">
        <v>33669</v>
      </c>
      <c r="H149" t="b">
        <v>1</v>
      </c>
      <c r="I149" t="b">
        <v>0</v>
      </c>
      <c r="J149" t="b">
        <v>0</v>
      </c>
      <c r="K149" t="b">
        <v>1</v>
      </c>
      <c r="P149" s="25"/>
    </row>
    <row r="150" spans="1:16" ht="15" customHeight="1" x14ac:dyDescent="0.25">
      <c r="A150" t="s">
        <v>98</v>
      </c>
      <c r="B150" s="17" t="s">
        <v>52</v>
      </c>
      <c r="C150" s="15"/>
      <c r="D150" s="17"/>
      <c r="E150" s="16"/>
      <c r="F150">
        <v>33679</v>
      </c>
      <c r="G150">
        <v>32716</v>
      </c>
      <c r="H150" t="b">
        <v>1</v>
      </c>
      <c r="I150" t="b">
        <v>0</v>
      </c>
      <c r="J150" t="b">
        <v>0</v>
      </c>
      <c r="K150" t="b">
        <v>1</v>
      </c>
      <c r="P150" s="25"/>
    </row>
    <row r="151" spans="1:16" ht="15" customHeight="1" x14ac:dyDescent="0.25">
      <c r="A151" t="s">
        <v>197</v>
      </c>
      <c r="B151" s="17" t="s">
        <v>203</v>
      </c>
      <c r="C151" s="15">
        <v>1543</v>
      </c>
      <c r="D151" s="17">
        <v>1636</v>
      </c>
      <c r="E151" s="16">
        <f>D151/$C151-1</f>
        <v>6.0272197018794493E-2</v>
      </c>
      <c r="F151">
        <v>33715</v>
      </c>
      <c r="G151">
        <v>33717</v>
      </c>
      <c r="H151" t="b">
        <v>1</v>
      </c>
      <c r="I151" t="b">
        <v>0</v>
      </c>
      <c r="J151" t="b">
        <v>0</v>
      </c>
      <c r="K151" t="b">
        <v>1</v>
      </c>
      <c r="P151" s="25"/>
    </row>
    <row r="152" spans="1:16" ht="15" customHeight="1" x14ac:dyDescent="0.25">
      <c r="A152" t="s">
        <v>197</v>
      </c>
      <c r="B152" s="17" t="s">
        <v>202</v>
      </c>
      <c r="C152" s="15">
        <v>684</v>
      </c>
      <c r="D152" s="17">
        <v>725</v>
      </c>
      <c r="E152" s="16">
        <f>D152/$C152-1</f>
        <v>5.9941520467836185E-2</v>
      </c>
      <c r="F152">
        <v>33715</v>
      </c>
      <c r="G152">
        <v>33715</v>
      </c>
      <c r="H152" t="b">
        <v>1</v>
      </c>
      <c r="I152" t="b">
        <v>0</v>
      </c>
      <c r="J152" t="b">
        <v>0</v>
      </c>
      <c r="K152" t="b">
        <v>1</v>
      </c>
      <c r="P152" s="25"/>
    </row>
    <row r="153" spans="1:16" ht="15" customHeight="1" x14ac:dyDescent="0.25">
      <c r="A153" t="s">
        <v>197</v>
      </c>
      <c r="B153" s="17" t="s">
        <v>214</v>
      </c>
      <c r="C153" s="15">
        <v>1591</v>
      </c>
      <c r="D153" s="17">
        <v>1686</v>
      </c>
      <c r="E153" s="16">
        <f>D153/$C153-1</f>
        <v>5.9710873664362119E-2</v>
      </c>
      <c r="F153">
        <v>33732</v>
      </c>
      <c r="G153">
        <v>33734</v>
      </c>
      <c r="H153" t="b">
        <v>1</v>
      </c>
      <c r="I153" t="b">
        <v>0</v>
      </c>
      <c r="J153" t="b">
        <v>0</v>
      </c>
      <c r="K153" t="b">
        <v>1</v>
      </c>
      <c r="P153" s="25"/>
    </row>
    <row r="154" spans="1:16" ht="15" customHeight="1" x14ac:dyDescent="0.25">
      <c r="A154" t="s">
        <v>197</v>
      </c>
      <c r="B154" s="17" t="s">
        <v>213</v>
      </c>
      <c r="C154" s="15">
        <v>664</v>
      </c>
      <c r="D154" s="17">
        <v>703</v>
      </c>
      <c r="E154" s="16">
        <f>D154/$C154-1</f>
        <v>5.8734939759036209E-2</v>
      </c>
      <c r="F154">
        <v>33732</v>
      </c>
      <c r="G154">
        <v>33732</v>
      </c>
      <c r="H154" t="b">
        <v>1</v>
      </c>
      <c r="I154" t="b">
        <v>0</v>
      </c>
      <c r="J154" t="b">
        <v>0</v>
      </c>
      <c r="K154" t="b">
        <v>1</v>
      </c>
      <c r="P154" s="25"/>
    </row>
    <row r="155" spans="1:16" ht="15" customHeight="1" x14ac:dyDescent="0.25">
      <c r="A155" t="s">
        <v>98</v>
      </c>
      <c r="B155" s="17" t="s">
        <v>48</v>
      </c>
      <c r="C155" s="15"/>
      <c r="D155" s="17"/>
      <c r="E155" s="16"/>
      <c r="F155">
        <v>33797</v>
      </c>
      <c r="G155">
        <v>34794</v>
      </c>
      <c r="H155" t="b">
        <v>0</v>
      </c>
      <c r="I155" t="b">
        <v>1</v>
      </c>
      <c r="J155" t="b">
        <v>0</v>
      </c>
      <c r="K155" t="b">
        <v>1</v>
      </c>
      <c r="P155" s="25"/>
    </row>
    <row r="156" spans="1:16" ht="15" customHeight="1" x14ac:dyDescent="0.25">
      <c r="A156" t="s">
        <v>197</v>
      </c>
      <c r="B156" s="17" t="s">
        <v>220</v>
      </c>
      <c r="C156" s="15">
        <v>278</v>
      </c>
      <c r="D156" s="17">
        <v>305</v>
      </c>
      <c r="E156" s="16">
        <f t="shared" ref="E156:E164" si="8">D156/$C156-1</f>
        <v>9.7122302158273444E-2</v>
      </c>
      <c r="F156">
        <v>33816</v>
      </c>
      <c r="G156">
        <v>33817</v>
      </c>
      <c r="H156" t="b">
        <v>0</v>
      </c>
      <c r="I156" t="b">
        <v>1</v>
      </c>
      <c r="J156" t="b">
        <v>0</v>
      </c>
      <c r="K156" t="b">
        <v>1</v>
      </c>
      <c r="P156" s="25"/>
    </row>
    <row r="157" spans="1:16" ht="15" customHeight="1" x14ac:dyDescent="0.25">
      <c r="A157" t="s">
        <v>197</v>
      </c>
      <c r="B157" s="17" t="s">
        <v>215</v>
      </c>
      <c r="C157" s="15">
        <v>1103</v>
      </c>
      <c r="D157" s="17">
        <v>1213</v>
      </c>
      <c r="E157" s="16">
        <f t="shared" si="8"/>
        <v>9.972801450589297E-2</v>
      </c>
      <c r="F157">
        <v>33816</v>
      </c>
      <c r="G157">
        <v>33820</v>
      </c>
      <c r="H157" t="b">
        <v>0</v>
      </c>
      <c r="I157" t="b">
        <v>1</v>
      </c>
      <c r="J157" t="b">
        <v>0</v>
      </c>
      <c r="K157" t="b">
        <v>1</v>
      </c>
      <c r="P157" s="25"/>
    </row>
    <row r="158" spans="1:16" ht="15" customHeight="1" x14ac:dyDescent="0.25">
      <c r="A158" t="s">
        <v>197</v>
      </c>
      <c r="B158" s="17" t="s">
        <v>206</v>
      </c>
      <c r="C158" s="15">
        <v>332</v>
      </c>
      <c r="D158" s="17">
        <v>366</v>
      </c>
      <c r="E158" s="16">
        <f t="shared" si="8"/>
        <v>0.10240963855421681</v>
      </c>
      <c r="F158">
        <v>33841</v>
      </c>
      <c r="G158">
        <v>33842</v>
      </c>
      <c r="H158" t="b">
        <v>0</v>
      </c>
      <c r="I158" t="b">
        <v>1</v>
      </c>
      <c r="J158" t="b">
        <v>0</v>
      </c>
      <c r="K158" t="b">
        <v>1</v>
      </c>
      <c r="P158" s="25"/>
    </row>
    <row r="159" spans="1:16" ht="15" customHeight="1" x14ac:dyDescent="0.25">
      <c r="A159" t="s">
        <v>197</v>
      </c>
      <c r="B159" s="17" t="s">
        <v>216</v>
      </c>
      <c r="C159" s="15">
        <v>330</v>
      </c>
      <c r="D159" s="17">
        <v>360</v>
      </c>
      <c r="E159" s="16">
        <f t="shared" si="8"/>
        <v>9.0909090909090828E-2</v>
      </c>
      <c r="F159">
        <v>33852</v>
      </c>
      <c r="G159">
        <v>33853</v>
      </c>
      <c r="H159" t="b">
        <v>0</v>
      </c>
      <c r="I159" t="b">
        <v>1</v>
      </c>
      <c r="J159" t="b">
        <v>0</v>
      </c>
      <c r="K159" t="b">
        <v>1</v>
      </c>
      <c r="P159" s="25"/>
    </row>
    <row r="160" spans="1:16" ht="15" customHeight="1" x14ac:dyDescent="0.25">
      <c r="A160" t="s">
        <v>197</v>
      </c>
      <c r="B160" s="17" t="s">
        <v>217</v>
      </c>
      <c r="C160" s="15">
        <v>1323</v>
      </c>
      <c r="D160" s="17">
        <v>1402</v>
      </c>
      <c r="E160" s="16">
        <f t="shared" si="8"/>
        <v>5.9712773998488178E-2</v>
      </c>
      <c r="F160">
        <v>33881</v>
      </c>
      <c r="G160">
        <v>33882</v>
      </c>
      <c r="H160" t="b">
        <v>1</v>
      </c>
      <c r="I160" t="b">
        <v>0</v>
      </c>
      <c r="J160" t="b">
        <v>0</v>
      </c>
      <c r="K160" t="b">
        <v>1</v>
      </c>
      <c r="P160" s="25"/>
    </row>
    <row r="161" spans="1:21" ht="15" customHeight="1" x14ac:dyDescent="0.25">
      <c r="A161" t="s">
        <v>197</v>
      </c>
      <c r="B161" s="17" t="s">
        <v>205</v>
      </c>
      <c r="C161" s="15">
        <v>1103</v>
      </c>
      <c r="D161" s="17">
        <v>1169</v>
      </c>
      <c r="E161" s="16">
        <f t="shared" si="8"/>
        <v>5.9836808703535915E-2</v>
      </c>
      <c r="F161">
        <v>33921</v>
      </c>
      <c r="G161">
        <v>54937</v>
      </c>
      <c r="H161" t="b">
        <v>1</v>
      </c>
      <c r="I161" t="b">
        <v>0</v>
      </c>
      <c r="J161" t="b">
        <v>0</v>
      </c>
      <c r="K161" t="b">
        <v>1</v>
      </c>
      <c r="P161" s="25"/>
    </row>
    <row r="162" spans="1:21" ht="15" customHeight="1" x14ac:dyDescent="0.25">
      <c r="A162" t="s">
        <v>197</v>
      </c>
      <c r="B162" s="17" t="s">
        <v>218</v>
      </c>
      <c r="C162" s="15">
        <v>1105</v>
      </c>
      <c r="D162" s="17">
        <v>1171</v>
      </c>
      <c r="E162" s="16">
        <f t="shared" si="8"/>
        <v>5.9728506787330327E-2</v>
      </c>
      <c r="F162">
        <v>33944</v>
      </c>
      <c r="G162">
        <v>34341</v>
      </c>
      <c r="H162" t="b">
        <v>1</v>
      </c>
      <c r="I162" t="b">
        <v>0</v>
      </c>
      <c r="J162" t="b">
        <v>0</v>
      </c>
      <c r="K162" t="b">
        <v>1</v>
      </c>
      <c r="P162" s="25"/>
    </row>
    <row r="163" spans="1:21" ht="15" customHeight="1" x14ac:dyDescent="0.25">
      <c r="A163" t="s">
        <v>197</v>
      </c>
      <c r="B163" s="17" t="s">
        <v>56</v>
      </c>
      <c r="C163" s="15">
        <v>840</v>
      </c>
      <c r="D163" s="17">
        <v>923</v>
      </c>
      <c r="E163" s="16">
        <f t="shared" si="8"/>
        <v>9.8809523809523903E-2</v>
      </c>
      <c r="F163">
        <v>33987</v>
      </c>
      <c r="G163">
        <v>33988</v>
      </c>
      <c r="H163" t="b">
        <v>0</v>
      </c>
      <c r="I163" t="b">
        <v>1</v>
      </c>
      <c r="J163" t="b">
        <v>0</v>
      </c>
      <c r="K163" t="b">
        <v>1</v>
      </c>
      <c r="P163" s="25"/>
    </row>
    <row r="164" spans="1:21" ht="15" customHeight="1" x14ac:dyDescent="0.25">
      <c r="A164" t="s">
        <v>197</v>
      </c>
      <c r="B164" s="17" t="s">
        <v>56</v>
      </c>
      <c r="C164" s="15">
        <v>855</v>
      </c>
      <c r="D164" s="17">
        <v>940</v>
      </c>
      <c r="E164" s="16">
        <f t="shared" si="8"/>
        <v>9.9415204678362512E-2</v>
      </c>
      <c r="F164">
        <v>33987</v>
      </c>
      <c r="G164">
        <v>33993</v>
      </c>
      <c r="H164" t="b">
        <v>0</v>
      </c>
      <c r="I164" t="b">
        <v>1</v>
      </c>
      <c r="J164" t="b">
        <v>0</v>
      </c>
      <c r="K164" t="b">
        <v>1</v>
      </c>
      <c r="P164" s="25"/>
    </row>
    <row r="165" spans="1:21" ht="15" customHeight="1" x14ac:dyDescent="0.25">
      <c r="A165" t="s">
        <v>197</v>
      </c>
      <c r="B165" s="17" t="s">
        <v>210</v>
      </c>
      <c r="C165" s="15">
        <v>923</v>
      </c>
      <c r="D165" s="17">
        <v>1003</v>
      </c>
      <c r="E165" s="16">
        <f>D165/($C165/1.15)-1.15</f>
        <v>9.9674972914409521E-2</v>
      </c>
      <c r="F165">
        <v>34021</v>
      </c>
      <c r="G165">
        <v>34022</v>
      </c>
      <c r="H165" t="b">
        <v>0</v>
      </c>
      <c r="I165" t="b">
        <v>1</v>
      </c>
      <c r="J165" t="b">
        <v>0</v>
      </c>
      <c r="K165" t="b">
        <v>1</v>
      </c>
      <c r="O165" t="s">
        <v>222</v>
      </c>
      <c r="P165" s="25"/>
    </row>
    <row r="166" spans="1:21" ht="15" customHeight="1" x14ac:dyDescent="0.25">
      <c r="A166" t="s">
        <v>197</v>
      </c>
      <c r="B166" s="17" t="s">
        <v>199</v>
      </c>
      <c r="C166" s="15">
        <v>404</v>
      </c>
      <c r="D166" s="17">
        <v>424</v>
      </c>
      <c r="E166" s="16">
        <f>D166/$C166-1</f>
        <v>4.9504950495049549E-2</v>
      </c>
      <c r="F166">
        <v>34039</v>
      </c>
      <c r="G166">
        <v>34039</v>
      </c>
      <c r="H166" t="b">
        <v>1</v>
      </c>
      <c r="I166" t="b">
        <v>0</v>
      </c>
      <c r="J166" t="b">
        <v>0</v>
      </c>
      <c r="K166" t="b">
        <v>1</v>
      </c>
      <c r="P166" s="25"/>
    </row>
    <row r="167" spans="1:21" ht="15" customHeight="1" x14ac:dyDescent="0.25">
      <c r="A167" t="s">
        <v>197</v>
      </c>
      <c r="B167" s="17" t="s">
        <v>200</v>
      </c>
      <c r="C167" s="15">
        <v>415</v>
      </c>
      <c r="D167" s="17">
        <v>452</v>
      </c>
      <c r="E167" s="16">
        <f>D167/$C167-1</f>
        <v>8.9156626506024184E-2</v>
      </c>
      <c r="F167">
        <v>34039</v>
      </c>
      <c r="G167">
        <v>34041</v>
      </c>
      <c r="H167" t="b">
        <v>0</v>
      </c>
      <c r="I167" t="b">
        <v>1</v>
      </c>
      <c r="J167" t="b">
        <v>0</v>
      </c>
      <c r="K167" t="b">
        <v>1</v>
      </c>
      <c r="O167" t="s">
        <v>207</v>
      </c>
      <c r="P167" s="25"/>
    </row>
    <row r="168" spans="1:21" ht="15" customHeight="1" x14ac:dyDescent="0.25">
      <c r="A168" t="s">
        <v>98</v>
      </c>
      <c r="B168" s="17" t="s">
        <v>50</v>
      </c>
      <c r="C168" s="15"/>
      <c r="D168" s="17"/>
      <c r="E168" s="16"/>
      <c r="F168">
        <v>34048</v>
      </c>
      <c r="G168">
        <v>34048</v>
      </c>
      <c r="H168" t="b">
        <v>1</v>
      </c>
      <c r="I168" t="b">
        <v>0</v>
      </c>
      <c r="J168" t="b">
        <v>0</v>
      </c>
      <c r="K168" t="b">
        <v>1</v>
      </c>
      <c r="P168" s="25"/>
    </row>
    <row r="169" spans="1:21" ht="15" customHeight="1" x14ac:dyDescent="0.25">
      <c r="A169" t="s">
        <v>98</v>
      </c>
      <c r="B169" s="17" t="s">
        <v>51</v>
      </c>
      <c r="C169" s="15"/>
      <c r="D169" s="17"/>
      <c r="E169" s="16"/>
      <c r="F169">
        <v>34048</v>
      </c>
      <c r="G169">
        <v>34050</v>
      </c>
      <c r="H169" t="b">
        <v>0</v>
      </c>
      <c r="I169" t="b">
        <v>1</v>
      </c>
      <c r="J169" t="b">
        <v>0</v>
      </c>
      <c r="K169" t="b">
        <v>1</v>
      </c>
      <c r="P169" s="25"/>
    </row>
    <row r="170" spans="1:21" ht="15" customHeight="1" x14ac:dyDescent="0.25">
      <c r="A170" t="s">
        <v>197</v>
      </c>
      <c r="B170" s="17" t="s">
        <v>53</v>
      </c>
      <c r="C170" s="15">
        <v>1663</v>
      </c>
      <c r="D170" s="17">
        <v>1762</v>
      </c>
      <c r="E170" s="16">
        <f>D170/$C170-1</f>
        <v>5.9530968129885675E-2</v>
      </c>
      <c r="F170">
        <v>34080</v>
      </c>
      <c r="G170">
        <v>61958</v>
      </c>
      <c r="H170" t="b">
        <v>1</v>
      </c>
      <c r="I170" t="b">
        <v>0</v>
      </c>
      <c r="J170" t="b">
        <v>0</v>
      </c>
      <c r="K170" t="b">
        <v>1</v>
      </c>
      <c r="P170" s="25"/>
    </row>
    <row r="171" spans="1:21" ht="15" customHeight="1" x14ac:dyDescent="0.25">
      <c r="B171" s="17"/>
      <c r="C171" s="15"/>
      <c r="D171" s="17"/>
      <c r="E171" s="16"/>
      <c r="N171" s="6"/>
      <c r="P171" s="25"/>
      <c r="T171">
        <v>17</v>
      </c>
      <c r="U171">
        <v>158</v>
      </c>
    </row>
    <row r="172" spans="1:21" ht="15" customHeight="1" x14ac:dyDescent="0.25">
      <c r="B172" s="17"/>
      <c r="C172" s="15"/>
      <c r="D172" s="17"/>
      <c r="E172" s="16"/>
      <c r="N172" s="6"/>
      <c r="P172" s="25"/>
      <c r="R172" s="32">
        <v>2</v>
      </c>
      <c r="U172">
        <f>U171/T171</f>
        <v>9.2941176470588243</v>
      </c>
    </row>
    <row r="173" spans="1:21" ht="15" customHeight="1" x14ac:dyDescent="0.25">
      <c r="B173" s="17" t="s">
        <v>350</v>
      </c>
      <c r="C173" s="15">
        <v>3493</v>
      </c>
      <c r="D173" s="17">
        <v>3702</v>
      </c>
      <c r="E173" s="16">
        <f t="shared" ref="E173:E191" si="9">D173/$C173-1</f>
        <v>5.9833953621528879E-2</v>
      </c>
      <c r="F173" s="31" t="s">
        <v>41</v>
      </c>
      <c r="G173">
        <v>83409</v>
      </c>
      <c r="H173" t="b">
        <v>1</v>
      </c>
      <c r="I173" t="b">
        <v>0</v>
      </c>
      <c r="J173" t="b">
        <v>0</v>
      </c>
      <c r="K173" t="b">
        <v>0</v>
      </c>
      <c r="M173">
        <v>33318</v>
      </c>
      <c r="N173">
        <v>6</v>
      </c>
      <c r="O173">
        <f t="shared" ref="O173:O187" si="10">M173/(R173)/(1+E173)</f>
        <v>3929.6249999999995</v>
      </c>
      <c r="Q173">
        <v>5</v>
      </c>
      <c r="R173" s="32">
        <f>N173+R$172</f>
        <v>8</v>
      </c>
    </row>
    <row r="174" spans="1:21" ht="15" customHeight="1" x14ac:dyDescent="0.25">
      <c r="B174" s="17" t="s">
        <v>363</v>
      </c>
      <c r="C174">
        <v>4715</v>
      </c>
      <c r="D174" s="17">
        <v>4997</v>
      </c>
      <c r="E174" s="16">
        <f t="shared" si="9"/>
        <v>5.9809119830328772E-2</v>
      </c>
      <c r="F174" s="31" t="s">
        <v>41</v>
      </c>
      <c r="G174">
        <v>59593</v>
      </c>
      <c r="H174" t="b">
        <v>1</v>
      </c>
      <c r="I174" t="b">
        <v>0</v>
      </c>
      <c r="J174" t="b">
        <v>0</v>
      </c>
      <c r="K174" t="b">
        <v>0</v>
      </c>
      <c r="M174">
        <v>14991</v>
      </c>
      <c r="N174">
        <v>3</v>
      </c>
      <c r="O174">
        <f t="shared" si="10"/>
        <v>2828.9999999999995</v>
      </c>
      <c r="Q174">
        <v>7</v>
      </c>
      <c r="R174" s="32">
        <f t="shared" ref="R174:R187" si="11">N174+R$172</f>
        <v>5</v>
      </c>
    </row>
    <row r="175" spans="1:21" ht="15" customHeight="1" x14ac:dyDescent="0.25">
      <c r="B175" s="17" t="s">
        <v>348</v>
      </c>
      <c r="C175">
        <v>825</v>
      </c>
      <c r="D175" s="17">
        <v>907</v>
      </c>
      <c r="E175" s="16">
        <f t="shared" si="9"/>
        <v>9.9393939393939368E-2</v>
      </c>
      <c r="F175" s="31" t="s">
        <v>41</v>
      </c>
      <c r="G175">
        <v>80525</v>
      </c>
      <c r="H175" t="b">
        <v>0</v>
      </c>
      <c r="I175" t="b">
        <v>1</v>
      </c>
      <c r="J175" t="b">
        <v>0</v>
      </c>
      <c r="K175" t="b">
        <v>0</v>
      </c>
      <c r="M175">
        <f>16326+17056</f>
        <v>33382</v>
      </c>
      <c r="N175">
        <v>8</v>
      </c>
      <c r="O175">
        <f t="shared" si="10"/>
        <v>3036.4002205071665</v>
      </c>
      <c r="Q175">
        <v>3</v>
      </c>
      <c r="R175" s="32">
        <f t="shared" si="11"/>
        <v>10</v>
      </c>
    </row>
    <row r="176" spans="1:21" ht="15" customHeight="1" x14ac:dyDescent="0.25">
      <c r="B176" s="17" t="s">
        <v>347</v>
      </c>
      <c r="C176" s="23">
        <v>489</v>
      </c>
      <c r="D176">
        <v>538</v>
      </c>
      <c r="E176" s="16">
        <f t="shared" si="9"/>
        <v>0.10020449897750505</v>
      </c>
      <c r="F176" s="31" t="s">
        <v>41</v>
      </c>
      <c r="G176">
        <v>80561</v>
      </c>
      <c r="H176" t="b">
        <v>0</v>
      </c>
      <c r="I176" t="b">
        <v>1</v>
      </c>
      <c r="J176" t="b">
        <v>0</v>
      </c>
      <c r="K176" t="b">
        <v>0</v>
      </c>
      <c r="M176">
        <v>20982</v>
      </c>
      <c r="N176">
        <v>6</v>
      </c>
      <c r="O176">
        <f t="shared" si="10"/>
        <v>2383.875</v>
      </c>
      <c r="Q176">
        <v>2</v>
      </c>
      <c r="R176" s="32">
        <f t="shared" si="11"/>
        <v>8</v>
      </c>
    </row>
    <row r="177" spans="1:18" ht="15" customHeight="1" x14ac:dyDescent="0.25">
      <c r="B177" s="17" t="s">
        <v>357</v>
      </c>
      <c r="C177">
        <v>953</v>
      </c>
      <c r="D177" s="17">
        <v>1048</v>
      </c>
      <c r="E177" s="16">
        <f t="shared" si="9"/>
        <v>9.9685204616998924E-2</v>
      </c>
      <c r="F177" s="31" t="s">
        <v>41</v>
      </c>
      <c r="G177">
        <v>80522</v>
      </c>
      <c r="H177" t="b">
        <v>0</v>
      </c>
      <c r="I177" t="b">
        <v>1</v>
      </c>
      <c r="J177" t="b">
        <v>0</v>
      </c>
      <c r="K177" t="b">
        <v>0</v>
      </c>
      <c r="M177">
        <f>9598+16344</f>
        <v>25942</v>
      </c>
      <c r="N177">
        <v>8</v>
      </c>
      <c r="O177">
        <f t="shared" si="10"/>
        <v>2359.0387404580151</v>
      </c>
      <c r="Q177">
        <v>13</v>
      </c>
      <c r="R177" s="32">
        <f t="shared" si="11"/>
        <v>10</v>
      </c>
    </row>
    <row r="178" spans="1:18" ht="15" customHeight="1" x14ac:dyDescent="0.25">
      <c r="B178" s="17" t="s">
        <v>351</v>
      </c>
      <c r="C178">
        <v>847</v>
      </c>
      <c r="D178" s="17">
        <v>923</v>
      </c>
      <c r="E178" s="16">
        <f t="shared" si="9"/>
        <v>8.9728453364817051E-2</v>
      </c>
      <c r="F178" s="31" t="s">
        <v>41</v>
      </c>
      <c r="G178">
        <v>80565</v>
      </c>
      <c r="H178" t="b">
        <v>0</v>
      </c>
      <c r="I178" t="b">
        <v>1</v>
      </c>
      <c r="J178" t="b">
        <v>0</v>
      </c>
      <c r="K178" t="b">
        <v>0</v>
      </c>
      <c r="M178">
        <v>11076</v>
      </c>
      <c r="N178">
        <v>3</v>
      </c>
      <c r="O178">
        <f t="shared" si="10"/>
        <v>2032.7999999999997</v>
      </c>
      <c r="Q178">
        <v>6</v>
      </c>
      <c r="R178" s="32">
        <f t="shared" si="11"/>
        <v>5</v>
      </c>
    </row>
    <row r="179" spans="1:18" ht="15" customHeight="1" x14ac:dyDescent="0.25">
      <c r="B179" s="17" t="s">
        <v>359</v>
      </c>
      <c r="C179">
        <v>3602</v>
      </c>
      <c r="D179" s="17">
        <v>3782</v>
      </c>
      <c r="E179" s="16">
        <f t="shared" si="9"/>
        <v>4.9972237645752315E-2</v>
      </c>
      <c r="F179" s="31" t="s">
        <v>41</v>
      </c>
      <c r="G179">
        <v>80865</v>
      </c>
      <c r="H179" t="b">
        <v>1</v>
      </c>
      <c r="I179" t="b">
        <v>0</v>
      </c>
      <c r="J179" t="b">
        <v>0</v>
      </c>
      <c r="K179" t="b">
        <v>0</v>
      </c>
      <c r="M179">
        <v>11346</v>
      </c>
      <c r="N179">
        <v>4</v>
      </c>
      <c r="O179">
        <f t="shared" si="10"/>
        <v>1801</v>
      </c>
      <c r="Q179">
        <v>15</v>
      </c>
      <c r="R179" s="32">
        <f t="shared" si="11"/>
        <v>6</v>
      </c>
    </row>
    <row r="180" spans="1:18" ht="15" customHeight="1" x14ac:dyDescent="0.25">
      <c r="A180" t="s">
        <v>346</v>
      </c>
      <c r="B180" t="s">
        <v>7</v>
      </c>
      <c r="C180" s="23">
        <v>1270</v>
      </c>
      <c r="D180" s="17">
        <v>1397</v>
      </c>
      <c r="E180" s="16">
        <f t="shared" si="9"/>
        <v>0.10000000000000009</v>
      </c>
      <c r="F180" s="31" t="s">
        <v>41</v>
      </c>
      <c r="G180">
        <v>84502</v>
      </c>
      <c r="H180" t="b">
        <v>0</v>
      </c>
      <c r="I180" t="b">
        <v>1</v>
      </c>
      <c r="J180" t="b">
        <v>0</v>
      </c>
      <c r="K180" t="b">
        <v>0</v>
      </c>
      <c r="M180">
        <v>25146</v>
      </c>
      <c r="N180">
        <v>10</v>
      </c>
      <c r="O180">
        <f t="shared" si="10"/>
        <v>1904.9999999999998</v>
      </c>
      <c r="P180" s="25"/>
      <c r="Q180">
        <v>1</v>
      </c>
      <c r="R180" s="32">
        <f t="shared" si="11"/>
        <v>12</v>
      </c>
    </row>
    <row r="181" spans="1:18" ht="15" customHeight="1" x14ac:dyDescent="0.25">
      <c r="B181" s="17" t="s">
        <v>356</v>
      </c>
      <c r="C181">
        <v>643</v>
      </c>
      <c r="D181" s="17">
        <v>701</v>
      </c>
      <c r="E181" s="16">
        <f t="shared" si="9"/>
        <v>9.020217729393476E-2</v>
      </c>
      <c r="F181" s="31" t="s">
        <v>41</v>
      </c>
      <c r="G181">
        <v>59498</v>
      </c>
      <c r="H181" t="b">
        <v>0</v>
      </c>
      <c r="I181" t="b">
        <v>1</v>
      </c>
      <c r="J181" t="b">
        <v>0</v>
      </c>
      <c r="K181" t="b">
        <v>0</v>
      </c>
      <c r="M181">
        <v>23133</v>
      </c>
      <c r="N181">
        <v>10</v>
      </c>
      <c r="O181">
        <f t="shared" si="10"/>
        <v>1768.2499999999998</v>
      </c>
      <c r="Q181">
        <v>12</v>
      </c>
      <c r="R181" s="32">
        <f t="shared" si="11"/>
        <v>12</v>
      </c>
    </row>
    <row r="182" spans="1:18" ht="15" customHeight="1" x14ac:dyDescent="0.25">
      <c r="B182" s="17" t="s">
        <v>362</v>
      </c>
      <c r="C182">
        <v>6354</v>
      </c>
      <c r="D182" s="17">
        <v>6672</v>
      </c>
      <c r="E182" s="16">
        <f t="shared" si="9"/>
        <v>5.0047214353163394E-2</v>
      </c>
      <c r="F182" s="31" t="s">
        <v>41</v>
      </c>
      <c r="G182">
        <v>80490</v>
      </c>
      <c r="H182" t="b">
        <v>1</v>
      </c>
      <c r="I182" t="b">
        <v>0</v>
      </c>
      <c r="J182" t="b">
        <v>0</v>
      </c>
      <c r="K182" t="b">
        <v>0</v>
      </c>
      <c r="M182">
        <v>20016</v>
      </c>
      <c r="N182">
        <v>9</v>
      </c>
      <c r="O182">
        <f t="shared" si="10"/>
        <v>1732.909090909091</v>
      </c>
      <c r="Q182">
        <v>18</v>
      </c>
      <c r="R182" s="32">
        <f t="shared" si="11"/>
        <v>11</v>
      </c>
    </row>
    <row r="183" spans="1:18" ht="15" customHeight="1" x14ac:dyDescent="0.25">
      <c r="B183" s="17" t="s">
        <v>361</v>
      </c>
      <c r="C183">
        <v>5923</v>
      </c>
      <c r="D183" s="17">
        <v>6278</v>
      </c>
      <c r="E183" s="16">
        <f t="shared" si="9"/>
        <v>5.9935843322640459E-2</v>
      </c>
      <c r="F183" s="31" t="s">
        <v>41</v>
      </c>
      <c r="G183">
        <v>59596</v>
      </c>
      <c r="H183" t="b">
        <v>1</v>
      </c>
      <c r="I183" t="b">
        <v>0</v>
      </c>
      <c r="J183" t="b">
        <v>0</v>
      </c>
      <c r="K183" t="b">
        <v>0</v>
      </c>
      <c r="M183">
        <v>11858</v>
      </c>
      <c r="N183">
        <v>5</v>
      </c>
      <c r="O183">
        <f t="shared" si="10"/>
        <v>1598.2099394711693</v>
      </c>
      <c r="Q183">
        <v>16</v>
      </c>
      <c r="R183" s="32">
        <f t="shared" si="11"/>
        <v>7</v>
      </c>
    </row>
    <row r="184" spans="1:18" ht="15" customHeight="1" x14ac:dyDescent="0.25">
      <c r="B184" s="17" t="s">
        <v>364</v>
      </c>
      <c r="C184" s="23">
        <v>3694</v>
      </c>
      <c r="D184">
        <v>3694</v>
      </c>
      <c r="E184" s="16">
        <f t="shared" si="9"/>
        <v>0</v>
      </c>
      <c r="F184" s="31" t="s">
        <v>41</v>
      </c>
      <c r="G184">
        <v>93307</v>
      </c>
      <c r="H184" t="b">
        <v>0</v>
      </c>
      <c r="I184" t="b">
        <v>0</v>
      </c>
      <c r="J184" t="b">
        <v>0</v>
      </c>
      <c r="K184" t="b">
        <v>0</v>
      </c>
      <c r="M184">
        <f>3694*3</f>
        <v>11082</v>
      </c>
      <c r="N184">
        <v>5</v>
      </c>
      <c r="O184">
        <f t="shared" si="10"/>
        <v>1583.1428571428571</v>
      </c>
      <c r="Q184">
        <v>19</v>
      </c>
      <c r="R184" s="32">
        <f t="shared" si="11"/>
        <v>7</v>
      </c>
    </row>
    <row r="185" spans="1:18" ht="15" customHeight="1" x14ac:dyDescent="0.25">
      <c r="B185" s="17" t="s">
        <v>352</v>
      </c>
      <c r="C185">
        <v>7389</v>
      </c>
      <c r="D185" s="17">
        <v>7758</v>
      </c>
      <c r="E185" s="16">
        <f t="shared" si="9"/>
        <v>4.9939098660170433E-2</v>
      </c>
      <c r="F185" s="31" t="s">
        <v>41</v>
      </c>
      <c r="G185">
        <v>80606</v>
      </c>
      <c r="H185" t="b">
        <v>1</v>
      </c>
      <c r="I185" t="b">
        <v>0</v>
      </c>
      <c r="J185" t="b">
        <v>0</v>
      </c>
      <c r="K185" t="b">
        <v>0</v>
      </c>
      <c r="M185">
        <v>7758</v>
      </c>
      <c r="N185">
        <v>4</v>
      </c>
      <c r="O185">
        <f t="shared" si="10"/>
        <v>1231.5</v>
      </c>
      <c r="Q185">
        <v>8</v>
      </c>
      <c r="R185" s="32">
        <f t="shared" si="11"/>
        <v>6</v>
      </c>
    </row>
    <row r="186" spans="1:18" ht="15" customHeight="1" x14ac:dyDescent="0.25">
      <c r="B186" s="17" t="s">
        <v>354</v>
      </c>
      <c r="C186">
        <v>2118</v>
      </c>
      <c r="D186" s="17">
        <v>2118</v>
      </c>
      <c r="E186" s="16">
        <f t="shared" si="9"/>
        <v>0</v>
      </c>
      <c r="F186" s="31" t="s">
        <v>41</v>
      </c>
      <c r="G186">
        <v>80980</v>
      </c>
      <c r="H186" t="b">
        <v>0</v>
      </c>
      <c r="I186" t="b">
        <v>0</v>
      </c>
      <c r="J186" t="b">
        <v>0</v>
      </c>
      <c r="K186" t="b">
        <v>0</v>
      </c>
      <c r="M186">
        <f>10590+11121</f>
        <v>21711</v>
      </c>
      <c r="N186">
        <v>15</v>
      </c>
      <c r="O186">
        <f t="shared" si="10"/>
        <v>1277.1176470588234</v>
      </c>
      <c r="Q186">
        <v>10</v>
      </c>
      <c r="R186" s="32">
        <f t="shared" si="11"/>
        <v>17</v>
      </c>
    </row>
    <row r="187" spans="1:18" ht="15" customHeight="1" x14ac:dyDescent="0.25">
      <c r="B187" s="17" t="s">
        <v>353</v>
      </c>
      <c r="C187">
        <v>2383</v>
      </c>
      <c r="D187" s="17">
        <v>2502</v>
      </c>
      <c r="E187" s="16">
        <f t="shared" si="9"/>
        <v>4.993705413344518E-2</v>
      </c>
      <c r="F187" s="31" t="s">
        <v>41</v>
      </c>
      <c r="G187">
        <v>80544</v>
      </c>
      <c r="H187" t="b">
        <v>1</v>
      </c>
      <c r="I187" t="b">
        <v>0</v>
      </c>
      <c r="J187" t="b">
        <v>0</v>
      </c>
      <c r="K187" t="b">
        <v>0</v>
      </c>
      <c r="M187">
        <v>7506</v>
      </c>
      <c r="N187">
        <v>5</v>
      </c>
      <c r="O187">
        <f t="shared" si="10"/>
        <v>1021.2857142857143</v>
      </c>
      <c r="Q187">
        <v>9</v>
      </c>
      <c r="R187" s="32">
        <f t="shared" si="11"/>
        <v>7</v>
      </c>
    </row>
    <row r="188" spans="1:18" ht="15" customHeight="1" x14ac:dyDescent="0.25">
      <c r="B188" s="17" t="s">
        <v>349</v>
      </c>
      <c r="C188">
        <v>825</v>
      </c>
      <c r="D188" s="17">
        <v>907</v>
      </c>
      <c r="E188" s="16">
        <f t="shared" si="9"/>
        <v>9.9393939393939368E-2</v>
      </c>
      <c r="F188" s="31" t="s">
        <v>41</v>
      </c>
      <c r="G188">
        <v>80526</v>
      </c>
      <c r="H188" t="b">
        <v>0</v>
      </c>
      <c r="I188" t="b">
        <v>1</v>
      </c>
      <c r="J188" t="b">
        <v>0</v>
      </c>
      <c r="K188" t="b">
        <v>0</v>
      </c>
      <c r="Q188">
        <v>4</v>
      </c>
    </row>
    <row r="189" spans="1:18" ht="15" customHeight="1" x14ac:dyDescent="0.25">
      <c r="B189" s="17" t="s">
        <v>355</v>
      </c>
      <c r="C189">
        <v>3707</v>
      </c>
      <c r="D189" s="17">
        <v>3707</v>
      </c>
      <c r="E189" s="16">
        <f t="shared" si="9"/>
        <v>0</v>
      </c>
      <c r="F189" s="31" t="s">
        <v>41</v>
      </c>
      <c r="G189">
        <v>80989</v>
      </c>
      <c r="H189" t="b">
        <v>0</v>
      </c>
      <c r="I189" t="b">
        <v>0</v>
      </c>
      <c r="J189" t="b">
        <v>0</v>
      </c>
      <c r="K189" t="b">
        <v>0</v>
      </c>
      <c r="Q189">
        <v>11</v>
      </c>
    </row>
    <row r="190" spans="1:18" ht="15" customHeight="1" x14ac:dyDescent="0.25">
      <c r="B190" s="17" t="s">
        <v>358</v>
      </c>
      <c r="C190">
        <v>4926</v>
      </c>
      <c r="D190" s="17">
        <v>5172</v>
      </c>
      <c r="E190" s="16">
        <f t="shared" si="9"/>
        <v>4.9939098660170433E-2</v>
      </c>
      <c r="F190" s="31" t="s">
        <v>41</v>
      </c>
      <c r="G190">
        <v>80521</v>
      </c>
      <c r="H190" t="b">
        <v>1</v>
      </c>
      <c r="I190" t="b">
        <v>0</v>
      </c>
      <c r="J190" t="b">
        <v>0</v>
      </c>
      <c r="K190" t="b">
        <v>0</v>
      </c>
      <c r="Q190">
        <v>14</v>
      </c>
    </row>
    <row r="191" spans="1:18" ht="15" customHeight="1" x14ac:dyDescent="0.25">
      <c r="B191" s="17" t="s">
        <v>360</v>
      </c>
      <c r="C191">
        <v>2632</v>
      </c>
      <c r="D191" s="17">
        <v>2790</v>
      </c>
      <c r="E191" s="16">
        <f t="shared" si="9"/>
        <v>6.0030395136778214E-2</v>
      </c>
      <c r="F191" s="31" t="s">
        <v>41</v>
      </c>
      <c r="G191">
        <v>61273</v>
      </c>
      <c r="H191" t="b">
        <v>1</v>
      </c>
      <c r="I191" t="b">
        <v>0</v>
      </c>
      <c r="J191" t="b">
        <v>0</v>
      </c>
      <c r="K191" t="b">
        <v>0</v>
      </c>
      <c r="Q191">
        <v>17</v>
      </c>
    </row>
    <row r="194" spans="4:5" ht="15" customHeight="1" x14ac:dyDescent="0.25">
      <c r="D194" s="17">
        <v>11511</v>
      </c>
      <c r="E194" s="27">
        <v>125.19</v>
      </c>
    </row>
    <row r="195" spans="4:5" ht="15" customHeight="1" x14ac:dyDescent="0.25">
      <c r="D195" s="17">
        <v>29711</v>
      </c>
      <c r="E195" s="27">
        <v>307.19</v>
      </c>
    </row>
  </sheetData>
  <autoFilter ref="A172:Q191" xr:uid="{00000000-0009-0000-0000-000001000000}">
    <sortState ref="A173:Q191">
      <sortCondition descending="1" ref="O172:O191"/>
    </sortState>
  </autoFilter>
  <sortState ref="A68:K125">
    <sortCondition ref="A68"/>
  </sortState>
  <mergeCells count="1">
    <mergeCell ref="Q2:Q7"/>
  </mergeCells>
  <conditionalFormatting sqref="E2:E7">
    <cfRule type="colorScale" priority="25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C2:D2 C3:E7">
    <cfRule type="colorScale" priority="38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E71">
    <cfRule type="colorScale" priority="24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E100:E124">
    <cfRule type="colorScale" priority="19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E125:E130">
    <cfRule type="colorScale" priority="17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E125:E130">
    <cfRule type="colorScale" priority="18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E132:E133">
    <cfRule type="colorScale" priority="11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E132:E133">
    <cfRule type="colorScale" priority="12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E147:E159">
    <cfRule type="colorScale" priority="43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E135:E146">
    <cfRule type="colorScale" priority="47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E13:E172">
    <cfRule type="colorScale" priority="60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E173:E191">
    <cfRule type="colorScale" priority="2">
      <colorScale>
        <cfvo type="num" val="0"/>
        <cfvo type="percent" val="50"/>
        <cfvo type="max"/>
        <color theme="0"/>
        <color theme="9" tint="0.59999389629810485"/>
        <color theme="9" tint="0.39997558519241921"/>
      </colorScale>
    </cfRule>
  </conditionalFormatting>
  <conditionalFormatting sqref="O173:O1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9"/>
  <sheetViews>
    <sheetView workbookViewId="0">
      <selection sqref="A1:I329"/>
    </sheetView>
  </sheetViews>
  <sheetFormatPr defaultRowHeight="15" x14ac:dyDescent="0.25"/>
  <sheetData>
    <row r="1" spans="1:9" ht="45.75" thickBot="1" x14ac:dyDescent="0.3">
      <c r="A1" s="36" t="s">
        <v>318</v>
      </c>
      <c r="B1" s="37" t="s">
        <v>234</v>
      </c>
      <c r="C1" s="38">
        <v>4</v>
      </c>
      <c r="D1" s="38">
        <v>46420</v>
      </c>
      <c r="E1" s="39">
        <v>46431</v>
      </c>
      <c r="F1" s="41" t="b">
        <v>0</v>
      </c>
      <c r="G1" s="40" t="b">
        <v>1</v>
      </c>
      <c r="H1" s="41" t="b">
        <v>0</v>
      </c>
      <c r="I1" s="40" t="b">
        <v>1</v>
      </c>
    </row>
    <row r="2" spans="1:9" ht="60.75" thickBot="1" x14ac:dyDescent="0.3">
      <c r="A2" s="36" t="s">
        <v>318</v>
      </c>
      <c r="B2" s="37" t="s">
        <v>235</v>
      </c>
      <c r="C2" s="38">
        <v>4</v>
      </c>
      <c r="D2" s="38">
        <v>63293</v>
      </c>
      <c r="E2" s="39">
        <v>63295</v>
      </c>
      <c r="F2" s="41" t="b">
        <v>0</v>
      </c>
      <c r="G2" s="41" t="b">
        <v>0</v>
      </c>
      <c r="H2" s="41" t="b">
        <v>0</v>
      </c>
      <c r="I2" s="40" t="b">
        <v>1</v>
      </c>
    </row>
    <row r="3" spans="1:9" ht="60.75" thickBot="1" x14ac:dyDescent="0.3">
      <c r="A3" s="36" t="s">
        <v>318</v>
      </c>
      <c r="B3" s="37" t="s">
        <v>236</v>
      </c>
      <c r="C3" s="38">
        <v>4</v>
      </c>
      <c r="D3" s="38">
        <v>63302</v>
      </c>
      <c r="E3" s="39">
        <v>63304</v>
      </c>
      <c r="F3" s="41" t="b">
        <v>0</v>
      </c>
      <c r="G3" s="41" t="b">
        <v>0</v>
      </c>
      <c r="H3" s="41" t="b">
        <v>0</v>
      </c>
      <c r="I3" s="40" t="b">
        <v>1</v>
      </c>
    </row>
    <row r="4" spans="1:9" ht="30.75" thickBot="1" x14ac:dyDescent="0.3">
      <c r="A4" s="36" t="s">
        <v>318</v>
      </c>
      <c r="B4" s="37" t="s">
        <v>237</v>
      </c>
      <c r="C4" s="38">
        <v>3</v>
      </c>
      <c r="D4" s="38">
        <v>46453</v>
      </c>
      <c r="E4" s="39">
        <v>46465</v>
      </c>
      <c r="F4" s="41" t="b">
        <v>0</v>
      </c>
      <c r="G4" s="41" t="b">
        <v>0</v>
      </c>
      <c r="H4" s="41" t="b">
        <v>0</v>
      </c>
      <c r="I4" s="40" t="b">
        <v>1</v>
      </c>
    </row>
    <row r="5" spans="1:9" ht="30.75" thickBot="1" x14ac:dyDescent="0.3">
      <c r="A5" s="36" t="s">
        <v>318</v>
      </c>
      <c r="B5" s="37" t="s">
        <v>237</v>
      </c>
      <c r="C5" s="38">
        <v>4</v>
      </c>
      <c r="D5" s="38">
        <v>46466</v>
      </c>
      <c r="E5" s="39">
        <v>46478</v>
      </c>
      <c r="F5" s="41" t="b">
        <v>0</v>
      </c>
      <c r="G5" s="41" t="b">
        <v>0</v>
      </c>
      <c r="H5" s="41" t="b">
        <v>0</v>
      </c>
      <c r="I5" s="40" t="b">
        <v>1</v>
      </c>
    </row>
    <row r="6" spans="1:9" ht="45.75" thickBot="1" x14ac:dyDescent="0.3">
      <c r="A6" s="36" t="s">
        <v>318</v>
      </c>
      <c r="B6" s="37" t="s">
        <v>238</v>
      </c>
      <c r="C6" s="38">
        <v>3</v>
      </c>
      <c r="D6" s="38">
        <v>46453</v>
      </c>
      <c r="E6" s="39">
        <v>46464</v>
      </c>
      <c r="F6" s="41" t="b">
        <v>0</v>
      </c>
      <c r="G6" s="40" t="b">
        <v>1</v>
      </c>
      <c r="H6" s="41" t="b">
        <v>0</v>
      </c>
      <c r="I6" s="40" t="b">
        <v>1</v>
      </c>
    </row>
    <row r="7" spans="1:9" ht="45.75" thickBot="1" x14ac:dyDescent="0.3">
      <c r="A7" s="36" t="s">
        <v>318</v>
      </c>
      <c r="B7" s="37" t="s">
        <v>238</v>
      </c>
      <c r="C7" s="38">
        <v>4</v>
      </c>
      <c r="D7" s="38">
        <v>46466</v>
      </c>
      <c r="E7" s="39">
        <v>46477</v>
      </c>
      <c r="F7" s="41" t="b">
        <v>0</v>
      </c>
      <c r="G7" s="40" t="b">
        <v>1</v>
      </c>
      <c r="H7" s="41" t="b">
        <v>0</v>
      </c>
      <c r="I7" s="40" t="b">
        <v>1</v>
      </c>
    </row>
    <row r="8" spans="1:9" ht="30.75" thickBot="1" x14ac:dyDescent="0.3">
      <c r="A8" s="36" t="s">
        <v>169</v>
      </c>
      <c r="B8" s="37" t="s">
        <v>179</v>
      </c>
      <c r="C8" s="38">
        <v>4</v>
      </c>
      <c r="D8" s="38">
        <v>40789</v>
      </c>
      <c r="E8" s="39">
        <v>40791</v>
      </c>
      <c r="F8" s="40" t="b">
        <v>1</v>
      </c>
      <c r="G8" s="41" t="b">
        <v>0</v>
      </c>
      <c r="H8" s="41" t="b">
        <v>0</v>
      </c>
      <c r="I8" s="40" t="b">
        <v>1</v>
      </c>
    </row>
    <row r="9" spans="1:9" ht="45.75" thickBot="1" x14ac:dyDescent="0.3">
      <c r="A9" s="36" t="s">
        <v>169</v>
      </c>
      <c r="B9" s="37" t="s">
        <v>180</v>
      </c>
      <c r="C9" s="38">
        <v>4</v>
      </c>
      <c r="D9" s="38">
        <v>40789</v>
      </c>
      <c r="E9" s="39">
        <v>40790</v>
      </c>
      <c r="F9" s="41" t="b">
        <v>0</v>
      </c>
      <c r="G9" s="40" t="b">
        <v>1</v>
      </c>
      <c r="H9" s="41" t="b">
        <v>0</v>
      </c>
      <c r="I9" s="40" t="b">
        <v>1</v>
      </c>
    </row>
    <row r="10" spans="1:9" ht="30.75" thickBot="1" x14ac:dyDescent="0.3">
      <c r="A10" s="36" t="s">
        <v>169</v>
      </c>
      <c r="B10" s="37" t="s">
        <v>177</v>
      </c>
      <c r="C10" s="38">
        <v>4</v>
      </c>
      <c r="D10" s="38">
        <v>40944</v>
      </c>
      <c r="E10" s="39">
        <v>40945</v>
      </c>
      <c r="F10" s="41" t="b">
        <v>0</v>
      </c>
      <c r="G10" s="40" t="b">
        <v>1</v>
      </c>
      <c r="H10" s="41" t="b">
        <v>0</v>
      </c>
      <c r="I10" s="40" t="b">
        <v>1</v>
      </c>
    </row>
    <row r="11" spans="1:9" ht="15.75" thickBot="1" x14ac:dyDescent="0.3">
      <c r="A11" s="36" t="s">
        <v>169</v>
      </c>
      <c r="B11" s="37" t="s">
        <v>176</v>
      </c>
      <c r="C11" s="38">
        <v>1</v>
      </c>
      <c r="D11" s="38">
        <v>85451</v>
      </c>
      <c r="E11" s="39">
        <v>85462</v>
      </c>
      <c r="F11" s="40" t="b">
        <v>1</v>
      </c>
      <c r="G11" s="41" t="b">
        <v>0</v>
      </c>
      <c r="H11" s="41" t="b">
        <v>0</v>
      </c>
      <c r="I11" s="40" t="b">
        <v>1</v>
      </c>
    </row>
    <row r="12" spans="1:9" ht="15.75" thickBot="1" x14ac:dyDescent="0.3">
      <c r="A12" s="36" t="s">
        <v>169</v>
      </c>
      <c r="B12" s="37" t="s">
        <v>176</v>
      </c>
      <c r="C12" s="38">
        <v>4</v>
      </c>
      <c r="D12" s="38">
        <v>86620</v>
      </c>
      <c r="E12" s="39">
        <v>86621</v>
      </c>
      <c r="F12" s="40" t="b">
        <v>1</v>
      </c>
      <c r="G12" s="41" t="b">
        <v>0</v>
      </c>
      <c r="H12" s="41" t="b">
        <v>0</v>
      </c>
      <c r="I12" s="40" t="b">
        <v>1</v>
      </c>
    </row>
    <row r="13" spans="1:9" ht="15.75" thickBot="1" x14ac:dyDescent="0.3">
      <c r="A13" s="36" t="s">
        <v>169</v>
      </c>
      <c r="B13" s="37" t="s">
        <v>135</v>
      </c>
      <c r="C13" s="38">
        <v>4</v>
      </c>
      <c r="D13" s="38">
        <v>40777</v>
      </c>
      <c r="E13" s="39">
        <v>40780</v>
      </c>
      <c r="F13" s="40" t="b">
        <v>1</v>
      </c>
      <c r="G13" s="41" t="b">
        <v>0</v>
      </c>
      <c r="H13" s="41" t="b">
        <v>0</v>
      </c>
      <c r="I13" s="40" t="b">
        <v>1</v>
      </c>
    </row>
    <row r="14" spans="1:9" ht="30.75" thickBot="1" x14ac:dyDescent="0.3">
      <c r="A14" s="36" t="s">
        <v>169</v>
      </c>
      <c r="B14" s="37" t="s">
        <v>182</v>
      </c>
      <c r="C14" s="38">
        <v>4</v>
      </c>
      <c r="D14" s="38">
        <v>40883</v>
      </c>
      <c r="E14" s="39">
        <v>40883</v>
      </c>
      <c r="F14" s="40" t="b">
        <v>1</v>
      </c>
      <c r="G14" s="41" t="b">
        <v>0</v>
      </c>
      <c r="H14" s="41" t="b">
        <v>0</v>
      </c>
      <c r="I14" s="40" t="b">
        <v>1</v>
      </c>
    </row>
    <row r="15" spans="1:9" ht="30.75" thickBot="1" x14ac:dyDescent="0.3">
      <c r="A15" s="36" t="s">
        <v>169</v>
      </c>
      <c r="B15" s="37" t="s">
        <v>128</v>
      </c>
      <c r="C15" s="38">
        <v>4</v>
      </c>
      <c r="D15" s="38">
        <v>40932</v>
      </c>
      <c r="E15" s="39">
        <v>40933</v>
      </c>
      <c r="F15" s="41" t="b">
        <v>0</v>
      </c>
      <c r="G15" s="40" t="b">
        <v>1</v>
      </c>
      <c r="H15" s="41" t="b">
        <v>0</v>
      </c>
      <c r="I15" s="40" t="b">
        <v>1</v>
      </c>
    </row>
    <row r="16" spans="1:9" ht="30.75" thickBot="1" x14ac:dyDescent="0.3">
      <c r="A16" s="36" t="s">
        <v>169</v>
      </c>
      <c r="B16" s="37" t="s">
        <v>178</v>
      </c>
      <c r="C16" s="38">
        <v>4</v>
      </c>
      <c r="D16" s="38">
        <v>40907</v>
      </c>
      <c r="E16" s="39">
        <v>40907</v>
      </c>
      <c r="F16" s="40" t="b">
        <v>1</v>
      </c>
      <c r="G16" s="41" t="b">
        <v>0</v>
      </c>
      <c r="H16" s="41" t="b">
        <v>0</v>
      </c>
      <c r="I16" s="40" t="b">
        <v>1</v>
      </c>
    </row>
    <row r="17" spans="1:9" ht="45.75" thickBot="1" x14ac:dyDescent="0.3">
      <c r="A17" s="36" t="s">
        <v>169</v>
      </c>
      <c r="B17" s="37" t="s">
        <v>126</v>
      </c>
      <c r="C17" s="38">
        <v>4</v>
      </c>
      <c r="D17" s="38">
        <v>16691</v>
      </c>
      <c r="E17" s="39">
        <v>17174</v>
      </c>
      <c r="F17" s="40" t="b">
        <v>1</v>
      </c>
      <c r="G17" s="41" t="b">
        <v>0</v>
      </c>
      <c r="H17" s="40" t="b">
        <v>1</v>
      </c>
      <c r="I17" s="40" t="b">
        <v>1</v>
      </c>
    </row>
    <row r="18" spans="1:9" ht="60.75" thickBot="1" x14ac:dyDescent="0.3">
      <c r="A18" s="36" t="s">
        <v>169</v>
      </c>
      <c r="B18" s="37" t="s">
        <v>239</v>
      </c>
      <c r="C18" s="38">
        <v>4</v>
      </c>
      <c r="D18" s="38">
        <v>16691</v>
      </c>
      <c r="E18" s="39">
        <v>17173</v>
      </c>
      <c r="F18" s="40" t="b">
        <v>1</v>
      </c>
      <c r="G18" s="41" t="b">
        <v>0</v>
      </c>
      <c r="H18" s="40" t="b">
        <v>1</v>
      </c>
      <c r="I18" s="40" t="b">
        <v>1</v>
      </c>
    </row>
    <row r="19" spans="1:9" ht="30.75" thickBot="1" x14ac:dyDescent="0.3">
      <c r="A19" s="36" t="s">
        <v>169</v>
      </c>
      <c r="B19" s="37" t="s">
        <v>132</v>
      </c>
      <c r="C19" s="38">
        <v>4</v>
      </c>
      <c r="D19" s="38">
        <v>40897</v>
      </c>
      <c r="E19" s="39">
        <v>40897</v>
      </c>
      <c r="F19" s="40" t="b">
        <v>1</v>
      </c>
      <c r="G19" s="41" t="b">
        <v>0</v>
      </c>
      <c r="H19" s="41" t="b">
        <v>0</v>
      </c>
      <c r="I19" s="40" t="b">
        <v>1</v>
      </c>
    </row>
    <row r="20" spans="1:9" ht="45.75" thickBot="1" x14ac:dyDescent="0.3">
      <c r="A20" s="36" t="s">
        <v>169</v>
      </c>
      <c r="B20" s="37" t="s">
        <v>134</v>
      </c>
      <c r="C20" s="38">
        <v>4</v>
      </c>
      <c r="D20" s="38">
        <v>16688</v>
      </c>
      <c r="E20" s="39">
        <v>16688</v>
      </c>
      <c r="F20" s="40" t="b">
        <v>1</v>
      </c>
      <c r="G20" s="41" t="b">
        <v>0</v>
      </c>
      <c r="H20" s="40" t="b">
        <v>1</v>
      </c>
      <c r="I20" s="40" t="b">
        <v>1</v>
      </c>
    </row>
    <row r="21" spans="1:9" ht="30.75" thickBot="1" x14ac:dyDescent="0.3">
      <c r="A21" s="36" t="s">
        <v>169</v>
      </c>
      <c r="B21" s="37" t="s">
        <v>137</v>
      </c>
      <c r="C21" s="38">
        <v>4</v>
      </c>
      <c r="D21" s="38">
        <v>40869</v>
      </c>
      <c r="E21" s="39">
        <v>40869</v>
      </c>
      <c r="F21" s="40" t="b">
        <v>1</v>
      </c>
      <c r="G21" s="41" t="b">
        <v>0</v>
      </c>
      <c r="H21" s="41" t="b">
        <v>0</v>
      </c>
      <c r="I21" s="40" t="b">
        <v>1</v>
      </c>
    </row>
    <row r="22" spans="1:9" ht="30.75" thickBot="1" x14ac:dyDescent="0.3">
      <c r="A22" s="36" t="s">
        <v>169</v>
      </c>
      <c r="B22" s="37" t="s">
        <v>183</v>
      </c>
      <c r="C22" s="38">
        <v>4</v>
      </c>
      <c r="D22" s="38">
        <v>40842</v>
      </c>
      <c r="E22" s="39">
        <v>40842</v>
      </c>
      <c r="F22" s="40" t="b">
        <v>1</v>
      </c>
      <c r="G22" s="41" t="b">
        <v>0</v>
      </c>
      <c r="H22" s="41" t="b">
        <v>0</v>
      </c>
      <c r="I22" s="40" t="b">
        <v>1</v>
      </c>
    </row>
    <row r="23" spans="1:9" ht="45.75" thickBot="1" x14ac:dyDescent="0.3">
      <c r="A23" s="36" t="s">
        <v>169</v>
      </c>
      <c r="B23" s="37" t="s">
        <v>181</v>
      </c>
      <c r="C23" s="38">
        <v>4</v>
      </c>
      <c r="D23" s="38">
        <v>40842</v>
      </c>
      <c r="E23" s="39">
        <v>44552</v>
      </c>
      <c r="F23" s="41" t="b">
        <v>0</v>
      </c>
      <c r="G23" s="40" t="b">
        <v>1</v>
      </c>
      <c r="H23" s="41" t="b">
        <v>0</v>
      </c>
      <c r="I23" s="40" t="b">
        <v>1</v>
      </c>
    </row>
    <row r="24" spans="1:9" ht="30.75" thickBot="1" x14ac:dyDescent="0.3">
      <c r="A24" s="36" t="s">
        <v>169</v>
      </c>
      <c r="B24" s="37" t="s">
        <v>127</v>
      </c>
      <c r="C24" s="38">
        <v>4</v>
      </c>
      <c r="D24" s="38">
        <v>86603</v>
      </c>
      <c r="E24" s="39">
        <v>86604</v>
      </c>
      <c r="F24" s="41" t="b">
        <v>0</v>
      </c>
      <c r="G24" s="40" t="b">
        <v>1</v>
      </c>
      <c r="H24" s="41" t="b">
        <v>0</v>
      </c>
      <c r="I24" s="40" t="b">
        <v>1</v>
      </c>
    </row>
    <row r="25" spans="1:9" ht="45.75" thickBot="1" x14ac:dyDescent="0.3">
      <c r="A25" s="36" t="s">
        <v>169</v>
      </c>
      <c r="B25" s="37" t="s">
        <v>129</v>
      </c>
      <c r="C25" s="38">
        <v>4</v>
      </c>
      <c r="D25" s="38">
        <v>86603</v>
      </c>
      <c r="E25" s="39">
        <v>86605</v>
      </c>
      <c r="F25" s="41" t="b">
        <v>0</v>
      </c>
      <c r="G25" s="40" t="b">
        <v>1</v>
      </c>
      <c r="H25" s="41" t="b">
        <v>0</v>
      </c>
      <c r="I25" s="40" t="b">
        <v>1</v>
      </c>
    </row>
    <row r="26" spans="1:9" ht="30.75" thickBot="1" x14ac:dyDescent="0.3">
      <c r="A26" s="36" t="s">
        <v>169</v>
      </c>
      <c r="B26" s="37" t="s">
        <v>136</v>
      </c>
      <c r="C26" s="38">
        <v>4</v>
      </c>
      <c r="D26" s="38">
        <v>40823</v>
      </c>
      <c r="E26" s="39">
        <v>40823</v>
      </c>
      <c r="F26" s="40" t="b">
        <v>1</v>
      </c>
      <c r="G26" s="41" t="b">
        <v>0</v>
      </c>
      <c r="H26" s="41" t="b">
        <v>0</v>
      </c>
      <c r="I26" s="40" t="b">
        <v>1</v>
      </c>
    </row>
    <row r="27" spans="1:9" ht="45.75" thickBot="1" x14ac:dyDescent="0.3">
      <c r="A27" s="36" t="s">
        <v>169</v>
      </c>
      <c r="B27" s="37" t="s">
        <v>133</v>
      </c>
      <c r="C27" s="38">
        <v>4</v>
      </c>
      <c r="D27" s="38">
        <v>40823</v>
      </c>
      <c r="E27" s="39">
        <v>44548</v>
      </c>
      <c r="F27" s="41" t="b">
        <v>0</v>
      </c>
      <c r="G27" s="40" t="b">
        <v>1</v>
      </c>
      <c r="H27" s="41" t="b">
        <v>0</v>
      </c>
      <c r="I27" s="40" t="b">
        <v>1</v>
      </c>
    </row>
    <row r="28" spans="1:9" ht="30.75" thickBot="1" x14ac:dyDescent="0.3">
      <c r="A28" s="36" t="s">
        <v>97</v>
      </c>
      <c r="B28" s="37" t="s">
        <v>19</v>
      </c>
      <c r="C28" s="38">
        <v>4</v>
      </c>
      <c r="D28" s="38">
        <v>41770</v>
      </c>
      <c r="E28" s="39">
        <v>62924</v>
      </c>
      <c r="F28" s="41" t="b">
        <v>0</v>
      </c>
      <c r="G28" s="40" t="b">
        <v>1</v>
      </c>
      <c r="H28" s="41" t="b">
        <v>0</v>
      </c>
      <c r="I28" s="40" t="b">
        <v>1</v>
      </c>
    </row>
    <row r="29" spans="1:9" ht="30.75" thickBot="1" x14ac:dyDescent="0.3">
      <c r="A29" s="36" t="s">
        <v>97</v>
      </c>
      <c r="B29" s="37" t="s">
        <v>240</v>
      </c>
      <c r="C29" s="38">
        <v>4</v>
      </c>
      <c r="D29" s="42">
        <v>41771</v>
      </c>
      <c r="E29" s="39">
        <v>62966</v>
      </c>
      <c r="F29" s="41" t="b">
        <v>0</v>
      </c>
      <c r="G29" s="40" t="b">
        <v>1</v>
      </c>
      <c r="H29" s="41" t="b">
        <v>0</v>
      </c>
      <c r="I29" s="40" t="b">
        <v>1</v>
      </c>
    </row>
    <row r="30" spans="1:9" ht="45.75" thickBot="1" x14ac:dyDescent="0.3">
      <c r="A30" s="36" t="s">
        <v>97</v>
      </c>
      <c r="B30" s="37" t="s">
        <v>6</v>
      </c>
      <c r="C30" s="38">
        <v>4</v>
      </c>
      <c r="D30" s="42">
        <v>41772</v>
      </c>
      <c r="E30" s="39">
        <v>63005</v>
      </c>
      <c r="F30" s="41" t="b">
        <v>0</v>
      </c>
      <c r="G30" s="40" t="b">
        <v>1</v>
      </c>
      <c r="H30" s="41" t="b">
        <v>0</v>
      </c>
      <c r="I30" s="40" t="b">
        <v>1</v>
      </c>
    </row>
    <row r="31" spans="1:9" ht="30.75" thickBot="1" x14ac:dyDescent="0.3">
      <c r="A31" s="36" t="s">
        <v>97</v>
      </c>
      <c r="B31" s="37" t="s">
        <v>23</v>
      </c>
      <c r="C31" s="38">
        <v>4</v>
      </c>
      <c r="D31" s="38" t="s">
        <v>41</v>
      </c>
      <c r="E31" s="39">
        <v>18084</v>
      </c>
      <c r="F31" s="41" t="b">
        <v>0</v>
      </c>
      <c r="G31" s="40" t="b">
        <v>1</v>
      </c>
      <c r="H31" s="41" t="b">
        <v>0</v>
      </c>
      <c r="I31" s="40" t="b">
        <v>1</v>
      </c>
    </row>
    <row r="32" spans="1:9" ht="30.75" thickBot="1" x14ac:dyDescent="0.3">
      <c r="A32" s="36" t="s">
        <v>97</v>
      </c>
      <c r="B32" s="37" t="s">
        <v>241</v>
      </c>
      <c r="C32" s="38">
        <v>4</v>
      </c>
      <c r="D32" s="38" t="s">
        <v>41</v>
      </c>
      <c r="E32" s="39">
        <v>21481</v>
      </c>
      <c r="F32" s="41" t="b">
        <v>0</v>
      </c>
      <c r="G32" s="40" t="b">
        <v>1</v>
      </c>
      <c r="H32" s="41" t="b">
        <v>0</v>
      </c>
      <c r="I32" s="40" t="b">
        <v>1</v>
      </c>
    </row>
    <row r="33" spans="1:9" ht="30.75" thickBot="1" x14ac:dyDescent="0.3">
      <c r="A33" s="36" t="s">
        <v>97</v>
      </c>
      <c r="B33" s="37" t="s">
        <v>35</v>
      </c>
      <c r="C33" s="38">
        <v>4</v>
      </c>
      <c r="D33" s="38" t="s">
        <v>41</v>
      </c>
      <c r="E33" s="39">
        <v>21487</v>
      </c>
      <c r="F33" s="41" t="b">
        <v>0</v>
      </c>
      <c r="G33" s="40" t="b">
        <v>1</v>
      </c>
      <c r="H33" s="41" t="b">
        <v>0</v>
      </c>
      <c r="I33" s="40" t="b">
        <v>1</v>
      </c>
    </row>
    <row r="34" spans="1:9" ht="45.75" thickBot="1" x14ac:dyDescent="0.3">
      <c r="A34" s="36" t="s">
        <v>97</v>
      </c>
      <c r="B34" s="37" t="s">
        <v>242</v>
      </c>
      <c r="C34" s="38">
        <v>4</v>
      </c>
      <c r="D34" s="38">
        <v>48971</v>
      </c>
      <c r="E34" s="39">
        <v>48971</v>
      </c>
      <c r="F34" s="40" t="b">
        <v>1</v>
      </c>
      <c r="G34" s="41" t="b">
        <v>0</v>
      </c>
      <c r="H34" s="41" t="b">
        <v>0</v>
      </c>
      <c r="I34" s="40" t="b">
        <v>1</v>
      </c>
    </row>
    <row r="35" spans="1:9" ht="45.75" thickBot="1" x14ac:dyDescent="0.3">
      <c r="A35" s="36" t="s">
        <v>97</v>
      </c>
      <c r="B35" s="37" t="s">
        <v>243</v>
      </c>
      <c r="C35" s="38">
        <v>4</v>
      </c>
      <c r="D35" s="38">
        <v>48971</v>
      </c>
      <c r="E35" s="39">
        <v>48972</v>
      </c>
      <c r="F35" s="40" t="b">
        <v>1</v>
      </c>
      <c r="G35" s="41" t="b">
        <v>0</v>
      </c>
      <c r="H35" s="41" t="b">
        <v>0</v>
      </c>
      <c r="I35" s="40" t="b">
        <v>1</v>
      </c>
    </row>
    <row r="36" spans="1:9" ht="45.75" thickBot="1" x14ac:dyDescent="0.3">
      <c r="A36" s="36" t="s">
        <v>97</v>
      </c>
      <c r="B36" s="37" t="s">
        <v>244</v>
      </c>
      <c r="C36" s="38">
        <v>4</v>
      </c>
      <c r="D36" s="38">
        <v>48971</v>
      </c>
      <c r="E36" s="39">
        <v>48973</v>
      </c>
      <c r="F36" s="40" t="b">
        <v>1</v>
      </c>
      <c r="G36" s="41" t="b">
        <v>0</v>
      </c>
      <c r="H36" s="41" t="b">
        <v>0</v>
      </c>
      <c r="I36" s="40" t="b">
        <v>1</v>
      </c>
    </row>
    <row r="37" spans="1:9" ht="30.75" thickBot="1" x14ac:dyDescent="0.3">
      <c r="A37" s="36" t="s">
        <v>97</v>
      </c>
      <c r="B37" s="37" t="s">
        <v>245</v>
      </c>
      <c r="C37" s="38">
        <v>4</v>
      </c>
      <c r="D37" s="38">
        <v>86540</v>
      </c>
      <c r="E37" s="39">
        <v>86541</v>
      </c>
      <c r="F37" s="41" t="b">
        <v>0</v>
      </c>
      <c r="G37" s="40" t="b">
        <v>1</v>
      </c>
      <c r="H37" s="41" t="b">
        <v>0</v>
      </c>
      <c r="I37" s="40" t="b">
        <v>1</v>
      </c>
    </row>
    <row r="38" spans="1:9" ht="30.75" thickBot="1" x14ac:dyDescent="0.3">
      <c r="A38" s="36" t="s">
        <v>97</v>
      </c>
      <c r="B38" s="37" t="s">
        <v>246</v>
      </c>
      <c r="C38" s="38">
        <v>4</v>
      </c>
      <c r="D38" s="38">
        <v>86546</v>
      </c>
      <c r="E38" s="39">
        <v>86547</v>
      </c>
      <c r="F38" s="41" t="b">
        <v>0</v>
      </c>
      <c r="G38" s="40" t="b">
        <v>1</v>
      </c>
      <c r="H38" s="41" t="b">
        <v>0</v>
      </c>
      <c r="I38" s="40" t="b">
        <v>1</v>
      </c>
    </row>
    <row r="39" spans="1:9" ht="30.75" thickBot="1" x14ac:dyDescent="0.3">
      <c r="A39" s="36" t="s">
        <v>97</v>
      </c>
      <c r="B39" s="37" t="s">
        <v>247</v>
      </c>
      <c r="C39" s="38">
        <v>4</v>
      </c>
      <c r="D39" s="38">
        <v>86552</v>
      </c>
      <c r="E39" s="39">
        <v>86553</v>
      </c>
      <c r="F39" s="41" t="b">
        <v>0</v>
      </c>
      <c r="G39" s="40" t="b">
        <v>1</v>
      </c>
      <c r="H39" s="41" t="b">
        <v>0</v>
      </c>
      <c r="I39" s="40" t="b">
        <v>1</v>
      </c>
    </row>
    <row r="40" spans="1:9" ht="30.75" thickBot="1" x14ac:dyDescent="0.3">
      <c r="A40" s="36" t="s">
        <v>97</v>
      </c>
      <c r="B40" s="37" t="s">
        <v>37</v>
      </c>
      <c r="C40" s="38">
        <v>4</v>
      </c>
      <c r="D40" s="42">
        <v>86515</v>
      </c>
      <c r="E40" s="39">
        <v>86516</v>
      </c>
      <c r="F40" s="41" t="b">
        <v>0</v>
      </c>
      <c r="G40" s="40" t="b">
        <v>1</v>
      </c>
      <c r="H40" s="41" t="b">
        <v>0</v>
      </c>
      <c r="I40" s="40" t="b">
        <v>1</v>
      </c>
    </row>
    <row r="41" spans="1:9" ht="30.75" thickBot="1" x14ac:dyDescent="0.3">
      <c r="A41" s="36" t="s">
        <v>97</v>
      </c>
      <c r="B41" s="37" t="s">
        <v>248</v>
      </c>
      <c r="C41" s="38">
        <v>4</v>
      </c>
      <c r="D41" s="42">
        <v>41009</v>
      </c>
      <c r="E41" s="39">
        <v>62679</v>
      </c>
      <c r="F41" s="41" t="b">
        <v>0</v>
      </c>
      <c r="G41" s="40" t="b">
        <v>1</v>
      </c>
      <c r="H41" s="41" t="b">
        <v>0</v>
      </c>
      <c r="I41" s="40" t="b">
        <v>1</v>
      </c>
    </row>
    <row r="42" spans="1:9" ht="30.75" thickBot="1" x14ac:dyDescent="0.3">
      <c r="A42" s="36" t="s">
        <v>97</v>
      </c>
      <c r="B42" s="37" t="s">
        <v>249</v>
      </c>
      <c r="C42" s="38">
        <v>4</v>
      </c>
      <c r="D42" s="42">
        <v>42976</v>
      </c>
      <c r="E42" s="39">
        <v>42977</v>
      </c>
      <c r="F42" s="40" t="b">
        <v>1</v>
      </c>
      <c r="G42" s="41" t="b">
        <v>0</v>
      </c>
      <c r="H42" s="41" t="b">
        <v>0</v>
      </c>
      <c r="I42" s="40" t="b">
        <v>1</v>
      </c>
    </row>
    <row r="43" spans="1:9" ht="30.75" thickBot="1" x14ac:dyDescent="0.3">
      <c r="A43" s="36" t="s">
        <v>97</v>
      </c>
      <c r="B43" s="37" t="s">
        <v>250</v>
      </c>
      <c r="C43" s="38">
        <v>4</v>
      </c>
      <c r="D43" s="42">
        <v>41009</v>
      </c>
      <c r="E43" s="39">
        <v>41009</v>
      </c>
      <c r="F43" s="40" t="b">
        <v>1</v>
      </c>
      <c r="G43" s="41" t="b">
        <v>0</v>
      </c>
      <c r="H43" s="41" t="b">
        <v>0</v>
      </c>
      <c r="I43" s="40" t="b">
        <v>1</v>
      </c>
    </row>
    <row r="44" spans="1:9" ht="30.75" thickBot="1" x14ac:dyDescent="0.3">
      <c r="A44" s="36" t="s">
        <v>97</v>
      </c>
      <c r="B44" s="37" t="s">
        <v>251</v>
      </c>
      <c r="C44" s="38">
        <v>4</v>
      </c>
      <c r="D44" s="42">
        <v>42997</v>
      </c>
      <c r="E44" s="39">
        <v>42997</v>
      </c>
      <c r="F44" s="40" t="b">
        <v>1</v>
      </c>
      <c r="G44" s="41" t="b">
        <v>0</v>
      </c>
      <c r="H44" s="41" t="b">
        <v>0</v>
      </c>
      <c r="I44" s="40" t="b">
        <v>1</v>
      </c>
    </row>
    <row r="45" spans="1:9" ht="30.75" thickBot="1" x14ac:dyDescent="0.3">
      <c r="A45" s="36" t="s">
        <v>97</v>
      </c>
      <c r="B45" s="37" t="s">
        <v>252</v>
      </c>
      <c r="C45" s="38">
        <v>4</v>
      </c>
      <c r="D45" s="42">
        <v>41048</v>
      </c>
      <c r="E45" s="39">
        <v>41048</v>
      </c>
      <c r="F45" s="40" t="b">
        <v>1</v>
      </c>
      <c r="G45" s="41" t="b">
        <v>0</v>
      </c>
      <c r="H45" s="41" t="b">
        <v>0</v>
      </c>
      <c r="I45" s="40" t="b">
        <v>1</v>
      </c>
    </row>
    <row r="46" spans="1:9" ht="45.75" thickBot="1" x14ac:dyDescent="0.3">
      <c r="A46" s="36" t="s">
        <v>97</v>
      </c>
      <c r="B46" s="37" t="s">
        <v>253</v>
      </c>
      <c r="C46" s="38">
        <v>4</v>
      </c>
      <c r="D46" s="42">
        <v>41048</v>
      </c>
      <c r="E46" s="39">
        <v>62691</v>
      </c>
      <c r="F46" s="41" t="b">
        <v>0</v>
      </c>
      <c r="G46" s="40" t="b">
        <v>1</v>
      </c>
      <c r="H46" s="41" t="b">
        <v>0</v>
      </c>
      <c r="I46" s="40" t="b">
        <v>1</v>
      </c>
    </row>
    <row r="47" spans="1:9" ht="45.75" thickBot="1" x14ac:dyDescent="0.3">
      <c r="A47" s="36" t="s">
        <v>97</v>
      </c>
      <c r="B47" s="37" t="s">
        <v>254</v>
      </c>
      <c r="C47" s="38">
        <v>4</v>
      </c>
      <c r="D47" s="42">
        <v>48991</v>
      </c>
      <c r="E47" s="39">
        <v>48991</v>
      </c>
      <c r="F47" s="40" t="b">
        <v>1</v>
      </c>
      <c r="G47" s="41" t="b">
        <v>0</v>
      </c>
      <c r="H47" s="41" t="b">
        <v>0</v>
      </c>
      <c r="I47" s="40" t="b">
        <v>1</v>
      </c>
    </row>
    <row r="48" spans="1:9" ht="45.75" thickBot="1" x14ac:dyDescent="0.3">
      <c r="A48" s="36" t="s">
        <v>97</v>
      </c>
      <c r="B48" s="37" t="s">
        <v>255</v>
      </c>
      <c r="C48" s="38">
        <v>4</v>
      </c>
      <c r="D48" s="42">
        <v>48991</v>
      </c>
      <c r="E48" s="39">
        <v>48992</v>
      </c>
      <c r="F48" s="40" t="b">
        <v>1</v>
      </c>
      <c r="G48" s="41" t="b">
        <v>0</v>
      </c>
      <c r="H48" s="41" t="b">
        <v>0</v>
      </c>
      <c r="I48" s="40" t="b">
        <v>1</v>
      </c>
    </row>
    <row r="49" spans="1:9" ht="45.75" thickBot="1" x14ac:dyDescent="0.3">
      <c r="A49" s="36" t="s">
        <v>97</v>
      </c>
      <c r="B49" s="37" t="s">
        <v>256</v>
      </c>
      <c r="C49" s="38">
        <v>4</v>
      </c>
      <c r="D49" s="42">
        <v>48991</v>
      </c>
      <c r="E49" s="39">
        <v>48994</v>
      </c>
      <c r="F49" s="40" t="b">
        <v>1</v>
      </c>
      <c r="G49" s="41" t="b">
        <v>0</v>
      </c>
      <c r="H49" s="41" t="b">
        <v>0</v>
      </c>
      <c r="I49" s="40" t="b">
        <v>1</v>
      </c>
    </row>
    <row r="50" spans="1:9" ht="30.75" thickBot="1" x14ac:dyDescent="0.3">
      <c r="A50" s="36" t="s">
        <v>97</v>
      </c>
      <c r="B50" s="37" t="s">
        <v>257</v>
      </c>
      <c r="C50" s="38">
        <v>4</v>
      </c>
      <c r="D50" s="42">
        <v>41013</v>
      </c>
      <c r="E50" s="39">
        <v>41013</v>
      </c>
      <c r="F50" s="40" t="b">
        <v>1</v>
      </c>
      <c r="G50" s="41" t="b">
        <v>0</v>
      </c>
      <c r="H50" s="41" t="b">
        <v>0</v>
      </c>
      <c r="I50" s="40" t="b">
        <v>1</v>
      </c>
    </row>
    <row r="51" spans="1:9" ht="45.75" thickBot="1" x14ac:dyDescent="0.3">
      <c r="A51" s="36" t="s">
        <v>97</v>
      </c>
      <c r="B51" s="37" t="s">
        <v>258</v>
      </c>
      <c r="C51" s="38">
        <v>4</v>
      </c>
      <c r="D51" s="42">
        <v>41013</v>
      </c>
      <c r="E51" s="39">
        <v>62711</v>
      </c>
      <c r="F51" s="41" t="b">
        <v>0</v>
      </c>
      <c r="G51" s="40" t="b">
        <v>1</v>
      </c>
      <c r="H51" s="41" t="b">
        <v>0</v>
      </c>
      <c r="I51" s="40" t="b">
        <v>1</v>
      </c>
    </row>
    <row r="52" spans="1:9" ht="30.75" thickBot="1" x14ac:dyDescent="0.3">
      <c r="A52" s="36" t="s">
        <v>97</v>
      </c>
      <c r="B52" s="37" t="s">
        <v>259</v>
      </c>
      <c r="C52" s="38">
        <v>4</v>
      </c>
      <c r="D52" s="42">
        <v>42999</v>
      </c>
      <c r="E52" s="39">
        <v>42999</v>
      </c>
      <c r="F52" s="40" t="b">
        <v>1</v>
      </c>
      <c r="G52" s="41" t="b">
        <v>0</v>
      </c>
      <c r="H52" s="41" t="b">
        <v>0</v>
      </c>
      <c r="I52" s="40" t="b">
        <v>1</v>
      </c>
    </row>
    <row r="53" spans="1:9" ht="30.75" thickBot="1" x14ac:dyDescent="0.3">
      <c r="A53" s="36" t="s">
        <v>97</v>
      </c>
      <c r="B53" s="37" t="s">
        <v>260</v>
      </c>
      <c r="C53" s="38">
        <v>4</v>
      </c>
      <c r="D53" s="42">
        <v>41051</v>
      </c>
      <c r="E53" s="39">
        <v>41051</v>
      </c>
      <c r="F53" s="40" t="b">
        <v>1</v>
      </c>
      <c r="G53" s="41" t="b">
        <v>0</v>
      </c>
      <c r="H53" s="41" t="b">
        <v>0</v>
      </c>
      <c r="I53" s="40" t="b">
        <v>1</v>
      </c>
    </row>
    <row r="54" spans="1:9" ht="45.75" thickBot="1" x14ac:dyDescent="0.3">
      <c r="A54" s="36" t="s">
        <v>97</v>
      </c>
      <c r="B54" s="37" t="s">
        <v>261</v>
      </c>
      <c r="C54" s="38">
        <v>4</v>
      </c>
      <c r="D54" s="42">
        <v>41051</v>
      </c>
      <c r="E54" s="39">
        <v>62721</v>
      </c>
      <c r="F54" s="41" t="b">
        <v>0</v>
      </c>
      <c r="G54" s="40" t="b">
        <v>1</v>
      </c>
      <c r="H54" s="41" t="b">
        <v>0</v>
      </c>
      <c r="I54" s="40" t="b">
        <v>1</v>
      </c>
    </row>
    <row r="55" spans="1:9" ht="30.75" thickBot="1" x14ac:dyDescent="0.3">
      <c r="A55" s="36" t="s">
        <v>97</v>
      </c>
      <c r="B55" s="37" t="s">
        <v>262</v>
      </c>
      <c r="C55" s="38">
        <v>4</v>
      </c>
      <c r="D55" s="42">
        <v>42678</v>
      </c>
      <c r="E55" s="39">
        <v>42979</v>
      </c>
      <c r="F55" s="40" t="b">
        <v>1</v>
      </c>
      <c r="G55" s="41" t="b">
        <v>0</v>
      </c>
      <c r="H55" s="41" t="b">
        <v>0</v>
      </c>
      <c r="I55" s="40" t="b">
        <v>1</v>
      </c>
    </row>
    <row r="56" spans="1:9" ht="45.75" thickBot="1" x14ac:dyDescent="0.3">
      <c r="A56" s="36" t="s">
        <v>97</v>
      </c>
      <c r="B56" s="37" t="s">
        <v>27</v>
      </c>
      <c r="C56" s="38">
        <v>4</v>
      </c>
      <c r="D56" s="42">
        <v>15383</v>
      </c>
      <c r="E56" s="39">
        <v>15385</v>
      </c>
      <c r="F56" s="40" t="b">
        <v>1</v>
      </c>
      <c r="G56" s="41" t="b">
        <v>0</v>
      </c>
      <c r="H56" s="40" t="b">
        <v>1</v>
      </c>
      <c r="I56" s="40" t="b">
        <v>1</v>
      </c>
    </row>
    <row r="57" spans="1:9" ht="60.75" thickBot="1" x14ac:dyDescent="0.3">
      <c r="A57" s="36" t="s">
        <v>97</v>
      </c>
      <c r="B57" s="37" t="s">
        <v>117</v>
      </c>
      <c r="C57" s="38">
        <v>4</v>
      </c>
      <c r="D57" s="42">
        <v>15383</v>
      </c>
      <c r="E57" s="39">
        <v>16321</v>
      </c>
      <c r="F57" s="40" t="b">
        <v>1</v>
      </c>
      <c r="G57" s="41" t="b">
        <v>0</v>
      </c>
      <c r="H57" s="40" t="b">
        <v>1</v>
      </c>
      <c r="I57" s="40" t="b">
        <v>1</v>
      </c>
    </row>
    <row r="58" spans="1:9" ht="45.75" thickBot="1" x14ac:dyDescent="0.3">
      <c r="A58" s="36" t="s">
        <v>97</v>
      </c>
      <c r="B58" s="37" t="s">
        <v>263</v>
      </c>
      <c r="C58" s="38">
        <v>4</v>
      </c>
      <c r="D58" s="42">
        <v>16261</v>
      </c>
      <c r="E58" s="39">
        <v>18405</v>
      </c>
      <c r="F58" s="40" t="b">
        <v>1</v>
      </c>
      <c r="G58" s="41" t="b">
        <v>0</v>
      </c>
      <c r="H58" s="40" t="b">
        <v>1</v>
      </c>
      <c r="I58" s="40" t="b">
        <v>1</v>
      </c>
    </row>
    <row r="59" spans="1:9" ht="60.75" thickBot="1" x14ac:dyDescent="0.3">
      <c r="A59" s="36" t="s">
        <v>97</v>
      </c>
      <c r="B59" s="37" t="s">
        <v>118</v>
      </c>
      <c r="C59" s="38">
        <v>4</v>
      </c>
      <c r="D59" s="42">
        <v>16261</v>
      </c>
      <c r="E59" s="39">
        <v>18406</v>
      </c>
      <c r="F59" s="40" t="b">
        <v>1</v>
      </c>
      <c r="G59" s="41" t="b">
        <v>0</v>
      </c>
      <c r="H59" s="40" t="b">
        <v>1</v>
      </c>
      <c r="I59" s="40" t="b">
        <v>1</v>
      </c>
    </row>
    <row r="60" spans="1:9" ht="45.75" thickBot="1" x14ac:dyDescent="0.3">
      <c r="A60" s="36" t="s">
        <v>97</v>
      </c>
      <c r="B60" s="37" t="s">
        <v>24</v>
      </c>
      <c r="C60" s="38">
        <v>4</v>
      </c>
      <c r="D60" s="42">
        <v>18396</v>
      </c>
      <c r="E60" s="39">
        <v>18396</v>
      </c>
      <c r="F60" s="41" t="b">
        <v>0</v>
      </c>
      <c r="G60" s="40" t="b">
        <v>1</v>
      </c>
      <c r="H60" s="40" t="b">
        <v>1</v>
      </c>
      <c r="I60" s="40" t="b">
        <v>1</v>
      </c>
    </row>
    <row r="61" spans="1:9" ht="30.75" thickBot="1" x14ac:dyDescent="0.3">
      <c r="A61" s="36" t="s">
        <v>97</v>
      </c>
      <c r="B61" s="37" t="s">
        <v>264</v>
      </c>
      <c r="C61" s="38">
        <v>4</v>
      </c>
      <c r="D61" s="42">
        <v>86522</v>
      </c>
      <c r="E61" s="39">
        <v>86523</v>
      </c>
      <c r="F61" s="41" t="b">
        <v>0</v>
      </c>
      <c r="G61" s="40" t="b">
        <v>1</v>
      </c>
      <c r="H61" s="41" t="b">
        <v>0</v>
      </c>
      <c r="I61" s="40" t="b">
        <v>1</v>
      </c>
    </row>
    <row r="62" spans="1:9" ht="45.75" thickBot="1" x14ac:dyDescent="0.3">
      <c r="A62" s="36" t="s">
        <v>97</v>
      </c>
      <c r="B62" s="37" t="s">
        <v>28</v>
      </c>
      <c r="C62" s="38">
        <v>4</v>
      </c>
      <c r="D62" s="42">
        <v>16165</v>
      </c>
      <c r="E62" s="39">
        <v>16165</v>
      </c>
      <c r="F62" s="40" t="b">
        <v>1</v>
      </c>
      <c r="G62" s="41" t="b">
        <v>0</v>
      </c>
      <c r="H62" s="40" t="b">
        <v>1</v>
      </c>
      <c r="I62" s="40" t="b">
        <v>1</v>
      </c>
    </row>
    <row r="63" spans="1:9" ht="45.75" thickBot="1" x14ac:dyDescent="0.3">
      <c r="A63" s="36" t="s">
        <v>97</v>
      </c>
      <c r="B63" s="37" t="s">
        <v>110</v>
      </c>
      <c r="C63" s="38">
        <v>4</v>
      </c>
      <c r="D63" s="42">
        <v>16277</v>
      </c>
      <c r="E63" s="39">
        <v>16277</v>
      </c>
      <c r="F63" s="40" t="b">
        <v>1</v>
      </c>
      <c r="G63" s="41" t="b">
        <v>0</v>
      </c>
      <c r="H63" s="40" t="b">
        <v>1</v>
      </c>
      <c r="I63" s="40" t="b">
        <v>1</v>
      </c>
    </row>
    <row r="64" spans="1:9" ht="45.75" thickBot="1" x14ac:dyDescent="0.3">
      <c r="A64" s="36" t="s">
        <v>97</v>
      </c>
      <c r="B64" s="37" t="s">
        <v>25</v>
      </c>
      <c r="C64" s="38">
        <v>4</v>
      </c>
      <c r="D64" s="42">
        <v>18350</v>
      </c>
      <c r="E64" s="39">
        <v>18350</v>
      </c>
      <c r="F64" s="40" t="b">
        <v>1</v>
      </c>
      <c r="G64" s="41" t="b">
        <v>0</v>
      </c>
      <c r="H64" s="40" t="b">
        <v>1</v>
      </c>
      <c r="I64" s="40" t="b">
        <v>1</v>
      </c>
    </row>
    <row r="65" spans="1:9" ht="30.75" thickBot="1" x14ac:dyDescent="0.3">
      <c r="A65" s="36" t="s">
        <v>97</v>
      </c>
      <c r="B65" s="37" t="s">
        <v>265</v>
      </c>
      <c r="C65" s="38">
        <v>4</v>
      </c>
      <c r="D65" s="42">
        <v>41016</v>
      </c>
      <c r="E65" s="39">
        <v>41016</v>
      </c>
      <c r="F65" s="40" t="b">
        <v>1</v>
      </c>
      <c r="G65" s="41" t="b">
        <v>0</v>
      </c>
      <c r="H65" s="41" t="b">
        <v>0</v>
      </c>
      <c r="I65" s="40" t="b">
        <v>1</v>
      </c>
    </row>
    <row r="66" spans="1:9" ht="45.75" thickBot="1" x14ac:dyDescent="0.3">
      <c r="A66" s="36" t="s">
        <v>97</v>
      </c>
      <c r="B66" s="37" t="s">
        <v>266</v>
      </c>
      <c r="C66" s="38">
        <v>4</v>
      </c>
      <c r="D66" s="42">
        <v>41016</v>
      </c>
      <c r="E66" s="39">
        <v>62742</v>
      </c>
      <c r="F66" s="41" t="b">
        <v>0</v>
      </c>
      <c r="G66" s="40" t="b">
        <v>1</v>
      </c>
      <c r="H66" s="41" t="b">
        <v>0</v>
      </c>
      <c r="I66" s="40" t="b">
        <v>1</v>
      </c>
    </row>
    <row r="67" spans="1:9" ht="30.75" thickBot="1" x14ac:dyDescent="0.3">
      <c r="A67" s="36" t="s">
        <v>97</v>
      </c>
      <c r="B67" s="37" t="s">
        <v>26</v>
      </c>
      <c r="C67" s="38">
        <v>4</v>
      </c>
      <c r="D67" s="42">
        <v>18396</v>
      </c>
      <c r="E67" s="39">
        <v>19277</v>
      </c>
      <c r="F67" s="40" t="b">
        <v>1</v>
      </c>
      <c r="G67" s="41" t="b">
        <v>0</v>
      </c>
      <c r="H67" s="41" t="b">
        <v>0</v>
      </c>
      <c r="I67" s="40" t="b">
        <v>1</v>
      </c>
    </row>
    <row r="68" spans="1:9" ht="30.75" thickBot="1" x14ac:dyDescent="0.3">
      <c r="A68" s="36" t="s">
        <v>97</v>
      </c>
      <c r="B68" s="37" t="s">
        <v>267</v>
      </c>
      <c r="C68" s="38">
        <v>4</v>
      </c>
      <c r="D68" s="42">
        <v>41054</v>
      </c>
      <c r="E68" s="39">
        <v>41054</v>
      </c>
      <c r="F68" s="40" t="b">
        <v>1</v>
      </c>
      <c r="G68" s="41" t="b">
        <v>0</v>
      </c>
      <c r="H68" s="41" t="b">
        <v>0</v>
      </c>
      <c r="I68" s="40" t="b">
        <v>1</v>
      </c>
    </row>
    <row r="69" spans="1:9" ht="45.75" thickBot="1" x14ac:dyDescent="0.3">
      <c r="A69" s="36" t="s">
        <v>97</v>
      </c>
      <c r="B69" s="37" t="s">
        <v>268</v>
      </c>
      <c r="C69" s="38">
        <v>4</v>
      </c>
      <c r="D69" s="42">
        <v>41054</v>
      </c>
      <c r="E69" s="39">
        <v>62768</v>
      </c>
      <c r="F69" s="41" t="b">
        <v>0</v>
      </c>
      <c r="G69" s="40" t="b">
        <v>1</v>
      </c>
      <c r="H69" s="41" t="b">
        <v>0</v>
      </c>
      <c r="I69" s="40" t="b">
        <v>1</v>
      </c>
    </row>
    <row r="70" spans="1:9" ht="30.75" thickBot="1" x14ac:dyDescent="0.3">
      <c r="A70" s="36" t="s">
        <v>97</v>
      </c>
      <c r="B70" s="37" t="s">
        <v>42</v>
      </c>
      <c r="C70" s="38">
        <v>4</v>
      </c>
      <c r="D70" s="38">
        <v>42980</v>
      </c>
      <c r="E70" s="39">
        <v>42981</v>
      </c>
      <c r="F70" s="40" t="b">
        <v>1</v>
      </c>
      <c r="G70" s="41" t="b">
        <v>0</v>
      </c>
      <c r="H70" s="41" t="b">
        <v>0</v>
      </c>
      <c r="I70" s="40" t="b">
        <v>1</v>
      </c>
    </row>
    <row r="71" spans="1:9" ht="30.75" thickBot="1" x14ac:dyDescent="0.3">
      <c r="A71" s="36" t="s">
        <v>97</v>
      </c>
      <c r="B71" s="37" t="s">
        <v>269</v>
      </c>
      <c r="C71" s="38">
        <v>4</v>
      </c>
      <c r="D71" s="42">
        <v>43001</v>
      </c>
      <c r="E71" s="39">
        <v>43001</v>
      </c>
      <c r="F71" s="40" t="b">
        <v>1</v>
      </c>
      <c r="G71" s="41" t="b">
        <v>0</v>
      </c>
      <c r="H71" s="41" t="b">
        <v>0</v>
      </c>
      <c r="I71" s="40" t="b">
        <v>1</v>
      </c>
    </row>
    <row r="72" spans="1:9" ht="30.75" thickBot="1" x14ac:dyDescent="0.3">
      <c r="A72" s="36" t="s">
        <v>97</v>
      </c>
      <c r="B72" s="37" t="s">
        <v>38</v>
      </c>
      <c r="C72" s="38">
        <v>4</v>
      </c>
      <c r="D72" s="42">
        <v>86528</v>
      </c>
      <c r="E72" s="39">
        <v>86529</v>
      </c>
      <c r="F72" s="41" t="b">
        <v>0</v>
      </c>
      <c r="G72" s="40" t="b">
        <v>1</v>
      </c>
      <c r="H72" s="41" t="b">
        <v>0</v>
      </c>
      <c r="I72" s="40" t="b">
        <v>1</v>
      </c>
    </row>
    <row r="73" spans="1:9" ht="45.75" thickBot="1" x14ac:dyDescent="0.3">
      <c r="A73" s="36" t="s">
        <v>97</v>
      </c>
      <c r="B73" s="37" t="s">
        <v>270</v>
      </c>
      <c r="C73" s="38">
        <v>4</v>
      </c>
      <c r="D73" s="38">
        <v>41712</v>
      </c>
      <c r="E73" s="39">
        <v>62835</v>
      </c>
      <c r="F73" s="41" t="b">
        <v>0</v>
      </c>
      <c r="G73" s="40" t="b">
        <v>1</v>
      </c>
      <c r="H73" s="41" t="b">
        <v>0</v>
      </c>
      <c r="I73" s="40" t="b">
        <v>1</v>
      </c>
    </row>
    <row r="74" spans="1:9" ht="75.75" thickBot="1" x14ac:dyDescent="0.3">
      <c r="A74" s="36" t="s">
        <v>97</v>
      </c>
      <c r="B74" s="37" t="s">
        <v>271</v>
      </c>
      <c r="C74" s="38">
        <v>4</v>
      </c>
      <c r="D74" s="38">
        <v>41712</v>
      </c>
      <c r="E74" s="39">
        <v>62831</v>
      </c>
      <c r="F74" s="40" t="b">
        <v>1</v>
      </c>
      <c r="G74" s="41" t="b">
        <v>0</v>
      </c>
      <c r="H74" s="41" t="b">
        <v>0</v>
      </c>
      <c r="I74" s="40" t="b">
        <v>1</v>
      </c>
    </row>
    <row r="75" spans="1:9" ht="45.75" thickBot="1" x14ac:dyDescent="0.3">
      <c r="A75" s="36" t="s">
        <v>97</v>
      </c>
      <c r="B75" s="37" t="s">
        <v>272</v>
      </c>
      <c r="C75" s="38">
        <v>4</v>
      </c>
      <c r="D75" s="38">
        <v>41717</v>
      </c>
      <c r="E75" s="39">
        <v>62863</v>
      </c>
      <c r="F75" s="41" t="b">
        <v>0</v>
      </c>
      <c r="G75" s="40" t="b">
        <v>1</v>
      </c>
      <c r="H75" s="41" t="b">
        <v>0</v>
      </c>
      <c r="I75" s="40" t="b">
        <v>1</v>
      </c>
    </row>
    <row r="76" spans="1:9" ht="75.75" thickBot="1" x14ac:dyDescent="0.3">
      <c r="A76" s="36" t="s">
        <v>97</v>
      </c>
      <c r="B76" s="37" t="s">
        <v>273</v>
      </c>
      <c r="C76" s="38">
        <v>4</v>
      </c>
      <c r="D76" s="38">
        <v>41717</v>
      </c>
      <c r="E76" s="39">
        <v>62857</v>
      </c>
      <c r="F76" s="40" t="b">
        <v>1</v>
      </c>
      <c r="G76" s="41" t="b">
        <v>0</v>
      </c>
      <c r="H76" s="41" t="b">
        <v>0</v>
      </c>
      <c r="I76" s="40" t="b">
        <v>1</v>
      </c>
    </row>
    <row r="77" spans="1:9" ht="45.75" thickBot="1" x14ac:dyDescent="0.3">
      <c r="A77" s="36" t="s">
        <v>97</v>
      </c>
      <c r="B77" s="37" t="s">
        <v>43</v>
      </c>
      <c r="C77" s="38">
        <v>4</v>
      </c>
      <c r="D77" s="38">
        <v>41723</v>
      </c>
      <c r="E77" s="39">
        <v>62890</v>
      </c>
      <c r="F77" s="41" t="b">
        <v>0</v>
      </c>
      <c r="G77" s="40" t="b">
        <v>1</v>
      </c>
      <c r="H77" s="41" t="b">
        <v>0</v>
      </c>
      <c r="I77" s="40" t="b">
        <v>1</v>
      </c>
    </row>
    <row r="78" spans="1:9" ht="75.75" thickBot="1" x14ac:dyDescent="0.3">
      <c r="A78" s="36" t="s">
        <v>97</v>
      </c>
      <c r="B78" s="37" t="s">
        <v>44</v>
      </c>
      <c r="C78" s="38">
        <v>4</v>
      </c>
      <c r="D78" s="38">
        <v>41723</v>
      </c>
      <c r="E78" s="39">
        <v>62889</v>
      </c>
      <c r="F78" s="40" t="b">
        <v>1</v>
      </c>
      <c r="G78" s="41" t="b">
        <v>0</v>
      </c>
      <c r="H78" s="41" t="b">
        <v>0</v>
      </c>
      <c r="I78" s="40" t="b">
        <v>1</v>
      </c>
    </row>
    <row r="79" spans="1:9" ht="30.75" thickBot="1" x14ac:dyDescent="0.3">
      <c r="A79" s="36" t="s">
        <v>98</v>
      </c>
      <c r="B79" s="37" t="s">
        <v>45</v>
      </c>
      <c r="C79" s="38">
        <v>4</v>
      </c>
      <c r="D79" s="38">
        <v>23898</v>
      </c>
      <c r="E79" s="39">
        <v>23898</v>
      </c>
      <c r="F79" s="40" t="b">
        <v>1</v>
      </c>
      <c r="G79" s="41" t="b">
        <v>0</v>
      </c>
      <c r="H79" s="41" t="b">
        <v>0</v>
      </c>
      <c r="I79" s="40" t="b">
        <v>1</v>
      </c>
    </row>
    <row r="80" spans="1:9" ht="45.75" thickBot="1" x14ac:dyDescent="0.3">
      <c r="A80" s="36" t="s">
        <v>98</v>
      </c>
      <c r="B80" s="37" t="s">
        <v>46</v>
      </c>
      <c r="C80" s="38">
        <v>4</v>
      </c>
      <c r="D80" s="38">
        <v>23898</v>
      </c>
      <c r="E80" s="39">
        <v>44376</v>
      </c>
      <c r="F80" s="41" t="b">
        <v>0</v>
      </c>
      <c r="G80" s="40" t="b">
        <v>1</v>
      </c>
      <c r="H80" s="41" t="b">
        <v>0</v>
      </c>
      <c r="I80" s="40" t="b">
        <v>1</v>
      </c>
    </row>
    <row r="81" spans="1:9" ht="30.75" thickBot="1" x14ac:dyDescent="0.3">
      <c r="A81" s="36" t="s">
        <v>98</v>
      </c>
      <c r="B81" s="37" t="s">
        <v>47</v>
      </c>
      <c r="C81" s="38">
        <v>4</v>
      </c>
      <c r="D81" s="38">
        <v>32123</v>
      </c>
      <c r="E81" s="39">
        <v>32123</v>
      </c>
      <c r="F81" s="40" t="b">
        <v>1</v>
      </c>
      <c r="G81" s="41" t="b">
        <v>0</v>
      </c>
      <c r="H81" s="41" t="b">
        <v>0</v>
      </c>
      <c r="I81" s="40" t="b">
        <v>1</v>
      </c>
    </row>
    <row r="82" spans="1:9" ht="45.75" thickBot="1" x14ac:dyDescent="0.3">
      <c r="A82" s="36" t="s">
        <v>98</v>
      </c>
      <c r="B82" s="37" t="s">
        <v>201</v>
      </c>
      <c r="C82" s="38">
        <v>4</v>
      </c>
      <c r="D82" s="38">
        <v>32123</v>
      </c>
      <c r="E82" s="39">
        <v>32125</v>
      </c>
      <c r="F82" s="41" t="b">
        <v>0</v>
      </c>
      <c r="G82" s="40" t="b">
        <v>1</v>
      </c>
      <c r="H82" s="41" t="b">
        <v>0</v>
      </c>
      <c r="I82" s="40" t="b">
        <v>1</v>
      </c>
    </row>
    <row r="83" spans="1:9" ht="30.75" thickBot="1" x14ac:dyDescent="0.3">
      <c r="A83" s="36" t="s">
        <v>98</v>
      </c>
      <c r="B83" s="37" t="s">
        <v>212</v>
      </c>
      <c r="C83" s="38">
        <v>4</v>
      </c>
      <c r="D83" s="38">
        <v>32135</v>
      </c>
      <c r="E83" s="39">
        <v>32135</v>
      </c>
      <c r="F83" s="40" t="b">
        <v>1</v>
      </c>
      <c r="G83" s="41" t="b">
        <v>0</v>
      </c>
      <c r="H83" s="41" t="b">
        <v>0</v>
      </c>
      <c r="I83" s="40" t="b">
        <v>1</v>
      </c>
    </row>
    <row r="84" spans="1:9" ht="30.75" thickBot="1" x14ac:dyDescent="0.3">
      <c r="A84" s="36" t="s">
        <v>98</v>
      </c>
      <c r="B84" s="37" t="s">
        <v>48</v>
      </c>
      <c r="C84" s="38">
        <v>4</v>
      </c>
      <c r="D84" s="38">
        <v>33797</v>
      </c>
      <c r="E84" s="39">
        <v>34794</v>
      </c>
      <c r="F84" s="41" t="b">
        <v>0</v>
      </c>
      <c r="G84" s="40" t="b">
        <v>1</v>
      </c>
      <c r="H84" s="41" t="b">
        <v>0</v>
      </c>
      <c r="I84" s="40" t="b">
        <v>1</v>
      </c>
    </row>
    <row r="85" spans="1:9" ht="30.75" thickBot="1" x14ac:dyDescent="0.3">
      <c r="A85" s="36" t="s">
        <v>98</v>
      </c>
      <c r="B85" s="37" t="s">
        <v>216</v>
      </c>
      <c r="C85" s="38">
        <v>4</v>
      </c>
      <c r="D85" s="38">
        <v>33852</v>
      </c>
      <c r="E85" s="39">
        <v>33853</v>
      </c>
      <c r="F85" s="41" t="b">
        <v>0</v>
      </c>
      <c r="G85" s="40" t="b">
        <v>1</v>
      </c>
      <c r="H85" s="41" t="b">
        <v>0</v>
      </c>
      <c r="I85" s="40" t="b">
        <v>1</v>
      </c>
    </row>
    <row r="86" spans="1:9" ht="45.75" thickBot="1" x14ac:dyDescent="0.3">
      <c r="A86" s="36" t="s">
        <v>98</v>
      </c>
      <c r="B86" s="37" t="s">
        <v>202</v>
      </c>
      <c r="C86" s="38">
        <v>4</v>
      </c>
      <c r="D86" s="38">
        <v>33715</v>
      </c>
      <c r="E86" s="39">
        <v>33715</v>
      </c>
      <c r="F86" s="40" t="b">
        <v>1</v>
      </c>
      <c r="G86" s="41" t="b">
        <v>0</v>
      </c>
      <c r="H86" s="41" t="b">
        <v>0</v>
      </c>
      <c r="I86" s="40" t="b">
        <v>1</v>
      </c>
    </row>
    <row r="87" spans="1:9" ht="45.75" thickBot="1" x14ac:dyDescent="0.3">
      <c r="A87" s="36" t="s">
        <v>98</v>
      </c>
      <c r="B87" s="37" t="s">
        <v>203</v>
      </c>
      <c r="C87" s="38">
        <v>4</v>
      </c>
      <c r="D87" s="38">
        <v>33715</v>
      </c>
      <c r="E87" s="39">
        <v>33717</v>
      </c>
      <c r="F87" s="40" t="b">
        <v>1</v>
      </c>
      <c r="G87" s="41" t="b">
        <v>0</v>
      </c>
      <c r="H87" s="41" t="b">
        <v>0</v>
      </c>
      <c r="I87" s="40" t="b">
        <v>1</v>
      </c>
    </row>
    <row r="88" spans="1:9" ht="45.75" thickBot="1" x14ac:dyDescent="0.3">
      <c r="A88" s="36" t="s">
        <v>98</v>
      </c>
      <c r="B88" s="37" t="s">
        <v>213</v>
      </c>
      <c r="C88" s="38">
        <v>4</v>
      </c>
      <c r="D88" s="38">
        <v>33732</v>
      </c>
      <c r="E88" s="39">
        <v>33732</v>
      </c>
      <c r="F88" s="40" t="b">
        <v>1</v>
      </c>
      <c r="G88" s="41" t="b">
        <v>0</v>
      </c>
      <c r="H88" s="41" t="b">
        <v>0</v>
      </c>
      <c r="I88" s="40" t="b">
        <v>1</v>
      </c>
    </row>
    <row r="89" spans="1:9" ht="45.75" thickBot="1" x14ac:dyDescent="0.3">
      <c r="A89" s="36" t="s">
        <v>98</v>
      </c>
      <c r="B89" s="37" t="s">
        <v>214</v>
      </c>
      <c r="C89" s="38">
        <v>4</v>
      </c>
      <c r="D89" s="38">
        <v>33732</v>
      </c>
      <c r="E89" s="39">
        <v>33734</v>
      </c>
      <c r="F89" s="40" t="b">
        <v>1</v>
      </c>
      <c r="G89" s="41" t="b">
        <v>0</v>
      </c>
      <c r="H89" s="41" t="b">
        <v>0</v>
      </c>
      <c r="I89" s="40" t="b">
        <v>1</v>
      </c>
    </row>
    <row r="90" spans="1:9" ht="45.75" thickBot="1" x14ac:dyDescent="0.3">
      <c r="A90" s="36" t="s">
        <v>98</v>
      </c>
      <c r="B90" s="37" t="s">
        <v>49</v>
      </c>
      <c r="C90" s="38">
        <v>4</v>
      </c>
      <c r="D90" s="38">
        <v>32229</v>
      </c>
      <c r="E90" s="39">
        <v>32229</v>
      </c>
      <c r="F90" s="40" t="b">
        <v>1</v>
      </c>
      <c r="G90" s="41" t="b">
        <v>0</v>
      </c>
      <c r="H90" s="41" t="b">
        <v>0</v>
      </c>
      <c r="I90" s="40" t="b">
        <v>1</v>
      </c>
    </row>
    <row r="91" spans="1:9" ht="30.75" thickBot="1" x14ac:dyDescent="0.3">
      <c r="A91" s="36" t="s">
        <v>98</v>
      </c>
      <c r="B91" s="37" t="s">
        <v>50</v>
      </c>
      <c r="C91" s="38">
        <v>4</v>
      </c>
      <c r="D91" s="38">
        <v>34048</v>
      </c>
      <c r="E91" s="39">
        <v>34048</v>
      </c>
      <c r="F91" s="40" t="b">
        <v>1</v>
      </c>
      <c r="G91" s="41" t="b">
        <v>0</v>
      </c>
      <c r="H91" s="41" t="b">
        <v>0</v>
      </c>
      <c r="I91" s="40" t="b">
        <v>1</v>
      </c>
    </row>
    <row r="92" spans="1:9" ht="45.75" thickBot="1" x14ac:dyDescent="0.3">
      <c r="A92" s="36" t="s">
        <v>98</v>
      </c>
      <c r="B92" s="37" t="s">
        <v>51</v>
      </c>
      <c r="C92" s="38">
        <v>4</v>
      </c>
      <c r="D92" s="38">
        <v>34048</v>
      </c>
      <c r="E92" s="39">
        <v>34050</v>
      </c>
      <c r="F92" s="41" t="b">
        <v>0</v>
      </c>
      <c r="G92" s="40" t="b">
        <v>1</v>
      </c>
      <c r="H92" s="41" t="b">
        <v>0</v>
      </c>
      <c r="I92" s="40" t="b">
        <v>1</v>
      </c>
    </row>
    <row r="93" spans="1:9" ht="30.75" thickBot="1" x14ac:dyDescent="0.3">
      <c r="A93" s="36" t="s">
        <v>98</v>
      </c>
      <c r="B93" s="37" t="s">
        <v>215</v>
      </c>
      <c r="C93" s="38">
        <v>4</v>
      </c>
      <c r="D93" s="38">
        <v>33816</v>
      </c>
      <c r="E93" s="39">
        <v>33820</v>
      </c>
      <c r="F93" s="41" t="b">
        <v>0</v>
      </c>
      <c r="G93" s="40" t="b">
        <v>1</v>
      </c>
      <c r="H93" s="41" t="b">
        <v>0</v>
      </c>
      <c r="I93" s="40" t="b">
        <v>1</v>
      </c>
    </row>
    <row r="94" spans="1:9" ht="30.75" thickBot="1" x14ac:dyDescent="0.3">
      <c r="A94" s="36" t="s">
        <v>98</v>
      </c>
      <c r="B94" s="37" t="s">
        <v>220</v>
      </c>
      <c r="C94" s="38">
        <v>4</v>
      </c>
      <c r="D94" s="38">
        <v>33816</v>
      </c>
      <c r="E94" s="39">
        <v>33817</v>
      </c>
      <c r="F94" s="41" t="b">
        <v>0</v>
      </c>
      <c r="G94" s="40" t="b">
        <v>1</v>
      </c>
      <c r="H94" s="41" t="b">
        <v>0</v>
      </c>
      <c r="I94" s="40" t="b">
        <v>1</v>
      </c>
    </row>
    <row r="95" spans="1:9" ht="30.75" thickBot="1" x14ac:dyDescent="0.3">
      <c r="A95" s="36" t="s">
        <v>98</v>
      </c>
      <c r="B95" s="37" t="s">
        <v>52</v>
      </c>
      <c r="C95" s="38">
        <v>4</v>
      </c>
      <c r="D95" s="38">
        <v>33679</v>
      </c>
      <c r="E95" s="39">
        <v>32716</v>
      </c>
      <c r="F95" s="40" t="b">
        <v>1</v>
      </c>
      <c r="G95" s="41" t="b">
        <v>0</v>
      </c>
      <c r="H95" s="41" t="b">
        <v>0</v>
      </c>
      <c r="I95" s="40" t="b">
        <v>1</v>
      </c>
    </row>
    <row r="96" spans="1:9" ht="30.75" thickBot="1" x14ac:dyDescent="0.3">
      <c r="A96" s="36" t="s">
        <v>98</v>
      </c>
      <c r="B96" s="37" t="s">
        <v>208</v>
      </c>
      <c r="C96" s="38">
        <v>4</v>
      </c>
      <c r="D96" s="38">
        <v>23924</v>
      </c>
      <c r="E96" s="39">
        <v>23924</v>
      </c>
      <c r="F96" s="40" t="b">
        <v>1</v>
      </c>
      <c r="G96" s="41" t="b">
        <v>0</v>
      </c>
      <c r="H96" s="41" t="b">
        <v>0</v>
      </c>
      <c r="I96" s="40" t="b">
        <v>1</v>
      </c>
    </row>
    <row r="97" spans="1:9" ht="45.75" thickBot="1" x14ac:dyDescent="0.3">
      <c r="A97" s="36" t="s">
        <v>98</v>
      </c>
      <c r="B97" s="37" t="s">
        <v>53</v>
      </c>
      <c r="C97" s="38">
        <v>4</v>
      </c>
      <c r="D97" s="38">
        <v>34080</v>
      </c>
      <c r="E97" s="39">
        <v>61958</v>
      </c>
      <c r="F97" s="40" t="b">
        <v>1</v>
      </c>
      <c r="G97" s="41" t="b">
        <v>0</v>
      </c>
      <c r="H97" s="41" t="b">
        <v>0</v>
      </c>
      <c r="I97" s="40" t="b">
        <v>1</v>
      </c>
    </row>
    <row r="98" spans="1:9" ht="45.75" thickBot="1" x14ac:dyDescent="0.3">
      <c r="A98" s="36" t="s">
        <v>98</v>
      </c>
      <c r="B98" s="37" t="s">
        <v>217</v>
      </c>
      <c r="C98" s="38">
        <v>4</v>
      </c>
      <c r="D98" s="38">
        <v>33881</v>
      </c>
      <c r="E98" s="39">
        <v>33882</v>
      </c>
      <c r="F98" s="40" t="b">
        <v>1</v>
      </c>
      <c r="G98" s="41" t="b">
        <v>0</v>
      </c>
      <c r="H98" s="41" t="b">
        <v>0</v>
      </c>
      <c r="I98" s="40" t="b">
        <v>1</v>
      </c>
    </row>
    <row r="99" spans="1:9" ht="30.75" thickBot="1" x14ac:dyDescent="0.3">
      <c r="A99" s="36" t="s">
        <v>98</v>
      </c>
      <c r="B99" s="37" t="s">
        <v>206</v>
      </c>
      <c r="C99" s="38">
        <v>4</v>
      </c>
      <c r="D99" s="38">
        <v>33841</v>
      </c>
      <c r="E99" s="39">
        <v>33842</v>
      </c>
      <c r="F99" s="41" t="b">
        <v>0</v>
      </c>
      <c r="G99" s="40" t="b">
        <v>1</v>
      </c>
      <c r="H99" s="41" t="b">
        <v>0</v>
      </c>
      <c r="I99" s="40" t="b">
        <v>1</v>
      </c>
    </row>
    <row r="100" spans="1:9" ht="30.75" thickBot="1" x14ac:dyDescent="0.3">
      <c r="A100" s="36" t="s">
        <v>98</v>
      </c>
      <c r="B100" s="37" t="s">
        <v>54</v>
      </c>
      <c r="C100" s="38">
        <v>4</v>
      </c>
      <c r="D100" s="38">
        <v>23819</v>
      </c>
      <c r="E100" s="39">
        <v>23819</v>
      </c>
      <c r="F100" s="40" t="b">
        <v>1</v>
      </c>
      <c r="G100" s="41" t="b">
        <v>0</v>
      </c>
      <c r="H100" s="41" t="b">
        <v>0</v>
      </c>
      <c r="I100" s="40" t="b">
        <v>1</v>
      </c>
    </row>
    <row r="101" spans="1:9" ht="30.75" thickBot="1" x14ac:dyDescent="0.3">
      <c r="A101" s="36" t="s">
        <v>98</v>
      </c>
      <c r="B101" s="37" t="s">
        <v>199</v>
      </c>
      <c r="C101" s="38">
        <v>4</v>
      </c>
      <c r="D101" s="38">
        <v>34039</v>
      </c>
      <c r="E101" s="39">
        <v>34039</v>
      </c>
      <c r="F101" s="40" t="b">
        <v>1</v>
      </c>
      <c r="G101" s="41" t="b">
        <v>0</v>
      </c>
      <c r="H101" s="41" t="b">
        <v>0</v>
      </c>
      <c r="I101" s="40" t="b">
        <v>1</v>
      </c>
    </row>
    <row r="102" spans="1:9" ht="45.75" thickBot="1" x14ac:dyDescent="0.3">
      <c r="A102" s="36" t="s">
        <v>98</v>
      </c>
      <c r="B102" s="37" t="s">
        <v>200</v>
      </c>
      <c r="C102" s="38">
        <v>4</v>
      </c>
      <c r="D102" s="38">
        <v>34039</v>
      </c>
      <c r="E102" s="39">
        <v>34041</v>
      </c>
      <c r="F102" s="41" t="b">
        <v>0</v>
      </c>
      <c r="G102" s="40" t="b">
        <v>1</v>
      </c>
      <c r="H102" s="41" t="b">
        <v>0</v>
      </c>
      <c r="I102" s="40" t="b">
        <v>1</v>
      </c>
    </row>
    <row r="103" spans="1:9" ht="30.75" thickBot="1" x14ac:dyDescent="0.3">
      <c r="A103" s="36" t="s">
        <v>98</v>
      </c>
      <c r="B103" s="37" t="s">
        <v>55</v>
      </c>
      <c r="C103" s="38">
        <v>4</v>
      </c>
      <c r="D103" s="38">
        <v>32199</v>
      </c>
      <c r="E103" s="39">
        <v>32199</v>
      </c>
      <c r="F103" s="40" t="b">
        <v>1</v>
      </c>
      <c r="G103" s="41" t="b">
        <v>0</v>
      </c>
      <c r="H103" s="41" t="b">
        <v>0</v>
      </c>
      <c r="I103" s="40" t="b">
        <v>1</v>
      </c>
    </row>
    <row r="104" spans="1:9" ht="30.75" thickBot="1" x14ac:dyDescent="0.3">
      <c r="A104" s="36" t="s">
        <v>98</v>
      </c>
      <c r="B104" s="37" t="s">
        <v>205</v>
      </c>
      <c r="C104" s="38">
        <v>4</v>
      </c>
      <c r="D104" s="38">
        <v>33921</v>
      </c>
      <c r="E104" s="39">
        <v>54937</v>
      </c>
      <c r="F104" s="40" t="b">
        <v>1</v>
      </c>
      <c r="G104" s="41" t="b">
        <v>0</v>
      </c>
      <c r="H104" s="41" t="b">
        <v>0</v>
      </c>
      <c r="I104" s="40" t="b">
        <v>1</v>
      </c>
    </row>
    <row r="105" spans="1:9" ht="30.75" thickBot="1" x14ac:dyDescent="0.3">
      <c r="A105" s="36" t="s">
        <v>98</v>
      </c>
      <c r="B105" s="37" t="s">
        <v>344</v>
      </c>
      <c r="C105" s="38">
        <v>4</v>
      </c>
      <c r="D105" s="38">
        <v>23927</v>
      </c>
      <c r="E105" s="39">
        <v>23919</v>
      </c>
      <c r="F105" s="40" t="b">
        <v>1</v>
      </c>
      <c r="G105" s="41" t="b">
        <v>0</v>
      </c>
      <c r="H105" s="41" t="b">
        <v>0</v>
      </c>
      <c r="I105" s="40" t="b">
        <v>1</v>
      </c>
    </row>
    <row r="106" spans="1:9" ht="30.75" thickBot="1" x14ac:dyDescent="0.3">
      <c r="A106" s="36" t="s">
        <v>98</v>
      </c>
      <c r="B106" s="37" t="s">
        <v>344</v>
      </c>
      <c r="C106" s="38">
        <v>4</v>
      </c>
      <c r="D106" s="38">
        <v>23919</v>
      </c>
      <c r="E106" s="39">
        <v>23919</v>
      </c>
      <c r="F106" s="40" t="b">
        <v>1</v>
      </c>
      <c r="G106" s="41" t="b">
        <v>0</v>
      </c>
      <c r="H106" s="41" t="b">
        <v>0</v>
      </c>
      <c r="I106" s="40" t="b">
        <v>1</v>
      </c>
    </row>
    <row r="107" spans="1:9" ht="30.75" thickBot="1" x14ac:dyDescent="0.3">
      <c r="A107" s="36" t="s">
        <v>98</v>
      </c>
      <c r="B107" s="37" t="s">
        <v>218</v>
      </c>
      <c r="C107" s="38">
        <v>4</v>
      </c>
      <c r="D107" s="38">
        <v>33944</v>
      </c>
      <c r="E107" s="39">
        <v>34341</v>
      </c>
      <c r="F107" s="40" t="b">
        <v>1</v>
      </c>
      <c r="G107" s="41" t="b">
        <v>0</v>
      </c>
      <c r="H107" s="41" t="b">
        <v>0</v>
      </c>
      <c r="I107" s="40" t="b">
        <v>1</v>
      </c>
    </row>
    <row r="108" spans="1:9" ht="30.75" thickBot="1" x14ac:dyDescent="0.3">
      <c r="A108" s="36" t="s">
        <v>98</v>
      </c>
      <c r="B108" s="37" t="s">
        <v>56</v>
      </c>
      <c r="C108" s="38">
        <v>4</v>
      </c>
      <c r="D108" s="38">
        <v>33987</v>
      </c>
      <c r="E108" s="39">
        <v>33988</v>
      </c>
      <c r="F108" s="41" t="b">
        <v>0</v>
      </c>
      <c r="G108" s="40" t="b">
        <v>1</v>
      </c>
      <c r="H108" s="41" t="b">
        <v>0</v>
      </c>
      <c r="I108" s="40" t="b">
        <v>1</v>
      </c>
    </row>
    <row r="109" spans="1:9" ht="30.75" thickBot="1" x14ac:dyDescent="0.3">
      <c r="A109" s="36" t="s">
        <v>98</v>
      </c>
      <c r="B109" s="37" t="s">
        <v>56</v>
      </c>
      <c r="C109" s="38">
        <v>4</v>
      </c>
      <c r="D109" s="38">
        <v>33987</v>
      </c>
      <c r="E109" s="39">
        <v>33993</v>
      </c>
      <c r="F109" s="41" t="b">
        <v>0</v>
      </c>
      <c r="G109" s="40" t="b">
        <v>1</v>
      </c>
      <c r="H109" s="41" t="b">
        <v>0</v>
      </c>
      <c r="I109" s="40" t="b">
        <v>1</v>
      </c>
    </row>
    <row r="110" spans="1:9" ht="30.75" thickBot="1" x14ac:dyDescent="0.3">
      <c r="A110" s="36" t="s">
        <v>98</v>
      </c>
      <c r="B110" s="37" t="s">
        <v>210</v>
      </c>
      <c r="C110" s="38">
        <v>4</v>
      </c>
      <c r="D110" s="38">
        <v>34021</v>
      </c>
      <c r="E110" s="39">
        <v>34022</v>
      </c>
      <c r="F110" s="41" t="b">
        <v>0</v>
      </c>
      <c r="G110" s="40" t="b">
        <v>1</v>
      </c>
      <c r="H110" s="41" t="b">
        <v>0</v>
      </c>
      <c r="I110" s="40" t="b">
        <v>1</v>
      </c>
    </row>
    <row r="111" spans="1:9" ht="30.75" thickBot="1" x14ac:dyDescent="0.3">
      <c r="A111" s="36" t="s">
        <v>98</v>
      </c>
      <c r="B111" s="37" t="s">
        <v>219</v>
      </c>
      <c r="C111" s="38">
        <v>4</v>
      </c>
      <c r="D111" s="38">
        <v>32205</v>
      </c>
      <c r="E111" s="39">
        <v>32205</v>
      </c>
      <c r="F111" s="40" t="b">
        <v>1</v>
      </c>
      <c r="G111" s="41" t="b">
        <v>0</v>
      </c>
      <c r="H111" s="41" t="b">
        <v>0</v>
      </c>
      <c r="I111" s="40" t="b">
        <v>1</v>
      </c>
    </row>
    <row r="112" spans="1:9" ht="30.75" thickBot="1" x14ac:dyDescent="0.3">
      <c r="A112" s="36" t="s">
        <v>98</v>
      </c>
      <c r="B112" s="37" t="s">
        <v>204</v>
      </c>
      <c r="C112" s="38">
        <v>4</v>
      </c>
      <c r="D112" s="38">
        <v>33668</v>
      </c>
      <c r="E112" s="39">
        <v>33669</v>
      </c>
      <c r="F112" s="40" t="b">
        <v>1</v>
      </c>
      <c r="G112" s="41" t="b">
        <v>0</v>
      </c>
      <c r="H112" s="41" t="b">
        <v>0</v>
      </c>
      <c r="I112" s="40" t="b">
        <v>1</v>
      </c>
    </row>
    <row r="113" spans="1:9" ht="30.75" thickBot="1" x14ac:dyDescent="0.3">
      <c r="A113" s="36" t="s">
        <v>98</v>
      </c>
      <c r="B113" s="37" t="s">
        <v>209</v>
      </c>
      <c r="C113" s="38">
        <v>4</v>
      </c>
      <c r="D113" s="38">
        <v>23778</v>
      </c>
      <c r="E113" s="39">
        <v>23778</v>
      </c>
      <c r="F113" s="40" t="b">
        <v>1</v>
      </c>
      <c r="G113" s="41" t="b">
        <v>0</v>
      </c>
      <c r="H113" s="41" t="b">
        <v>0</v>
      </c>
      <c r="I113" s="40" t="b">
        <v>1</v>
      </c>
    </row>
    <row r="114" spans="1:9" ht="30.75" thickBot="1" x14ac:dyDescent="0.3">
      <c r="A114" s="36" t="s">
        <v>98</v>
      </c>
      <c r="B114" s="37" t="s">
        <v>198</v>
      </c>
      <c r="C114" s="38">
        <v>4</v>
      </c>
      <c r="D114" s="38">
        <v>23915</v>
      </c>
      <c r="E114" s="39">
        <v>23915</v>
      </c>
      <c r="F114" s="40" t="b">
        <v>1</v>
      </c>
      <c r="G114" s="41" t="b">
        <v>0</v>
      </c>
      <c r="H114" s="41" t="b">
        <v>0</v>
      </c>
      <c r="I114" s="40" t="b">
        <v>1</v>
      </c>
    </row>
    <row r="115" spans="1:9" ht="30.75" thickBot="1" x14ac:dyDescent="0.3">
      <c r="A115" s="36" t="s">
        <v>98</v>
      </c>
      <c r="B115" s="37" t="s">
        <v>198</v>
      </c>
      <c r="C115" s="38">
        <v>4</v>
      </c>
      <c r="D115" s="38">
        <v>23915</v>
      </c>
      <c r="E115" s="39">
        <v>44372</v>
      </c>
      <c r="F115" s="41" t="b">
        <v>0</v>
      </c>
      <c r="G115" s="40" t="b">
        <v>1</v>
      </c>
      <c r="H115" s="41" t="b">
        <v>0</v>
      </c>
      <c r="I115" s="40" t="b">
        <v>1</v>
      </c>
    </row>
    <row r="116" spans="1:9" ht="30.75" thickBot="1" x14ac:dyDescent="0.3">
      <c r="A116" s="36" t="s">
        <v>98</v>
      </c>
      <c r="B116" s="37" t="s">
        <v>211</v>
      </c>
      <c r="C116" s="38">
        <v>4</v>
      </c>
      <c r="D116" s="38">
        <v>23842</v>
      </c>
      <c r="E116" s="39">
        <v>23844</v>
      </c>
      <c r="F116" s="41" t="b">
        <v>0</v>
      </c>
      <c r="G116" s="40" t="b">
        <v>1</v>
      </c>
      <c r="H116" s="41" t="b">
        <v>0</v>
      </c>
      <c r="I116" s="40" t="b">
        <v>1</v>
      </c>
    </row>
    <row r="117" spans="1:9" ht="30.75" thickBot="1" x14ac:dyDescent="0.3">
      <c r="A117" s="36" t="s">
        <v>170</v>
      </c>
      <c r="B117" s="37" t="s">
        <v>148</v>
      </c>
      <c r="C117" s="38">
        <v>4</v>
      </c>
      <c r="D117" s="38">
        <v>40642</v>
      </c>
      <c r="E117" s="39">
        <v>62541</v>
      </c>
      <c r="F117" s="41" t="b">
        <v>0</v>
      </c>
      <c r="G117" s="40" t="b">
        <v>1</v>
      </c>
      <c r="H117" s="41" t="b">
        <v>0</v>
      </c>
      <c r="I117" s="40" t="b">
        <v>1</v>
      </c>
    </row>
    <row r="118" spans="1:9" ht="30.75" thickBot="1" x14ac:dyDescent="0.3">
      <c r="A118" s="36" t="s">
        <v>170</v>
      </c>
      <c r="B118" s="37" t="s">
        <v>148</v>
      </c>
      <c r="C118" s="38">
        <v>4</v>
      </c>
      <c r="D118" s="38">
        <v>40651</v>
      </c>
      <c r="E118" s="39">
        <v>62569</v>
      </c>
      <c r="F118" s="41" t="b">
        <v>0</v>
      </c>
      <c r="G118" s="40" t="b">
        <v>1</v>
      </c>
      <c r="H118" s="41" t="b">
        <v>0</v>
      </c>
      <c r="I118" s="40" t="b">
        <v>1</v>
      </c>
    </row>
    <row r="119" spans="1:9" ht="30.75" thickBot="1" x14ac:dyDescent="0.3">
      <c r="A119" s="36" t="s">
        <v>170</v>
      </c>
      <c r="B119" s="37" t="s">
        <v>189</v>
      </c>
      <c r="C119" s="38">
        <v>4</v>
      </c>
      <c r="D119" s="38">
        <v>40687</v>
      </c>
      <c r="E119" s="39">
        <v>40687</v>
      </c>
      <c r="F119" s="40" t="b">
        <v>1</v>
      </c>
      <c r="G119" s="41" t="b">
        <v>0</v>
      </c>
      <c r="H119" s="41" t="b">
        <v>0</v>
      </c>
      <c r="I119" s="40" t="b">
        <v>1</v>
      </c>
    </row>
    <row r="120" spans="1:9" ht="30.75" thickBot="1" x14ac:dyDescent="0.3">
      <c r="A120" s="36" t="s">
        <v>170</v>
      </c>
      <c r="B120" s="37" t="s">
        <v>189</v>
      </c>
      <c r="C120" s="38">
        <v>4</v>
      </c>
      <c r="D120" s="38">
        <v>40687</v>
      </c>
      <c r="E120" s="39">
        <v>40688</v>
      </c>
      <c r="F120" s="40" t="b">
        <v>1</v>
      </c>
      <c r="G120" s="41" t="b">
        <v>0</v>
      </c>
      <c r="H120" s="41" t="b">
        <v>0</v>
      </c>
      <c r="I120" s="40" t="b">
        <v>1</v>
      </c>
    </row>
    <row r="121" spans="1:9" ht="45.75" thickBot="1" x14ac:dyDescent="0.3">
      <c r="A121" s="36" t="s">
        <v>170</v>
      </c>
      <c r="B121" s="37" t="s">
        <v>187</v>
      </c>
      <c r="C121" s="38">
        <v>4</v>
      </c>
      <c r="D121" s="38">
        <v>40687</v>
      </c>
      <c r="E121" s="39">
        <v>40690</v>
      </c>
      <c r="F121" s="41" t="b">
        <v>0</v>
      </c>
      <c r="G121" s="40" t="b">
        <v>1</v>
      </c>
      <c r="H121" s="41" t="b">
        <v>0</v>
      </c>
      <c r="I121" s="40" t="b">
        <v>1</v>
      </c>
    </row>
    <row r="122" spans="1:9" ht="30.75" thickBot="1" x14ac:dyDescent="0.3">
      <c r="A122" s="36" t="s">
        <v>170</v>
      </c>
      <c r="B122" s="37" t="s">
        <v>190</v>
      </c>
      <c r="C122" s="38">
        <v>4</v>
      </c>
      <c r="D122" s="38">
        <v>40599</v>
      </c>
      <c r="E122" s="39">
        <v>40599</v>
      </c>
      <c r="F122" s="41" t="b">
        <v>0</v>
      </c>
      <c r="G122" s="40" t="b">
        <v>1</v>
      </c>
      <c r="H122" s="41" t="b">
        <v>0</v>
      </c>
      <c r="I122" s="40" t="b">
        <v>1</v>
      </c>
    </row>
    <row r="123" spans="1:9" ht="30.75" thickBot="1" x14ac:dyDescent="0.3">
      <c r="A123" s="36" t="s">
        <v>170</v>
      </c>
      <c r="B123" s="37" t="s">
        <v>188</v>
      </c>
      <c r="C123" s="38">
        <v>4</v>
      </c>
      <c r="D123" s="38">
        <v>40628</v>
      </c>
      <c r="E123" s="39">
        <v>40628</v>
      </c>
      <c r="F123" s="40" t="b">
        <v>1</v>
      </c>
      <c r="G123" s="41" t="b">
        <v>0</v>
      </c>
      <c r="H123" s="41" t="b">
        <v>0</v>
      </c>
      <c r="I123" s="40" t="b">
        <v>1</v>
      </c>
    </row>
    <row r="124" spans="1:9" ht="75.75" thickBot="1" x14ac:dyDescent="0.3">
      <c r="A124" s="36" t="s">
        <v>170</v>
      </c>
      <c r="B124" s="37" t="s">
        <v>274</v>
      </c>
      <c r="C124" s="38">
        <v>4</v>
      </c>
      <c r="D124" s="38">
        <v>16420</v>
      </c>
      <c r="E124" s="39">
        <v>18622</v>
      </c>
      <c r="F124" s="40" t="b">
        <v>1</v>
      </c>
      <c r="G124" s="41" t="b">
        <v>0</v>
      </c>
      <c r="H124" s="40" t="b">
        <v>1</v>
      </c>
      <c r="I124" s="40" t="b">
        <v>1</v>
      </c>
    </row>
    <row r="125" spans="1:9" ht="45.75" thickBot="1" x14ac:dyDescent="0.3">
      <c r="A125" s="36" t="s">
        <v>170</v>
      </c>
      <c r="B125" s="37" t="s">
        <v>146</v>
      </c>
      <c r="C125" s="38">
        <v>4</v>
      </c>
      <c r="D125" s="38">
        <v>16420</v>
      </c>
      <c r="E125" s="39">
        <v>17170</v>
      </c>
      <c r="F125" s="40" t="b">
        <v>1</v>
      </c>
      <c r="G125" s="41" t="b">
        <v>0</v>
      </c>
      <c r="H125" s="40" t="b">
        <v>1</v>
      </c>
      <c r="I125" s="40" t="b">
        <v>1</v>
      </c>
    </row>
    <row r="126" spans="1:9" ht="60.75" thickBot="1" x14ac:dyDescent="0.3">
      <c r="A126" s="36" t="s">
        <v>170</v>
      </c>
      <c r="B126" s="37" t="s">
        <v>275</v>
      </c>
      <c r="C126" s="38">
        <v>4</v>
      </c>
      <c r="D126" s="38">
        <v>16420</v>
      </c>
      <c r="E126" s="39">
        <v>17169</v>
      </c>
      <c r="F126" s="40" t="b">
        <v>1</v>
      </c>
      <c r="G126" s="41" t="b">
        <v>0</v>
      </c>
      <c r="H126" s="40" t="b">
        <v>1</v>
      </c>
      <c r="I126" s="40" t="b">
        <v>1</v>
      </c>
    </row>
    <row r="127" spans="1:9" ht="45.75" thickBot="1" x14ac:dyDescent="0.3">
      <c r="A127" s="36" t="s">
        <v>170</v>
      </c>
      <c r="B127" s="37" t="s">
        <v>150</v>
      </c>
      <c r="C127" s="38">
        <v>4</v>
      </c>
      <c r="D127" s="38">
        <v>16499</v>
      </c>
      <c r="E127" s="39">
        <v>16499</v>
      </c>
      <c r="F127" s="40" t="b">
        <v>1</v>
      </c>
      <c r="G127" s="41" t="b">
        <v>0</v>
      </c>
      <c r="H127" s="40" t="b">
        <v>1</v>
      </c>
      <c r="I127" s="40" t="b">
        <v>1</v>
      </c>
    </row>
    <row r="128" spans="1:9" ht="30.75" thickBot="1" x14ac:dyDescent="0.3">
      <c r="A128" s="36" t="s">
        <v>170</v>
      </c>
      <c r="B128" s="37" t="s">
        <v>149</v>
      </c>
      <c r="C128" s="38">
        <v>4</v>
      </c>
      <c r="D128" s="38">
        <v>40590</v>
      </c>
      <c r="E128" s="39">
        <v>40590</v>
      </c>
      <c r="F128" s="41" t="b">
        <v>0</v>
      </c>
      <c r="G128" s="40" t="b">
        <v>1</v>
      </c>
      <c r="H128" s="41" t="b">
        <v>0</v>
      </c>
      <c r="I128" s="40" t="b">
        <v>1</v>
      </c>
    </row>
    <row r="129" spans="1:9" ht="30.75" thickBot="1" x14ac:dyDescent="0.3">
      <c r="A129" s="36" t="s">
        <v>170</v>
      </c>
      <c r="B129" s="37" t="s">
        <v>145</v>
      </c>
      <c r="C129" s="38">
        <v>4</v>
      </c>
      <c r="D129" s="38">
        <v>86393</v>
      </c>
      <c r="E129" s="39">
        <v>86396</v>
      </c>
      <c r="F129" s="41" t="b">
        <v>0</v>
      </c>
      <c r="G129" s="40" t="b">
        <v>1</v>
      </c>
      <c r="H129" s="41" t="b">
        <v>0</v>
      </c>
      <c r="I129" s="40" t="b">
        <v>1</v>
      </c>
    </row>
    <row r="130" spans="1:9" ht="30.75" thickBot="1" x14ac:dyDescent="0.3">
      <c r="A130" s="36" t="s">
        <v>170</v>
      </c>
      <c r="B130" s="37" t="s">
        <v>151</v>
      </c>
      <c r="C130" s="38">
        <v>4</v>
      </c>
      <c r="D130" s="38">
        <v>40675</v>
      </c>
      <c r="E130" s="39">
        <v>40675</v>
      </c>
      <c r="F130" s="40" t="b">
        <v>1</v>
      </c>
      <c r="G130" s="41" t="b">
        <v>0</v>
      </c>
      <c r="H130" s="41" t="b">
        <v>0</v>
      </c>
      <c r="I130" s="40" t="b">
        <v>1</v>
      </c>
    </row>
    <row r="131" spans="1:9" ht="30.75" thickBot="1" x14ac:dyDescent="0.3">
      <c r="A131" s="36" t="s">
        <v>170</v>
      </c>
      <c r="B131" s="37" t="s">
        <v>151</v>
      </c>
      <c r="C131" s="38">
        <v>4</v>
      </c>
      <c r="D131" s="38">
        <v>40675</v>
      </c>
      <c r="E131" s="39">
        <v>40676</v>
      </c>
      <c r="F131" s="40" t="b">
        <v>1</v>
      </c>
      <c r="G131" s="41" t="b">
        <v>0</v>
      </c>
      <c r="H131" s="41" t="b">
        <v>0</v>
      </c>
      <c r="I131" s="40" t="b">
        <v>1</v>
      </c>
    </row>
    <row r="132" spans="1:9" ht="45.75" thickBot="1" x14ac:dyDescent="0.3">
      <c r="A132" s="36" t="s">
        <v>170</v>
      </c>
      <c r="B132" s="37" t="s">
        <v>147</v>
      </c>
      <c r="C132" s="38">
        <v>4</v>
      </c>
      <c r="D132" s="38">
        <v>40675</v>
      </c>
      <c r="E132" s="39">
        <v>40678</v>
      </c>
      <c r="F132" s="41" t="b">
        <v>0</v>
      </c>
      <c r="G132" s="40" t="b">
        <v>1</v>
      </c>
      <c r="H132" s="41" t="b">
        <v>0</v>
      </c>
      <c r="I132" s="40" t="b">
        <v>1</v>
      </c>
    </row>
    <row r="133" spans="1:9" ht="45.75" thickBot="1" x14ac:dyDescent="0.3">
      <c r="A133" s="36" t="s">
        <v>170</v>
      </c>
      <c r="B133" s="37" t="s">
        <v>152</v>
      </c>
      <c r="C133" s="38">
        <v>4</v>
      </c>
      <c r="D133" s="38">
        <v>40619</v>
      </c>
      <c r="E133" s="39">
        <v>40619</v>
      </c>
      <c r="F133" s="40" t="b">
        <v>1</v>
      </c>
      <c r="G133" s="41" t="b">
        <v>0</v>
      </c>
      <c r="H133" s="41" t="b">
        <v>0</v>
      </c>
      <c r="I133" s="40" t="b">
        <v>1</v>
      </c>
    </row>
    <row r="134" spans="1:9" ht="60.75" thickBot="1" x14ac:dyDescent="0.3">
      <c r="A134" s="36" t="s">
        <v>170</v>
      </c>
      <c r="B134" s="37" t="s">
        <v>154</v>
      </c>
      <c r="C134" s="38">
        <v>4</v>
      </c>
      <c r="D134" s="38">
        <v>40619</v>
      </c>
      <c r="E134" s="39">
        <v>68840</v>
      </c>
      <c r="F134" s="40" t="b">
        <v>1</v>
      </c>
      <c r="G134" s="41" t="b">
        <v>0</v>
      </c>
      <c r="H134" s="41" t="b">
        <v>0</v>
      </c>
      <c r="I134" s="40" t="b">
        <v>1</v>
      </c>
    </row>
    <row r="135" spans="1:9" ht="60.75" thickBot="1" x14ac:dyDescent="0.3">
      <c r="A135" s="36" t="s">
        <v>170</v>
      </c>
      <c r="B135" s="37" t="s">
        <v>155</v>
      </c>
      <c r="C135" s="38">
        <v>4</v>
      </c>
      <c r="D135" s="38">
        <v>40619</v>
      </c>
      <c r="E135" s="39">
        <v>68841</v>
      </c>
      <c r="F135" s="40" t="b">
        <v>1</v>
      </c>
      <c r="G135" s="41" t="b">
        <v>0</v>
      </c>
      <c r="H135" s="41" t="b">
        <v>0</v>
      </c>
      <c r="I135" s="40" t="b">
        <v>1</v>
      </c>
    </row>
    <row r="136" spans="1:9" ht="30.75" thickBot="1" x14ac:dyDescent="0.3">
      <c r="A136" s="36" t="s">
        <v>170</v>
      </c>
      <c r="B136" s="37" t="s">
        <v>186</v>
      </c>
      <c r="C136" s="38">
        <v>4</v>
      </c>
      <c r="D136" s="38">
        <v>40744</v>
      </c>
      <c r="E136" s="39">
        <v>40744</v>
      </c>
      <c r="F136" s="40" t="b">
        <v>1</v>
      </c>
      <c r="G136" s="41" t="b">
        <v>0</v>
      </c>
      <c r="H136" s="41" t="b">
        <v>0</v>
      </c>
      <c r="I136" s="40" t="b">
        <v>1</v>
      </c>
    </row>
    <row r="137" spans="1:9" ht="30.75" thickBot="1" x14ac:dyDescent="0.3">
      <c r="A137" s="36" t="s">
        <v>170</v>
      </c>
      <c r="B137" s="37" t="s">
        <v>185</v>
      </c>
      <c r="C137" s="38">
        <v>4</v>
      </c>
      <c r="D137" s="38">
        <v>86410</v>
      </c>
      <c r="E137" s="39">
        <v>86414</v>
      </c>
      <c r="F137" s="41" t="b">
        <v>0</v>
      </c>
      <c r="G137" s="40" t="b">
        <v>1</v>
      </c>
      <c r="H137" s="41" t="b">
        <v>0</v>
      </c>
      <c r="I137" s="40" t="b">
        <v>1</v>
      </c>
    </row>
    <row r="138" spans="1:9" ht="30.75" thickBot="1" x14ac:dyDescent="0.3">
      <c r="A138" s="36" t="s">
        <v>170</v>
      </c>
      <c r="B138" s="37" t="s">
        <v>153</v>
      </c>
      <c r="C138" s="38">
        <v>4</v>
      </c>
      <c r="D138" s="38">
        <v>40731</v>
      </c>
      <c r="E138" s="39">
        <v>40731</v>
      </c>
      <c r="F138" s="40" t="b">
        <v>1</v>
      </c>
      <c r="G138" s="41" t="b">
        <v>0</v>
      </c>
      <c r="H138" s="41" t="b">
        <v>0</v>
      </c>
      <c r="I138" s="40" t="b">
        <v>1</v>
      </c>
    </row>
    <row r="139" spans="1:9" ht="45.75" thickBot="1" x14ac:dyDescent="0.3">
      <c r="A139" s="36" t="s">
        <v>320</v>
      </c>
      <c r="B139" s="37" t="s">
        <v>321</v>
      </c>
      <c r="C139" s="38">
        <v>4</v>
      </c>
      <c r="D139" s="38"/>
      <c r="E139" s="39">
        <v>42598</v>
      </c>
      <c r="F139" s="40" t="b">
        <v>1</v>
      </c>
      <c r="G139" s="41" t="b">
        <v>0</v>
      </c>
      <c r="H139" s="41" t="b">
        <v>0</v>
      </c>
      <c r="I139" s="40" t="b">
        <v>1</v>
      </c>
    </row>
    <row r="140" spans="1:9" ht="60.75" thickBot="1" x14ac:dyDescent="0.3">
      <c r="A140" s="36" t="s">
        <v>320</v>
      </c>
      <c r="B140" s="37" t="s">
        <v>322</v>
      </c>
      <c r="C140" s="38">
        <v>4</v>
      </c>
      <c r="D140" s="38"/>
      <c r="E140" s="39">
        <v>62317</v>
      </c>
      <c r="F140" s="41" t="b">
        <v>0</v>
      </c>
      <c r="G140" s="40" t="b">
        <v>1</v>
      </c>
      <c r="H140" s="41" t="b">
        <v>0</v>
      </c>
      <c r="I140" s="40" t="b">
        <v>1</v>
      </c>
    </row>
    <row r="141" spans="1:9" ht="45.75" thickBot="1" x14ac:dyDescent="0.3">
      <c r="A141" s="36" t="s">
        <v>320</v>
      </c>
      <c r="B141" s="37" t="s">
        <v>323</v>
      </c>
      <c r="C141" s="38">
        <v>4</v>
      </c>
      <c r="D141" s="38"/>
      <c r="E141" s="39">
        <v>42586</v>
      </c>
      <c r="F141" s="40" t="b">
        <v>1</v>
      </c>
      <c r="G141" s="41" t="b">
        <v>0</v>
      </c>
      <c r="H141" s="41" t="b">
        <v>0</v>
      </c>
      <c r="I141" s="40" t="b">
        <v>1</v>
      </c>
    </row>
    <row r="142" spans="1:9" ht="45.75" thickBot="1" x14ac:dyDescent="0.3">
      <c r="A142" s="36" t="s">
        <v>320</v>
      </c>
      <c r="B142" s="37" t="s">
        <v>324</v>
      </c>
      <c r="C142" s="38">
        <v>4</v>
      </c>
      <c r="D142" s="38"/>
      <c r="E142" s="39">
        <v>62313</v>
      </c>
      <c r="F142" s="41" t="b">
        <v>0</v>
      </c>
      <c r="G142" s="40" t="b">
        <v>1</v>
      </c>
      <c r="H142" s="41" t="b">
        <v>0</v>
      </c>
      <c r="I142" s="40" t="b">
        <v>1</v>
      </c>
    </row>
    <row r="143" spans="1:9" ht="45.75" thickBot="1" x14ac:dyDescent="0.3">
      <c r="A143" s="36" t="s">
        <v>320</v>
      </c>
      <c r="B143" s="37" t="s">
        <v>325</v>
      </c>
      <c r="C143" s="38">
        <v>4</v>
      </c>
      <c r="D143" s="38"/>
      <c r="E143" s="39">
        <v>42775</v>
      </c>
      <c r="F143" s="41" t="b">
        <v>0</v>
      </c>
      <c r="G143" s="40" t="b">
        <v>1</v>
      </c>
      <c r="H143" s="41" t="b">
        <v>0</v>
      </c>
      <c r="I143" s="40" t="b">
        <v>1</v>
      </c>
    </row>
    <row r="144" spans="1:9" ht="45.75" thickBot="1" x14ac:dyDescent="0.3">
      <c r="A144" s="36" t="s">
        <v>320</v>
      </c>
      <c r="B144" s="37" t="s">
        <v>326</v>
      </c>
      <c r="C144" s="38">
        <v>4</v>
      </c>
      <c r="D144" s="38"/>
      <c r="E144" s="39">
        <v>42774</v>
      </c>
      <c r="F144" s="41" t="b">
        <v>0</v>
      </c>
      <c r="G144" s="40" t="b">
        <v>1</v>
      </c>
      <c r="H144" s="41" t="b">
        <v>0</v>
      </c>
      <c r="I144" s="40" t="b">
        <v>1</v>
      </c>
    </row>
    <row r="145" spans="1:9" ht="30.75" thickBot="1" x14ac:dyDescent="0.3">
      <c r="A145" s="36" t="s">
        <v>320</v>
      </c>
      <c r="B145" s="37" t="s">
        <v>327</v>
      </c>
      <c r="C145" s="38">
        <v>4</v>
      </c>
      <c r="D145" s="38"/>
      <c r="E145" s="39">
        <v>42751</v>
      </c>
      <c r="F145" s="41" t="b">
        <v>0</v>
      </c>
      <c r="G145" s="40" t="b">
        <v>1</v>
      </c>
      <c r="H145" s="41" t="b">
        <v>0</v>
      </c>
      <c r="I145" s="40" t="b">
        <v>1</v>
      </c>
    </row>
    <row r="146" spans="1:9" ht="30.75" thickBot="1" x14ac:dyDescent="0.3">
      <c r="A146" s="36" t="s">
        <v>320</v>
      </c>
      <c r="B146" s="37" t="s">
        <v>328</v>
      </c>
      <c r="C146" s="38">
        <v>4</v>
      </c>
      <c r="D146" s="38"/>
      <c r="E146" s="39">
        <v>42756</v>
      </c>
      <c r="F146" s="41" t="b">
        <v>0</v>
      </c>
      <c r="G146" s="40" t="b">
        <v>1</v>
      </c>
      <c r="H146" s="41" t="b">
        <v>0</v>
      </c>
      <c r="I146" s="40" t="b">
        <v>1</v>
      </c>
    </row>
    <row r="147" spans="1:9" ht="45.75" thickBot="1" x14ac:dyDescent="0.3">
      <c r="A147" s="36" t="s">
        <v>320</v>
      </c>
      <c r="B147" s="37" t="s">
        <v>329</v>
      </c>
      <c r="C147" s="38">
        <v>4</v>
      </c>
      <c r="D147" s="38"/>
      <c r="E147" s="39">
        <v>42754</v>
      </c>
      <c r="F147" s="41" t="b">
        <v>0</v>
      </c>
      <c r="G147" s="40" t="b">
        <v>1</v>
      </c>
      <c r="H147" s="41" t="b">
        <v>0</v>
      </c>
      <c r="I147" s="40" t="b">
        <v>1</v>
      </c>
    </row>
    <row r="148" spans="1:9" ht="30.75" thickBot="1" x14ac:dyDescent="0.3">
      <c r="A148" s="36" t="s">
        <v>320</v>
      </c>
      <c r="B148" s="37" t="s">
        <v>330</v>
      </c>
      <c r="C148" s="38">
        <v>4</v>
      </c>
      <c r="D148" s="38"/>
      <c r="E148" s="39">
        <v>42696</v>
      </c>
      <c r="F148" s="40" t="b">
        <v>1</v>
      </c>
      <c r="G148" s="41" t="b">
        <v>0</v>
      </c>
      <c r="H148" s="41" t="b">
        <v>0</v>
      </c>
      <c r="I148" s="40" t="b">
        <v>1</v>
      </c>
    </row>
    <row r="149" spans="1:9" ht="30.75" thickBot="1" x14ac:dyDescent="0.3">
      <c r="A149" s="36" t="s">
        <v>320</v>
      </c>
      <c r="B149" s="37" t="s">
        <v>331</v>
      </c>
      <c r="C149" s="38">
        <v>4</v>
      </c>
      <c r="D149" s="38"/>
      <c r="E149" s="39">
        <v>42671</v>
      </c>
      <c r="F149" s="40" t="b">
        <v>1</v>
      </c>
      <c r="G149" s="41" t="b">
        <v>0</v>
      </c>
      <c r="H149" s="41" t="b">
        <v>0</v>
      </c>
      <c r="I149" s="40" t="b">
        <v>1</v>
      </c>
    </row>
    <row r="150" spans="1:9" ht="30.75" thickBot="1" x14ac:dyDescent="0.3">
      <c r="A150" s="36" t="s">
        <v>226</v>
      </c>
      <c r="B150" s="37" t="s">
        <v>276</v>
      </c>
      <c r="C150" s="38">
        <v>4</v>
      </c>
      <c r="D150" s="38" t="s">
        <v>41</v>
      </c>
      <c r="E150" s="39">
        <v>46743</v>
      </c>
      <c r="F150" s="40" t="b">
        <v>1</v>
      </c>
      <c r="G150" s="41" t="b">
        <v>0</v>
      </c>
      <c r="H150" s="41" t="b">
        <v>0</v>
      </c>
      <c r="I150" s="40" t="b">
        <v>1</v>
      </c>
    </row>
    <row r="151" spans="1:9" ht="30.75" thickBot="1" x14ac:dyDescent="0.3">
      <c r="A151" s="36" t="s">
        <v>226</v>
      </c>
      <c r="B151" s="37" t="s">
        <v>228</v>
      </c>
      <c r="C151" s="38">
        <v>4</v>
      </c>
      <c r="D151" s="38" t="s">
        <v>41</v>
      </c>
      <c r="E151" s="39">
        <v>46746</v>
      </c>
      <c r="F151" s="40" t="b">
        <v>1</v>
      </c>
      <c r="G151" s="41" t="b">
        <v>0</v>
      </c>
      <c r="H151" s="41" t="b">
        <v>0</v>
      </c>
      <c r="I151" s="40" t="b">
        <v>1</v>
      </c>
    </row>
    <row r="152" spans="1:9" ht="30.75" thickBot="1" x14ac:dyDescent="0.3">
      <c r="A152" s="36" t="s">
        <v>226</v>
      </c>
      <c r="B152" s="37" t="s">
        <v>233</v>
      </c>
      <c r="C152" s="38">
        <v>4</v>
      </c>
      <c r="D152" s="38" t="s">
        <v>41</v>
      </c>
      <c r="E152" s="39">
        <v>17904</v>
      </c>
      <c r="F152" s="40" t="b">
        <v>1</v>
      </c>
      <c r="G152" s="41" t="b">
        <v>0</v>
      </c>
      <c r="H152" s="41" t="b">
        <v>0</v>
      </c>
      <c r="I152" s="40" t="b">
        <v>1</v>
      </c>
    </row>
    <row r="153" spans="1:9" ht="30.75" thickBot="1" x14ac:dyDescent="0.3">
      <c r="A153" s="36" t="s">
        <v>226</v>
      </c>
      <c r="B153" s="37" t="s">
        <v>34</v>
      </c>
      <c r="C153" s="38">
        <v>4</v>
      </c>
      <c r="D153" s="38" t="s">
        <v>41</v>
      </c>
      <c r="E153" s="39">
        <v>17899</v>
      </c>
      <c r="F153" s="40" t="b">
        <v>1</v>
      </c>
      <c r="G153" s="41" t="b">
        <v>0</v>
      </c>
      <c r="H153" s="41" t="b">
        <v>0</v>
      </c>
      <c r="I153" s="40" t="b">
        <v>1</v>
      </c>
    </row>
    <row r="154" spans="1:9" ht="30.75" thickBot="1" x14ac:dyDescent="0.3">
      <c r="A154" s="36" t="s">
        <v>226</v>
      </c>
      <c r="B154" s="37" t="s">
        <v>229</v>
      </c>
      <c r="C154" s="38">
        <v>4</v>
      </c>
      <c r="D154" s="38" t="s">
        <v>41</v>
      </c>
      <c r="E154" s="39">
        <v>46749</v>
      </c>
      <c r="F154" s="40" t="b">
        <v>1</v>
      </c>
      <c r="G154" s="41" t="b">
        <v>0</v>
      </c>
      <c r="H154" s="41" t="b">
        <v>0</v>
      </c>
      <c r="I154" s="40" t="b">
        <v>1</v>
      </c>
    </row>
    <row r="155" spans="1:9" ht="15.75" thickBot="1" x14ac:dyDescent="0.3">
      <c r="A155" s="36" t="s">
        <v>226</v>
      </c>
      <c r="B155" s="37" t="s">
        <v>364</v>
      </c>
      <c r="C155" s="38" t="s">
        <v>365</v>
      </c>
      <c r="D155" s="38" t="s">
        <v>41</v>
      </c>
      <c r="E155" s="39">
        <v>93307</v>
      </c>
      <c r="F155" s="41" t="b">
        <v>0</v>
      </c>
      <c r="G155" s="41" t="b">
        <v>0</v>
      </c>
      <c r="H155" s="41" t="b">
        <v>0</v>
      </c>
      <c r="I155" s="41" t="b">
        <v>0</v>
      </c>
    </row>
    <row r="156" spans="1:9" ht="30.75" thickBot="1" x14ac:dyDescent="0.3">
      <c r="A156" s="36" t="s">
        <v>226</v>
      </c>
      <c r="B156" s="37" t="s">
        <v>22</v>
      </c>
      <c r="C156" s="38">
        <v>4</v>
      </c>
      <c r="D156" s="38" t="s">
        <v>41</v>
      </c>
      <c r="E156" s="39">
        <v>17895</v>
      </c>
      <c r="F156" s="40" t="b">
        <v>1</v>
      </c>
      <c r="G156" s="41" t="b">
        <v>0</v>
      </c>
      <c r="H156" s="41" t="b">
        <v>0</v>
      </c>
      <c r="I156" s="40" t="b">
        <v>1</v>
      </c>
    </row>
    <row r="157" spans="1:9" ht="30.75" thickBot="1" x14ac:dyDescent="0.3">
      <c r="A157" s="36" t="s">
        <v>226</v>
      </c>
      <c r="B157" s="37" t="s">
        <v>232</v>
      </c>
      <c r="C157" s="38">
        <v>4</v>
      </c>
      <c r="D157" s="38" t="s">
        <v>41</v>
      </c>
      <c r="E157" s="39">
        <v>17897</v>
      </c>
      <c r="F157" s="40" t="b">
        <v>1</v>
      </c>
      <c r="G157" s="41" t="b">
        <v>0</v>
      </c>
      <c r="H157" s="41" t="b">
        <v>0</v>
      </c>
      <c r="I157" s="40" t="b">
        <v>1</v>
      </c>
    </row>
    <row r="158" spans="1:9" ht="30.75" thickBot="1" x14ac:dyDescent="0.3">
      <c r="A158" s="36" t="s">
        <v>226</v>
      </c>
      <c r="B158" s="37" t="s">
        <v>7</v>
      </c>
      <c r="C158" s="38">
        <v>4</v>
      </c>
      <c r="D158" s="38" t="s">
        <v>41</v>
      </c>
      <c r="E158" s="39">
        <v>84502</v>
      </c>
      <c r="F158" s="41" t="b">
        <v>0</v>
      </c>
      <c r="G158" s="40" t="b">
        <v>1</v>
      </c>
      <c r="H158" s="41" t="b">
        <v>0</v>
      </c>
      <c r="I158" s="41" t="b">
        <v>0</v>
      </c>
    </row>
    <row r="159" spans="1:9" ht="15.75" thickBot="1" x14ac:dyDescent="0.3">
      <c r="A159" s="36" t="s">
        <v>226</v>
      </c>
      <c r="B159" s="37" t="s">
        <v>347</v>
      </c>
      <c r="C159" s="38" t="s">
        <v>365</v>
      </c>
      <c r="D159" s="38" t="s">
        <v>41</v>
      </c>
      <c r="E159" s="39">
        <v>80561</v>
      </c>
      <c r="F159" s="41" t="b">
        <v>0</v>
      </c>
      <c r="G159" s="40" t="b">
        <v>1</v>
      </c>
      <c r="H159" s="41" t="b">
        <v>0</v>
      </c>
      <c r="I159" s="41" t="b">
        <v>0</v>
      </c>
    </row>
    <row r="160" spans="1:9" ht="30.75" thickBot="1" x14ac:dyDescent="0.3">
      <c r="A160" s="36" t="s">
        <v>226</v>
      </c>
      <c r="B160" s="37" t="s">
        <v>348</v>
      </c>
      <c r="C160" s="38" t="s">
        <v>365</v>
      </c>
      <c r="D160" s="38" t="s">
        <v>41</v>
      </c>
      <c r="E160" s="39">
        <v>80525</v>
      </c>
      <c r="F160" s="41" t="b">
        <v>0</v>
      </c>
      <c r="G160" s="40" t="b">
        <v>1</v>
      </c>
      <c r="H160" s="41" t="b">
        <v>0</v>
      </c>
      <c r="I160" s="41" t="b">
        <v>0</v>
      </c>
    </row>
    <row r="161" spans="1:9" ht="45.75" thickBot="1" x14ac:dyDescent="0.3">
      <c r="A161" s="36" t="s">
        <v>226</v>
      </c>
      <c r="B161" s="37" t="s">
        <v>349</v>
      </c>
      <c r="C161" s="38" t="s">
        <v>365</v>
      </c>
      <c r="D161" s="38" t="s">
        <v>41</v>
      </c>
      <c r="E161" s="39">
        <v>80526</v>
      </c>
      <c r="F161" s="41" t="b">
        <v>0</v>
      </c>
      <c r="G161" s="40" t="b">
        <v>1</v>
      </c>
      <c r="H161" s="41" t="b">
        <v>0</v>
      </c>
      <c r="I161" s="41" t="b">
        <v>0</v>
      </c>
    </row>
    <row r="162" spans="1:9" ht="30.75" thickBot="1" x14ac:dyDescent="0.3">
      <c r="A162" s="36" t="s">
        <v>226</v>
      </c>
      <c r="B162" s="37" t="s">
        <v>350</v>
      </c>
      <c r="C162" s="38" t="s">
        <v>365</v>
      </c>
      <c r="D162" s="38" t="s">
        <v>41</v>
      </c>
      <c r="E162" s="39">
        <v>83409</v>
      </c>
      <c r="F162" s="40" t="b">
        <v>1</v>
      </c>
      <c r="G162" s="41" t="b">
        <v>0</v>
      </c>
      <c r="H162" s="41" t="b">
        <v>0</v>
      </c>
      <c r="I162" s="41" t="b">
        <v>0</v>
      </c>
    </row>
    <row r="163" spans="1:9" ht="15.75" thickBot="1" x14ac:dyDescent="0.3">
      <c r="A163" s="36" t="s">
        <v>226</v>
      </c>
      <c r="B163" s="37" t="s">
        <v>351</v>
      </c>
      <c r="C163" s="38" t="s">
        <v>365</v>
      </c>
      <c r="D163" s="38" t="s">
        <v>41</v>
      </c>
      <c r="E163" s="39">
        <v>80565</v>
      </c>
      <c r="F163" s="41" t="b">
        <v>0</v>
      </c>
      <c r="G163" s="40" t="b">
        <v>1</v>
      </c>
      <c r="H163" s="41" t="b">
        <v>0</v>
      </c>
      <c r="I163" s="41" t="b">
        <v>0</v>
      </c>
    </row>
    <row r="164" spans="1:9" ht="30.75" thickBot="1" x14ac:dyDescent="0.3">
      <c r="A164" s="36" t="s">
        <v>226</v>
      </c>
      <c r="B164" s="37" t="s">
        <v>227</v>
      </c>
      <c r="C164" s="38">
        <v>4</v>
      </c>
      <c r="D164" s="38" t="s">
        <v>41</v>
      </c>
      <c r="E164" s="39">
        <v>28919</v>
      </c>
      <c r="F164" s="40" t="b">
        <v>1</v>
      </c>
      <c r="G164" s="41" t="b">
        <v>0</v>
      </c>
      <c r="H164" s="41" t="b">
        <v>0</v>
      </c>
      <c r="I164" s="40" t="b">
        <v>1</v>
      </c>
    </row>
    <row r="165" spans="1:9" ht="30.75" thickBot="1" x14ac:dyDescent="0.3">
      <c r="A165" s="36" t="s">
        <v>226</v>
      </c>
      <c r="B165" s="37" t="s">
        <v>356</v>
      </c>
      <c r="C165" s="38" t="s">
        <v>365</v>
      </c>
      <c r="D165" s="38" t="s">
        <v>41</v>
      </c>
      <c r="E165" s="39">
        <v>59498</v>
      </c>
      <c r="F165" s="41" t="b">
        <v>0</v>
      </c>
      <c r="G165" s="40" t="b">
        <v>1</v>
      </c>
      <c r="H165" s="41" t="b">
        <v>0</v>
      </c>
      <c r="I165" s="41" t="b">
        <v>0</v>
      </c>
    </row>
    <row r="166" spans="1:9" ht="30.75" thickBot="1" x14ac:dyDescent="0.3">
      <c r="A166" s="36" t="s">
        <v>226</v>
      </c>
      <c r="B166" s="37" t="s">
        <v>363</v>
      </c>
      <c r="C166" s="38" t="s">
        <v>365</v>
      </c>
      <c r="D166" s="38" t="s">
        <v>41</v>
      </c>
      <c r="E166" s="39">
        <v>59593</v>
      </c>
      <c r="F166" s="40" t="b">
        <v>1</v>
      </c>
      <c r="G166" s="41" t="b">
        <v>0</v>
      </c>
      <c r="H166" s="41" t="b">
        <v>0</v>
      </c>
      <c r="I166" s="41" t="b">
        <v>0</v>
      </c>
    </row>
    <row r="167" spans="1:9" ht="45.75" thickBot="1" x14ac:dyDescent="0.3">
      <c r="A167" s="36" t="s">
        <v>226</v>
      </c>
      <c r="B167" s="37" t="s">
        <v>230</v>
      </c>
      <c r="C167" s="38">
        <v>4</v>
      </c>
      <c r="D167" s="38" t="s">
        <v>41</v>
      </c>
      <c r="E167" s="39">
        <v>17902</v>
      </c>
      <c r="F167" s="40" t="b">
        <v>1</v>
      </c>
      <c r="G167" s="41" t="b">
        <v>0</v>
      </c>
      <c r="H167" s="41" t="b">
        <v>0</v>
      </c>
      <c r="I167" s="40" t="b">
        <v>1</v>
      </c>
    </row>
    <row r="168" spans="1:9" ht="30.75" thickBot="1" x14ac:dyDescent="0.3">
      <c r="A168" s="36" t="s">
        <v>226</v>
      </c>
      <c r="B168" s="37" t="s">
        <v>231</v>
      </c>
      <c r="C168" s="38">
        <v>4</v>
      </c>
      <c r="D168" s="38" t="s">
        <v>41</v>
      </c>
      <c r="E168" s="39">
        <v>40337</v>
      </c>
      <c r="F168" s="40" t="b">
        <v>1</v>
      </c>
      <c r="G168" s="41" t="b">
        <v>0</v>
      </c>
      <c r="H168" s="41" t="b">
        <v>0</v>
      </c>
      <c r="I168" s="40" t="b">
        <v>1</v>
      </c>
    </row>
    <row r="169" spans="1:9" ht="15.75" thickBot="1" x14ac:dyDescent="0.3">
      <c r="A169" s="36" t="s">
        <v>226</v>
      </c>
      <c r="B169" s="37" t="s">
        <v>352</v>
      </c>
      <c r="C169" s="38" t="s">
        <v>365</v>
      </c>
      <c r="D169" s="38" t="s">
        <v>41</v>
      </c>
      <c r="E169" s="39">
        <v>80606</v>
      </c>
      <c r="F169" s="40" t="b">
        <v>1</v>
      </c>
      <c r="G169" s="41" t="b">
        <v>0</v>
      </c>
      <c r="H169" s="41" t="b">
        <v>0</v>
      </c>
      <c r="I169" s="41" t="b">
        <v>0</v>
      </c>
    </row>
    <row r="170" spans="1:9" ht="15.75" thickBot="1" x14ac:dyDescent="0.3">
      <c r="A170" s="36" t="s">
        <v>226</v>
      </c>
      <c r="B170" s="37" t="s">
        <v>353</v>
      </c>
      <c r="C170" s="38" t="s">
        <v>365</v>
      </c>
      <c r="D170" s="38" t="s">
        <v>41</v>
      </c>
      <c r="E170" s="39">
        <v>80544</v>
      </c>
      <c r="F170" s="40" t="b">
        <v>1</v>
      </c>
      <c r="G170" s="41" t="b">
        <v>0</v>
      </c>
      <c r="H170" s="41" t="b">
        <v>0</v>
      </c>
      <c r="I170" s="41" t="b">
        <v>0</v>
      </c>
    </row>
    <row r="171" spans="1:9" ht="60.75" thickBot="1" x14ac:dyDescent="0.3">
      <c r="A171" s="36" t="s">
        <v>226</v>
      </c>
      <c r="B171" s="37" t="s">
        <v>354</v>
      </c>
      <c r="C171" s="38" t="s">
        <v>365</v>
      </c>
      <c r="D171" s="38" t="s">
        <v>41</v>
      </c>
      <c r="E171" s="39">
        <v>80980</v>
      </c>
      <c r="F171" s="41" t="b">
        <v>0</v>
      </c>
      <c r="G171" s="41" t="b">
        <v>0</v>
      </c>
      <c r="H171" s="41" t="b">
        <v>0</v>
      </c>
      <c r="I171" s="41" t="b">
        <v>0</v>
      </c>
    </row>
    <row r="172" spans="1:9" ht="45.75" thickBot="1" x14ac:dyDescent="0.3">
      <c r="A172" s="36" t="s">
        <v>226</v>
      </c>
      <c r="B172" s="37" t="s">
        <v>355</v>
      </c>
      <c r="C172" s="38" t="s">
        <v>365</v>
      </c>
      <c r="D172" s="38" t="s">
        <v>41</v>
      </c>
      <c r="E172" s="39">
        <v>80989</v>
      </c>
      <c r="F172" s="41" t="b">
        <v>0</v>
      </c>
      <c r="G172" s="41" t="b">
        <v>0</v>
      </c>
      <c r="H172" s="41" t="b">
        <v>0</v>
      </c>
      <c r="I172" s="41" t="b">
        <v>0</v>
      </c>
    </row>
    <row r="173" spans="1:9" ht="45.75" thickBot="1" x14ac:dyDescent="0.3">
      <c r="A173" s="36" t="s">
        <v>226</v>
      </c>
      <c r="B173" s="37" t="s">
        <v>357</v>
      </c>
      <c r="C173" s="38" t="s">
        <v>365</v>
      </c>
      <c r="D173" s="38" t="s">
        <v>41</v>
      </c>
      <c r="E173" s="39">
        <v>80522</v>
      </c>
      <c r="F173" s="41" t="b">
        <v>0</v>
      </c>
      <c r="G173" s="40" t="b">
        <v>1</v>
      </c>
      <c r="H173" s="41" t="b">
        <v>0</v>
      </c>
      <c r="I173" s="41" t="b">
        <v>0</v>
      </c>
    </row>
    <row r="174" spans="1:9" ht="45.75" thickBot="1" x14ac:dyDescent="0.3">
      <c r="A174" s="36" t="s">
        <v>226</v>
      </c>
      <c r="B174" s="37" t="s">
        <v>358</v>
      </c>
      <c r="C174" s="38" t="s">
        <v>365</v>
      </c>
      <c r="D174" s="38" t="s">
        <v>41</v>
      </c>
      <c r="E174" s="39">
        <v>80521</v>
      </c>
      <c r="F174" s="40" t="b">
        <v>1</v>
      </c>
      <c r="G174" s="41" t="b">
        <v>0</v>
      </c>
      <c r="H174" s="41" t="b">
        <v>0</v>
      </c>
      <c r="I174" s="41" t="b">
        <v>0</v>
      </c>
    </row>
    <row r="175" spans="1:9" ht="30.75" thickBot="1" x14ac:dyDescent="0.3">
      <c r="A175" s="36" t="s">
        <v>226</v>
      </c>
      <c r="B175" s="37" t="s">
        <v>359</v>
      </c>
      <c r="C175" s="38" t="s">
        <v>365</v>
      </c>
      <c r="D175" s="38" t="s">
        <v>41</v>
      </c>
      <c r="E175" s="39">
        <v>80865</v>
      </c>
      <c r="F175" s="40" t="b">
        <v>1</v>
      </c>
      <c r="G175" s="41" t="b">
        <v>0</v>
      </c>
      <c r="H175" s="41" t="b">
        <v>0</v>
      </c>
      <c r="I175" s="41" t="b">
        <v>0</v>
      </c>
    </row>
    <row r="176" spans="1:9" ht="45.75" thickBot="1" x14ac:dyDescent="0.3">
      <c r="A176" s="36" t="s">
        <v>226</v>
      </c>
      <c r="B176" s="37" t="s">
        <v>360</v>
      </c>
      <c r="C176" s="38" t="s">
        <v>365</v>
      </c>
      <c r="D176" s="38" t="s">
        <v>41</v>
      </c>
      <c r="E176" s="39">
        <v>61273</v>
      </c>
      <c r="F176" s="40" t="b">
        <v>1</v>
      </c>
      <c r="G176" s="41" t="b">
        <v>0</v>
      </c>
      <c r="H176" s="41" t="b">
        <v>0</v>
      </c>
      <c r="I176" s="41" t="b">
        <v>0</v>
      </c>
    </row>
    <row r="177" spans="1:9" ht="60.75" thickBot="1" x14ac:dyDescent="0.3">
      <c r="A177" s="36" t="s">
        <v>226</v>
      </c>
      <c r="B177" s="37" t="s">
        <v>361</v>
      </c>
      <c r="C177" s="38" t="s">
        <v>365</v>
      </c>
      <c r="D177" s="38" t="s">
        <v>41</v>
      </c>
      <c r="E177" s="39">
        <v>59596</v>
      </c>
      <c r="F177" s="40" t="b">
        <v>1</v>
      </c>
      <c r="G177" s="41" t="b">
        <v>0</v>
      </c>
      <c r="H177" s="41" t="b">
        <v>0</v>
      </c>
      <c r="I177" s="41" t="b">
        <v>0</v>
      </c>
    </row>
    <row r="178" spans="1:9" ht="30.75" thickBot="1" x14ac:dyDescent="0.3">
      <c r="A178" s="36" t="s">
        <v>226</v>
      </c>
      <c r="B178" s="37" t="s">
        <v>362</v>
      </c>
      <c r="C178" s="38" t="s">
        <v>365</v>
      </c>
      <c r="D178" s="38" t="s">
        <v>41</v>
      </c>
      <c r="E178" s="39">
        <v>80490</v>
      </c>
      <c r="F178" s="40" t="b">
        <v>1</v>
      </c>
      <c r="G178" s="41" t="b">
        <v>0</v>
      </c>
      <c r="H178" s="41" t="b">
        <v>0</v>
      </c>
      <c r="I178" s="41" t="b">
        <v>0</v>
      </c>
    </row>
    <row r="179" spans="1:9" ht="30.75" thickBot="1" x14ac:dyDescent="0.3">
      <c r="A179" s="36" t="s">
        <v>99</v>
      </c>
      <c r="B179" s="37" t="s">
        <v>57</v>
      </c>
      <c r="C179" s="38">
        <v>4</v>
      </c>
      <c r="D179" s="38">
        <v>42224</v>
      </c>
      <c r="E179" s="39">
        <v>43036</v>
      </c>
      <c r="F179" s="41" t="b">
        <v>0</v>
      </c>
      <c r="G179" s="40" t="b">
        <v>1</v>
      </c>
      <c r="H179" s="41" t="b">
        <v>0</v>
      </c>
      <c r="I179" s="40" t="b">
        <v>1</v>
      </c>
    </row>
    <row r="180" spans="1:9" ht="30.75" thickBot="1" x14ac:dyDescent="0.3">
      <c r="A180" s="36" t="s">
        <v>99</v>
      </c>
      <c r="B180" s="37" t="s">
        <v>58</v>
      </c>
      <c r="C180" s="38">
        <v>4</v>
      </c>
      <c r="D180" s="38">
        <v>42478</v>
      </c>
      <c r="E180" s="39">
        <v>63469</v>
      </c>
      <c r="F180" s="40" t="b">
        <v>1</v>
      </c>
      <c r="G180" s="41" t="b">
        <v>0</v>
      </c>
      <c r="H180" s="41" t="b">
        <v>0</v>
      </c>
      <c r="I180" s="40" t="b">
        <v>1</v>
      </c>
    </row>
    <row r="181" spans="1:9" ht="45.75" thickBot="1" x14ac:dyDescent="0.3">
      <c r="A181" s="36" t="s">
        <v>99</v>
      </c>
      <c r="B181" s="37" t="s">
        <v>59</v>
      </c>
      <c r="C181" s="38">
        <v>4</v>
      </c>
      <c r="D181" s="38">
        <v>42478</v>
      </c>
      <c r="E181" s="39">
        <v>63466</v>
      </c>
      <c r="F181" s="41" t="b">
        <v>0</v>
      </c>
      <c r="G181" s="40" t="b">
        <v>1</v>
      </c>
      <c r="H181" s="41" t="b">
        <v>0</v>
      </c>
      <c r="I181" s="40" t="b">
        <v>1</v>
      </c>
    </row>
    <row r="182" spans="1:9" ht="30.75" thickBot="1" x14ac:dyDescent="0.3">
      <c r="A182" s="36" t="s">
        <v>99</v>
      </c>
      <c r="B182" s="37" t="s">
        <v>332</v>
      </c>
      <c r="C182" s="38">
        <v>4</v>
      </c>
      <c r="D182" s="42">
        <v>42349</v>
      </c>
      <c r="E182" s="39">
        <v>42355</v>
      </c>
      <c r="F182" s="40" t="b">
        <v>1</v>
      </c>
      <c r="G182" s="41" t="b">
        <v>0</v>
      </c>
      <c r="H182" s="41" t="b">
        <v>0</v>
      </c>
      <c r="I182" s="40" t="b">
        <v>1</v>
      </c>
    </row>
    <row r="183" spans="1:9" ht="30.75" thickBot="1" x14ac:dyDescent="0.3">
      <c r="A183" s="36" t="s">
        <v>99</v>
      </c>
      <c r="B183" s="37" t="s">
        <v>333</v>
      </c>
      <c r="C183" s="38">
        <v>4</v>
      </c>
      <c r="D183" s="42">
        <v>42349</v>
      </c>
      <c r="E183" s="39">
        <v>42351</v>
      </c>
      <c r="F183" s="41" t="b">
        <v>0</v>
      </c>
      <c r="G183" s="40" t="b">
        <v>1</v>
      </c>
      <c r="H183" s="41" t="b">
        <v>0</v>
      </c>
      <c r="I183" s="40" t="b">
        <v>1</v>
      </c>
    </row>
    <row r="184" spans="1:9" ht="30.75" thickBot="1" x14ac:dyDescent="0.3">
      <c r="A184" s="36" t="s">
        <v>99</v>
      </c>
      <c r="B184" s="37" t="s">
        <v>32</v>
      </c>
      <c r="C184" s="38">
        <v>4</v>
      </c>
      <c r="D184" s="42">
        <v>42492</v>
      </c>
      <c r="E184" s="39">
        <v>63487</v>
      </c>
      <c r="F184" s="40" t="b">
        <v>1</v>
      </c>
      <c r="G184" s="41" t="b">
        <v>0</v>
      </c>
      <c r="H184" s="41" t="b">
        <v>0</v>
      </c>
      <c r="I184" s="40" t="b">
        <v>1</v>
      </c>
    </row>
    <row r="185" spans="1:9" ht="45.75" thickBot="1" x14ac:dyDescent="0.3">
      <c r="A185" s="36" t="s">
        <v>99</v>
      </c>
      <c r="B185" s="37" t="s">
        <v>33</v>
      </c>
      <c r="C185" s="38">
        <v>4</v>
      </c>
      <c r="D185" s="42">
        <v>42492</v>
      </c>
      <c r="E185" s="39">
        <v>63484</v>
      </c>
      <c r="F185" s="41" t="b">
        <v>0</v>
      </c>
      <c r="G185" s="40" t="b">
        <v>1</v>
      </c>
      <c r="H185" s="41" t="b">
        <v>0</v>
      </c>
      <c r="I185" s="40" t="b">
        <v>1</v>
      </c>
    </row>
    <row r="186" spans="1:9" ht="45.75" thickBot="1" x14ac:dyDescent="0.3">
      <c r="A186" s="36" t="s">
        <v>99</v>
      </c>
      <c r="B186" s="37" t="s">
        <v>334</v>
      </c>
      <c r="C186" s="38">
        <v>4</v>
      </c>
      <c r="D186" s="38">
        <v>42240</v>
      </c>
      <c r="E186" s="39">
        <v>43041</v>
      </c>
      <c r="F186" s="41" t="b">
        <v>0</v>
      </c>
      <c r="G186" s="40" t="b">
        <v>1</v>
      </c>
      <c r="H186" s="41" t="b">
        <v>0</v>
      </c>
      <c r="I186" s="40" t="b">
        <v>1</v>
      </c>
    </row>
    <row r="187" spans="1:9" ht="30.75" thickBot="1" x14ac:dyDescent="0.3">
      <c r="A187" s="36" t="s">
        <v>99</v>
      </c>
      <c r="B187" s="37" t="s">
        <v>60</v>
      </c>
      <c r="C187" s="38">
        <v>4</v>
      </c>
      <c r="D187" s="38">
        <v>42327</v>
      </c>
      <c r="E187" s="39">
        <v>42333</v>
      </c>
      <c r="F187" s="40" t="b">
        <v>1</v>
      </c>
      <c r="G187" s="41" t="b">
        <v>0</v>
      </c>
      <c r="H187" s="41" t="b">
        <v>0</v>
      </c>
      <c r="I187" s="40" t="b">
        <v>1</v>
      </c>
    </row>
    <row r="188" spans="1:9" ht="30.75" thickBot="1" x14ac:dyDescent="0.3">
      <c r="A188" s="36" t="s">
        <v>100</v>
      </c>
      <c r="B188" s="37" t="s">
        <v>277</v>
      </c>
      <c r="C188" s="38">
        <v>4</v>
      </c>
      <c r="D188" s="38">
        <v>35898</v>
      </c>
      <c r="E188" s="39">
        <v>35901</v>
      </c>
      <c r="F188" s="40" t="b">
        <v>1</v>
      </c>
      <c r="G188" s="41" t="b">
        <v>0</v>
      </c>
      <c r="H188" s="41" t="b">
        <v>0</v>
      </c>
      <c r="I188" s="40" t="b">
        <v>1</v>
      </c>
    </row>
    <row r="189" spans="1:9" ht="45.75" thickBot="1" x14ac:dyDescent="0.3">
      <c r="A189" s="36" t="s">
        <v>100</v>
      </c>
      <c r="B189" s="37" t="s">
        <v>278</v>
      </c>
      <c r="C189" s="38">
        <v>4</v>
      </c>
      <c r="D189" s="38">
        <v>62107</v>
      </c>
      <c r="E189" s="39">
        <v>62130</v>
      </c>
      <c r="F189" s="40" t="b">
        <v>1</v>
      </c>
      <c r="G189" s="41" t="b">
        <v>0</v>
      </c>
      <c r="H189" s="41" t="b">
        <v>0</v>
      </c>
      <c r="I189" s="40" t="b">
        <v>1</v>
      </c>
    </row>
    <row r="190" spans="1:9" ht="30.75" thickBot="1" x14ac:dyDescent="0.3">
      <c r="A190" s="36" t="s">
        <v>100</v>
      </c>
      <c r="B190" s="37" t="s">
        <v>61</v>
      </c>
      <c r="C190" s="38">
        <v>4</v>
      </c>
      <c r="D190" s="38">
        <v>62117</v>
      </c>
      <c r="E190" s="39">
        <v>62138</v>
      </c>
      <c r="F190" s="40" t="b">
        <v>1</v>
      </c>
      <c r="G190" s="41" t="b">
        <v>0</v>
      </c>
      <c r="H190" s="41" t="b">
        <v>0</v>
      </c>
      <c r="I190" s="40" t="b">
        <v>1</v>
      </c>
    </row>
    <row r="191" spans="1:9" ht="45.75" thickBot="1" x14ac:dyDescent="0.3">
      <c r="A191" s="36" t="s">
        <v>100</v>
      </c>
      <c r="B191" s="37" t="s">
        <v>62</v>
      </c>
      <c r="C191" s="38">
        <v>4</v>
      </c>
      <c r="D191" s="38">
        <v>36244</v>
      </c>
      <c r="E191" s="39">
        <v>36244</v>
      </c>
      <c r="F191" s="40" t="b">
        <v>1</v>
      </c>
      <c r="G191" s="41" t="b">
        <v>0</v>
      </c>
      <c r="H191" s="41" t="b">
        <v>0</v>
      </c>
      <c r="I191" s="40" t="b">
        <v>1</v>
      </c>
    </row>
    <row r="192" spans="1:9" ht="30.75" thickBot="1" x14ac:dyDescent="0.3">
      <c r="A192" s="36" t="s">
        <v>100</v>
      </c>
      <c r="B192" s="37" t="s">
        <v>279</v>
      </c>
      <c r="C192" s="38">
        <v>4</v>
      </c>
      <c r="D192" s="38" t="s">
        <v>41</v>
      </c>
      <c r="E192" s="39">
        <v>33219</v>
      </c>
      <c r="F192" s="41" t="b">
        <v>0</v>
      </c>
      <c r="G192" s="41" t="b">
        <v>0</v>
      </c>
      <c r="H192" s="41" t="b">
        <v>0</v>
      </c>
      <c r="I192" s="41" t="b">
        <v>0</v>
      </c>
    </row>
    <row r="193" spans="1:9" ht="30.75" thickBot="1" x14ac:dyDescent="0.3">
      <c r="A193" s="36" t="s">
        <v>100</v>
      </c>
      <c r="B193" s="37" t="s">
        <v>279</v>
      </c>
      <c r="C193" s="38">
        <v>4</v>
      </c>
      <c r="D193" s="38" t="s">
        <v>41</v>
      </c>
      <c r="E193" s="39">
        <v>51556</v>
      </c>
      <c r="F193" s="41" t="b">
        <v>0</v>
      </c>
      <c r="G193" s="41" t="b">
        <v>0</v>
      </c>
      <c r="H193" s="41" t="b">
        <v>0</v>
      </c>
      <c r="I193" s="41" t="b">
        <v>0</v>
      </c>
    </row>
    <row r="194" spans="1:9" ht="30.75" thickBot="1" x14ac:dyDescent="0.3">
      <c r="A194" s="36" t="s">
        <v>100</v>
      </c>
      <c r="B194" s="37" t="s">
        <v>63</v>
      </c>
      <c r="C194" s="38">
        <v>4</v>
      </c>
      <c r="D194" s="38">
        <v>37913</v>
      </c>
      <c r="E194" s="39">
        <v>37919</v>
      </c>
      <c r="F194" s="40" t="b">
        <v>1</v>
      </c>
      <c r="G194" s="41" t="b">
        <v>0</v>
      </c>
      <c r="H194" s="41" t="b">
        <v>0</v>
      </c>
      <c r="I194" s="40" t="b">
        <v>1</v>
      </c>
    </row>
    <row r="195" spans="1:9" ht="45.75" thickBot="1" x14ac:dyDescent="0.3">
      <c r="A195" s="36" t="s">
        <v>100</v>
      </c>
      <c r="B195" s="37" t="s">
        <v>64</v>
      </c>
      <c r="C195" s="38">
        <v>4</v>
      </c>
      <c r="D195" s="38">
        <v>37913</v>
      </c>
      <c r="E195" s="39">
        <v>37916</v>
      </c>
      <c r="F195" s="41" t="b">
        <v>0</v>
      </c>
      <c r="G195" s="40" t="b">
        <v>1</v>
      </c>
      <c r="H195" s="41" t="b">
        <v>0</v>
      </c>
      <c r="I195" s="40" t="b">
        <v>1</v>
      </c>
    </row>
    <row r="196" spans="1:9" ht="30.75" thickBot="1" x14ac:dyDescent="0.3">
      <c r="A196" s="36" t="s">
        <v>100</v>
      </c>
      <c r="B196" s="37" t="s">
        <v>280</v>
      </c>
      <c r="C196" s="38">
        <v>4</v>
      </c>
      <c r="D196" s="38">
        <v>37887</v>
      </c>
      <c r="E196" s="39">
        <v>37890</v>
      </c>
      <c r="F196" s="41" t="b">
        <v>0</v>
      </c>
      <c r="G196" s="40" t="b">
        <v>1</v>
      </c>
      <c r="H196" s="41" t="b">
        <v>0</v>
      </c>
      <c r="I196" s="40" t="b">
        <v>1</v>
      </c>
    </row>
    <row r="197" spans="1:9" ht="30.75" thickBot="1" x14ac:dyDescent="0.3">
      <c r="A197" s="36" t="s">
        <v>100</v>
      </c>
      <c r="B197" s="37" t="s">
        <v>65</v>
      </c>
      <c r="C197" s="38">
        <v>4</v>
      </c>
      <c r="D197" s="38">
        <v>35941</v>
      </c>
      <c r="E197" s="39">
        <v>35941</v>
      </c>
      <c r="F197" s="40" t="b">
        <v>1</v>
      </c>
      <c r="G197" s="41" t="b">
        <v>0</v>
      </c>
      <c r="H197" s="41" t="b">
        <v>0</v>
      </c>
      <c r="I197" s="40" t="b">
        <v>1</v>
      </c>
    </row>
    <row r="198" spans="1:9" ht="30.75" thickBot="1" x14ac:dyDescent="0.3">
      <c r="A198" s="36" t="s">
        <v>100</v>
      </c>
      <c r="B198" s="37" t="s">
        <v>66</v>
      </c>
      <c r="C198" s="38">
        <v>4</v>
      </c>
      <c r="D198" s="38">
        <v>35596</v>
      </c>
      <c r="E198" s="39">
        <v>35596</v>
      </c>
      <c r="F198" s="40" t="b">
        <v>1</v>
      </c>
      <c r="G198" s="41" t="b">
        <v>0</v>
      </c>
      <c r="H198" s="41" t="b">
        <v>0</v>
      </c>
      <c r="I198" s="40" t="b">
        <v>1</v>
      </c>
    </row>
    <row r="199" spans="1:9" ht="45.75" thickBot="1" x14ac:dyDescent="0.3">
      <c r="A199" s="36" t="s">
        <v>100</v>
      </c>
      <c r="B199" s="37" t="s">
        <v>281</v>
      </c>
      <c r="C199" s="38">
        <v>4</v>
      </c>
      <c r="D199" s="38">
        <v>37532</v>
      </c>
      <c r="E199" s="39">
        <v>37532</v>
      </c>
      <c r="F199" s="40" t="b">
        <v>1</v>
      </c>
      <c r="G199" s="41" t="b">
        <v>0</v>
      </c>
      <c r="H199" s="41" t="b">
        <v>0</v>
      </c>
      <c r="I199" s="40" t="b">
        <v>1</v>
      </c>
    </row>
    <row r="200" spans="1:9" ht="30.75" thickBot="1" x14ac:dyDescent="0.3">
      <c r="A200" s="36" t="s">
        <v>100</v>
      </c>
      <c r="B200" s="37" t="s">
        <v>282</v>
      </c>
      <c r="C200" s="38">
        <v>4</v>
      </c>
      <c r="D200" s="38">
        <v>35590</v>
      </c>
      <c r="E200" s="39">
        <v>35590</v>
      </c>
      <c r="F200" s="40" t="b">
        <v>1</v>
      </c>
      <c r="G200" s="41" t="b">
        <v>0</v>
      </c>
      <c r="H200" s="41" t="b">
        <v>0</v>
      </c>
      <c r="I200" s="40" t="b">
        <v>1</v>
      </c>
    </row>
    <row r="201" spans="1:9" ht="30.75" thickBot="1" x14ac:dyDescent="0.3">
      <c r="A201" s="36" t="s">
        <v>100</v>
      </c>
      <c r="B201" s="37" t="s">
        <v>67</v>
      </c>
      <c r="C201" s="38">
        <v>4</v>
      </c>
      <c r="D201" s="38">
        <v>35882</v>
      </c>
      <c r="E201" s="39">
        <v>35884</v>
      </c>
      <c r="F201" s="40" t="b">
        <v>1</v>
      </c>
      <c r="G201" s="41" t="b">
        <v>0</v>
      </c>
      <c r="H201" s="41" t="b">
        <v>0</v>
      </c>
      <c r="I201" s="40" t="b">
        <v>1</v>
      </c>
    </row>
    <row r="202" spans="1:9" ht="30.75" thickBot="1" x14ac:dyDescent="0.3">
      <c r="A202" s="36" t="s">
        <v>100</v>
      </c>
      <c r="B202" s="37" t="s">
        <v>68</v>
      </c>
      <c r="C202" s="38">
        <v>4</v>
      </c>
      <c r="D202" s="38">
        <v>35882</v>
      </c>
      <c r="E202" s="39">
        <v>35885</v>
      </c>
      <c r="F202" s="41" t="b">
        <v>0</v>
      </c>
      <c r="G202" s="40" t="b">
        <v>1</v>
      </c>
      <c r="H202" s="41" t="b">
        <v>0</v>
      </c>
      <c r="I202" s="40" t="b">
        <v>1</v>
      </c>
    </row>
    <row r="203" spans="1:9" ht="30.75" thickBot="1" x14ac:dyDescent="0.3">
      <c r="A203" s="36" t="s">
        <v>100</v>
      </c>
      <c r="B203" s="37" t="s">
        <v>283</v>
      </c>
      <c r="C203" s="38">
        <v>4</v>
      </c>
      <c r="D203" s="38">
        <v>36144</v>
      </c>
      <c r="E203" s="39">
        <v>36145</v>
      </c>
      <c r="F203" s="40" t="b">
        <v>1</v>
      </c>
      <c r="G203" s="41" t="b">
        <v>0</v>
      </c>
      <c r="H203" s="41" t="b">
        <v>0</v>
      </c>
      <c r="I203" s="40" t="b">
        <v>1</v>
      </c>
    </row>
    <row r="204" spans="1:9" ht="45.75" thickBot="1" x14ac:dyDescent="0.3">
      <c r="A204" s="36" t="s">
        <v>100</v>
      </c>
      <c r="B204" s="37" t="s">
        <v>284</v>
      </c>
      <c r="C204" s="38">
        <v>4</v>
      </c>
      <c r="D204" s="38">
        <v>37937</v>
      </c>
      <c r="E204" s="39">
        <v>37937</v>
      </c>
      <c r="F204" s="40" t="b">
        <v>1</v>
      </c>
      <c r="G204" s="41" t="b">
        <v>0</v>
      </c>
      <c r="H204" s="41" t="b">
        <v>0</v>
      </c>
      <c r="I204" s="40" t="b">
        <v>1</v>
      </c>
    </row>
    <row r="205" spans="1:9" ht="45.75" thickBot="1" x14ac:dyDescent="0.3">
      <c r="A205" s="36" t="s">
        <v>100</v>
      </c>
      <c r="B205" s="37" t="s">
        <v>285</v>
      </c>
      <c r="C205" s="38">
        <v>4</v>
      </c>
      <c r="D205" s="38">
        <v>36129</v>
      </c>
      <c r="E205" s="39">
        <v>36130</v>
      </c>
      <c r="F205" s="41" t="b">
        <v>0</v>
      </c>
      <c r="G205" s="40" t="b">
        <v>1</v>
      </c>
      <c r="H205" s="41" t="b">
        <v>0</v>
      </c>
      <c r="I205" s="40" t="b">
        <v>1</v>
      </c>
    </row>
    <row r="206" spans="1:9" ht="30.75" thickBot="1" x14ac:dyDescent="0.3">
      <c r="A206" s="36" t="s">
        <v>100</v>
      </c>
      <c r="B206" s="37" t="s">
        <v>69</v>
      </c>
      <c r="C206" s="38">
        <v>4</v>
      </c>
      <c r="D206" s="38">
        <v>37816</v>
      </c>
      <c r="E206" s="39">
        <v>64022</v>
      </c>
      <c r="F206" s="41" t="b">
        <v>0</v>
      </c>
      <c r="G206" s="40" t="b">
        <v>1</v>
      </c>
      <c r="H206" s="41" t="b">
        <v>0</v>
      </c>
      <c r="I206" s="40" t="b">
        <v>1</v>
      </c>
    </row>
    <row r="207" spans="1:9" ht="30.75" thickBot="1" x14ac:dyDescent="0.3">
      <c r="A207" s="36" t="s">
        <v>100</v>
      </c>
      <c r="B207" s="37" t="s">
        <v>70</v>
      </c>
      <c r="C207" s="38">
        <v>4</v>
      </c>
      <c r="D207" s="38">
        <v>37950</v>
      </c>
      <c r="E207" s="39">
        <v>37950</v>
      </c>
      <c r="F207" s="40" t="b">
        <v>1</v>
      </c>
      <c r="G207" s="41" t="b">
        <v>0</v>
      </c>
      <c r="H207" s="41" t="b">
        <v>0</v>
      </c>
      <c r="I207" s="40" t="b">
        <v>1</v>
      </c>
    </row>
    <row r="208" spans="1:9" ht="30.75" thickBot="1" x14ac:dyDescent="0.3">
      <c r="A208" s="36" t="s">
        <v>100</v>
      </c>
      <c r="B208" s="37" t="s">
        <v>71</v>
      </c>
      <c r="C208" s="38">
        <v>4</v>
      </c>
      <c r="D208" s="38">
        <v>37545</v>
      </c>
      <c r="E208" s="39">
        <v>37545</v>
      </c>
      <c r="F208" s="40" t="b">
        <v>1</v>
      </c>
      <c r="G208" s="41" t="b">
        <v>0</v>
      </c>
      <c r="H208" s="41" t="b">
        <v>0</v>
      </c>
      <c r="I208" s="40" t="b">
        <v>1</v>
      </c>
    </row>
    <row r="209" spans="1:9" ht="30.75" thickBot="1" x14ac:dyDescent="0.3">
      <c r="A209" s="36" t="s">
        <v>100</v>
      </c>
      <c r="B209" s="37" t="s">
        <v>72</v>
      </c>
      <c r="C209" s="38">
        <v>4</v>
      </c>
      <c r="D209" s="38">
        <v>36207</v>
      </c>
      <c r="E209" s="39">
        <v>36211</v>
      </c>
      <c r="F209" s="40" t="b">
        <v>1</v>
      </c>
      <c r="G209" s="41" t="b">
        <v>0</v>
      </c>
      <c r="H209" s="41" t="b">
        <v>0</v>
      </c>
      <c r="I209" s="40" t="b">
        <v>1</v>
      </c>
    </row>
    <row r="210" spans="1:9" ht="45.75" thickBot="1" x14ac:dyDescent="0.3">
      <c r="A210" s="36" t="s">
        <v>100</v>
      </c>
      <c r="B210" s="37" t="s">
        <v>73</v>
      </c>
      <c r="C210" s="38">
        <v>4</v>
      </c>
      <c r="D210" s="38">
        <v>36207</v>
      </c>
      <c r="E210" s="39">
        <v>36208</v>
      </c>
      <c r="F210" s="41" t="b">
        <v>0</v>
      </c>
      <c r="G210" s="40" t="b">
        <v>1</v>
      </c>
      <c r="H210" s="41" t="b">
        <v>0</v>
      </c>
      <c r="I210" s="40" t="b">
        <v>1</v>
      </c>
    </row>
    <row r="211" spans="1:9" ht="30.75" thickBot="1" x14ac:dyDescent="0.3">
      <c r="A211" s="36" t="s">
        <v>100</v>
      </c>
      <c r="B211" s="37" t="s">
        <v>286</v>
      </c>
      <c r="C211" s="38">
        <v>4</v>
      </c>
      <c r="D211" s="38">
        <v>35949</v>
      </c>
      <c r="E211" s="39">
        <v>35949</v>
      </c>
      <c r="F211" s="40" t="b">
        <v>1</v>
      </c>
      <c r="G211" s="41" t="b">
        <v>0</v>
      </c>
      <c r="H211" s="41" t="b">
        <v>0</v>
      </c>
      <c r="I211" s="40" t="b">
        <v>1</v>
      </c>
    </row>
    <row r="212" spans="1:9" ht="30.75" thickBot="1" x14ac:dyDescent="0.3">
      <c r="A212" s="36" t="s">
        <v>100</v>
      </c>
      <c r="B212" s="37" t="s">
        <v>74</v>
      </c>
      <c r="C212" s="38">
        <v>4</v>
      </c>
      <c r="D212" s="38">
        <v>37796</v>
      </c>
      <c r="E212" s="39">
        <v>37798</v>
      </c>
      <c r="F212" s="40" t="b">
        <v>1</v>
      </c>
      <c r="G212" s="41" t="b">
        <v>0</v>
      </c>
      <c r="H212" s="41" t="b">
        <v>0</v>
      </c>
      <c r="I212" s="40" t="b">
        <v>1</v>
      </c>
    </row>
    <row r="213" spans="1:9" ht="30.75" thickBot="1" x14ac:dyDescent="0.3">
      <c r="A213" s="36" t="s">
        <v>100</v>
      </c>
      <c r="B213" s="37" t="s">
        <v>75</v>
      </c>
      <c r="C213" s="38">
        <v>4</v>
      </c>
      <c r="D213" s="38">
        <v>37713</v>
      </c>
      <c r="E213" s="39">
        <v>37717</v>
      </c>
      <c r="F213" s="41" t="b">
        <v>0</v>
      </c>
      <c r="G213" s="40" t="b">
        <v>1</v>
      </c>
      <c r="H213" s="41" t="b">
        <v>0</v>
      </c>
      <c r="I213" s="40" t="b">
        <v>1</v>
      </c>
    </row>
    <row r="214" spans="1:9" ht="30.75" thickBot="1" x14ac:dyDescent="0.3">
      <c r="A214" s="36" t="s">
        <v>168</v>
      </c>
      <c r="B214" s="37" t="s">
        <v>287</v>
      </c>
      <c r="C214" s="38">
        <v>4</v>
      </c>
      <c r="D214" s="38" t="s">
        <v>41</v>
      </c>
      <c r="E214" s="39">
        <v>21929</v>
      </c>
      <c r="F214" s="41" t="b">
        <v>0</v>
      </c>
      <c r="G214" s="40" t="b">
        <v>1</v>
      </c>
      <c r="H214" s="41" t="b">
        <v>0</v>
      </c>
      <c r="I214" s="40" t="b">
        <v>1</v>
      </c>
    </row>
    <row r="215" spans="1:9" ht="45.75" thickBot="1" x14ac:dyDescent="0.3">
      <c r="A215" s="36" t="s">
        <v>319</v>
      </c>
      <c r="B215" s="37" t="s">
        <v>195</v>
      </c>
      <c r="C215" s="38">
        <v>4</v>
      </c>
      <c r="D215" s="38">
        <v>16212</v>
      </c>
      <c r="E215" s="39">
        <v>16212</v>
      </c>
      <c r="F215" s="41" t="b">
        <v>0</v>
      </c>
      <c r="G215" s="40" t="b">
        <v>1</v>
      </c>
      <c r="H215" s="40" t="b">
        <v>1</v>
      </c>
      <c r="I215" s="40" t="b">
        <v>1</v>
      </c>
    </row>
    <row r="216" spans="1:9" ht="45.75" thickBot="1" x14ac:dyDescent="0.3">
      <c r="A216" s="36" t="s">
        <v>319</v>
      </c>
      <c r="B216" s="37" t="s">
        <v>196</v>
      </c>
      <c r="C216" s="38">
        <v>4</v>
      </c>
      <c r="D216" s="38">
        <v>16145</v>
      </c>
      <c r="E216" s="39">
        <v>16145</v>
      </c>
      <c r="F216" s="40" t="b">
        <v>1</v>
      </c>
      <c r="G216" s="41" t="b">
        <v>0</v>
      </c>
      <c r="H216" s="40" t="b">
        <v>1</v>
      </c>
      <c r="I216" s="40" t="b">
        <v>1</v>
      </c>
    </row>
    <row r="217" spans="1:9" ht="30.75" thickBot="1" x14ac:dyDescent="0.3">
      <c r="A217" s="36" t="s">
        <v>101</v>
      </c>
      <c r="B217" s="37" t="s">
        <v>288</v>
      </c>
      <c r="C217" s="38">
        <v>4</v>
      </c>
      <c r="D217" s="38" t="s">
        <v>41</v>
      </c>
      <c r="E217" s="39">
        <v>23428</v>
      </c>
      <c r="F217" s="41" t="b">
        <v>0</v>
      </c>
      <c r="G217" s="41" t="b">
        <v>0</v>
      </c>
      <c r="H217" s="41" t="b">
        <v>0</v>
      </c>
      <c r="I217" s="41" t="b">
        <v>0</v>
      </c>
    </row>
    <row r="218" spans="1:9" ht="30.75" thickBot="1" x14ac:dyDescent="0.3">
      <c r="A218" s="36" t="s">
        <v>101</v>
      </c>
      <c r="B218" s="37" t="s">
        <v>76</v>
      </c>
      <c r="C218" s="38">
        <v>4</v>
      </c>
      <c r="D218" s="38">
        <v>30255</v>
      </c>
      <c r="E218" s="39">
        <v>62187</v>
      </c>
      <c r="F218" s="41" t="b">
        <v>0</v>
      </c>
      <c r="G218" s="40" t="b">
        <v>1</v>
      </c>
      <c r="H218" s="41" t="b">
        <v>0</v>
      </c>
      <c r="I218" s="40" t="b">
        <v>1</v>
      </c>
    </row>
    <row r="219" spans="1:9" ht="30.75" thickBot="1" x14ac:dyDescent="0.3">
      <c r="A219" s="36" t="s">
        <v>101</v>
      </c>
      <c r="B219" s="37" t="s">
        <v>289</v>
      </c>
      <c r="C219" s="38">
        <v>4</v>
      </c>
      <c r="D219" s="38" t="s">
        <v>41</v>
      </c>
      <c r="E219" s="39">
        <v>29528</v>
      </c>
      <c r="F219" s="41" t="b">
        <v>0</v>
      </c>
      <c r="G219" s="41" t="b">
        <v>0</v>
      </c>
      <c r="H219" s="41" t="b">
        <v>0</v>
      </c>
      <c r="I219" s="41" t="b">
        <v>0</v>
      </c>
    </row>
    <row r="220" spans="1:9" ht="30.75" thickBot="1" x14ac:dyDescent="0.3">
      <c r="A220" s="36" t="s">
        <v>101</v>
      </c>
      <c r="B220" s="37" t="s">
        <v>77</v>
      </c>
      <c r="C220" s="38">
        <v>4</v>
      </c>
      <c r="D220" s="38">
        <v>47560</v>
      </c>
      <c r="E220" s="39">
        <v>47560</v>
      </c>
      <c r="F220" s="40" t="b">
        <v>1</v>
      </c>
      <c r="G220" s="41" t="b">
        <v>0</v>
      </c>
      <c r="H220" s="41" t="b">
        <v>0</v>
      </c>
      <c r="I220" s="40" t="b">
        <v>1</v>
      </c>
    </row>
    <row r="221" spans="1:9" ht="45.75" thickBot="1" x14ac:dyDescent="0.3">
      <c r="A221" s="36" t="s">
        <v>101</v>
      </c>
      <c r="B221" s="37" t="s">
        <v>290</v>
      </c>
      <c r="C221" s="38">
        <v>4</v>
      </c>
      <c r="D221" s="38">
        <v>47569</v>
      </c>
      <c r="E221" s="39">
        <v>47569</v>
      </c>
      <c r="F221" s="40" t="b">
        <v>1</v>
      </c>
      <c r="G221" s="41" t="b">
        <v>0</v>
      </c>
      <c r="H221" s="41" t="b">
        <v>0</v>
      </c>
      <c r="I221" s="40" t="b">
        <v>1</v>
      </c>
    </row>
    <row r="222" spans="1:9" ht="45.75" thickBot="1" x14ac:dyDescent="0.3">
      <c r="A222" s="36" t="s">
        <v>101</v>
      </c>
      <c r="B222" s="37" t="s">
        <v>291</v>
      </c>
      <c r="C222" s="38">
        <v>4</v>
      </c>
      <c r="D222" s="38">
        <v>29973</v>
      </c>
      <c r="E222" s="39">
        <v>29983</v>
      </c>
      <c r="F222" s="41" t="b">
        <v>0</v>
      </c>
      <c r="G222" s="40" t="b">
        <v>1</v>
      </c>
      <c r="H222" s="41" t="b">
        <v>0</v>
      </c>
      <c r="I222" s="40" t="b">
        <v>1</v>
      </c>
    </row>
    <row r="223" spans="1:9" ht="30.75" thickBot="1" x14ac:dyDescent="0.3">
      <c r="A223" s="36" t="s">
        <v>101</v>
      </c>
      <c r="B223" s="37" t="s">
        <v>292</v>
      </c>
      <c r="C223" s="38">
        <v>4</v>
      </c>
      <c r="D223" s="38">
        <v>30511</v>
      </c>
      <c r="E223" s="39">
        <v>30512</v>
      </c>
      <c r="F223" s="40" t="b">
        <v>1</v>
      </c>
      <c r="G223" s="41" t="b">
        <v>0</v>
      </c>
      <c r="H223" s="41" t="b">
        <v>0</v>
      </c>
      <c r="I223" s="40" t="b">
        <v>1</v>
      </c>
    </row>
    <row r="224" spans="1:9" ht="30.75" thickBot="1" x14ac:dyDescent="0.3">
      <c r="A224" s="36" t="s">
        <v>101</v>
      </c>
      <c r="B224" s="37" t="s">
        <v>78</v>
      </c>
      <c r="C224" s="38">
        <v>4</v>
      </c>
      <c r="D224" s="38">
        <v>29939</v>
      </c>
      <c r="E224" s="39">
        <v>29948</v>
      </c>
      <c r="F224" s="41" t="b">
        <v>0</v>
      </c>
      <c r="G224" s="40" t="b">
        <v>1</v>
      </c>
      <c r="H224" s="41" t="b">
        <v>0</v>
      </c>
      <c r="I224" s="40" t="b">
        <v>1</v>
      </c>
    </row>
    <row r="225" spans="1:9" ht="30.75" thickBot="1" x14ac:dyDescent="0.3">
      <c r="A225" s="36" t="s">
        <v>101</v>
      </c>
      <c r="B225" s="37" t="s">
        <v>79</v>
      </c>
      <c r="C225" s="38">
        <v>4</v>
      </c>
      <c r="D225" s="38">
        <v>30343</v>
      </c>
      <c r="E225" s="39">
        <v>30343</v>
      </c>
      <c r="F225" s="40" t="b">
        <v>1</v>
      </c>
      <c r="G225" s="41" t="b">
        <v>0</v>
      </c>
      <c r="H225" s="41" t="b">
        <v>0</v>
      </c>
      <c r="I225" s="40" t="b">
        <v>1</v>
      </c>
    </row>
    <row r="226" spans="1:9" ht="60.75" thickBot="1" x14ac:dyDescent="0.3">
      <c r="A226" s="36" t="s">
        <v>101</v>
      </c>
      <c r="B226" s="37" t="s">
        <v>376</v>
      </c>
      <c r="C226" s="38">
        <v>4</v>
      </c>
      <c r="D226" s="38" t="s">
        <v>41</v>
      </c>
      <c r="E226" s="39">
        <v>30346</v>
      </c>
      <c r="F226" s="40" t="b">
        <v>1</v>
      </c>
      <c r="G226" s="41" t="b">
        <v>0</v>
      </c>
      <c r="H226" s="41" t="b">
        <v>0</v>
      </c>
      <c r="I226" s="40" t="b">
        <v>1</v>
      </c>
    </row>
    <row r="227" spans="1:9" ht="45.75" thickBot="1" x14ac:dyDescent="0.3">
      <c r="A227" s="36" t="s">
        <v>101</v>
      </c>
      <c r="B227" s="37" t="s">
        <v>293</v>
      </c>
      <c r="C227" s="38">
        <v>4</v>
      </c>
      <c r="D227" s="38">
        <v>30674</v>
      </c>
      <c r="E227" s="39">
        <v>77266</v>
      </c>
      <c r="F227" s="41" t="b">
        <v>0</v>
      </c>
      <c r="G227" s="40" t="b">
        <v>1</v>
      </c>
      <c r="H227" s="41" t="b">
        <v>0</v>
      </c>
      <c r="I227" s="40" t="b">
        <v>1</v>
      </c>
    </row>
    <row r="228" spans="1:9" ht="45.75" thickBot="1" x14ac:dyDescent="0.3">
      <c r="A228" s="36" t="s">
        <v>101</v>
      </c>
      <c r="B228" s="37" t="s">
        <v>294</v>
      </c>
      <c r="C228" s="38">
        <v>4</v>
      </c>
      <c r="D228" s="38" t="s">
        <v>41</v>
      </c>
      <c r="E228" s="39">
        <v>27850</v>
      </c>
      <c r="F228" s="41" t="b">
        <v>0</v>
      </c>
      <c r="G228" s="41" t="b">
        <v>0</v>
      </c>
      <c r="H228" s="41" t="b">
        <v>0</v>
      </c>
      <c r="I228" s="41" t="b">
        <v>0</v>
      </c>
    </row>
    <row r="229" spans="1:9" ht="45.75" thickBot="1" x14ac:dyDescent="0.3">
      <c r="A229" s="36" t="s">
        <v>101</v>
      </c>
      <c r="B229" s="37" t="s">
        <v>295</v>
      </c>
      <c r="C229" s="38">
        <v>4</v>
      </c>
      <c r="D229" s="38">
        <v>30575</v>
      </c>
      <c r="E229" s="39">
        <v>30578</v>
      </c>
      <c r="F229" s="40" t="b">
        <v>1</v>
      </c>
      <c r="G229" s="41" t="b">
        <v>0</v>
      </c>
      <c r="H229" s="41" t="b">
        <v>0</v>
      </c>
      <c r="I229" s="40" t="b">
        <v>1</v>
      </c>
    </row>
    <row r="230" spans="1:9" ht="30.75" thickBot="1" x14ac:dyDescent="0.3">
      <c r="A230" s="36" t="s">
        <v>101</v>
      </c>
      <c r="B230" s="37" t="s">
        <v>80</v>
      </c>
      <c r="C230" s="38">
        <v>4</v>
      </c>
      <c r="D230" s="38">
        <v>30523</v>
      </c>
      <c r="E230" s="39">
        <v>30524</v>
      </c>
      <c r="F230" s="40" t="b">
        <v>1</v>
      </c>
      <c r="G230" s="41" t="b">
        <v>0</v>
      </c>
      <c r="H230" s="41" t="b">
        <v>0</v>
      </c>
      <c r="I230" s="40" t="b">
        <v>1</v>
      </c>
    </row>
    <row r="231" spans="1:9" ht="30.75" thickBot="1" x14ac:dyDescent="0.3">
      <c r="A231" s="36" t="s">
        <v>101</v>
      </c>
      <c r="B231" s="37" t="s">
        <v>296</v>
      </c>
      <c r="C231" s="38">
        <v>4</v>
      </c>
      <c r="D231" s="38">
        <v>30244</v>
      </c>
      <c r="E231" s="39">
        <v>30245</v>
      </c>
      <c r="F231" s="41" t="b">
        <v>0</v>
      </c>
      <c r="G231" s="40" t="b">
        <v>1</v>
      </c>
      <c r="H231" s="41" t="b">
        <v>0</v>
      </c>
      <c r="I231" s="40" t="b">
        <v>1</v>
      </c>
    </row>
    <row r="232" spans="1:9" ht="60.75" thickBot="1" x14ac:dyDescent="0.3">
      <c r="A232" s="36" t="s">
        <v>101</v>
      </c>
      <c r="B232" s="37" t="s">
        <v>366</v>
      </c>
      <c r="C232" s="38">
        <v>4</v>
      </c>
      <c r="D232" s="38" t="s">
        <v>41</v>
      </c>
      <c r="E232" s="39">
        <v>45194</v>
      </c>
      <c r="F232" s="40" t="b">
        <v>1</v>
      </c>
      <c r="G232" s="41" t="b">
        <v>0</v>
      </c>
      <c r="H232" s="41" t="b">
        <v>0</v>
      </c>
      <c r="I232" s="40" t="b">
        <v>1</v>
      </c>
    </row>
    <row r="233" spans="1:9" ht="60.75" thickBot="1" x14ac:dyDescent="0.3">
      <c r="A233" s="36" t="s">
        <v>101</v>
      </c>
      <c r="B233" s="37" t="s">
        <v>345</v>
      </c>
      <c r="C233" s="38">
        <v>4</v>
      </c>
      <c r="D233" s="38" t="s">
        <v>41</v>
      </c>
      <c r="E233" s="39">
        <v>82806</v>
      </c>
      <c r="F233" s="40" t="b">
        <v>1</v>
      </c>
      <c r="G233" s="41" t="b">
        <v>0</v>
      </c>
      <c r="H233" s="41" t="b">
        <v>0</v>
      </c>
      <c r="I233" s="40" t="b">
        <v>1</v>
      </c>
    </row>
    <row r="234" spans="1:9" ht="30.75" thickBot="1" x14ac:dyDescent="0.3">
      <c r="A234" s="36" t="s">
        <v>101</v>
      </c>
      <c r="B234" s="37" t="s">
        <v>297</v>
      </c>
      <c r="C234" s="38">
        <v>4</v>
      </c>
      <c r="D234" s="38">
        <v>30302</v>
      </c>
      <c r="E234" s="39">
        <v>30303</v>
      </c>
      <c r="F234" s="41" t="b">
        <v>0</v>
      </c>
      <c r="G234" s="40" t="b">
        <v>1</v>
      </c>
      <c r="H234" s="41" t="b">
        <v>0</v>
      </c>
      <c r="I234" s="40" t="b">
        <v>1</v>
      </c>
    </row>
    <row r="235" spans="1:9" ht="30.75" thickBot="1" x14ac:dyDescent="0.3">
      <c r="A235" s="36" t="s">
        <v>101</v>
      </c>
      <c r="B235" s="37" t="s">
        <v>81</v>
      </c>
      <c r="C235" s="38">
        <v>4</v>
      </c>
      <c r="D235" s="38">
        <v>30286</v>
      </c>
      <c r="E235" s="39">
        <v>30288</v>
      </c>
      <c r="F235" s="41" t="b">
        <v>0</v>
      </c>
      <c r="G235" s="40" t="b">
        <v>1</v>
      </c>
      <c r="H235" s="41" t="b">
        <v>0</v>
      </c>
      <c r="I235" s="40" t="b">
        <v>1</v>
      </c>
    </row>
    <row r="236" spans="1:9" ht="30.75" thickBot="1" x14ac:dyDescent="0.3">
      <c r="A236" s="36" t="s">
        <v>101</v>
      </c>
      <c r="B236" s="37" t="s">
        <v>298</v>
      </c>
      <c r="C236" s="38">
        <v>4</v>
      </c>
      <c r="D236" s="38">
        <v>30331</v>
      </c>
      <c r="E236" s="39">
        <v>30331</v>
      </c>
      <c r="F236" s="40" t="b">
        <v>1</v>
      </c>
      <c r="G236" s="41" t="b">
        <v>0</v>
      </c>
      <c r="H236" s="41" t="b">
        <v>0</v>
      </c>
      <c r="I236" s="40" t="b">
        <v>1</v>
      </c>
    </row>
    <row r="237" spans="1:9" ht="60.75" thickBot="1" x14ac:dyDescent="0.3">
      <c r="A237" s="36" t="s">
        <v>101</v>
      </c>
      <c r="B237" s="37" t="s">
        <v>335</v>
      </c>
      <c r="C237" s="38">
        <v>4</v>
      </c>
      <c r="D237" s="38" t="s">
        <v>41</v>
      </c>
      <c r="E237" s="39">
        <v>30334</v>
      </c>
      <c r="F237" s="40" t="b">
        <v>1</v>
      </c>
      <c r="G237" s="41" t="b">
        <v>0</v>
      </c>
      <c r="H237" s="41" t="b">
        <v>0</v>
      </c>
      <c r="I237" s="40" t="b">
        <v>1</v>
      </c>
    </row>
    <row r="238" spans="1:9" ht="45.75" thickBot="1" x14ac:dyDescent="0.3">
      <c r="A238" s="36" t="s">
        <v>101</v>
      </c>
      <c r="B238" s="37" t="s">
        <v>299</v>
      </c>
      <c r="C238" s="38">
        <v>4</v>
      </c>
      <c r="D238" s="38">
        <v>24794</v>
      </c>
      <c r="E238" s="39">
        <v>24798</v>
      </c>
      <c r="F238" s="41" t="b">
        <v>0</v>
      </c>
      <c r="G238" s="40" t="b">
        <v>1</v>
      </c>
      <c r="H238" s="41" t="b">
        <v>0</v>
      </c>
      <c r="I238" s="40" t="b">
        <v>1</v>
      </c>
    </row>
    <row r="239" spans="1:9" ht="45.75" thickBot="1" x14ac:dyDescent="0.3">
      <c r="A239" s="36" t="s">
        <v>101</v>
      </c>
      <c r="B239" s="37" t="s">
        <v>300</v>
      </c>
      <c r="C239" s="38">
        <v>4</v>
      </c>
      <c r="D239" s="38">
        <v>24792</v>
      </c>
      <c r="E239" s="39">
        <v>24792</v>
      </c>
      <c r="F239" s="40" t="b">
        <v>1</v>
      </c>
      <c r="G239" s="41" t="b">
        <v>0</v>
      </c>
      <c r="H239" s="41" t="b">
        <v>0</v>
      </c>
      <c r="I239" s="40" t="b">
        <v>1</v>
      </c>
    </row>
    <row r="240" spans="1:9" ht="60.75" thickBot="1" x14ac:dyDescent="0.3">
      <c r="A240" s="36" t="s">
        <v>101</v>
      </c>
      <c r="B240" s="37" t="s">
        <v>301</v>
      </c>
      <c r="C240" s="38">
        <v>4</v>
      </c>
      <c r="D240" s="38">
        <v>24810</v>
      </c>
      <c r="E240" s="39">
        <v>24811</v>
      </c>
      <c r="F240" s="41" t="b">
        <v>0</v>
      </c>
      <c r="G240" s="40" t="b">
        <v>1</v>
      </c>
      <c r="H240" s="41" t="b">
        <v>0</v>
      </c>
      <c r="I240" s="40" t="b">
        <v>1</v>
      </c>
    </row>
    <row r="241" spans="1:9" ht="30.75" thickBot="1" x14ac:dyDescent="0.3">
      <c r="A241" s="36" t="s">
        <v>101</v>
      </c>
      <c r="B241" s="37" t="s">
        <v>82</v>
      </c>
      <c r="C241" s="38">
        <v>4</v>
      </c>
      <c r="D241" s="38">
        <v>30095</v>
      </c>
      <c r="E241" s="39">
        <v>30096</v>
      </c>
      <c r="F241" s="40" t="b">
        <v>1</v>
      </c>
      <c r="G241" s="41" t="b">
        <v>0</v>
      </c>
      <c r="H241" s="41" t="b">
        <v>0</v>
      </c>
      <c r="I241" s="40" t="b">
        <v>1</v>
      </c>
    </row>
    <row r="242" spans="1:9" ht="15.75" thickBot="1" x14ac:dyDescent="0.3">
      <c r="A242" s="36" t="s">
        <v>101</v>
      </c>
      <c r="B242" s="37" t="s">
        <v>83</v>
      </c>
      <c r="C242" s="38">
        <v>4</v>
      </c>
      <c r="D242" s="38">
        <v>30215</v>
      </c>
      <c r="E242" s="39">
        <v>30217</v>
      </c>
      <c r="F242" s="40" t="b">
        <v>1</v>
      </c>
      <c r="G242" s="41" t="b">
        <v>0</v>
      </c>
      <c r="H242" s="41" t="b">
        <v>0</v>
      </c>
      <c r="I242" s="40" t="b">
        <v>1</v>
      </c>
    </row>
    <row r="243" spans="1:9" ht="45.75" thickBot="1" x14ac:dyDescent="0.3">
      <c r="A243" s="36" t="s">
        <v>101</v>
      </c>
      <c r="B243" s="37" t="s">
        <v>302</v>
      </c>
      <c r="C243" s="38">
        <v>4</v>
      </c>
      <c r="D243" s="38">
        <v>30553</v>
      </c>
      <c r="E243" s="39">
        <v>30556</v>
      </c>
      <c r="F243" s="40" t="b">
        <v>1</v>
      </c>
      <c r="G243" s="41" t="b">
        <v>0</v>
      </c>
      <c r="H243" s="41" t="b">
        <v>0</v>
      </c>
      <c r="I243" s="40" t="b">
        <v>1</v>
      </c>
    </row>
    <row r="244" spans="1:9" ht="30.75" thickBot="1" x14ac:dyDescent="0.3">
      <c r="A244" s="36" t="s">
        <v>101</v>
      </c>
      <c r="B244" s="37" t="s">
        <v>84</v>
      </c>
      <c r="C244" s="38">
        <v>4</v>
      </c>
      <c r="D244" s="38">
        <v>29861</v>
      </c>
      <c r="E244" s="39">
        <v>80438</v>
      </c>
      <c r="F244" s="41" t="b">
        <v>0</v>
      </c>
      <c r="G244" s="40" t="b">
        <v>1</v>
      </c>
      <c r="H244" s="41" t="b">
        <v>0</v>
      </c>
      <c r="I244" s="40" t="b">
        <v>1</v>
      </c>
    </row>
    <row r="245" spans="1:9" ht="45.75" thickBot="1" x14ac:dyDescent="0.3">
      <c r="A245" s="36" t="s">
        <v>101</v>
      </c>
      <c r="B245" s="37" t="s">
        <v>303</v>
      </c>
      <c r="C245" s="38">
        <v>4</v>
      </c>
      <c r="D245" s="38" t="s">
        <v>41</v>
      </c>
      <c r="E245" s="39">
        <v>29529</v>
      </c>
      <c r="F245" s="41" t="b">
        <v>0</v>
      </c>
      <c r="G245" s="41" t="b">
        <v>0</v>
      </c>
      <c r="H245" s="41" t="b">
        <v>0</v>
      </c>
      <c r="I245" s="41" t="b">
        <v>0</v>
      </c>
    </row>
    <row r="246" spans="1:9" ht="15.75" thickBot="1" x14ac:dyDescent="0.3">
      <c r="A246" s="36" t="s">
        <v>101</v>
      </c>
      <c r="B246" s="37" t="s">
        <v>304</v>
      </c>
      <c r="C246" s="38">
        <v>4</v>
      </c>
      <c r="D246" s="38" t="s">
        <v>41</v>
      </c>
      <c r="E246" s="39">
        <v>24617</v>
      </c>
      <c r="F246" s="41" t="b">
        <v>0</v>
      </c>
      <c r="G246" s="41" t="b">
        <v>0</v>
      </c>
      <c r="H246" s="41" t="b">
        <v>0</v>
      </c>
      <c r="I246" s="41" t="b">
        <v>0</v>
      </c>
    </row>
    <row r="247" spans="1:9" ht="30.75" thickBot="1" x14ac:dyDescent="0.3">
      <c r="A247" s="36" t="s">
        <v>102</v>
      </c>
      <c r="B247" s="37" t="s">
        <v>305</v>
      </c>
      <c r="C247" s="38">
        <v>4</v>
      </c>
      <c r="D247" s="38">
        <v>43083</v>
      </c>
      <c r="E247" s="39">
        <v>43083</v>
      </c>
      <c r="F247" s="41" t="b">
        <v>0</v>
      </c>
      <c r="G247" s="40" t="b">
        <v>1</v>
      </c>
      <c r="H247" s="41" t="b">
        <v>0</v>
      </c>
      <c r="I247" s="40" t="b">
        <v>1</v>
      </c>
    </row>
    <row r="248" spans="1:9" ht="30.75" thickBot="1" x14ac:dyDescent="0.3">
      <c r="A248" s="36" t="s">
        <v>102</v>
      </c>
      <c r="B248" s="37" t="s">
        <v>306</v>
      </c>
      <c r="C248" s="38">
        <v>4</v>
      </c>
      <c r="D248" s="38">
        <v>43109</v>
      </c>
      <c r="E248" s="39">
        <v>43109</v>
      </c>
      <c r="F248" s="41" t="b">
        <v>0</v>
      </c>
      <c r="G248" s="40" t="b">
        <v>1</v>
      </c>
      <c r="H248" s="41" t="b">
        <v>0</v>
      </c>
      <c r="I248" s="40" t="b">
        <v>1</v>
      </c>
    </row>
    <row r="249" spans="1:9" ht="30.75" thickBot="1" x14ac:dyDescent="0.3">
      <c r="A249" s="36" t="s">
        <v>102</v>
      </c>
      <c r="B249" s="37" t="s">
        <v>85</v>
      </c>
      <c r="C249" s="38">
        <v>4</v>
      </c>
      <c r="D249" s="38">
        <v>43099</v>
      </c>
      <c r="E249" s="39">
        <v>43099</v>
      </c>
      <c r="F249" s="41" t="b">
        <v>0</v>
      </c>
      <c r="G249" s="40" t="b">
        <v>1</v>
      </c>
      <c r="H249" s="41" t="b">
        <v>0</v>
      </c>
      <c r="I249" s="40" t="b">
        <v>1</v>
      </c>
    </row>
    <row r="250" spans="1:9" ht="45.75" thickBot="1" x14ac:dyDescent="0.3">
      <c r="A250" s="36" t="s">
        <v>102</v>
      </c>
      <c r="B250" s="37" t="s">
        <v>86</v>
      </c>
      <c r="C250" s="38">
        <v>4</v>
      </c>
      <c r="D250" s="38">
        <v>43067</v>
      </c>
      <c r="E250" s="39">
        <v>43067</v>
      </c>
      <c r="F250" s="41" t="b">
        <v>0</v>
      </c>
      <c r="G250" s="40" t="b">
        <v>1</v>
      </c>
      <c r="H250" s="41" t="b">
        <v>0</v>
      </c>
      <c r="I250" s="40" t="b">
        <v>1</v>
      </c>
    </row>
    <row r="251" spans="1:9" ht="30.75" thickBot="1" x14ac:dyDescent="0.3">
      <c r="A251" s="36" t="s">
        <v>103</v>
      </c>
      <c r="B251" s="37" t="s">
        <v>30</v>
      </c>
      <c r="C251" s="38">
        <v>4</v>
      </c>
      <c r="D251" s="38">
        <v>26983</v>
      </c>
      <c r="E251" s="39">
        <v>26983</v>
      </c>
      <c r="F251" s="40" t="b">
        <v>1</v>
      </c>
      <c r="G251" s="41" t="b">
        <v>0</v>
      </c>
      <c r="H251" s="41" t="b">
        <v>0</v>
      </c>
      <c r="I251" s="40" t="b">
        <v>1</v>
      </c>
    </row>
    <row r="252" spans="1:9" ht="30.75" thickBot="1" x14ac:dyDescent="0.3">
      <c r="A252" s="36" t="s">
        <v>103</v>
      </c>
      <c r="B252" s="37" t="s">
        <v>160</v>
      </c>
      <c r="C252" s="38">
        <v>4</v>
      </c>
      <c r="D252" s="38">
        <v>26992</v>
      </c>
      <c r="E252" s="39">
        <v>26992</v>
      </c>
      <c r="F252" s="40" t="b">
        <v>1</v>
      </c>
      <c r="G252" s="41" t="b">
        <v>0</v>
      </c>
      <c r="H252" s="41" t="b">
        <v>0</v>
      </c>
      <c r="I252" s="40" t="b">
        <v>1</v>
      </c>
    </row>
    <row r="253" spans="1:9" ht="30.75" thickBot="1" x14ac:dyDescent="0.3">
      <c r="A253" s="36" t="s">
        <v>103</v>
      </c>
      <c r="B253" s="37" t="s">
        <v>115</v>
      </c>
      <c r="C253" s="38">
        <v>4</v>
      </c>
      <c r="D253" s="38">
        <v>27197</v>
      </c>
      <c r="E253" s="39">
        <v>27200</v>
      </c>
      <c r="F253" s="41" t="b">
        <v>0</v>
      </c>
      <c r="G253" s="40" t="b">
        <v>1</v>
      </c>
      <c r="H253" s="41" t="b">
        <v>0</v>
      </c>
      <c r="I253" s="40" t="b">
        <v>1</v>
      </c>
    </row>
    <row r="254" spans="1:9" ht="30.75" thickBot="1" x14ac:dyDescent="0.3">
      <c r="A254" s="36" t="s">
        <v>103</v>
      </c>
      <c r="B254" s="37" t="s">
        <v>2</v>
      </c>
      <c r="C254" s="38">
        <v>4</v>
      </c>
      <c r="D254" s="38">
        <v>27167</v>
      </c>
      <c r="E254" s="39">
        <v>27168</v>
      </c>
      <c r="F254" s="40" t="b">
        <v>1</v>
      </c>
      <c r="G254" s="41" t="b">
        <v>0</v>
      </c>
      <c r="H254" s="41" t="b">
        <v>0</v>
      </c>
      <c r="I254" s="40" t="b">
        <v>1</v>
      </c>
    </row>
    <row r="255" spans="1:9" ht="45.75" thickBot="1" x14ac:dyDescent="0.3">
      <c r="A255" s="36" t="s">
        <v>103</v>
      </c>
      <c r="B255" s="37" t="s">
        <v>3</v>
      </c>
      <c r="C255" s="38">
        <v>4</v>
      </c>
      <c r="D255" s="38">
        <v>27167</v>
      </c>
      <c r="E255" s="39">
        <v>27169</v>
      </c>
      <c r="F255" s="41" t="b">
        <v>0</v>
      </c>
      <c r="G255" s="40" t="b">
        <v>1</v>
      </c>
      <c r="H255" s="41" t="b">
        <v>0</v>
      </c>
      <c r="I255" s="40" t="b">
        <v>1</v>
      </c>
    </row>
    <row r="256" spans="1:9" ht="30.75" thickBot="1" x14ac:dyDescent="0.3">
      <c r="A256" s="36" t="s">
        <v>103</v>
      </c>
      <c r="B256" s="37" t="s">
        <v>14</v>
      </c>
      <c r="C256" s="38">
        <v>4</v>
      </c>
      <c r="D256" s="38">
        <v>44730</v>
      </c>
      <c r="E256" s="39">
        <v>80170</v>
      </c>
      <c r="F256" s="40" t="b">
        <v>1</v>
      </c>
      <c r="G256" s="41" t="b">
        <v>0</v>
      </c>
      <c r="H256" s="41" t="b">
        <v>0</v>
      </c>
      <c r="I256" s="40" t="b">
        <v>1</v>
      </c>
    </row>
    <row r="257" spans="1:9" ht="30.75" thickBot="1" x14ac:dyDescent="0.3">
      <c r="A257" s="36" t="s">
        <v>103</v>
      </c>
      <c r="B257" s="37" t="s">
        <v>14</v>
      </c>
      <c r="C257" s="38">
        <v>4</v>
      </c>
      <c r="D257" s="38">
        <v>44731</v>
      </c>
      <c r="E257" s="39">
        <v>80170</v>
      </c>
      <c r="F257" s="40" t="b">
        <v>1</v>
      </c>
      <c r="G257" s="41" t="b">
        <v>0</v>
      </c>
      <c r="H257" s="41" t="b">
        <v>0</v>
      </c>
      <c r="I257" s="40" t="b">
        <v>1</v>
      </c>
    </row>
    <row r="258" spans="1:9" ht="30.75" thickBot="1" x14ac:dyDescent="0.3">
      <c r="A258" s="36" t="s">
        <v>103</v>
      </c>
      <c r="B258" s="37" t="s">
        <v>164</v>
      </c>
      <c r="C258" s="38">
        <v>4</v>
      </c>
      <c r="D258" s="38">
        <v>23788</v>
      </c>
      <c r="E258" s="39">
        <v>23788</v>
      </c>
      <c r="F258" s="40" t="b">
        <v>1</v>
      </c>
      <c r="G258" s="41" t="b">
        <v>0</v>
      </c>
      <c r="H258" s="41" t="b">
        <v>0</v>
      </c>
      <c r="I258" s="40" t="b">
        <v>1</v>
      </c>
    </row>
    <row r="259" spans="1:9" ht="30.75" thickBot="1" x14ac:dyDescent="0.3">
      <c r="A259" s="36" t="s">
        <v>103</v>
      </c>
      <c r="B259" s="37" t="s">
        <v>108</v>
      </c>
      <c r="C259" s="38">
        <v>4</v>
      </c>
      <c r="D259" s="38">
        <v>24147</v>
      </c>
      <c r="E259" s="39">
        <v>24147</v>
      </c>
      <c r="F259" s="40" t="b">
        <v>1</v>
      </c>
      <c r="G259" s="41" t="b">
        <v>0</v>
      </c>
      <c r="H259" s="41" t="b">
        <v>0</v>
      </c>
      <c r="I259" s="40" t="b">
        <v>1</v>
      </c>
    </row>
    <row r="260" spans="1:9" ht="45.75" thickBot="1" x14ac:dyDescent="0.3">
      <c r="A260" s="36" t="s">
        <v>103</v>
      </c>
      <c r="B260" s="37" t="s">
        <v>87</v>
      </c>
      <c r="C260" s="38">
        <v>4</v>
      </c>
      <c r="D260" s="38">
        <v>23794</v>
      </c>
      <c r="E260" s="39">
        <v>23794</v>
      </c>
      <c r="F260" s="40" t="b">
        <v>1</v>
      </c>
      <c r="G260" s="41" t="b">
        <v>0</v>
      </c>
      <c r="H260" s="41" t="b">
        <v>0</v>
      </c>
      <c r="I260" s="40" t="b">
        <v>1</v>
      </c>
    </row>
    <row r="261" spans="1:9" ht="30.75" thickBot="1" x14ac:dyDescent="0.3">
      <c r="A261" s="36" t="s">
        <v>103</v>
      </c>
      <c r="B261" s="37" t="s">
        <v>29</v>
      </c>
      <c r="C261" s="38">
        <v>4</v>
      </c>
      <c r="D261" s="38">
        <v>23726</v>
      </c>
      <c r="E261" s="39">
        <v>23727</v>
      </c>
      <c r="F261" s="40" t="b">
        <v>1</v>
      </c>
      <c r="G261" s="41" t="b">
        <v>0</v>
      </c>
      <c r="H261" s="41" t="b">
        <v>0</v>
      </c>
      <c r="I261" s="40" t="b">
        <v>1</v>
      </c>
    </row>
    <row r="262" spans="1:9" ht="30.75" thickBot="1" x14ac:dyDescent="0.3">
      <c r="A262" s="36" t="s">
        <v>103</v>
      </c>
      <c r="B262" s="37" t="s">
        <v>111</v>
      </c>
      <c r="C262" s="38">
        <v>4</v>
      </c>
      <c r="D262" s="38">
        <v>27122</v>
      </c>
      <c r="E262" s="39">
        <v>27123</v>
      </c>
      <c r="F262" s="41" t="b">
        <v>0</v>
      </c>
      <c r="G262" s="40" t="b">
        <v>1</v>
      </c>
      <c r="H262" s="41" t="b">
        <v>0</v>
      </c>
      <c r="I262" s="40" t="b">
        <v>1</v>
      </c>
    </row>
    <row r="263" spans="1:9" ht="30.75" thickBot="1" x14ac:dyDescent="0.3">
      <c r="A263" s="36" t="s">
        <v>103</v>
      </c>
      <c r="B263" s="37" t="s">
        <v>114</v>
      </c>
      <c r="C263" s="38">
        <v>4</v>
      </c>
      <c r="D263" s="38">
        <v>27122</v>
      </c>
      <c r="E263" s="39">
        <v>95965</v>
      </c>
      <c r="F263" s="41" t="b">
        <v>0</v>
      </c>
      <c r="G263" s="40" t="b">
        <v>1</v>
      </c>
      <c r="H263" s="41" t="b">
        <v>0</v>
      </c>
      <c r="I263" s="40" t="b">
        <v>1</v>
      </c>
    </row>
    <row r="264" spans="1:9" ht="45.75" thickBot="1" x14ac:dyDescent="0.3">
      <c r="A264" s="36" t="s">
        <v>103</v>
      </c>
      <c r="B264" s="37" t="s">
        <v>162</v>
      </c>
      <c r="C264" s="38">
        <v>4</v>
      </c>
      <c r="D264" s="38">
        <v>27587</v>
      </c>
      <c r="E264" s="39">
        <v>89716</v>
      </c>
      <c r="F264" s="40" t="b">
        <v>1</v>
      </c>
      <c r="G264" s="41" t="b">
        <v>0</v>
      </c>
      <c r="H264" s="41" t="b">
        <v>0</v>
      </c>
      <c r="I264" s="40" t="b">
        <v>1</v>
      </c>
    </row>
    <row r="265" spans="1:9" ht="45.75" thickBot="1" x14ac:dyDescent="0.3">
      <c r="A265" s="36" t="s">
        <v>103</v>
      </c>
      <c r="B265" s="37" t="s">
        <v>163</v>
      </c>
      <c r="C265" s="38">
        <v>4</v>
      </c>
      <c r="D265" s="38">
        <v>27587</v>
      </c>
      <c r="E265" s="39">
        <v>27594</v>
      </c>
      <c r="F265" s="41" t="b">
        <v>0</v>
      </c>
      <c r="G265" s="41" t="b">
        <v>0</v>
      </c>
      <c r="H265" s="41" t="b">
        <v>0</v>
      </c>
      <c r="I265" s="41" t="b">
        <v>0</v>
      </c>
    </row>
    <row r="266" spans="1:9" ht="45.75" thickBot="1" x14ac:dyDescent="0.3">
      <c r="A266" s="36" t="s">
        <v>103</v>
      </c>
      <c r="B266" s="37" t="s">
        <v>5</v>
      </c>
      <c r="C266" s="38">
        <v>4</v>
      </c>
      <c r="D266" s="38">
        <v>27207</v>
      </c>
      <c r="E266" s="39">
        <v>27209</v>
      </c>
      <c r="F266" s="41" t="b">
        <v>0</v>
      </c>
      <c r="G266" s="40" t="b">
        <v>1</v>
      </c>
      <c r="H266" s="41" t="b">
        <v>0</v>
      </c>
      <c r="I266" s="40" t="b">
        <v>1</v>
      </c>
    </row>
    <row r="267" spans="1:9" ht="45.75" thickBot="1" x14ac:dyDescent="0.3">
      <c r="A267" s="36" t="s">
        <v>103</v>
      </c>
      <c r="B267" s="37" t="s">
        <v>39</v>
      </c>
      <c r="C267" s="38">
        <v>4</v>
      </c>
      <c r="D267" s="38">
        <v>27558</v>
      </c>
      <c r="E267" s="39">
        <v>89684</v>
      </c>
      <c r="F267" s="40" t="b">
        <v>1</v>
      </c>
      <c r="G267" s="41" t="b">
        <v>0</v>
      </c>
      <c r="H267" s="41" t="b">
        <v>0</v>
      </c>
      <c r="I267" s="40" t="b">
        <v>1</v>
      </c>
    </row>
    <row r="268" spans="1:9" ht="45.75" thickBot="1" x14ac:dyDescent="0.3">
      <c r="A268" s="36" t="s">
        <v>103</v>
      </c>
      <c r="B268" s="37" t="s">
        <v>40</v>
      </c>
      <c r="C268" s="38">
        <v>4</v>
      </c>
      <c r="D268" s="38">
        <v>27558</v>
      </c>
      <c r="E268" s="39">
        <v>27565</v>
      </c>
      <c r="F268" s="41" t="b">
        <v>0</v>
      </c>
      <c r="G268" s="41" t="b">
        <v>0</v>
      </c>
      <c r="H268" s="41" t="b">
        <v>0</v>
      </c>
      <c r="I268" s="41" t="b">
        <v>0</v>
      </c>
    </row>
    <row r="269" spans="1:9" ht="45.75" thickBot="1" x14ac:dyDescent="0.3">
      <c r="A269" s="36" t="s">
        <v>103</v>
      </c>
      <c r="B269" s="37" t="s">
        <v>113</v>
      </c>
      <c r="C269" s="38">
        <v>4</v>
      </c>
      <c r="D269" s="38">
        <v>23794</v>
      </c>
      <c r="E269" s="39">
        <v>62604</v>
      </c>
      <c r="F269" s="41" t="b">
        <v>0</v>
      </c>
      <c r="G269" s="40" t="b">
        <v>1</v>
      </c>
      <c r="H269" s="41" t="b">
        <v>0</v>
      </c>
      <c r="I269" s="40" t="b">
        <v>1</v>
      </c>
    </row>
    <row r="270" spans="1:9" ht="45.75" thickBot="1" x14ac:dyDescent="0.3">
      <c r="A270" s="36" t="s">
        <v>103</v>
      </c>
      <c r="B270" s="37" t="s">
        <v>113</v>
      </c>
      <c r="C270" s="38">
        <v>4</v>
      </c>
      <c r="D270" s="38">
        <v>23788</v>
      </c>
      <c r="E270" s="39">
        <v>62612</v>
      </c>
      <c r="F270" s="41" t="b">
        <v>0</v>
      </c>
      <c r="G270" s="40" t="b">
        <v>1</v>
      </c>
      <c r="H270" s="41" t="b">
        <v>0</v>
      </c>
      <c r="I270" s="40" t="b">
        <v>1</v>
      </c>
    </row>
    <row r="271" spans="1:9" ht="45.75" thickBot="1" x14ac:dyDescent="0.3">
      <c r="A271" s="36" t="s">
        <v>103</v>
      </c>
      <c r="B271" s="37" t="s">
        <v>18</v>
      </c>
      <c r="C271" s="38">
        <v>4</v>
      </c>
      <c r="D271" s="38">
        <v>63066</v>
      </c>
      <c r="E271" s="39">
        <v>63960</v>
      </c>
      <c r="F271" s="41" t="b">
        <v>0</v>
      </c>
      <c r="G271" s="40" t="b">
        <v>1</v>
      </c>
      <c r="H271" s="41" t="b">
        <v>0</v>
      </c>
      <c r="I271" s="40" t="b">
        <v>1</v>
      </c>
    </row>
    <row r="272" spans="1:9" ht="45.75" thickBot="1" x14ac:dyDescent="0.3">
      <c r="A272" s="36" t="s">
        <v>103</v>
      </c>
      <c r="B272" s="37" t="s">
        <v>18</v>
      </c>
      <c r="C272" s="38">
        <v>4</v>
      </c>
      <c r="D272" s="38">
        <v>63075</v>
      </c>
      <c r="E272" s="39">
        <v>63964</v>
      </c>
      <c r="F272" s="41" t="b">
        <v>0</v>
      </c>
      <c r="G272" s="40" t="b">
        <v>1</v>
      </c>
      <c r="H272" s="41" t="b">
        <v>0</v>
      </c>
      <c r="I272" s="40" t="b">
        <v>1</v>
      </c>
    </row>
    <row r="273" spans="1:9" ht="30.75" thickBot="1" x14ac:dyDescent="0.3">
      <c r="A273" s="36" t="s">
        <v>103</v>
      </c>
      <c r="B273" s="37" t="s">
        <v>31</v>
      </c>
      <c r="C273" s="38">
        <v>4</v>
      </c>
      <c r="D273" s="38">
        <v>27514</v>
      </c>
      <c r="E273" s="39">
        <v>27514</v>
      </c>
      <c r="F273" s="40" t="b">
        <v>1</v>
      </c>
      <c r="G273" s="41" t="b">
        <v>0</v>
      </c>
      <c r="H273" s="41" t="b">
        <v>0</v>
      </c>
      <c r="I273" s="40" t="b">
        <v>1</v>
      </c>
    </row>
    <row r="274" spans="1:9" ht="30.75" thickBot="1" x14ac:dyDescent="0.3">
      <c r="A274" s="36" t="s">
        <v>103</v>
      </c>
      <c r="B274" s="37" t="s">
        <v>31</v>
      </c>
      <c r="C274" s="38">
        <v>4</v>
      </c>
      <c r="D274" s="38">
        <v>27514</v>
      </c>
      <c r="E274" s="39">
        <v>27514</v>
      </c>
      <c r="F274" s="40" t="b">
        <v>1</v>
      </c>
      <c r="G274" s="41" t="b">
        <v>0</v>
      </c>
      <c r="H274" s="41" t="b">
        <v>0</v>
      </c>
      <c r="I274" s="40" t="b">
        <v>1</v>
      </c>
    </row>
    <row r="275" spans="1:9" ht="30.75" thickBot="1" x14ac:dyDescent="0.3">
      <c r="A275" s="36" t="s">
        <v>103</v>
      </c>
      <c r="B275" s="37" t="s">
        <v>20</v>
      </c>
      <c r="C275" s="38">
        <v>4</v>
      </c>
      <c r="D275" s="38">
        <v>24195</v>
      </c>
      <c r="E275" s="39">
        <v>24195</v>
      </c>
      <c r="F275" s="40" t="b">
        <v>1</v>
      </c>
      <c r="G275" s="41" t="b">
        <v>0</v>
      </c>
      <c r="H275" s="41" t="b">
        <v>0</v>
      </c>
      <c r="I275" s="40" t="b">
        <v>1</v>
      </c>
    </row>
    <row r="276" spans="1:9" ht="45.75" thickBot="1" x14ac:dyDescent="0.3">
      <c r="A276" s="36" t="s">
        <v>103</v>
      </c>
      <c r="B276" s="37" t="s">
        <v>21</v>
      </c>
      <c r="C276" s="38">
        <v>4</v>
      </c>
      <c r="D276" s="38">
        <v>24195</v>
      </c>
      <c r="E276" s="39">
        <v>24197</v>
      </c>
      <c r="F276" s="41" t="b">
        <v>0</v>
      </c>
      <c r="G276" s="40" t="b">
        <v>1</v>
      </c>
      <c r="H276" s="41" t="b">
        <v>0</v>
      </c>
      <c r="I276" s="40" t="b">
        <v>1</v>
      </c>
    </row>
    <row r="277" spans="1:9" ht="45.75" thickBot="1" x14ac:dyDescent="0.3">
      <c r="A277" s="36" t="s">
        <v>103</v>
      </c>
      <c r="B277" s="37" t="s">
        <v>4</v>
      </c>
      <c r="C277" s="38">
        <v>4</v>
      </c>
      <c r="D277" s="38">
        <v>27275</v>
      </c>
      <c r="E277" s="39">
        <v>80176</v>
      </c>
      <c r="F277" s="41" t="b">
        <v>0</v>
      </c>
      <c r="G277" s="40" t="b">
        <v>1</v>
      </c>
      <c r="H277" s="41" t="b">
        <v>0</v>
      </c>
      <c r="I277" s="40" t="b">
        <v>1</v>
      </c>
    </row>
    <row r="278" spans="1:9" ht="30.75" thickBot="1" x14ac:dyDescent="0.3">
      <c r="A278" s="36" t="s">
        <v>103</v>
      </c>
      <c r="B278" s="37" t="s">
        <v>88</v>
      </c>
      <c r="C278" s="38">
        <v>4</v>
      </c>
      <c r="D278" s="38">
        <v>24157</v>
      </c>
      <c r="E278" s="39">
        <v>24157</v>
      </c>
      <c r="F278" s="40" t="b">
        <v>1</v>
      </c>
      <c r="G278" s="41" t="b">
        <v>0</v>
      </c>
      <c r="H278" s="41" t="b">
        <v>0</v>
      </c>
      <c r="I278" s="40" t="b">
        <v>1</v>
      </c>
    </row>
    <row r="279" spans="1:9" ht="45.75" thickBot="1" x14ac:dyDescent="0.3">
      <c r="A279" s="36" t="s">
        <v>103</v>
      </c>
      <c r="B279" s="37" t="s">
        <v>165</v>
      </c>
      <c r="C279" s="38">
        <v>4</v>
      </c>
      <c r="D279" s="38">
        <v>24320</v>
      </c>
      <c r="E279" s="39">
        <v>24323</v>
      </c>
      <c r="F279" s="41" t="b">
        <v>0</v>
      </c>
      <c r="G279" s="40" t="b">
        <v>1</v>
      </c>
      <c r="H279" s="41" t="b">
        <v>0</v>
      </c>
      <c r="I279" s="40" t="b">
        <v>1</v>
      </c>
    </row>
    <row r="280" spans="1:9" ht="30.75" thickBot="1" x14ac:dyDescent="0.3">
      <c r="A280" s="36" t="s">
        <v>103</v>
      </c>
      <c r="B280" s="37" t="s">
        <v>89</v>
      </c>
      <c r="C280" s="38">
        <v>4</v>
      </c>
      <c r="D280" s="38">
        <v>24301</v>
      </c>
      <c r="E280" s="39">
        <v>24304</v>
      </c>
      <c r="F280" s="41" t="b">
        <v>0</v>
      </c>
      <c r="G280" s="40" t="b">
        <v>1</v>
      </c>
      <c r="H280" s="41" t="b">
        <v>0</v>
      </c>
      <c r="I280" s="40" t="b">
        <v>1</v>
      </c>
    </row>
    <row r="281" spans="1:9" ht="30.75" thickBot="1" x14ac:dyDescent="0.3">
      <c r="A281" s="36" t="s">
        <v>103</v>
      </c>
      <c r="B281" s="37" t="s">
        <v>161</v>
      </c>
      <c r="C281" s="38">
        <v>4</v>
      </c>
      <c r="D281" s="38">
        <v>23870</v>
      </c>
      <c r="E281" s="39">
        <v>23872</v>
      </c>
      <c r="F281" s="40" t="b">
        <v>1</v>
      </c>
      <c r="G281" s="41" t="b">
        <v>0</v>
      </c>
      <c r="H281" s="41" t="b">
        <v>0</v>
      </c>
      <c r="I281" s="40" t="b">
        <v>1</v>
      </c>
    </row>
    <row r="282" spans="1:9" ht="30.75" thickBot="1" x14ac:dyDescent="0.3">
      <c r="A282" s="36" t="s">
        <v>103</v>
      </c>
      <c r="B282" s="37" t="s">
        <v>109</v>
      </c>
      <c r="C282" s="38">
        <v>4</v>
      </c>
      <c r="D282" s="38">
        <v>27324</v>
      </c>
      <c r="E282" s="39">
        <v>68757</v>
      </c>
      <c r="F282" s="40" t="b">
        <v>1</v>
      </c>
      <c r="G282" s="41" t="b">
        <v>0</v>
      </c>
      <c r="H282" s="41" t="b">
        <v>0</v>
      </c>
      <c r="I282" s="40" t="b">
        <v>1</v>
      </c>
    </row>
    <row r="283" spans="1:9" ht="30.75" thickBot="1" x14ac:dyDescent="0.3">
      <c r="A283" s="36" t="s">
        <v>103</v>
      </c>
      <c r="B283" s="37" t="s">
        <v>159</v>
      </c>
      <c r="C283" s="38">
        <v>4</v>
      </c>
      <c r="D283" s="38">
        <v>27311</v>
      </c>
      <c r="E283" s="39">
        <v>27312</v>
      </c>
      <c r="F283" s="40" t="b">
        <v>1</v>
      </c>
      <c r="G283" s="41" t="b">
        <v>0</v>
      </c>
      <c r="H283" s="41" t="b">
        <v>0</v>
      </c>
      <c r="I283" s="40" t="b">
        <v>1</v>
      </c>
    </row>
    <row r="284" spans="1:9" ht="30.75" thickBot="1" x14ac:dyDescent="0.3">
      <c r="A284" s="36" t="s">
        <v>103</v>
      </c>
      <c r="B284" s="37" t="s">
        <v>90</v>
      </c>
      <c r="C284" s="38">
        <v>4</v>
      </c>
      <c r="D284" s="38">
        <v>24180</v>
      </c>
      <c r="E284" s="39">
        <v>24180</v>
      </c>
      <c r="F284" s="40" t="b">
        <v>1</v>
      </c>
      <c r="G284" s="41" t="b">
        <v>0</v>
      </c>
      <c r="H284" s="41" t="b">
        <v>0</v>
      </c>
      <c r="I284" s="40" t="b">
        <v>1</v>
      </c>
    </row>
    <row r="285" spans="1:9" ht="45.75" thickBot="1" x14ac:dyDescent="0.3">
      <c r="A285" s="36" t="s">
        <v>103</v>
      </c>
      <c r="B285" s="37" t="s">
        <v>112</v>
      </c>
      <c r="C285" s="38">
        <v>4</v>
      </c>
      <c r="D285" s="38">
        <v>24180</v>
      </c>
      <c r="E285" s="39">
        <v>24182</v>
      </c>
      <c r="F285" s="41" t="b">
        <v>0</v>
      </c>
      <c r="G285" s="40" t="b">
        <v>1</v>
      </c>
      <c r="H285" s="41" t="b">
        <v>0</v>
      </c>
      <c r="I285" s="40" t="b">
        <v>1</v>
      </c>
    </row>
    <row r="286" spans="1:9" ht="30.75" thickBot="1" x14ac:dyDescent="0.3">
      <c r="A286" s="36" t="s">
        <v>167</v>
      </c>
      <c r="B286" s="37" t="s">
        <v>172</v>
      </c>
      <c r="C286" s="38">
        <v>4</v>
      </c>
      <c r="D286" s="38">
        <v>86295</v>
      </c>
      <c r="E286" s="39">
        <v>86295</v>
      </c>
      <c r="F286" s="40" t="b">
        <v>1</v>
      </c>
      <c r="G286" s="41" t="b">
        <v>0</v>
      </c>
      <c r="H286" s="41" t="b">
        <v>0</v>
      </c>
      <c r="I286" s="40" t="b">
        <v>1</v>
      </c>
    </row>
    <row r="287" spans="1:9" ht="30.75" thickBot="1" x14ac:dyDescent="0.3">
      <c r="A287" s="36" t="s">
        <v>167</v>
      </c>
      <c r="B287" s="37" t="s">
        <v>184</v>
      </c>
      <c r="C287" s="38">
        <v>4</v>
      </c>
      <c r="D287" s="38">
        <v>39769</v>
      </c>
      <c r="E287" s="39">
        <v>39769</v>
      </c>
      <c r="F287" s="40" t="b">
        <v>1</v>
      </c>
      <c r="G287" s="41" t="b">
        <v>0</v>
      </c>
      <c r="H287" s="41" t="b">
        <v>0</v>
      </c>
      <c r="I287" s="40" t="b">
        <v>1</v>
      </c>
    </row>
    <row r="288" spans="1:9" ht="30.75" thickBot="1" x14ac:dyDescent="0.3">
      <c r="A288" s="36" t="s">
        <v>167</v>
      </c>
      <c r="B288" s="37" t="s">
        <v>171</v>
      </c>
      <c r="C288" s="38">
        <v>4</v>
      </c>
      <c r="D288" s="38">
        <v>39769</v>
      </c>
      <c r="E288" s="39">
        <v>39770</v>
      </c>
      <c r="F288" s="41" t="b">
        <v>0</v>
      </c>
      <c r="G288" s="40" t="b">
        <v>1</v>
      </c>
      <c r="H288" s="41" t="b">
        <v>0</v>
      </c>
      <c r="I288" s="40" t="b">
        <v>1</v>
      </c>
    </row>
    <row r="289" spans="1:9" ht="30.75" thickBot="1" x14ac:dyDescent="0.3">
      <c r="A289" s="36" t="s">
        <v>167</v>
      </c>
      <c r="B289" s="37" t="s">
        <v>122</v>
      </c>
      <c r="C289" s="38">
        <v>4</v>
      </c>
      <c r="D289" s="38">
        <v>39754</v>
      </c>
      <c r="E289" s="39">
        <v>39754</v>
      </c>
      <c r="F289" s="40" t="b">
        <v>1</v>
      </c>
      <c r="G289" s="41" t="b">
        <v>0</v>
      </c>
      <c r="H289" s="41" t="b">
        <v>0</v>
      </c>
      <c r="I289" s="40" t="b">
        <v>1</v>
      </c>
    </row>
    <row r="290" spans="1:9" ht="30.75" thickBot="1" x14ac:dyDescent="0.3">
      <c r="A290" s="36" t="s">
        <v>167</v>
      </c>
      <c r="B290" s="37" t="s">
        <v>119</v>
      </c>
      <c r="C290" s="38">
        <v>4</v>
      </c>
      <c r="D290" s="38">
        <v>39754</v>
      </c>
      <c r="E290" s="39">
        <v>39755</v>
      </c>
      <c r="F290" s="41" t="b">
        <v>0</v>
      </c>
      <c r="G290" s="40" t="b">
        <v>1</v>
      </c>
      <c r="H290" s="41" t="b">
        <v>0</v>
      </c>
      <c r="I290" s="40" t="b">
        <v>1</v>
      </c>
    </row>
    <row r="291" spans="1:9" ht="30.75" thickBot="1" x14ac:dyDescent="0.3">
      <c r="A291" s="36" t="s">
        <v>167</v>
      </c>
      <c r="B291" s="37" t="s">
        <v>173</v>
      </c>
      <c r="C291" s="38">
        <v>4</v>
      </c>
      <c r="D291" s="38">
        <v>39822</v>
      </c>
      <c r="E291" s="39">
        <v>39824</v>
      </c>
      <c r="F291" s="40" t="b">
        <v>1</v>
      </c>
      <c r="G291" s="41" t="b">
        <v>0</v>
      </c>
      <c r="H291" s="41" t="b">
        <v>0</v>
      </c>
      <c r="I291" s="40" t="b">
        <v>1</v>
      </c>
    </row>
    <row r="292" spans="1:9" ht="30.75" thickBot="1" x14ac:dyDescent="0.3">
      <c r="A292" s="36" t="s">
        <v>167</v>
      </c>
      <c r="B292" s="37" t="s">
        <v>120</v>
      </c>
      <c r="C292" s="38">
        <v>4</v>
      </c>
      <c r="D292" s="38">
        <v>39984</v>
      </c>
      <c r="E292" s="39">
        <v>39964</v>
      </c>
      <c r="F292" s="40" t="b">
        <v>1</v>
      </c>
      <c r="G292" s="41" t="b">
        <v>0</v>
      </c>
      <c r="H292" s="41" t="b">
        <v>0</v>
      </c>
      <c r="I292" s="40" t="b">
        <v>1</v>
      </c>
    </row>
    <row r="293" spans="1:9" ht="30.75" thickBot="1" x14ac:dyDescent="0.3">
      <c r="A293" s="36" t="s">
        <v>167</v>
      </c>
      <c r="B293" s="37" t="s">
        <v>175</v>
      </c>
      <c r="C293" s="38">
        <v>4</v>
      </c>
      <c r="D293" s="38">
        <v>39957</v>
      </c>
      <c r="E293" s="39">
        <v>39957</v>
      </c>
      <c r="F293" s="40" t="b">
        <v>1</v>
      </c>
      <c r="G293" s="41" t="b">
        <v>0</v>
      </c>
      <c r="H293" s="41" t="b">
        <v>0</v>
      </c>
      <c r="I293" s="40" t="b">
        <v>1</v>
      </c>
    </row>
    <row r="294" spans="1:9" ht="30.75" thickBot="1" x14ac:dyDescent="0.3">
      <c r="A294" s="36" t="s">
        <v>167</v>
      </c>
      <c r="B294" s="37" t="s">
        <v>124</v>
      </c>
      <c r="C294" s="38">
        <v>4</v>
      </c>
      <c r="D294" s="38">
        <v>45444</v>
      </c>
      <c r="E294" s="39">
        <v>45445</v>
      </c>
      <c r="F294" s="40" t="b">
        <v>1</v>
      </c>
      <c r="G294" s="41" t="b">
        <v>0</v>
      </c>
      <c r="H294" s="41" t="b">
        <v>0</v>
      </c>
      <c r="I294" s="40" t="b">
        <v>1</v>
      </c>
    </row>
    <row r="295" spans="1:9" ht="45.75" thickBot="1" x14ac:dyDescent="0.3">
      <c r="A295" s="36" t="s">
        <v>167</v>
      </c>
      <c r="B295" s="37" t="s">
        <v>156</v>
      </c>
      <c r="C295" s="38">
        <v>4</v>
      </c>
      <c r="D295" s="38">
        <v>16041</v>
      </c>
      <c r="E295" s="39">
        <v>17162</v>
      </c>
      <c r="F295" s="40" t="b">
        <v>1</v>
      </c>
      <c r="G295" s="41" t="b">
        <v>0</v>
      </c>
      <c r="H295" s="40" t="b">
        <v>1</v>
      </c>
      <c r="I295" s="40" t="b">
        <v>1</v>
      </c>
    </row>
    <row r="296" spans="1:9" ht="45.75" thickBot="1" x14ac:dyDescent="0.3">
      <c r="A296" s="36" t="s">
        <v>167</v>
      </c>
      <c r="B296" s="37" t="s">
        <v>307</v>
      </c>
      <c r="C296" s="38">
        <v>4</v>
      </c>
      <c r="D296" s="38">
        <v>16041</v>
      </c>
      <c r="E296" s="39">
        <v>17163</v>
      </c>
      <c r="F296" s="40" t="b">
        <v>1</v>
      </c>
      <c r="G296" s="41" t="b">
        <v>0</v>
      </c>
      <c r="H296" s="40" t="b">
        <v>1</v>
      </c>
      <c r="I296" s="40" t="b">
        <v>1</v>
      </c>
    </row>
    <row r="297" spans="1:9" ht="45.75" thickBot="1" x14ac:dyDescent="0.3">
      <c r="A297" s="36" t="s">
        <v>167</v>
      </c>
      <c r="B297" s="37" t="s">
        <v>157</v>
      </c>
      <c r="C297" s="38">
        <v>4</v>
      </c>
      <c r="D297" s="38">
        <v>16037</v>
      </c>
      <c r="E297" s="39">
        <v>16037</v>
      </c>
      <c r="F297" s="40" t="b">
        <v>1</v>
      </c>
      <c r="G297" s="41" t="b">
        <v>0</v>
      </c>
      <c r="H297" s="40" t="b">
        <v>1</v>
      </c>
      <c r="I297" s="40" t="b">
        <v>1</v>
      </c>
    </row>
    <row r="298" spans="1:9" ht="30.75" thickBot="1" x14ac:dyDescent="0.3">
      <c r="A298" s="36" t="s">
        <v>167</v>
      </c>
      <c r="B298" s="37" t="s">
        <v>131</v>
      </c>
      <c r="C298" s="38">
        <v>4</v>
      </c>
      <c r="D298" s="38">
        <v>86284</v>
      </c>
      <c r="E298" s="39">
        <v>86284</v>
      </c>
      <c r="F298" s="40" t="b">
        <v>1</v>
      </c>
      <c r="G298" s="41" t="b">
        <v>0</v>
      </c>
      <c r="H298" s="41" t="b">
        <v>0</v>
      </c>
      <c r="I298" s="40" t="b">
        <v>1</v>
      </c>
    </row>
    <row r="299" spans="1:9" ht="30.75" thickBot="1" x14ac:dyDescent="0.3">
      <c r="A299" s="36" t="s">
        <v>167</v>
      </c>
      <c r="B299" s="37" t="s">
        <v>123</v>
      </c>
      <c r="C299" s="38">
        <v>4</v>
      </c>
      <c r="D299" s="38">
        <v>39942</v>
      </c>
      <c r="E299" s="39">
        <v>39942</v>
      </c>
      <c r="F299" s="40" t="b">
        <v>1</v>
      </c>
      <c r="G299" s="41" t="b">
        <v>0</v>
      </c>
      <c r="H299" s="41" t="b">
        <v>0</v>
      </c>
      <c r="I299" s="40" t="b">
        <v>1</v>
      </c>
    </row>
    <row r="300" spans="1:9" ht="45.75" thickBot="1" x14ac:dyDescent="0.3">
      <c r="A300" s="36" t="s">
        <v>167</v>
      </c>
      <c r="B300" s="37" t="s">
        <v>125</v>
      </c>
      <c r="C300" s="38">
        <v>4</v>
      </c>
      <c r="D300" s="38">
        <v>39942</v>
      </c>
      <c r="E300" s="39">
        <v>39945</v>
      </c>
      <c r="F300" s="40" t="b">
        <v>1</v>
      </c>
      <c r="G300" s="41" t="b">
        <v>0</v>
      </c>
      <c r="H300" s="41" t="b">
        <v>0</v>
      </c>
      <c r="I300" s="40" t="b">
        <v>1</v>
      </c>
    </row>
    <row r="301" spans="1:9" ht="30.75" thickBot="1" x14ac:dyDescent="0.3">
      <c r="A301" s="36" t="s">
        <v>167</v>
      </c>
      <c r="B301" s="37" t="s">
        <v>121</v>
      </c>
      <c r="C301" s="38">
        <v>4</v>
      </c>
      <c r="D301" s="38">
        <v>39807</v>
      </c>
      <c r="E301" s="39">
        <v>39811</v>
      </c>
      <c r="F301" s="40" t="b">
        <v>1</v>
      </c>
      <c r="G301" s="41" t="b">
        <v>0</v>
      </c>
      <c r="H301" s="41" t="b">
        <v>0</v>
      </c>
      <c r="I301" s="40" t="b">
        <v>1</v>
      </c>
    </row>
    <row r="302" spans="1:9" ht="30.75" thickBot="1" x14ac:dyDescent="0.3">
      <c r="A302" s="36" t="s">
        <v>167</v>
      </c>
      <c r="B302" s="37" t="s">
        <v>174</v>
      </c>
      <c r="C302" s="38">
        <v>4</v>
      </c>
      <c r="D302" s="38">
        <v>40008</v>
      </c>
      <c r="E302" s="39">
        <v>40008</v>
      </c>
      <c r="F302" s="40" t="b">
        <v>1</v>
      </c>
      <c r="G302" s="41" t="b">
        <v>0</v>
      </c>
      <c r="H302" s="41" t="b">
        <v>0</v>
      </c>
      <c r="I302" s="40" t="b">
        <v>1</v>
      </c>
    </row>
    <row r="303" spans="1:9" ht="27" thickBot="1" x14ac:dyDescent="0.3">
      <c r="A303" s="43" t="s">
        <v>336</v>
      </c>
      <c r="B303" s="44" t="s">
        <v>337</v>
      </c>
      <c r="C303" s="38">
        <v>4</v>
      </c>
      <c r="D303" s="42">
        <v>41881</v>
      </c>
      <c r="E303" s="45">
        <v>38956</v>
      </c>
      <c r="F303" s="41" t="b">
        <v>0</v>
      </c>
      <c r="G303" s="40" t="b">
        <v>1</v>
      </c>
      <c r="H303" s="41" t="b">
        <v>0</v>
      </c>
      <c r="I303" s="40" t="b">
        <v>1</v>
      </c>
    </row>
    <row r="304" spans="1:9" ht="27" thickBot="1" x14ac:dyDescent="0.3">
      <c r="A304" s="43" t="s">
        <v>336</v>
      </c>
      <c r="B304" s="44" t="s">
        <v>338</v>
      </c>
      <c r="C304" s="38">
        <v>4</v>
      </c>
      <c r="D304" s="42">
        <v>41824</v>
      </c>
      <c r="E304" s="45">
        <v>38968</v>
      </c>
      <c r="F304" s="41" t="b">
        <v>0</v>
      </c>
      <c r="G304" s="40" t="b">
        <v>1</v>
      </c>
      <c r="H304" s="41" t="b">
        <v>0</v>
      </c>
      <c r="I304" s="40" t="b">
        <v>1</v>
      </c>
    </row>
    <row r="305" spans="1:9" ht="27" thickBot="1" x14ac:dyDescent="0.3">
      <c r="A305" s="43" t="s">
        <v>336</v>
      </c>
      <c r="B305" s="44" t="s">
        <v>339</v>
      </c>
      <c r="C305" s="38">
        <v>4</v>
      </c>
      <c r="D305" s="42">
        <v>41920</v>
      </c>
      <c r="E305" s="45">
        <v>41923</v>
      </c>
      <c r="F305" s="41" t="b">
        <v>0</v>
      </c>
      <c r="G305" s="40" t="b">
        <v>1</v>
      </c>
      <c r="H305" s="41" t="b">
        <v>0</v>
      </c>
      <c r="I305" s="40" t="b">
        <v>1</v>
      </c>
    </row>
    <row r="306" spans="1:9" ht="27" thickBot="1" x14ac:dyDescent="0.3">
      <c r="A306" s="43" t="s">
        <v>336</v>
      </c>
      <c r="B306" s="44" t="s">
        <v>340</v>
      </c>
      <c r="C306" s="38">
        <v>4</v>
      </c>
      <c r="D306" s="42">
        <v>41926</v>
      </c>
      <c r="E306" s="45">
        <v>41931</v>
      </c>
      <c r="F306" s="41" t="b">
        <v>0</v>
      </c>
      <c r="G306" s="40" t="b">
        <v>1</v>
      </c>
      <c r="H306" s="41" t="b">
        <v>0</v>
      </c>
      <c r="I306" s="40" t="b">
        <v>1</v>
      </c>
    </row>
    <row r="307" spans="1:9" ht="27" thickBot="1" x14ac:dyDescent="0.3">
      <c r="A307" s="43" t="s">
        <v>336</v>
      </c>
      <c r="B307" s="44" t="s">
        <v>341</v>
      </c>
      <c r="C307" s="38">
        <v>4</v>
      </c>
      <c r="D307" s="42">
        <v>41937</v>
      </c>
      <c r="E307" s="45">
        <v>41941</v>
      </c>
      <c r="F307" s="41" t="b">
        <v>0</v>
      </c>
      <c r="G307" s="40" t="b">
        <v>1</v>
      </c>
      <c r="H307" s="41" t="b">
        <v>0</v>
      </c>
      <c r="I307" s="40" t="b">
        <v>1</v>
      </c>
    </row>
    <row r="308" spans="1:9" ht="27" thickBot="1" x14ac:dyDescent="0.3">
      <c r="A308" s="43" t="s">
        <v>336</v>
      </c>
      <c r="B308" s="44" t="s">
        <v>342</v>
      </c>
      <c r="C308" s="38">
        <v>4</v>
      </c>
      <c r="D308" s="42">
        <v>41866</v>
      </c>
      <c r="E308" s="45">
        <v>41866</v>
      </c>
      <c r="F308" s="41" t="b">
        <v>0</v>
      </c>
      <c r="G308" s="40" t="b">
        <v>1</v>
      </c>
      <c r="H308" s="41" t="b">
        <v>0</v>
      </c>
      <c r="I308" s="40" t="b">
        <v>1</v>
      </c>
    </row>
    <row r="309" spans="1:9" ht="27" thickBot="1" x14ac:dyDescent="0.3">
      <c r="A309" s="43" t="s">
        <v>336</v>
      </c>
      <c r="B309" s="44" t="s">
        <v>343</v>
      </c>
      <c r="C309" s="38">
        <v>4</v>
      </c>
      <c r="D309" s="42">
        <v>41902</v>
      </c>
      <c r="E309" s="45">
        <v>41902</v>
      </c>
      <c r="F309" s="41" t="b">
        <v>0</v>
      </c>
      <c r="G309" s="40" t="b">
        <v>1</v>
      </c>
      <c r="H309" s="41" t="b">
        <v>0</v>
      </c>
      <c r="I309" s="40" t="b">
        <v>1</v>
      </c>
    </row>
    <row r="310" spans="1:9" ht="30.75" thickBot="1" x14ac:dyDescent="0.3">
      <c r="A310" s="36" t="s">
        <v>104</v>
      </c>
      <c r="B310" s="37" t="s">
        <v>91</v>
      </c>
      <c r="C310" s="38">
        <v>4</v>
      </c>
      <c r="D310" s="38">
        <v>86159</v>
      </c>
      <c r="E310" s="39">
        <v>94047</v>
      </c>
      <c r="F310" s="41" t="b">
        <v>0</v>
      </c>
      <c r="G310" s="40" t="b">
        <v>1</v>
      </c>
      <c r="H310" s="41" t="b">
        <v>0</v>
      </c>
      <c r="I310" s="40" t="b">
        <v>1</v>
      </c>
    </row>
    <row r="311" spans="1:9" ht="45.75" thickBot="1" x14ac:dyDescent="0.3">
      <c r="A311" s="36" t="s">
        <v>104</v>
      </c>
      <c r="B311" s="37" t="s">
        <v>308</v>
      </c>
      <c r="C311" s="38">
        <v>4</v>
      </c>
      <c r="D311" s="38" t="s">
        <v>41</v>
      </c>
      <c r="E311" s="39">
        <v>89128</v>
      </c>
      <c r="F311" s="40" t="b">
        <v>1</v>
      </c>
      <c r="G311" s="41" t="b">
        <v>0</v>
      </c>
      <c r="H311" s="41" t="b">
        <v>0</v>
      </c>
      <c r="I311" s="40" t="b">
        <v>1</v>
      </c>
    </row>
    <row r="312" spans="1:9" ht="45.75" thickBot="1" x14ac:dyDescent="0.3">
      <c r="A312" s="36" t="s">
        <v>104</v>
      </c>
      <c r="B312" s="37" t="s">
        <v>308</v>
      </c>
      <c r="C312" s="38">
        <v>4</v>
      </c>
      <c r="D312" s="38" t="s">
        <v>41</v>
      </c>
      <c r="E312" s="39">
        <v>89220</v>
      </c>
      <c r="F312" s="40" t="b">
        <v>1</v>
      </c>
      <c r="G312" s="41" t="b">
        <v>0</v>
      </c>
      <c r="H312" s="41" t="b">
        <v>0</v>
      </c>
      <c r="I312" s="40" t="b">
        <v>1</v>
      </c>
    </row>
    <row r="313" spans="1:9" ht="30.75" thickBot="1" x14ac:dyDescent="0.3">
      <c r="A313" s="36" t="s">
        <v>104</v>
      </c>
      <c r="B313" s="37" t="s">
        <v>309</v>
      </c>
      <c r="C313" s="38">
        <v>4</v>
      </c>
      <c r="D313" s="38">
        <v>86002</v>
      </c>
      <c r="E313" s="39">
        <v>86002</v>
      </c>
      <c r="F313" s="40" t="b">
        <v>1</v>
      </c>
      <c r="G313" s="41" t="b">
        <v>0</v>
      </c>
      <c r="H313" s="41" t="b">
        <v>0</v>
      </c>
      <c r="I313" s="40" t="b">
        <v>1</v>
      </c>
    </row>
    <row r="314" spans="1:9" ht="30.75" thickBot="1" x14ac:dyDescent="0.3">
      <c r="A314" s="36" t="s">
        <v>104</v>
      </c>
      <c r="B314" s="37" t="s">
        <v>92</v>
      </c>
      <c r="C314" s="38">
        <v>4</v>
      </c>
      <c r="D314" s="38">
        <v>93778</v>
      </c>
      <c r="E314" s="39">
        <v>94424</v>
      </c>
      <c r="F314" s="40" t="b">
        <v>1</v>
      </c>
      <c r="G314" s="41" t="b">
        <v>0</v>
      </c>
      <c r="H314" s="41" t="b">
        <v>0</v>
      </c>
      <c r="I314" s="40" t="b">
        <v>1</v>
      </c>
    </row>
    <row r="315" spans="1:9" ht="30.75" thickBot="1" x14ac:dyDescent="0.3">
      <c r="A315" s="36" t="s">
        <v>104</v>
      </c>
      <c r="B315" s="37" t="s">
        <v>310</v>
      </c>
      <c r="C315" s="38">
        <v>4</v>
      </c>
      <c r="D315" s="38">
        <v>86030</v>
      </c>
      <c r="E315" s="39">
        <v>86030</v>
      </c>
      <c r="F315" s="40" t="b">
        <v>1</v>
      </c>
      <c r="G315" s="41" t="b">
        <v>0</v>
      </c>
      <c r="H315" s="41" t="b">
        <v>0</v>
      </c>
      <c r="I315" s="40" t="b">
        <v>1</v>
      </c>
    </row>
    <row r="316" spans="1:9" ht="30.75" thickBot="1" x14ac:dyDescent="0.3">
      <c r="A316" s="36" t="s">
        <v>104</v>
      </c>
      <c r="B316" s="37" t="s">
        <v>311</v>
      </c>
      <c r="C316" s="38">
        <v>4</v>
      </c>
      <c r="D316" s="38">
        <v>86168</v>
      </c>
      <c r="E316" s="39">
        <v>94090</v>
      </c>
      <c r="F316" s="41" t="b">
        <v>0</v>
      </c>
      <c r="G316" s="40" t="b">
        <v>1</v>
      </c>
      <c r="H316" s="41" t="b">
        <v>0</v>
      </c>
      <c r="I316" s="40" t="b">
        <v>1</v>
      </c>
    </row>
    <row r="317" spans="1:9" ht="30.75" thickBot="1" x14ac:dyDescent="0.3">
      <c r="A317" s="36" t="s">
        <v>104</v>
      </c>
      <c r="B317" s="37" t="s">
        <v>93</v>
      </c>
      <c r="C317" s="38">
        <v>4</v>
      </c>
      <c r="D317" s="38">
        <v>86034</v>
      </c>
      <c r="E317" s="39">
        <v>86034</v>
      </c>
      <c r="F317" s="40" t="b">
        <v>1</v>
      </c>
      <c r="G317" s="41" t="b">
        <v>0</v>
      </c>
      <c r="H317" s="41" t="b">
        <v>0</v>
      </c>
      <c r="I317" s="40" t="b">
        <v>1</v>
      </c>
    </row>
    <row r="318" spans="1:9" ht="30.75" thickBot="1" x14ac:dyDescent="0.3">
      <c r="A318" s="36" t="s">
        <v>104</v>
      </c>
      <c r="B318" s="37" t="s">
        <v>312</v>
      </c>
      <c r="C318" s="38">
        <v>4</v>
      </c>
      <c r="D318" s="38" t="s">
        <v>41</v>
      </c>
      <c r="E318" s="39">
        <v>92160</v>
      </c>
      <c r="F318" s="40" t="b">
        <v>1</v>
      </c>
      <c r="G318" s="41" t="b">
        <v>0</v>
      </c>
      <c r="H318" s="41" t="b">
        <v>0</v>
      </c>
      <c r="I318" s="40" t="b">
        <v>1</v>
      </c>
    </row>
    <row r="319" spans="1:9" ht="45.75" thickBot="1" x14ac:dyDescent="0.3">
      <c r="A319" s="36" t="s">
        <v>104</v>
      </c>
      <c r="B319" s="37" t="s">
        <v>313</v>
      </c>
      <c r="C319" s="38">
        <v>4</v>
      </c>
      <c r="D319" s="38" t="s">
        <v>41</v>
      </c>
      <c r="E319" s="39">
        <v>91974</v>
      </c>
      <c r="F319" s="40" t="b">
        <v>1</v>
      </c>
      <c r="G319" s="41" t="b">
        <v>0</v>
      </c>
      <c r="H319" s="41" t="b">
        <v>0</v>
      </c>
      <c r="I319" s="40" t="b">
        <v>1</v>
      </c>
    </row>
    <row r="320" spans="1:9" ht="30.75" thickBot="1" x14ac:dyDescent="0.3">
      <c r="A320" s="36" t="s">
        <v>104</v>
      </c>
      <c r="B320" s="37" t="s">
        <v>94</v>
      </c>
      <c r="C320" s="38">
        <v>4</v>
      </c>
      <c r="D320" s="38">
        <v>86116</v>
      </c>
      <c r="E320" s="39">
        <v>94204</v>
      </c>
      <c r="F320" s="41" t="b">
        <v>0</v>
      </c>
      <c r="G320" s="40" t="b">
        <v>1</v>
      </c>
      <c r="H320" s="41" t="b">
        <v>0</v>
      </c>
      <c r="I320" s="40" t="b">
        <v>1</v>
      </c>
    </row>
    <row r="321" spans="1:9" ht="30.75" thickBot="1" x14ac:dyDescent="0.3">
      <c r="A321" s="36" t="s">
        <v>104</v>
      </c>
      <c r="B321" s="37" t="s">
        <v>314</v>
      </c>
      <c r="C321" s="38">
        <v>4</v>
      </c>
      <c r="D321" s="38">
        <v>86120</v>
      </c>
      <c r="E321" s="39">
        <v>94221</v>
      </c>
      <c r="F321" s="40" t="b">
        <v>1</v>
      </c>
      <c r="G321" s="41" t="b">
        <v>0</v>
      </c>
      <c r="H321" s="41" t="b">
        <v>0</v>
      </c>
      <c r="I321" s="40" t="b">
        <v>1</v>
      </c>
    </row>
    <row r="322" spans="1:9" ht="45.75" thickBot="1" x14ac:dyDescent="0.3">
      <c r="A322" s="36" t="s">
        <v>104</v>
      </c>
      <c r="B322" s="37" t="s">
        <v>95</v>
      </c>
      <c r="C322" s="38">
        <v>4</v>
      </c>
      <c r="D322" s="38">
        <v>86006</v>
      </c>
      <c r="E322" s="39">
        <v>93619</v>
      </c>
      <c r="F322" s="40" t="b">
        <v>1</v>
      </c>
      <c r="G322" s="41" t="b">
        <v>0</v>
      </c>
      <c r="H322" s="41" t="b">
        <v>0</v>
      </c>
      <c r="I322" s="40" t="b">
        <v>1</v>
      </c>
    </row>
    <row r="323" spans="1:9" ht="45.75" thickBot="1" x14ac:dyDescent="0.3">
      <c r="A323" s="36" t="s">
        <v>104</v>
      </c>
      <c r="B323" s="37" t="s">
        <v>315</v>
      </c>
      <c r="C323" s="38">
        <v>4</v>
      </c>
      <c r="D323" s="38">
        <v>93791</v>
      </c>
      <c r="E323" s="39">
        <v>93794</v>
      </c>
      <c r="F323" s="40" t="b">
        <v>1</v>
      </c>
      <c r="G323" s="41" t="b">
        <v>0</v>
      </c>
      <c r="H323" s="41" t="b">
        <v>0</v>
      </c>
      <c r="I323" s="40" t="b">
        <v>1</v>
      </c>
    </row>
    <row r="324" spans="1:9" ht="30.75" thickBot="1" x14ac:dyDescent="0.3">
      <c r="A324" s="36" t="s">
        <v>104</v>
      </c>
      <c r="B324" s="37" t="s">
        <v>316</v>
      </c>
      <c r="C324" s="38">
        <v>4</v>
      </c>
      <c r="D324" s="38" t="s">
        <v>41</v>
      </c>
      <c r="E324" s="39">
        <v>89135</v>
      </c>
      <c r="F324" s="40" t="b">
        <v>1</v>
      </c>
      <c r="G324" s="41" t="b">
        <v>0</v>
      </c>
      <c r="H324" s="41" t="b">
        <v>0</v>
      </c>
      <c r="I324" s="40" t="b">
        <v>1</v>
      </c>
    </row>
    <row r="325" spans="1:9" ht="60.75" thickBot="1" x14ac:dyDescent="0.3">
      <c r="A325" s="36" t="s">
        <v>104</v>
      </c>
      <c r="B325" s="37" t="s">
        <v>317</v>
      </c>
      <c r="C325" s="38">
        <v>4</v>
      </c>
      <c r="D325" s="38" t="s">
        <v>41</v>
      </c>
      <c r="E325" s="39">
        <v>89219</v>
      </c>
      <c r="F325" s="40" t="b">
        <v>1</v>
      </c>
      <c r="G325" s="41" t="b">
        <v>0</v>
      </c>
      <c r="H325" s="41" t="b">
        <v>0</v>
      </c>
      <c r="I325" s="40" t="b">
        <v>1</v>
      </c>
    </row>
    <row r="326" spans="1:9" ht="30.75" thickBot="1" x14ac:dyDescent="0.3">
      <c r="A326" s="36" t="s">
        <v>104</v>
      </c>
      <c r="B326" s="37" t="s">
        <v>96</v>
      </c>
      <c r="C326" s="38">
        <v>4</v>
      </c>
      <c r="D326" s="38">
        <v>86172</v>
      </c>
      <c r="E326" s="39">
        <v>88802</v>
      </c>
      <c r="F326" s="41" t="b">
        <v>0</v>
      </c>
      <c r="G326" s="40" t="b">
        <v>1</v>
      </c>
      <c r="H326" s="41" t="b">
        <v>0</v>
      </c>
      <c r="I326" s="40" t="b">
        <v>1</v>
      </c>
    </row>
    <row r="327" spans="1:9" ht="39.75" thickBot="1" x14ac:dyDescent="0.3">
      <c r="A327" s="43" t="s">
        <v>377</v>
      </c>
      <c r="B327" s="43" t="s">
        <v>378</v>
      </c>
      <c r="C327" s="43" t="s">
        <v>365</v>
      </c>
      <c r="D327" s="38" t="s">
        <v>41</v>
      </c>
      <c r="E327" s="42">
        <v>79025</v>
      </c>
      <c r="F327" s="40" t="b">
        <v>1</v>
      </c>
      <c r="G327" s="41" t="b">
        <v>0</v>
      </c>
      <c r="H327" s="41" t="b">
        <v>0</v>
      </c>
      <c r="I327" s="40" t="b">
        <v>1</v>
      </c>
    </row>
    <row r="328" spans="1:9" ht="27" thickBot="1" x14ac:dyDescent="0.3">
      <c r="A328" s="43" t="s">
        <v>377</v>
      </c>
      <c r="B328" s="43" t="s">
        <v>379</v>
      </c>
      <c r="C328" s="43" t="s">
        <v>365</v>
      </c>
      <c r="D328" s="38" t="s">
        <v>41</v>
      </c>
      <c r="E328" s="42">
        <v>79707</v>
      </c>
      <c r="F328" s="40" t="b">
        <v>1</v>
      </c>
      <c r="G328" s="41" t="b">
        <v>0</v>
      </c>
      <c r="H328" s="41" t="b">
        <v>0</v>
      </c>
      <c r="I328" s="40" t="b">
        <v>1</v>
      </c>
    </row>
    <row r="329" spans="1:9" ht="15.75" thickBot="1" x14ac:dyDescent="0.3">
      <c r="A329" s="36" t="s">
        <v>168</v>
      </c>
      <c r="B329" s="43" t="s">
        <v>380</v>
      </c>
      <c r="C329" s="43" t="s">
        <v>365</v>
      </c>
      <c r="D329" s="38" t="s">
        <v>41</v>
      </c>
      <c r="E329" s="45">
        <v>21925</v>
      </c>
      <c r="F329" s="40" t="b">
        <v>1</v>
      </c>
      <c r="G329" s="41" t="b">
        <v>0</v>
      </c>
      <c r="H329" s="41" t="b">
        <v>0</v>
      </c>
      <c r="I329" s="40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8"/>
  <sheetViews>
    <sheetView tabSelected="1" topLeftCell="A247" workbookViewId="0">
      <selection activeCell="T253" sqref="T253"/>
    </sheetView>
  </sheetViews>
  <sheetFormatPr defaultRowHeight="15" x14ac:dyDescent="0.25"/>
  <cols>
    <col min="1" max="1" width="16.140625" bestFit="1" customWidth="1"/>
    <col min="2" max="2" width="40" style="54" bestFit="1" customWidth="1"/>
    <col min="3" max="3" width="9.7109375" bestFit="1" customWidth="1"/>
    <col min="4" max="4" width="13.42578125" bestFit="1" customWidth="1"/>
    <col min="5" max="9" width="11" customWidth="1"/>
  </cols>
  <sheetData>
    <row r="1" spans="1:10" ht="78" thickBot="1" x14ac:dyDescent="0.3">
      <c r="A1" s="46" t="s">
        <v>381</v>
      </c>
      <c r="B1" s="52" t="s">
        <v>105</v>
      </c>
      <c r="C1" s="47" t="s">
        <v>106</v>
      </c>
      <c r="D1" s="51" t="s">
        <v>107</v>
      </c>
      <c r="E1" s="47" t="s">
        <v>382</v>
      </c>
      <c r="F1" s="47" t="s">
        <v>10</v>
      </c>
      <c r="G1" s="47" t="s">
        <v>12</v>
      </c>
      <c r="H1" s="47" t="s">
        <v>383</v>
      </c>
      <c r="I1" s="47" t="s">
        <v>384</v>
      </c>
    </row>
    <row r="2" spans="1:10" ht="15.75" thickBot="1" x14ac:dyDescent="0.3">
      <c r="A2" s="36" t="s">
        <v>318</v>
      </c>
      <c r="B2" s="53" t="s">
        <v>234</v>
      </c>
      <c r="C2" s="38">
        <v>40255</v>
      </c>
      <c r="D2" s="39">
        <v>40267</v>
      </c>
      <c r="E2" s="40" t="b">
        <v>1</v>
      </c>
      <c r="F2" s="41" t="b">
        <v>0</v>
      </c>
      <c r="G2" s="40" t="b">
        <v>1</v>
      </c>
      <c r="H2" s="41" t="b">
        <v>0</v>
      </c>
      <c r="I2" s="40" t="b">
        <v>1</v>
      </c>
      <c r="J2" t="str">
        <f>CONCATENATE("[",D2,"] = {",LOWER(F2),", ",LOWER(G2),", ",LOWER(H2),", ",LOWER(I2),"}, --",B2)</f>
        <v>[40267] = {false, true, false, true}, --Anti-Calvary Caltrops</v>
      </c>
    </row>
    <row r="3" spans="1:10" ht="15.75" thickBot="1" x14ac:dyDescent="0.3">
      <c r="A3" s="36" t="s">
        <v>318</v>
      </c>
      <c r="B3" s="53" t="s">
        <v>235</v>
      </c>
      <c r="C3" s="38">
        <v>61491</v>
      </c>
      <c r="D3" s="39">
        <v>61493</v>
      </c>
      <c r="E3" s="40" t="b">
        <v>1</v>
      </c>
      <c r="F3" s="41" t="b">
        <v>0</v>
      </c>
      <c r="G3" s="41" t="b">
        <v>0</v>
      </c>
      <c r="H3" s="41" t="b">
        <v>0</v>
      </c>
      <c r="I3" s="40" t="b">
        <v>1</v>
      </c>
      <c r="J3" t="str">
        <f>CONCATENATE("[",D3,"] = {",LOWER(F3),", ",LOWER(G3),", ",LOWER(H3),", ",LOWER(I3),"}, --",B3)</f>
        <v>[61493] = {false, false, false, true}, --Inevitable Detonation</v>
      </c>
    </row>
    <row r="4" spans="1:10" ht="15.75" thickBot="1" x14ac:dyDescent="0.3">
      <c r="A4" s="36" t="s">
        <v>318</v>
      </c>
      <c r="B4" s="53" t="s">
        <v>236</v>
      </c>
      <c r="C4" s="38">
        <v>61500</v>
      </c>
      <c r="D4" s="39">
        <v>61502</v>
      </c>
      <c r="E4" s="40" t="b">
        <v>1</v>
      </c>
      <c r="F4" s="41" t="b">
        <v>0</v>
      </c>
      <c r="G4" s="41" t="b">
        <v>0</v>
      </c>
      <c r="H4" s="41" t="b">
        <v>0</v>
      </c>
      <c r="I4" s="40" t="b">
        <v>1</v>
      </c>
      <c r="J4" t="str">
        <f>CONCATENATE("[",D4,"] = {",LOWER(F4),", ",LOWER(G4),", ",LOWER(H4),", ",LOWER(I4),"}, --",B4)</f>
        <v>[61502] = {false, false, false, true}, --Proximity Detonation</v>
      </c>
    </row>
    <row r="5" spans="1:10" ht="15.75" thickBot="1" x14ac:dyDescent="0.3">
      <c r="A5" s="36" t="s">
        <v>318</v>
      </c>
      <c r="B5" s="53" t="s">
        <v>237</v>
      </c>
      <c r="C5" s="38">
        <v>40242</v>
      </c>
      <c r="D5" s="39">
        <v>40254</v>
      </c>
      <c r="E5" s="40" t="b">
        <v>1</v>
      </c>
      <c r="F5" s="41" t="b">
        <v>0</v>
      </c>
      <c r="G5" s="41" t="b">
        <v>0</v>
      </c>
      <c r="H5" s="41" t="b">
        <v>0</v>
      </c>
      <c r="I5" s="40" t="b">
        <v>1</v>
      </c>
      <c r="J5" t="str">
        <f>CONCATENATE("[",D5,"] = {",LOWER(F5),", ",LOWER(G5),", ",LOWER(H5),", ",LOWER(I5),"}, --",B5)</f>
        <v>[40254] = {false, false, false, true}, --Razor Caltrops</v>
      </c>
    </row>
    <row r="6" spans="1:10" ht="15.75" thickBot="1" x14ac:dyDescent="0.3">
      <c r="A6" s="36" t="s">
        <v>318</v>
      </c>
      <c r="B6" s="53" t="s">
        <v>238</v>
      </c>
      <c r="C6" s="38">
        <v>40242</v>
      </c>
      <c r="D6" s="39">
        <v>40252</v>
      </c>
      <c r="E6" s="40" t="b">
        <v>1</v>
      </c>
      <c r="F6" s="41" t="b">
        <v>0</v>
      </c>
      <c r="G6" s="40" t="b">
        <v>1</v>
      </c>
      <c r="H6" s="41" t="b">
        <v>0</v>
      </c>
      <c r="I6" s="40" t="b">
        <v>1</v>
      </c>
      <c r="J6" t="str">
        <f>CONCATENATE("[",D6,"] = {",LOWER(F6),", ",LOWER(G6),", ",LOWER(H6),", ",LOWER(I6),"}, --",B6)</f>
        <v>[40252] = {false, true, false, true}, --Razor Caltrops dot</v>
      </c>
    </row>
    <row r="7" spans="1:10" ht="15.75" thickBot="1" x14ac:dyDescent="0.3">
      <c r="A7" s="36" t="s">
        <v>169</v>
      </c>
      <c r="B7" s="53" t="s">
        <v>385</v>
      </c>
      <c r="C7" s="38">
        <v>28882</v>
      </c>
      <c r="D7" s="39">
        <v>28882</v>
      </c>
      <c r="E7" s="40" t="b">
        <v>1</v>
      </c>
      <c r="F7" s="40" t="b">
        <v>1</v>
      </c>
      <c r="G7" s="41" t="b">
        <v>0</v>
      </c>
      <c r="H7" s="41" t="b">
        <v>0</v>
      </c>
      <c r="I7" s="40" t="b">
        <v>1</v>
      </c>
      <c r="J7" t="str">
        <f>CONCATENATE("[",D7,"] = {",LOWER(F7),", ",LOWER(G7),", ",LOWER(H7),", ",LOWER(I7),"}, --",B7)</f>
        <v>[28882] = {true, false, false, true}, --Snipe</v>
      </c>
    </row>
    <row r="8" spans="1:10" ht="15.75" thickBot="1" x14ac:dyDescent="0.3">
      <c r="A8" s="36" t="s">
        <v>169</v>
      </c>
      <c r="B8" s="53" t="s">
        <v>386</v>
      </c>
      <c r="C8" s="38">
        <v>28876</v>
      </c>
      <c r="D8" s="39">
        <v>28877</v>
      </c>
      <c r="E8" s="40" t="b">
        <v>1</v>
      </c>
      <c r="F8" s="41" t="b">
        <v>0</v>
      </c>
      <c r="G8" s="40" t="b">
        <v>1</v>
      </c>
      <c r="H8" s="41" t="b">
        <v>0</v>
      </c>
      <c r="I8" s="40" t="b">
        <v>1</v>
      </c>
      <c r="J8" t="str">
        <f>CONCATENATE("[",D8,"] = {",LOWER(F8),", ",LOWER(G8),", ",LOWER(H8),", ",LOWER(I8),"}, --",B8)</f>
        <v>[28877] = {false, true, false, true}, --Volley</v>
      </c>
    </row>
    <row r="9" spans="1:10" ht="15.75" thickBot="1" x14ac:dyDescent="0.3">
      <c r="A9" s="36" t="s">
        <v>169</v>
      </c>
      <c r="B9" s="53" t="s">
        <v>387</v>
      </c>
      <c r="C9" s="38">
        <v>208879</v>
      </c>
      <c r="D9" s="39">
        <v>28879</v>
      </c>
      <c r="E9" s="40" t="b">
        <v>1</v>
      </c>
      <c r="F9" s="40" t="b">
        <v>1</v>
      </c>
      <c r="G9" s="41" t="b">
        <v>0</v>
      </c>
      <c r="H9" s="41" t="b">
        <v>0</v>
      </c>
      <c r="I9" s="40" t="b">
        <v>1</v>
      </c>
      <c r="J9" t="str">
        <f>CONCATENATE("[",D9,"] = {",LOWER(F9),", ",LOWER(G9),", ",LOWER(H9),", ",LOWER(I9),"}, --",B9)</f>
        <v>[28879] = {true, false, false, true}, --Scatter Shot</v>
      </c>
    </row>
    <row r="10" spans="1:10" ht="15.75" thickBot="1" x14ac:dyDescent="0.3">
      <c r="A10" s="36" t="s">
        <v>169</v>
      </c>
      <c r="B10" s="53" t="s">
        <v>388</v>
      </c>
      <c r="C10" s="38">
        <v>31271</v>
      </c>
      <c r="D10" s="39">
        <v>38722</v>
      </c>
      <c r="E10" s="40" t="b">
        <v>1</v>
      </c>
      <c r="F10" s="40" t="b">
        <v>1</v>
      </c>
      <c r="G10" s="41" t="b">
        <v>0</v>
      </c>
      <c r="H10" s="41" t="b">
        <v>0</v>
      </c>
      <c r="I10" s="40" t="b">
        <v>1</v>
      </c>
      <c r="J10" t="str">
        <f>CONCATENATE("[",D10,"] = {",LOWER(F10),", ",LOWER(G10),", ",LOWER(H10),", ",LOWER(I10),"}, --",B10)</f>
        <v>[38722] = {true, false, false, true}, --Arrow Spray</v>
      </c>
    </row>
    <row r="11" spans="1:10" ht="15.75" thickBot="1" x14ac:dyDescent="0.3">
      <c r="A11" s="36" t="s">
        <v>169</v>
      </c>
      <c r="B11" s="53" t="s">
        <v>389</v>
      </c>
      <c r="C11" s="38">
        <v>28869</v>
      </c>
      <c r="D11" s="39">
        <v>28869</v>
      </c>
      <c r="E11" s="40" t="b">
        <v>1</v>
      </c>
      <c r="F11" s="40" t="b">
        <v>1</v>
      </c>
      <c r="G11" s="41" t="b">
        <v>0</v>
      </c>
      <c r="H11" s="41" t="b">
        <v>0</v>
      </c>
      <c r="I11" s="40" t="b">
        <v>1</v>
      </c>
      <c r="J11" t="str">
        <f>CONCATENATE("[",D11,"] = {",LOWER(F11),", ",LOWER(G11),", ",LOWER(H11),", ",LOWER(I11),"}, --",B11)</f>
        <v>[28869] = {true, false, false, true}, --Poison Arrow</v>
      </c>
    </row>
    <row r="12" spans="1:10" ht="15.75" thickBot="1" x14ac:dyDescent="0.3">
      <c r="A12" s="36" t="s">
        <v>169</v>
      </c>
      <c r="B12" s="53" t="s">
        <v>390</v>
      </c>
      <c r="C12" s="38">
        <v>28869</v>
      </c>
      <c r="D12" s="39">
        <v>44540</v>
      </c>
      <c r="E12" s="40" t="b">
        <v>1</v>
      </c>
      <c r="F12" s="41" t="b">
        <v>0</v>
      </c>
      <c r="G12" s="40" t="b">
        <v>1</v>
      </c>
      <c r="H12" s="41" t="b">
        <v>0</v>
      </c>
      <c r="I12" s="40" t="b">
        <v>1</v>
      </c>
      <c r="J12" t="str">
        <f>CONCATENATE("[",D12,"] = {",LOWER(F12),", ",LOWER(G12),", ",LOWER(H12),", ",LOWER(I12),"}, --",B12)</f>
        <v>[44540] = {false, true, false, true}, --Poison Arrow (Dot)</v>
      </c>
    </row>
    <row r="13" spans="1:10" ht="15.75" thickBot="1" x14ac:dyDescent="0.3">
      <c r="A13" s="36" t="s">
        <v>169</v>
      </c>
      <c r="B13" s="53" t="s">
        <v>391</v>
      </c>
      <c r="C13" s="38">
        <v>83465</v>
      </c>
      <c r="D13" s="39">
        <v>86563</v>
      </c>
      <c r="E13" s="40" t="b">
        <v>1</v>
      </c>
      <c r="F13" s="41" t="b">
        <v>0</v>
      </c>
      <c r="G13" s="40" t="b">
        <v>1</v>
      </c>
      <c r="H13" s="41" t="b">
        <v>0</v>
      </c>
      <c r="I13" s="40" t="b">
        <v>1</v>
      </c>
      <c r="J13" t="str">
        <f>CONCATENATE("[",D13,"] = {",LOWER(F13),", ",LOWER(G13),", ",LOWER(H13),", ",LOWER(I13),"}, --",B13)</f>
        <v>[86563] = {false, true, false, true}, --Rapid Fire</v>
      </c>
    </row>
    <row r="14" spans="1:10" ht="15.75" thickBot="1" x14ac:dyDescent="0.3">
      <c r="A14" s="36" t="s">
        <v>169</v>
      </c>
      <c r="B14" s="53" t="s">
        <v>287</v>
      </c>
      <c r="C14" s="38" t="s">
        <v>41</v>
      </c>
      <c r="D14" s="39">
        <v>21929</v>
      </c>
      <c r="E14" s="40" t="b">
        <v>1</v>
      </c>
      <c r="F14" s="41" t="b">
        <v>0</v>
      </c>
      <c r="G14" s="40" t="b">
        <v>1</v>
      </c>
      <c r="H14" s="41" t="b">
        <v>0</v>
      </c>
      <c r="I14" s="40" t="b">
        <v>1</v>
      </c>
      <c r="J14" t="str">
        <f>CONCATENATE("[",D14,"] = {",LOWER(F14),", ",LOWER(G14),", ",LOWER(H14),", ",LOWER(I14),"}, --",B14)</f>
        <v>[21929] = {false, true, false, true}, --Poisoned</v>
      </c>
    </row>
    <row r="15" spans="1:10" ht="15.75" thickBot="1" x14ac:dyDescent="0.3">
      <c r="A15" s="36" t="s">
        <v>169</v>
      </c>
      <c r="B15" s="53" t="s">
        <v>132</v>
      </c>
      <c r="C15" s="38">
        <v>38685</v>
      </c>
      <c r="D15" s="39">
        <v>38685</v>
      </c>
      <c r="E15" s="40" t="b">
        <v>1</v>
      </c>
      <c r="F15" s="40" t="b">
        <v>1</v>
      </c>
      <c r="G15" s="41" t="b">
        <v>0</v>
      </c>
      <c r="H15" s="41" t="b">
        <v>0</v>
      </c>
      <c r="I15" s="40" t="b">
        <v>1</v>
      </c>
      <c r="J15" t="str">
        <f>CONCATENATE("[",D15,"] = {",LOWER(F15),", ",LOWER(G15),", ",LOWER(H15),", ",LOWER(I15),"}, --",B15)</f>
        <v>[38685] = {true, false, false, true}, --Lethal Arrow</v>
      </c>
    </row>
    <row r="16" spans="1:10" ht="15.75" thickBot="1" x14ac:dyDescent="0.3">
      <c r="A16" s="36" t="s">
        <v>169</v>
      </c>
      <c r="B16" s="53" t="s">
        <v>128</v>
      </c>
      <c r="C16" s="38">
        <v>38689</v>
      </c>
      <c r="D16" s="39">
        <v>38690</v>
      </c>
      <c r="E16" s="40" t="b">
        <v>1</v>
      </c>
      <c r="F16" s="41" t="b">
        <v>0</v>
      </c>
      <c r="G16" s="40" t="b">
        <v>1</v>
      </c>
      <c r="H16" s="41" t="b">
        <v>0</v>
      </c>
      <c r="I16" s="40" t="b">
        <v>1</v>
      </c>
      <c r="J16" t="str">
        <f>CONCATENATE("[",D16,"] = {",LOWER(F16),", ",LOWER(G16),", ",LOWER(H16),", ",LOWER(I16),"}, --",B16)</f>
        <v>[38690] = {false, true, false, true}, --Endless Hail</v>
      </c>
    </row>
    <row r="17" spans="1:10" ht="15.75" thickBot="1" x14ac:dyDescent="0.3">
      <c r="A17" s="36" t="s">
        <v>169</v>
      </c>
      <c r="B17" s="53" t="s">
        <v>137</v>
      </c>
      <c r="C17" s="38">
        <v>38672</v>
      </c>
      <c r="D17" s="39">
        <v>38672</v>
      </c>
      <c r="E17" s="40" t="b">
        <v>1</v>
      </c>
      <c r="F17" s="40" t="b">
        <v>1</v>
      </c>
      <c r="G17" s="41" t="b">
        <v>0</v>
      </c>
      <c r="H17" s="41" t="b">
        <v>0</v>
      </c>
      <c r="I17" s="40" t="b">
        <v>1</v>
      </c>
      <c r="J17" t="str">
        <f>CONCATENATE("[",D17,"] = {",LOWER(F17),", ",LOWER(G17),", ",LOWER(H17),", ",LOWER(I17),"}, --",B17)</f>
        <v>[38672] = {true, false, false, true}, --Magnum Shot</v>
      </c>
    </row>
    <row r="18" spans="1:10" ht="15.75" thickBot="1" x14ac:dyDescent="0.3">
      <c r="A18" s="36" t="s">
        <v>169</v>
      </c>
      <c r="B18" s="53" t="s">
        <v>135</v>
      </c>
      <c r="C18" s="38">
        <v>38705</v>
      </c>
      <c r="D18" s="39">
        <v>38723</v>
      </c>
      <c r="E18" s="40" t="b">
        <v>1</v>
      </c>
      <c r="F18" s="40" t="b">
        <v>1</v>
      </c>
      <c r="G18" s="41" t="b">
        <v>0</v>
      </c>
      <c r="H18" s="41" t="b">
        <v>0</v>
      </c>
      <c r="I18" s="40" t="b">
        <v>1</v>
      </c>
      <c r="J18" t="str">
        <f>CONCATENATE("[",D18,"] = {",LOWER(F18),", ",LOWER(G18),", ",LOWER(H18),", ",LOWER(I18),"}, --",B18)</f>
        <v>[38723] = {true, false, false, true}, --Bombard</v>
      </c>
    </row>
    <row r="19" spans="1:10" ht="15.75" thickBot="1" x14ac:dyDescent="0.3">
      <c r="A19" s="36" t="s">
        <v>169</v>
      </c>
      <c r="B19" s="53" t="s">
        <v>136</v>
      </c>
      <c r="C19" s="38">
        <v>38645</v>
      </c>
      <c r="D19" s="39">
        <v>38645</v>
      </c>
      <c r="E19" s="40" t="b">
        <v>1</v>
      </c>
      <c r="F19" s="40" t="b">
        <v>1</v>
      </c>
      <c r="G19" s="41" t="b">
        <v>0</v>
      </c>
      <c r="H19" s="41" t="b">
        <v>0</v>
      </c>
      <c r="I19" s="40" t="b">
        <v>1</v>
      </c>
      <c r="J19" t="str">
        <f>CONCATENATE("[",D19,"] = {",LOWER(F19),", ",LOWER(G19),", ",LOWER(H19),", ",LOWER(I19),"}, --",B19)</f>
        <v>[38645] = {true, false, false, true}, --Venom Arrow</v>
      </c>
    </row>
    <row r="20" spans="1:10" ht="15.75" thickBot="1" x14ac:dyDescent="0.3">
      <c r="A20" s="36" t="s">
        <v>169</v>
      </c>
      <c r="B20" s="53" t="s">
        <v>392</v>
      </c>
      <c r="C20" s="38">
        <v>38645</v>
      </c>
      <c r="D20" s="39">
        <v>44545</v>
      </c>
      <c r="E20" s="40" t="b">
        <v>1</v>
      </c>
      <c r="F20" s="41" t="b">
        <v>0</v>
      </c>
      <c r="G20" s="40" t="b">
        <v>1</v>
      </c>
      <c r="H20" s="41" t="b">
        <v>0</v>
      </c>
      <c r="I20" s="40" t="b">
        <v>1</v>
      </c>
      <c r="J20" t="str">
        <f>CONCATENATE("[",D20,"] = {",LOWER(F20),", ",LOWER(G20),", ",LOWER(H20),", ",LOWER(I20),"}, --",B20)</f>
        <v>[44545] = {false, true, false, true}, --Venom Arrow (Dot)</v>
      </c>
    </row>
    <row r="21" spans="1:10" ht="15.75" thickBot="1" x14ac:dyDescent="0.3">
      <c r="A21" s="36" t="s">
        <v>169</v>
      </c>
      <c r="B21" s="53" t="s">
        <v>127</v>
      </c>
      <c r="C21" s="38">
        <v>85257</v>
      </c>
      <c r="D21" s="39">
        <v>85260</v>
      </c>
      <c r="E21" s="40" t="b">
        <v>1</v>
      </c>
      <c r="F21" s="41" t="b">
        <v>0</v>
      </c>
      <c r="G21" s="40" t="b">
        <v>1</v>
      </c>
      <c r="H21" s="41" t="b">
        <v>0</v>
      </c>
      <c r="I21" s="40" t="b">
        <v>1</v>
      </c>
      <c r="J21" t="str">
        <f>CONCATENATE("[",D21,"] = {",LOWER(F21),", ",LOWER(G21),", ",LOWER(H21),", ",LOWER(I21),"}, --",B21)</f>
        <v>[85260] = {false, true, false, true}, --Toxic Barrage</v>
      </c>
    </row>
    <row r="22" spans="1:10" ht="15.75" thickBot="1" x14ac:dyDescent="0.3">
      <c r="A22" s="36" t="s">
        <v>169</v>
      </c>
      <c r="B22" s="53" t="s">
        <v>393</v>
      </c>
      <c r="C22" s="38">
        <v>85257</v>
      </c>
      <c r="D22" s="39">
        <v>85261</v>
      </c>
      <c r="E22" s="40" t="b">
        <v>1</v>
      </c>
      <c r="F22" s="41" t="b">
        <v>0</v>
      </c>
      <c r="G22" s="40" t="b">
        <v>1</v>
      </c>
      <c r="H22" s="41" t="b">
        <v>0</v>
      </c>
      <c r="I22" s="40" t="b">
        <v>1</v>
      </c>
      <c r="J22" t="str">
        <f>CONCATENATE("[",D22,"] = {",LOWER(F22),", ",LOWER(G22),", ",LOWER(H22),", ",LOWER(I22),"}, --",B22)</f>
        <v>[85261] = {false, true, false, true}, --Toxic Barrage (Dot)</v>
      </c>
    </row>
    <row r="23" spans="1:10" ht="15.75" thickBot="1" x14ac:dyDescent="0.3">
      <c r="A23" s="36" t="s">
        <v>169</v>
      </c>
      <c r="B23" s="53" t="s">
        <v>178</v>
      </c>
      <c r="C23" s="38">
        <v>38687</v>
      </c>
      <c r="D23" s="39">
        <v>38687</v>
      </c>
      <c r="E23" s="40" t="b">
        <v>1</v>
      </c>
      <c r="F23" s="40" t="b">
        <v>1</v>
      </c>
      <c r="G23" s="41" t="b">
        <v>0</v>
      </c>
      <c r="H23" s="41" t="b">
        <v>0</v>
      </c>
      <c r="I23" s="40" t="b">
        <v>1</v>
      </c>
      <c r="J23" t="str">
        <f>CONCATENATE("[",D23,"] = {",LOWER(F23),", ",LOWER(G23),", ",LOWER(H23),", ",LOWER(I23),"}, --",B23)</f>
        <v>[38687] = {true, false, false, true}, --Focused Aim</v>
      </c>
    </row>
    <row r="24" spans="1:10" ht="15.75" thickBot="1" x14ac:dyDescent="0.3">
      <c r="A24" s="36" t="s">
        <v>169</v>
      </c>
      <c r="B24" s="53" t="s">
        <v>177</v>
      </c>
      <c r="C24" s="38">
        <v>38695</v>
      </c>
      <c r="D24" s="39">
        <v>38696</v>
      </c>
      <c r="E24" s="40" t="b">
        <v>1</v>
      </c>
      <c r="F24" s="41" t="b">
        <v>0</v>
      </c>
      <c r="G24" s="40" t="b">
        <v>1</v>
      </c>
      <c r="H24" s="41" t="b">
        <v>0</v>
      </c>
      <c r="I24" s="40" t="b">
        <v>1</v>
      </c>
      <c r="J24" t="str">
        <f>CONCATENATE("[",D24,"] = {",LOWER(F24),", ",LOWER(G24),", ",LOWER(H24),", ",LOWER(I24),"}, --",B24)</f>
        <v>[38696] = {false, true, false, true}, --Arrow Barrage</v>
      </c>
    </row>
    <row r="25" spans="1:10" ht="15.75" thickBot="1" x14ac:dyDescent="0.3">
      <c r="A25" s="36" t="s">
        <v>169</v>
      </c>
      <c r="B25" s="53" t="s">
        <v>182</v>
      </c>
      <c r="C25" s="38">
        <v>38669</v>
      </c>
      <c r="D25" s="39">
        <v>38669</v>
      </c>
      <c r="E25" s="40" t="b">
        <v>1</v>
      </c>
      <c r="F25" s="40" t="b">
        <v>1</v>
      </c>
      <c r="G25" s="41" t="b">
        <v>0</v>
      </c>
      <c r="H25" s="41" t="b">
        <v>0</v>
      </c>
      <c r="I25" s="40" t="b">
        <v>1</v>
      </c>
      <c r="J25" t="str">
        <f>CONCATENATE("[",D25,"] = {",LOWER(F25),", ",LOWER(G25),", ",LOWER(H25),", ",LOWER(I25),"}, --",B25)</f>
        <v>[38669] = {true, false, false, true}, --Draining Shot</v>
      </c>
    </row>
    <row r="26" spans="1:10" ht="15.75" thickBot="1" x14ac:dyDescent="0.3">
      <c r="A26" s="36" t="s">
        <v>169</v>
      </c>
      <c r="B26" s="53" t="s">
        <v>179</v>
      </c>
      <c r="C26" s="38">
        <v>38701</v>
      </c>
      <c r="D26" s="39">
        <v>38724</v>
      </c>
      <c r="E26" s="40" t="b">
        <v>1</v>
      </c>
      <c r="F26" s="40" t="b">
        <v>1</v>
      </c>
      <c r="G26" s="41" t="b">
        <v>0</v>
      </c>
      <c r="H26" s="41" t="b">
        <v>0</v>
      </c>
      <c r="I26" s="40" t="b">
        <v>1</v>
      </c>
      <c r="J26" t="str">
        <f>CONCATENATE("[",D26,"] = {",LOWER(F26),", ",LOWER(G26),", ",LOWER(H26),", ",LOWER(I26),"}, --",B26)</f>
        <v>[38724] = {true, false, false, true}, --Acid Spray</v>
      </c>
    </row>
    <row r="27" spans="1:10" ht="15.75" thickBot="1" x14ac:dyDescent="0.3">
      <c r="A27" s="36" t="s">
        <v>169</v>
      </c>
      <c r="B27" s="53" t="s">
        <v>394</v>
      </c>
      <c r="C27" s="38">
        <v>38701</v>
      </c>
      <c r="D27" s="39">
        <v>38703</v>
      </c>
      <c r="E27" s="40" t="b">
        <v>1</v>
      </c>
      <c r="F27" s="41" t="b">
        <v>0</v>
      </c>
      <c r="G27" s="40" t="b">
        <v>1</v>
      </c>
      <c r="H27" s="41" t="b">
        <v>0</v>
      </c>
      <c r="I27" s="40" t="b">
        <v>1</v>
      </c>
      <c r="J27" t="str">
        <f>CONCATENATE("[",D27,"] = {",LOWER(F27),", ",LOWER(G27),", ",LOWER(H27),", ",LOWER(I27),"}, --",B27)</f>
        <v>[38703] = {false, true, false, true}, --Acid Spray (Dot)</v>
      </c>
    </row>
    <row r="28" spans="1:10" ht="15.75" thickBot="1" x14ac:dyDescent="0.3">
      <c r="A28" s="36" t="s">
        <v>169</v>
      </c>
      <c r="B28" s="53" t="s">
        <v>183</v>
      </c>
      <c r="C28" s="38">
        <v>38660</v>
      </c>
      <c r="D28" s="39">
        <v>38660</v>
      </c>
      <c r="E28" s="40" t="b">
        <v>1</v>
      </c>
      <c r="F28" s="40" t="b">
        <v>1</v>
      </c>
      <c r="G28" s="41" t="b">
        <v>0</v>
      </c>
      <c r="H28" s="41" t="b">
        <v>0</v>
      </c>
      <c r="I28" s="40" t="b">
        <v>1</v>
      </c>
      <c r="J28" t="str">
        <f>CONCATENATE("[",D28,"] = {",LOWER(F28),", ",LOWER(G28),", ",LOWER(H28),", ",LOWER(I28),"}, --",B28)</f>
        <v>[38660] = {true, false, false, true}, --Poison Injection</v>
      </c>
    </row>
    <row r="29" spans="1:10" ht="15.75" thickBot="1" x14ac:dyDescent="0.3">
      <c r="A29" s="36" t="s">
        <v>169</v>
      </c>
      <c r="B29" s="53" t="s">
        <v>395</v>
      </c>
      <c r="C29" s="38">
        <v>38660</v>
      </c>
      <c r="D29" s="39">
        <v>44549</v>
      </c>
      <c r="E29" s="40" t="b">
        <v>1</v>
      </c>
      <c r="F29" s="41" t="b">
        <v>0</v>
      </c>
      <c r="G29" s="40" t="b">
        <v>1</v>
      </c>
      <c r="H29" s="41" t="b">
        <v>0</v>
      </c>
      <c r="I29" s="40" t="b">
        <v>1</v>
      </c>
      <c r="J29" t="str">
        <f>CONCATENATE("[",D29,"] = {",LOWER(F29),", ",LOWER(G29),", ",LOWER(H29),", ",LOWER(I29),"}, --",B29)</f>
        <v>[44549] = {false, true, false, true}, --Poison Injection (Dot)</v>
      </c>
    </row>
    <row r="30" spans="1:10" ht="15.75" thickBot="1" x14ac:dyDescent="0.3">
      <c r="A30" s="36" t="s">
        <v>169</v>
      </c>
      <c r="B30" s="53" t="s">
        <v>176</v>
      </c>
      <c r="C30" s="38">
        <v>85451</v>
      </c>
      <c r="D30" s="39">
        <v>85462</v>
      </c>
      <c r="E30" s="40" t="b">
        <v>1</v>
      </c>
      <c r="F30" s="40" t="b">
        <v>1</v>
      </c>
      <c r="G30" s="41" t="b">
        <v>0</v>
      </c>
      <c r="H30" s="41" t="b">
        <v>0</v>
      </c>
      <c r="I30" s="40" t="b">
        <v>1</v>
      </c>
      <c r="J30" t="str">
        <f>CONCATENATE("[",D30,"] = {",LOWER(F30),", ",LOWER(G30),", ",LOWER(H30),", ",LOWER(I30),"}, --",B30)</f>
        <v>[85462] = {true, false, false, true}, --Ballista</v>
      </c>
    </row>
    <row r="31" spans="1:10" ht="15.75" thickBot="1" x14ac:dyDescent="0.3">
      <c r="A31" s="36" t="s">
        <v>97</v>
      </c>
      <c r="B31" s="53" t="s">
        <v>19</v>
      </c>
      <c r="C31" s="38">
        <v>39012</v>
      </c>
      <c r="D31" s="39">
        <v>62912</v>
      </c>
      <c r="E31" s="40" t="b">
        <v>1</v>
      </c>
      <c r="F31" s="41" t="b">
        <v>0</v>
      </c>
      <c r="G31" s="40" t="b">
        <v>1</v>
      </c>
      <c r="H31" s="41" t="b">
        <v>0</v>
      </c>
      <c r="I31" s="40" t="b">
        <v>1</v>
      </c>
      <c r="J31" t="str">
        <f>CONCATENATE("[",D31,"] = {",LOWER(F31),", ",LOWER(G31),", ",LOWER(H31),", ",LOWER(I31),"}, --",B31)</f>
        <v>[62912] = {false, true, false, true}, --Blockade of Fire</v>
      </c>
    </row>
    <row r="32" spans="1:10" ht="15.75" thickBot="1" x14ac:dyDescent="0.3">
      <c r="A32" s="36" t="s">
        <v>97</v>
      </c>
      <c r="B32" s="53" t="s">
        <v>240</v>
      </c>
      <c r="C32" s="38">
        <v>39028</v>
      </c>
      <c r="D32" s="39">
        <v>62951</v>
      </c>
      <c r="E32" s="40" t="b">
        <v>1</v>
      </c>
      <c r="F32" s="41" t="b">
        <v>0</v>
      </c>
      <c r="G32" s="40" t="b">
        <v>1</v>
      </c>
      <c r="H32" s="41" t="b">
        <v>0</v>
      </c>
      <c r="I32" s="40" t="b">
        <v>1</v>
      </c>
      <c r="J32" t="str">
        <f>CONCATENATE("[",D32,"] = {",LOWER(F32),", ",LOWER(G32),", ",LOWER(H32),", ",LOWER(I32),"}, --",B32)</f>
        <v>[62951] = {false, true, false, true}, --Blockade of Frost</v>
      </c>
    </row>
    <row r="33" spans="1:10" ht="15.75" thickBot="1" x14ac:dyDescent="0.3">
      <c r="A33" s="36" t="s">
        <v>97</v>
      </c>
      <c r="B33" s="53" t="s">
        <v>6</v>
      </c>
      <c r="C33" s="38">
        <v>39018</v>
      </c>
      <c r="D33" s="39">
        <v>62990</v>
      </c>
      <c r="E33" s="40" t="b">
        <v>1</v>
      </c>
      <c r="F33" s="41" t="b">
        <v>0</v>
      </c>
      <c r="G33" s="40" t="b">
        <v>1</v>
      </c>
      <c r="H33" s="41" t="b">
        <v>0</v>
      </c>
      <c r="I33" s="40" t="b">
        <v>1</v>
      </c>
      <c r="J33" t="str">
        <f>CONCATENATE("[",D33,"] = {",LOWER(F33),", ",LOWER(G33),", ",LOWER(H33),", ",LOWER(I33),"}, --",B33)</f>
        <v>[62990] = {false, true, false, true}, --Blockade of Storms</v>
      </c>
    </row>
    <row r="34" spans="1:10" ht="15.75" thickBot="1" x14ac:dyDescent="0.3">
      <c r="A34" s="36" t="s">
        <v>97</v>
      </c>
      <c r="B34" s="53" t="s">
        <v>23</v>
      </c>
      <c r="C34" s="38" t="s">
        <v>41</v>
      </c>
      <c r="D34" s="39">
        <v>18084</v>
      </c>
      <c r="E34" s="40" t="b">
        <v>1</v>
      </c>
      <c r="F34" s="41" t="b">
        <v>0</v>
      </c>
      <c r="G34" s="40" t="b">
        <v>1</v>
      </c>
      <c r="H34" s="41" t="b">
        <v>0</v>
      </c>
      <c r="I34" s="40" t="b">
        <v>1</v>
      </c>
      <c r="J34" t="str">
        <f>CONCATENATE("[",D34,"] = {",LOWER(F34),", ",LOWER(G34),", ",LOWER(H34),", ",LOWER(I34),"}, --",B34)</f>
        <v>[18084] = {false, true, false, true}, --Burning</v>
      </c>
    </row>
    <row r="35" spans="1:10" ht="15.75" thickBot="1" x14ac:dyDescent="0.3">
      <c r="A35" s="36" t="s">
        <v>97</v>
      </c>
      <c r="B35" s="53" t="s">
        <v>241</v>
      </c>
      <c r="C35" s="38" t="s">
        <v>41</v>
      </c>
      <c r="D35" s="39">
        <v>21481</v>
      </c>
      <c r="E35" s="40" t="b">
        <v>1</v>
      </c>
      <c r="F35" s="41" t="b">
        <v>0</v>
      </c>
      <c r="G35" s="40" t="b">
        <v>1</v>
      </c>
      <c r="H35" s="41" t="b">
        <v>0</v>
      </c>
      <c r="I35" s="40" t="b">
        <v>1</v>
      </c>
      <c r="J35" t="str">
        <f>CONCATENATE("[",D35,"] = {",LOWER(F35),", ",LOWER(G35),", ",LOWER(H35),", ",LOWER(I35),"}, --",B35)</f>
        <v>[21481] = {false, true, false, true}, --Chill</v>
      </c>
    </row>
    <row r="36" spans="1:10" ht="15.75" thickBot="1" x14ac:dyDescent="0.3">
      <c r="A36" s="36" t="s">
        <v>97</v>
      </c>
      <c r="B36" s="53" t="s">
        <v>35</v>
      </c>
      <c r="C36" s="38" t="s">
        <v>41</v>
      </c>
      <c r="D36" s="39">
        <v>21487</v>
      </c>
      <c r="E36" s="40" t="b">
        <v>1</v>
      </c>
      <c r="F36" s="41" t="b">
        <v>0</v>
      </c>
      <c r="G36" s="40" t="b">
        <v>1</v>
      </c>
      <c r="H36" s="41" t="b">
        <v>0</v>
      </c>
      <c r="I36" s="40" t="b">
        <v>1</v>
      </c>
      <c r="J36" t="str">
        <f>CONCATENATE("[",D36,"] = {",LOWER(F36),", ",LOWER(G36),", ",LOWER(H36),", ",LOWER(I36),"}, --",B36)</f>
        <v>[21487] = {false, true, false, true}, --Concussion</v>
      </c>
    </row>
    <row r="37" spans="1:10" ht="15.75" thickBot="1" x14ac:dyDescent="0.3">
      <c r="A37" s="36" t="s">
        <v>97</v>
      </c>
      <c r="B37" s="53" t="s">
        <v>242</v>
      </c>
      <c r="C37" s="38">
        <v>46348</v>
      </c>
      <c r="D37" s="39">
        <v>46348</v>
      </c>
      <c r="E37" s="40" t="b">
        <v>1</v>
      </c>
      <c r="F37" s="40" t="b">
        <v>1</v>
      </c>
      <c r="G37" s="41" t="b">
        <v>0</v>
      </c>
      <c r="H37" s="41" t="b">
        <v>0</v>
      </c>
      <c r="I37" s="40" t="b">
        <v>1</v>
      </c>
      <c r="J37" t="str">
        <f>CONCATENATE("[",D37,"] = {",LOWER(F37),", ",LOWER(G37),", ",LOWER(H37),", ",LOWER(I37),"}, --",B37)</f>
        <v>[46348] = {true, false, false, true}, --Crushing Shock (Fire)</v>
      </c>
    </row>
    <row r="38" spans="1:10" ht="15.75" thickBot="1" x14ac:dyDescent="0.3">
      <c r="A38" s="36" t="s">
        <v>97</v>
      </c>
      <c r="B38" s="53" t="s">
        <v>243</v>
      </c>
      <c r="C38" s="38">
        <v>46348</v>
      </c>
      <c r="D38" s="39">
        <v>46350</v>
      </c>
      <c r="E38" s="40" t="b">
        <v>1</v>
      </c>
      <c r="F38" s="40" t="b">
        <v>1</v>
      </c>
      <c r="G38" s="41" t="b">
        <v>0</v>
      </c>
      <c r="H38" s="41" t="b">
        <v>0</v>
      </c>
      <c r="I38" s="40" t="b">
        <v>1</v>
      </c>
      <c r="J38" t="str">
        <f>CONCATENATE("[",D38,"] = {",LOWER(F38),", ",LOWER(G38),", ",LOWER(H38),", ",LOWER(I38),"}, --",B38)</f>
        <v>[46350] = {true, false, false, true}, --Crushing Shock (Frost)</v>
      </c>
    </row>
    <row r="39" spans="1:10" ht="15.75" thickBot="1" x14ac:dyDescent="0.3">
      <c r="A39" s="36" t="s">
        <v>97</v>
      </c>
      <c r="B39" s="53" t="s">
        <v>244</v>
      </c>
      <c r="C39" s="38">
        <v>46348</v>
      </c>
      <c r="D39" s="39">
        <v>46351</v>
      </c>
      <c r="E39" s="40" t="b">
        <v>1</v>
      </c>
      <c r="F39" s="40" t="b">
        <v>1</v>
      </c>
      <c r="G39" s="41" t="b">
        <v>0</v>
      </c>
      <c r="H39" s="41" t="b">
        <v>0</v>
      </c>
      <c r="I39" s="40" t="b">
        <v>1</v>
      </c>
      <c r="J39" t="str">
        <f>CONCATENATE("[",D39,"] = {",LOWER(F39),", ",LOWER(G39),", ",LOWER(H39),", ",LOWER(I39),"}, --",B39)</f>
        <v>[46351] = {true, false, false, true}, --Crushing Shock (Shock)</v>
      </c>
    </row>
    <row r="40" spans="1:10" ht="15.75" thickBot="1" x14ac:dyDescent="0.3">
      <c r="A40" s="36" t="s">
        <v>97</v>
      </c>
      <c r="B40" s="53" t="s">
        <v>245</v>
      </c>
      <c r="C40" s="38">
        <v>83682</v>
      </c>
      <c r="D40" s="39">
        <v>83683</v>
      </c>
      <c r="E40" s="40" t="b">
        <v>1</v>
      </c>
      <c r="F40" s="41" t="b">
        <v>0</v>
      </c>
      <c r="G40" s="40" t="b">
        <v>1</v>
      </c>
      <c r="H40" s="41" t="b">
        <v>0</v>
      </c>
      <c r="I40" s="40" t="b">
        <v>1</v>
      </c>
      <c r="J40" t="str">
        <f>CONCATENATE("[",D40,"] = {",LOWER(F40),", ",LOWER(G40),", ",LOWER(H40),", ",LOWER(I40),"}, --",B40)</f>
        <v>[83683] = {false, true, false, true}, --Eye of Flame</v>
      </c>
    </row>
    <row r="41" spans="1:10" ht="15.75" thickBot="1" x14ac:dyDescent="0.3">
      <c r="A41" s="36" t="s">
        <v>97</v>
      </c>
      <c r="B41" s="53" t="s">
        <v>246</v>
      </c>
      <c r="C41" s="38">
        <v>83684</v>
      </c>
      <c r="D41" s="39">
        <v>83685</v>
      </c>
      <c r="E41" s="40" t="b">
        <v>1</v>
      </c>
      <c r="F41" s="41" t="b">
        <v>0</v>
      </c>
      <c r="G41" s="40" t="b">
        <v>1</v>
      </c>
      <c r="H41" s="41" t="b">
        <v>0</v>
      </c>
      <c r="I41" s="40" t="b">
        <v>1</v>
      </c>
      <c r="J41" t="str">
        <f>CONCATENATE("[",D41,"] = {",LOWER(F41),", ",LOWER(G41),", ",LOWER(H41),", ",LOWER(I41),"}, --",B41)</f>
        <v>[83685] = {false, true, false, true}, --Eye of Frost</v>
      </c>
    </row>
    <row r="42" spans="1:10" ht="15.75" thickBot="1" x14ac:dyDescent="0.3">
      <c r="A42" s="36" t="s">
        <v>97</v>
      </c>
      <c r="B42" s="53" t="s">
        <v>247</v>
      </c>
      <c r="C42" s="38">
        <v>83686</v>
      </c>
      <c r="D42" s="39">
        <v>83687</v>
      </c>
      <c r="E42" s="40" t="b">
        <v>1</v>
      </c>
      <c r="F42" s="41" t="b">
        <v>0</v>
      </c>
      <c r="G42" s="40" t="b">
        <v>1</v>
      </c>
      <c r="H42" s="41" t="b">
        <v>0</v>
      </c>
      <c r="I42" s="40" t="b">
        <v>1</v>
      </c>
      <c r="J42" t="str">
        <f>CONCATENATE("[",D42,"] = {",LOWER(F42),", ",LOWER(G42),", ",LOWER(H42),", ",LOWER(I42),"}, --",B42)</f>
        <v>[83687] = {false, true, false, true}, --Eye of Lightning</v>
      </c>
    </row>
    <row r="43" spans="1:10" ht="15.75" thickBot="1" x14ac:dyDescent="0.3">
      <c r="A43" s="36" t="s">
        <v>97</v>
      </c>
      <c r="B43" s="53" t="s">
        <v>37</v>
      </c>
      <c r="C43" s="38">
        <v>85126</v>
      </c>
      <c r="D43" s="39">
        <v>85127</v>
      </c>
      <c r="E43" s="40" t="b">
        <v>1</v>
      </c>
      <c r="F43" s="41" t="b">
        <v>0</v>
      </c>
      <c r="G43" s="40" t="b">
        <v>1</v>
      </c>
      <c r="H43" s="41" t="b">
        <v>0</v>
      </c>
      <c r="I43" s="40" t="b">
        <v>1</v>
      </c>
      <c r="J43" t="str">
        <f>CONCATENATE("[",D43,"] = {",LOWER(F43),", ",LOWER(G43),", ",LOWER(H43),", ",LOWER(I43),"}, --",B43)</f>
        <v>[85127] = {false, true, false, true}, --Fiery Rage</v>
      </c>
    </row>
    <row r="44" spans="1:10" ht="15.75" thickBot="1" x14ac:dyDescent="0.3">
      <c r="A44" s="36" t="s">
        <v>97</v>
      </c>
      <c r="B44" s="53" t="s">
        <v>248</v>
      </c>
      <c r="C44" s="38">
        <v>38985</v>
      </c>
      <c r="D44" s="39">
        <v>62668</v>
      </c>
      <c r="E44" s="40" t="b">
        <v>1</v>
      </c>
      <c r="F44" s="41" t="b">
        <v>0</v>
      </c>
      <c r="G44" s="40" t="b">
        <v>1</v>
      </c>
      <c r="H44" s="41" t="b">
        <v>0</v>
      </c>
      <c r="I44" s="40" t="b">
        <v>1</v>
      </c>
      <c r="J44" t="str">
        <f>CONCATENATE("[",D44,"] = {",LOWER(F44),", ",LOWER(G44),", ",LOWER(H44),", ",LOWER(I44),"}, --",B44)</f>
        <v>[62668] = {false, true, false, true}, --Fire Clench</v>
      </c>
    </row>
    <row r="45" spans="1:10" ht="15.75" thickBot="1" x14ac:dyDescent="0.3">
      <c r="A45" s="36" t="s">
        <v>97</v>
      </c>
      <c r="B45" s="53" t="s">
        <v>249</v>
      </c>
      <c r="C45" s="38">
        <v>39145</v>
      </c>
      <c r="D45" s="39">
        <v>39149</v>
      </c>
      <c r="E45" s="40" t="b">
        <v>1</v>
      </c>
      <c r="F45" s="40" t="b">
        <v>1</v>
      </c>
      <c r="G45" s="41" t="b">
        <v>0</v>
      </c>
      <c r="H45" s="41" t="b">
        <v>0</v>
      </c>
      <c r="I45" s="40" t="b">
        <v>1</v>
      </c>
      <c r="J45" t="str">
        <f>CONCATENATE("[",D45,"] = {",LOWER(F45),", ",LOWER(G45),", ",LOWER(H45),", ",LOWER(I45),"}, --",B45)</f>
        <v>[39149] = {true, false, false, true}, --Fire Ring</v>
      </c>
    </row>
    <row r="46" spans="1:10" ht="15.75" thickBot="1" x14ac:dyDescent="0.3">
      <c r="A46" s="36" t="s">
        <v>97</v>
      </c>
      <c r="B46" s="53" t="s">
        <v>250</v>
      </c>
      <c r="C46" s="38">
        <v>38985</v>
      </c>
      <c r="D46" s="39">
        <v>38985</v>
      </c>
      <c r="E46" s="40" t="b">
        <v>1</v>
      </c>
      <c r="F46" s="40" t="b">
        <v>1</v>
      </c>
      <c r="G46" s="41" t="b">
        <v>0</v>
      </c>
      <c r="H46" s="41" t="b">
        <v>0</v>
      </c>
      <c r="I46" s="40" t="b">
        <v>1</v>
      </c>
      <c r="J46" t="str">
        <f>CONCATENATE("[",D46,"] = {",LOWER(F46),", ",LOWER(G46),", ",LOWER(H46),", ",LOWER(I46),"}, --",B46)</f>
        <v>[38985] = {true, false, false, true}, --Flame Clench</v>
      </c>
    </row>
    <row r="47" spans="1:10" ht="15.75" thickBot="1" x14ac:dyDescent="0.3">
      <c r="A47" s="36" t="s">
        <v>97</v>
      </c>
      <c r="B47" s="53" t="s">
        <v>251</v>
      </c>
      <c r="C47" s="38">
        <v>39162</v>
      </c>
      <c r="D47" s="39">
        <v>39162</v>
      </c>
      <c r="E47" s="40" t="b">
        <v>1</v>
      </c>
      <c r="F47" s="40" t="b">
        <v>1</v>
      </c>
      <c r="G47" s="41" t="b">
        <v>0</v>
      </c>
      <c r="H47" s="41" t="b">
        <v>0</v>
      </c>
      <c r="I47" s="40" t="b">
        <v>1</v>
      </c>
      <c r="J47" t="str">
        <f>CONCATENATE("[",D47,"] = {",LOWER(F47),", ",LOWER(G47),", ",LOWER(H47),", ",LOWER(I47),"}, --",B47)</f>
        <v>[39162] = {true, false, false, true}, --Flame Pulsar</v>
      </c>
    </row>
    <row r="48" spans="1:10" ht="15.75" thickBot="1" x14ac:dyDescent="0.3">
      <c r="A48" s="36" t="s">
        <v>97</v>
      </c>
      <c r="B48" s="53" t="s">
        <v>252</v>
      </c>
      <c r="C48" s="38">
        <v>38944</v>
      </c>
      <c r="D48" s="39">
        <v>38944</v>
      </c>
      <c r="E48" s="40" t="b">
        <v>1</v>
      </c>
      <c r="F48" s="40" t="b">
        <v>1</v>
      </c>
      <c r="G48" s="41" t="b">
        <v>0</v>
      </c>
      <c r="H48" s="41" t="b">
        <v>0</v>
      </c>
      <c r="I48" s="40" t="b">
        <v>1</v>
      </c>
      <c r="J48" t="str">
        <f>CONCATENATE("[",D48,"] = {",LOWER(F48),", ",LOWER(G48),", ",LOWER(H48),", ",LOWER(I48),"}, --",B48)</f>
        <v>[38944] = {true, false, false, true}, --Flame Reach</v>
      </c>
    </row>
    <row r="49" spans="1:10" ht="15.75" thickBot="1" x14ac:dyDescent="0.3">
      <c r="A49" s="36" t="s">
        <v>97</v>
      </c>
      <c r="B49" s="53" t="s">
        <v>253</v>
      </c>
      <c r="C49" s="38">
        <v>38944</v>
      </c>
      <c r="D49" s="39">
        <v>62682</v>
      </c>
      <c r="E49" s="40" t="b">
        <v>1</v>
      </c>
      <c r="F49" s="41" t="b">
        <v>0</v>
      </c>
      <c r="G49" s="40" t="b">
        <v>1</v>
      </c>
      <c r="H49" s="41" t="b">
        <v>0</v>
      </c>
      <c r="I49" s="40" t="b">
        <v>1</v>
      </c>
      <c r="J49" t="str">
        <f>CONCATENATE("[",D49,"] = {",LOWER(F49),", ",LOWER(G49),", ",LOWER(H49),", ",LOWER(I49),"}, --",B49)</f>
        <v>[62682] = {false, true, false, true}, --Flame Reach dot</v>
      </c>
    </row>
    <row r="50" spans="1:10" ht="15.75" thickBot="1" x14ac:dyDescent="0.3">
      <c r="A50" s="36" t="s">
        <v>97</v>
      </c>
      <c r="B50" s="53" t="s">
        <v>367</v>
      </c>
      <c r="C50" s="38">
        <v>29073</v>
      </c>
      <c r="D50" s="39">
        <v>29073</v>
      </c>
      <c r="E50" s="40" t="b">
        <v>1</v>
      </c>
      <c r="F50" s="40" t="b">
        <v>1</v>
      </c>
      <c r="G50" s="41" t="b">
        <v>0</v>
      </c>
      <c r="H50" s="41" t="b">
        <v>0</v>
      </c>
      <c r="I50" s="40" t="b">
        <v>1</v>
      </c>
      <c r="J50" t="str">
        <f>CONCATENATE("[",D50,"] = {",LOWER(F50),", ",LOWER(G50),", ",LOWER(H50),", ",LOWER(I50),"}, --",B50)</f>
        <v>[29073] = {true, false, false, true}, --Flame Touch</v>
      </c>
    </row>
    <row r="51" spans="1:10" ht="15.75" thickBot="1" x14ac:dyDescent="0.3">
      <c r="A51" s="36" t="s">
        <v>97</v>
      </c>
      <c r="B51" s="53" t="s">
        <v>368</v>
      </c>
      <c r="C51" s="38">
        <v>29073</v>
      </c>
      <c r="D51" s="39">
        <v>62648</v>
      </c>
      <c r="E51" s="40" t="b">
        <v>1</v>
      </c>
      <c r="F51" s="41" t="b">
        <v>0</v>
      </c>
      <c r="G51" s="40" t="b">
        <v>1</v>
      </c>
      <c r="H51" s="41" t="b">
        <v>0</v>
      </c>
      <c r="I51" s="40" t="b">
        <v>1</v>
      </c>
      <c r="J51" t="str">
        <f>CONCATENATE("[",D51,"] = {",LOWER(F51),", ",LOWER(G51),", ",LOWER(H51),", ",LOWER(I51),"}, --",B51)</f>
        <v>[62648] = {false, true, false, true}, --Flame Touch dot</v>
      </c>
    </row>
    <row r="52" spans="1:10" ht="15.75" thickBot="1" x14ac:dyDescent="0.3">
      <c r="A52" s="36" t="s">
        <v>97</v>
      </c>
      <c r="B52" s="53" t="s">
        <v>254</v>
      </c>
      <c r="C52" s="38">
        <v>46356</v>
      </c>
      <c r="D52" s="39">
        <v>46356</v>
      </c>
      <c r="E52" s="40" t="b">
        <v>1</v>
      </c>
      <c r="F52" s="40" t="b">
        <v>1</v>
      </c>
      <c r="G52" s="41" t="b">
        <v>0</v>
      </c>
      <c r="H52" s="41" t="b">
        <v>0</v>
      </c>
      <c r="I52" s="40" t="b">
        <v>1</v>
      </c>
      <c r="J52" t="str">
        <f>CONCATENATE("[",D52,"] = {",LOWER(F52),", ",LOWER(G52),", ",LOWER(H52),", ",LOWER(I52),"}, --",B52)</f>
        <v>[46356] = {true, false, false, true}, --Force Pulse (Fire)</v>
      </c>
    </row>
    <row r="53" spans="1:10" ht="15.75" thickBot="1" x14ac:dyDescent="0.3">
      <c r="A53" s="36" t="s">
        <v>97</v>
      </c>
      <c r="B53" s="53" t="s">
        <v>255</v>
      </c>
      <c r="C53" s="38">
        <v>46356</v>
      </c>
      <c r="D53" s="39">
        <v>46357</v>
      </c>
      <c r="E53" s="40" t="b">
        <v>1</v>
      </c>
      <c r="F53" s="40" t="b">
        <v>1</v>
      </c>
      <c r="G53" s="41" t="b">
        <v>0</v>
      </c>
      <c r="H53" s="41" t="b">
        <v>0</v>
      </c>
      <c r="I53" s="40" t="b">
        <v>1</v>
      </c>
      <c r="J53" t="str">
        <f>CONCATENATE("[",D53,"] = {",LOWER(F53),", ",LOWER(G53),", ",LOWER(H53),", ",LOWER(I53),"}, --",B53)</f>
        <v>[46357] = {true, false, false, true}, --Force Pulse (Frost)</v>
      </c>
    </row>
    <row r="54" spans="1:10" ht="15.75" thickBot="1" x14ac:dyDescent="0.3">
      <c r="A54" s="36" t="s">
        <v>97</v>
      </c>
      <c r="B54" s="53" t="s">
        <v>256</v>
      </c>
      <c r="C54" s="38">
        <v>46356</v>
      </c>
      <c r="D54" s="39">
        <v>46358</v>
      </c>
      <c r="E54" s="40" t="b">
        <v>1</v>
      </c>
      <c r="F54" s="40" t="b">
        <v>1</v>
      </c>
      <c r="G54" s="41" t="b">
        <v>0</v>
      </c>
      <c r="H54" s="41" t="b">
        <v>0</v>
      </c>
      <c r="I54" s="40" t="b">
        <v>1</v>
      </c>
      <c r="J54" t="str">
        <f>CONCATENATE("[",D54,"] = {",LOWER(F54),", ",LOWER(G54),", ",LOWER(H54),", ",LOWER(I54),"}, --",B54)</f>
        <v>[46358] = {true, false, false, true}, --Force Pulse (Shock)</v>
      </c>
    </row>
    <row r="55" spans="1:10" ht="15.75" thickBot="1" x14ac:dyDescent="0.3">
      <c r="A55" s="36" t="s">
        <v>97</v>
      </c>
      <c r="B55" s="53" t="s">
        <v>257</v>
      </c>
      <c r="C55" s="38">
        <v>38989</v>
      </c>
      <c r="D55" s="39">
        <v>38989</v>
      </c>
      <c r="E55" s="40" t="b">
        <v>1</v>
      </c>
      <c r="F55" s="40" t="b">
        <v>1</v>
      </c>
      <c r="G55" s="41" t="b">
        <v>0</v>
      </c>
      <c r="H55" s="41" t="b">
        <v>0</v>
      </c>
      <c r="I55" s="40" t="b">
        <v>1</v>
      </c>
      <c r="J55" t="str">
        <f>CONCATENATE("[",D55,"] = {",LOWER(F55),", ",LOWER(G55),", ",LOWER(H55),", ",LOWER(I55),"}, --",B55)</f>
        <v>[38989] = {true, false, false, true}, --Frost Clench</v>
      </c>
    </row>
    <row r="56" spans="1:10" ht="15.75" thickBot="1" x14ac:dyDescent="0.3">
      <c r="A56" s="36" t="s">
        <v>97</v>
      </c>
      <c r="B56" s="53" t="s">
        <v>258</v>
      </c>
      <c r="C56" s="38">
        <v>38989</v>
      </c>
      <c r="D56" s="39">
        <v>62702</v>
      </c>
      <c r="E56" s="40" t="b">
        <v>1</v>
      </c>
      <c r="F56" s="41" t="b">
        <v>0</v>
      </c>
      <c r="G56" s="40" t="b">
        <v>1</v>
      </c>
      <c r="H56" s="41" t="b">
        <v>0</v>
      </c>
      <c r="I56" s="40" t="b">
        <v>1</v>
      </c>
      <c r="J56" t="str">
        <f>CONCATENATE("[",D56,"] = {",LOWER(F56),", ",LOWER(G56),", ",LOWER(H56),", ",LOWER(I56),"}, --",B56)</f>
        <v>[62702] = {false, true, false, true}, --Frost Clench dot</v>
      </c>
    </row>
    <row r="57" spans="1:10" ht="15.75" thickBot="1" x14ac:dyDescent="0.3">
      <c r="A57" s="36" t="s">
        <v>97</v>
      </c>
      <c r="B57" s="53" t="s">
        <v>259</v>
      </c>
      <c r="C57" s="38">
        <v>39163</v>
      </c>
      <c r="D57" s="39">
        <v>39163</v>
      </c>
      <c r="E57" s="40" t="b">
        <v>1</v>
      </c>
      <c r="F57" s="40" t="b">
        <v>1</v>
      </c>
      <c r="G57" s="41" t="b">
        <v>0</v>
      </c>
      <c r="H57" s="41" t="b">
        <v>0</v>
      </c>
      <c r="I57" s="40" t="b">
        <v>1</v>
      </c>
      <c r="J57" t="str">
        <f>CONCATENATE("[",D57,"] = {",LOWER(F57),", ",LOWER(G57),", ",LOWER(H57),", ",LOWER(I57),"}, --",B57)</f>
        <v>[39163] = {true, false, false, true}, --Frost Pulsar</v>
      </c>
    </row>
    <row r="58" spans="1:10" ht="15.75" thickBot="1" x14ac:dyDescent="0.3">
      <c r="A58" s="36" t="s">
        <v>97</v>
      </c>
      <c r="B58" s="53" t="s">
        <v>260</v>
      </c>
      <c r="C58" s="38">
        <v>38970</v>
      </c>
      <c r="D58" s="39">
        <v>38970</v>
      </c>
      <c r="E58" s="40" t="b">
        <v>1</v>
      </c>
      <c r="F58" s="40" t="b">
        <v>1</v>
      </c>
      <c r="G58" s="41" t="b">
        <v>0</v>
      </c>
      <c r="H58" s="41" t="b">
        <v>0</v>
      </c>
      <c r="I58" s="40" t="b">
        <v>1</v>
      </c>
      <c r="J58" t="str">
        <f>CONCATENATE("[",D58,"] = {",LOWER(F58),", ",LOWER(G58),", ",LOWER(H58),", ",LOWER(I58),"}, --",B58)</f>
        <v>[38970] = {true, false, false, true}, --Frost Reach</v>
      </c>
    </row>
    <row r="59" spans="1:10" ht="15.75" thickBot="1" x14ac:dyDescent="0.3">
      <c r="A59" s="36" t="s">
        <v>97</v>
      </c>
      <c r="B59" s="53" t="s">
        <v>261</v>
      </c>
      <c r="C59" s="38">
        <v>38970</v>
      </c>
      <c r="D59" s="39">
        <v>62712</v>
      </c>
      <c r="E59" s="40" t="b">
        <v>1</v>
      </c>
      <c r="F59" s="41" t="b">
        <v>0</v>
      </c>
      <c r="G59" s="40" t="b">
        <v>1</v>
      </c>
      <c r="H59" s="41" t="b">
        <v>0</v>
      </c>
      <c r="I59" s="40" t="b">
        <v>1</v>
      </c>
      <c r="J59" t="str">
        <f>CONCATENATE("[",D59,"] = {",LOWER(F59),", ",LOWER(G59),", ",LOWER(H59),", ",LOWER(I59),"}, --",B59)</f>
        <v>[62712] = {false, true, false, true}, --Frost Reach dot</v>
      </c>
    </row>
    <row r="60" spans="1:10" ht="15.75" thickBot="1" x14ac:dyDescent="0.3">
      <c r="A60" s="36" t="s">
        <v>97</v>
      </c>
      <c r="B60" s="53" t="s">
        <v>262</v>
      </c>
      <c r="C60" s="38">
        <v>39146</v>
      </c>
      <c r="D60" s="39">
        <v>39151</v>
      </c>
      <c r="E60" s="40" t="b">
        <v>1</v>
      </c>
      <c r="F60" s="40" t="b">
        <v>1</v>
      </c>
      <c r="G60" s="41" t="b">
        <v>0</v>
      </c>
      <c r="H60" s="41" t="b">
        <v>0</v>
      </c>
      <c r="I60" s="40" t="b">
        <v>1</v>
      </c>
      <c r="J60" t="str">
        <f>CONCATENATE("[",D60,"] = {",LOWER(F60),", ",LOWER(G60),", ",LOWER(H60),", ",LOWER(I60),"}, --",B60)</f>
        <v>[39151] = {true, false, false, true}, --Frost Ring</v>
      </c>
    </row>
    <row r="61" spans="1:10" ht="15.75" thickBot="1" x14ac:dyDescent="0.3">
      <c r="A61" s="36" t="s">
        <v>97</v>
      </c>
      <c r="B61" s="53" t="s">
        <v>369</v>
      </c>
      <c r="C61" s="38">
        <v>29078</v>
      </c>
      <c r="D61" s="39">
        <v>29078</v>
      </c>
      <c r="E61" s="40" t="b">
        <v>1</v>
      </c>
      <c r="F61" s="40" t="b">
        <v>1</v>
      </c>
      <c r="G61" s="41" t="b">
        <v>0</v>
      </c>
      <c r="H61" s="41" t="b">
        <v>0</v>
      </c>
      <c r="I61" s="40" t="b">
        <v>1</v>
      </c>
      <c r="J61" t="str">
        <f>CONCATENATE("[",D61,"] = {",LOWER(F61),", ",LOWER(G61),", ",LOWER(H61),", ",LOWER(I61),"}, --",B61)</f>
        <v>[29078] = {true, false, false, true}, --Frost Touch</v>
      </c>
    </row>
    <row r="62" spans="1:10" ht="15.75" thickBot="1" x14ac:dyDescent="0.3">
      <c r="A62" s="36" t="s">
        <v>97</v>
      </c>
      <c r="B62" s="53" t="s">
        <v>370</v>
      </c>
      <c r="C62" s="38">
        <v>29078</v>
      </c>
      <c r="D62" s="39">
        <v>62692</v>
      </c>
      <c r="E62" s="40" t="b">
        <v>1</v>
      </c>
      <c r="F62" s="41" t="b">
        <v>0</v>
      </c>
      <c r="G62" s="40" t="b">
        <v>1</v>
      </c>
      <c r="H62" s="41" t="b">
        <v>0</v>
      </c>
      <c r="I62" s="40" t="b">
        <v>1</v>
      </c>
      <c r="J62" t="str">
        <f>CONCATENATE("[",D62,"] = {",LOWER(F62),", ",LOWER(G62),", ",LOWER(H62),", ",LOWER(I62),"}, --",B62)</f>
        <v>[62692] = {false, true, false, true}, --Frost Touch dot</v>
      </c>
    </row>
    <row r="63" spans="1:10" ht="15.75" thickBot="1" x14ac:dyDescent="0.3">
      <c r="A63" s="36" t="s">
        <v>97</v>
      </c>
      <c r="B63" s="53" t="s">
        <v>27</v>
      </c>
      <c r="C63" s="38">
        <v>15383</v>
      </c>
      <c r="D63" s="39">
        <v>15385</v>
      </c>
      <c r="E63" s="40" t="b">
        <v>1</v>
      </c>
      <c r="F63" s="40" t="b">
        <v>1</v>
      </c>
      <c r="G63" s="41" t="b">
        <v>0</v>
      </c>
      <c r="H63" s="40" t="b">
        <v>1</v>
      </c>
      <c r="I63" s="40" t="b">
        <v>1</v>
      </c>
      <c r="J63" t="str">
        <f>CONCATENATE("[",D63,"] = {",LOWER(F63),", ",LOWER(G63),", ",LOWER(H63),", ",LOWER(I63),"}, --",B63)</f>
        <v>[15385] = {true, false, true, true}, --Heavy Attack (Fire)</v>
      </c>
    </row>
    <row r="64" spans="1:10" ht="15.75" thickBot="1" x14ac:dyDescent="0.3">
      <c r="A64" s="36" t="s">
        <v>97</v>
      </c>
      <c r="B64" s="53" t="s">
        <v>117</v>
      </c>
      <c r="C64" s="38">
        <v>15383</v>
      </c>
      <c r="D64" s="39">
        <v>16321</v>
      </c>
      <c r="E64" s="40" t="b">
        <v>1</v>
      </c>
      <c r="F64" s="40" t="b">
        <v>1</v>
      </c>
      <c r="G64" s="41" t="b">
        <v>0</v>
      </c>
      <c r="H64" s="40" t="b">
        <v>1</v>
      </c>
      <c r="I64" s="40" t="b">
        <v>1</v>
      </c>
      <c r="J64" t="str">
        <f>CONCATENATE("[",D64,"] = {",LOWER(F64),", ",LOWER(G64),", ",LOWER(H64),", ",LOWER(I64),"}, --",B64)</f>
        <v>[16321] = {true, false, true, true}, --Heavy Attack (Fire), full</v>
      </c>
    </row>
    <row r="65" spans="1:10" ht="15.75" thickBot="1" x14ac:dyDescent="0.3">
      <c r="A65" s="36" t="s">
        <v>97</v>
      </c>
      <c r="B65" s="53" t="s">
        <v>263</v>
      </c>
      <c r="C65" s="38">
        <v>16261</v>
      </c>
      <c r="D65" s="39">
        <v>18405</v>
      </c>
      <c r="E65" s="40" t="b">
        <v>1</v>
      </c>
      <c r="F65" s="40" t="b">
        <v>1</v>
      </c>
      <c r="G65" s="41" t="b">
        <v>0</v>
      </c>
      <c r="H65" s="40" t="b">
        <v>1</v>
      </c>
      <c r="I65" s="40" t="b">
        <v>1</v>
      </c>
      <c r="J65" t="str">
        <f>CONCATENATE("[",D65,"] = {",LOWER(F65),", ",LOWER(G65),", ",LOWER(H65),", ",LOWER(I65),"}, --",B65)</f>
        <v>[18405] = {true, false, true, true}, --Heavy Attack (Frost)</v>
      </c>
    </row>
    <row r="66" spans="1:10" ht="15.75" thickBot="1" x14ac:dyDescent="0.3">
      <c r="A66" s="36" t="s">
        <v>97</v>
      </c>
      <c r="B66" s="53" t="s">
        <v>118</v>
      </c>
      <c r="C66" s="38">
        <v>16261</v>
      </c>
      <c r="D66" s="39">
        <v>18406</v>
      </c>
      <c r="E66" s="40" t="b">
        <v>1</v>
      </c>
      <c r="F66" s="40" t="b">
        <v>1</v>
      </c>
      <c r="G66" s="41" t="b">
        <v>0</v>
      </c>
      <c r="H66" s="40" t="b">
        <v>1</v>
      </c>
      <c r="I66" s="40" t="b">
        <v>1</v>
      </c>
      <c r="J66" t="str">
        <f>CONCATENATE("[",D66,"] = {",LOWER(F66),", ",LOWER(G66),", ",LOWER(H66),", ",LOWER(I66),"}, --",B66)</f>
        <v>[18406] = {true, false, true, true}, --Heavy Attack (Frost), full</v>
      </c>
    </row>
    <row r="67" spans="1:10" ht="15.75" thickBot="1" x14ac:dyDescent="0.3">
      <c r="A67" s="36" t="s">
        <v>97</v>
      </c>
      <c r="B67" s="53" t="s">
        <v>24</v>
      </c>
      <c r="C67" s="38">
        <v>18396</v>
      </c>
      <c r="D67" s="39">
        <v>18396</v>
      </c>
      <c r="E67" s="40" t="b">
        <v>1</v>
      </c>
      <c r="F67" s="41" t="b">
        <v>0</v>
      </c>
      <c r="G67" s="40" t="b">
        <v>1</v>
      </c>
      <c r="H67" s="40" t="b">
        <v>1</v>
      </c>
      <c r="I67" s="40" t="b">
        <v>1</v>
      </c>
      <c r="J67" t="str">
        <f>CONCATENATE("[",D67,"] = {",LOWER(F67),", ",LOWER(G67),", ",LOWER(H67),", ",LOWER(I67),"}, --",B67)</f>
        <v>[18396] = {false, true, true, true}, --Heavy Attack (Shock)</v>
      </c>
    </row>
    <row r="68" spans="1:10" ht="15.75" thickBot="1" x14ac:dyDescent="0.3">
      <c r="A68" s="36" t="s">
        <v>97</v>
      </c>
      <c r="B68" s="53" t="s">
        <v>264</v>
      </c>
      <c r="C68" s="38">
        <v>85128</v>
      </c>
      <c r="D68" s="39">
        <v>85129</v>
      </c>
      <c r="E68" s="40" t="b">
        <v>1</v>
      </c>
      <c r="F68" s="41" t="b">
        <v>0</v>
      </c>
      <c r="G68" s="40" t="b">
        <v>1</v>
      </c>
      <c r="H68" s="41" t="b">
        <v>0</v>
      </c>
      <c r="I68" s="40" t="b">
        <v>1</v>
      </c>
      <c r="J68" t="str">
        <f>CONCATENATE("[",D68,"] = {",LOWER(F68),", ",LOWER(G68),", ",LOWER(H68),", ",LOWER(I68),"}, --",B68)</f>
        <v>[85129] = {false, true, false, true}, --Icy Rage</v>
      </c>
    </row>
    <row r="69" spans="1:10" ht="15.75" thickBot="1" x14ac:dyDescent="0.3">
      <c r="A69" s="36" t="s">
        <v>97</v>
      </c>
      <c r="B69" s="53" t="s">
        <v>28</v>
      </c>
      <c r="C69" s="38">
        <v>16165</v>
      </c>
      <c r="D69" s="39">
        <v>16165</v>
      </c>
      <c r="E69" s="40" t="b">
        <v>1</v>
      </c>
      <c r="F69" s="40" t="b">
        <v>1</v>
      </c>
      <c r="G69" s="41" t="b">
        <v>0</v>
      </c>
      <c r="H69" s="40" t="b">
        <v>1</v>
      </c>
      <c r="I69" s="40" t="b">
        <v>1</v>
      </c>
      <c r="J69" t="str">
        <f>CONCATENATE("[",D69,"] = {",LOWER(F69),", ",LOWER(G69),", ",LOWER(H69),", ",LOWER(I69),"}, --",B69)</f>
        <v>[16165] = {true, false, true, true}, --Light Attack (Fire)</v>
      </c>
    </row>
    <row r="70" spans="1:10" ht="15.75" thickBot="1" x14ac:dyDescent="0.3">
      <c r="A70" s="36" t="s">
        <v>97</v>
      </c>
      <c r="B70" s="53" t="s">
        <v>110</v>
      </c>
      <c r="C70" s="38">
        <v>16277</v>
      </c>
      <c r="D70" s="39">
        <v>16277</v>
      </c>
      <c r="E70" s="40" t="b">
        <v>1</v>
      </c>
      <c r="F70" s="40" t="b">
        <v>1</v>
      </c>
      <c r="G70" s="41" t="b">
        <v>0</v>
      </c>
      <c r="H70" s="40" t="b">
        <v>1</v>
      </c>
      <c r="I70" s="40" t="b">
        <v>1</v>
      </c>
      <c r="J70" t="str">
        <f>CONCATENATE("[",D70,"] = {",LOWER(F70),", ",LOWER(G70),", ",LOWER(H70),", ",LOWER(I70),"}, --",B70)</f>
        <v>[16277] = {true, false, true, true}, --Light Attack (Frost)</v>
      </c>
    </row>
    <row r="71" spans="1:10" ht="15.75" thickBot="1" x14ac:dyDescent="0.3">
      <c r="A71" s="36" t="s">
        <v>97</v>
      </c>
      <c r="B71" s="53" t="s">
        <v>25</v>
      </c>
      <c r="C71" s="38">
        <v>18350</v>
      </c>
      <c r="D71" s="39">
        <v>18350</v>
      </c>
      <c r="E71" s="40" t="b">
        <v>1</v>
      </c>
      <c r="F71" s="40" t="b">
        <v>1</v>
      </c>
      <c r="G71" s="41" t="b">
        <v>0</v>
      </c>
      <c r="H71" s="40" t="b">
        <v>1</v>
      </c>
      <c r="I71" s="40" t="b">
        <v>1</v>
      </c>
      <c r="J71" t="str">
        <f>CONCATENATE("[",D71,"] = {",LOWER(F71),", ",LOWER(G71),", ",LOWER(H71),", ",LOWER(I71),"}, --",B71)</f>
        <v>[18350] = {true, false, true, true}, --Light Attack (Shock)</v>
      </c>
    </row>
    <row r="72" spans="1:10" ht="15.75" thickBot="1" x14ac:dyDescent="0.3">
      <c r="A72" s="36" t="s">
        <v>97</v>
      </c>
      <c r="B72" s="53" t="s">
        <v>265</v>
      </c>
      <c r="C72" s="38">
        <v>38993</v>
      </c>
      <c r="D72" s="39">
        <v>38993</v>
      </c>
      <c r="E72" s="40" t="b">
        <v>1</v>
      </c>
      <c r="F72" s="40" t="b">
        <v>1</v>
      </c>
      <c r="G72" s="41" t="b">
        <v>0</v>
      </c>
      <c r="H72" s="41" t="b">
        <v>0</v>
      </c>
      <c r="I72" s="40" t="b">
        <v>1</v>
      </c>
      <c r="J72" t="str">
        <f>CONCATENATE("[",D72,"] = {",LOWER(F72),", ",LOWER(G72),", ",LOWER(H72),", ",LOWER(I72),"}, --",B72)</f>
        <v>[38993] = {true, false, false, true}, --Shock Clench</v>
      </c>
    </row>
    <row r="73" spans="1:10" ht="15.75" thickBot="1" x14ac:dyDescent="0.3">
      <c r="A73" s="36" t="s">
        <v>97</v>
      </c>
      <c r="B73" s="53" t="s">
        <v>266</v>
      </c>
      <c r="C73" s="38">
        <v>38993</v>
      </c>
      <c r="D73" s="39">
        <v>62733</v>
      </c>
      <c r="E73" s="40" t="b">
        <v>1</v>
      </c>
      <c r="F73" s="41" t="b">
        <v>0</v>
      </c>
      <c r="G73" s="40" t="b">
        <v>1</v>
      </c>
      <c r="H73" s="41" t="b">
        <v>0</v>
      </c>
      <c r="I73" s="40" t="b">
        <v>1</v>
      </c>
      <c r="J73" t="str">
        <f>CONCATENATE("[",D73,"] = {",LOWER(F73),", ",LOWER(G73),", ",LOWER(H73),", ",LOWER(I73),"}, --",B73)</f>
        <v>[62733] = {false, true, false, true}, --Shock Clench dot</v>
      </c>
    </row>
    <row r="74" spans="1:10" ht="15.75" thickBot="1" x14ac:dyDescent="0.3">
      <c r="A74" s="36" t="s">
        <v>97</v>
      </c>
      <c r="B74" s="53" t="s">
        <v>371</v>
      </c>
      <c r="C74" s="38">
        <v>38993</v>
      </c>
      <c r="D74" s="39">
        <v>62743</v>
      </c>
      <c r="E74" s="40" t="b">
        <v>1</v>
      </c>
      <c r="F74" s="41" t="b">
        <v>0</v>
      </c>
      <c r="G74" s="40" t="b">
        <v>1</v>
      </c>
      <c r="H74" s="41" t="b">
        <v>0</v>
      </c>
      <c r="I74" s="40" t="b">
        <v>1</v>
      </c>
      <c r="J74" t="str">
        <f>CONCATENATE("[",D74,"] = {",LOWER(F74),", ",LOWER(G74),", ",LOWER(H74),", ",LOWER(I74),"}, --",B74)</f>
        <v>[62743] = {false, true, false, true}, --Shock Clench Explosion</v>
      </c>
    </row>
    <row r="75" spans="1:10" ht="15.75" thickBot="1" x14ac:dyDescent="0.3">
      <c r="A75" s="36" t="s">
        <v>97</v>
      </c>
      <c r="B75" s="53" t="s">
        <v>26</v>
      </c>
      <c r="C75" s="38">
        <v>28799</v>
      </c>
      <c r="D75" s="39">
        <v>19277</v>
      </c>
      <c r="E75" s="40" t="b">
        <v>1</v>
      </c>
      <c r="F75" s="40" t="b">
        <v>1</v>
      </c>
      <c r="G75" s="41" t="b">
        <v>0</v>
      </c>
      <c r="H75" s="41" t="b">
        <v>0</v>
      </c>
      <c r="I75" s="40" t="b">
        <v>1</v>
      </c>
      <c r="J75" t="str">
        <f>CONCATENATE("[",D75,"] = {",LOWER(F75),", ",LOWER(G75),", ",LOWER(H75),", ",LOWER(I75),"}, --",B75)</f>
        <v>[19277] = {true, false, false, true}, --Shock Pulse</v>
      </c>
    </row>
    <row r="76" spans="1:10" ht="15.75" thickBot="1" x14ac:dyDescent="0.3">
      <c r="A76" s="36" t="s">
        <v>97</v>
      </c>
      <c r="B76" s="53" t="s">
        <v>267</v>
      </c>
      <c r="C76" s="38">
        <v>38978</v>
      </c>
      <c r="D76" s="39">
        <v>38978</v>
      </c>
      <c r="E76" s="40" t="b">
        <v>1</v>
      </c>
      <c r="F76" s="40" t="b">
        <v>1</v>
      </c>
      <c r="G76" s="41" t="b">
        <v>0</v>
      </c>
      <c r="H76" s="41" t="b">
        <v>0</v>
      </c>
      <c r="I76" s="40" t="b">
        <v>1</v>
      </c>
      <c r="J76" t="str">
        <f>CONCATENATE("[",D76,"] = {",LOWER(F76),", ",LOWER(G76),", ",LOWER(H76),", ",LOWER(I76),"}, --",B76)</f>
        <v>[38978] = {true, false, false, true}, --Shock Reach</v>
      </c>
    </row>
    <row r="77" spans="1:10" ht="15.75" thickBot="1" x14ac:dyDescent="0.3">
      <c r="A77" s="36" t="s">
        <v>97</v>
      </c>
      <c r="B77" s="53" t="s">
        <v>268</v>
      </c>
      <c r="C77" s="38">
        <v>38978</v>
      </c>
      <c r="D77" s="39">
        <v>62745</v>
      </c>
      <c r="E77" s="40" t="b">
        <v>1</v>
      </c>
      <c r="F77" s="41" t="b">
        <v>0</v>
      </c>
      <c r="G77" s="40" t="b">
        <v>1</v>
      </c>
      <c r="H77" s="41" t="b">
        <v>0</v>
      </c>
      <c r="I77" s="40" t="b">
        <v>1</v>
      </c>
      <c r="J77" t="str">
        <f>CONCATENATE("[",D77,"] = {",LOWER(F77),", ",LOWER(G77),", ",LOWER(H77),", ",LOWER(I77),"}, --",B77)</f>
        <v>[62745] = {false, true, false, true}, --Shock Reach dot</v>
      </c>
    </row>
    <row r="78" spans="1:10" ht="15.75" thickBot="1" x14ac:dyDescent="0.3">
      <c r="A78" s="36" t="s">
        <v>97</v>
      </c>
      <c r="B78" s="53" t="s">
        <v>42</v>
      </c>
      <c r="C78" s="38">
        <v>39147</v>
      </c>
      <c r="D78" s="39">
        <v>39153</v>
      </c>
      <c r="E78" s="40" t="b">
        <v>1</v>
      </c>
      <c r="F78" s="40" t="b">
        <v>1</v>
      </c>
      <c r="G78" s="41" t="b">
        <v>0</v>
      </c>
      <c r="H78" s="41" t="b">
        <v>0</v>
      </c>
      <c r="I78" s="40" t="b">
        <v>1</v>
      </c>
      <c r="J78" t="str">
        <f>CONCATENATE("[",D78,"] = {",LOWER(F78),", ",LOWER(G78),", ",LOWER(H78),", ",LOWER(I78),"}, --",B78)</f>
        <v>[39153] = {true, false, false, true}, --Shock Ring</v>
      </c>
    </row>
    <row r="79" spans="1:10" ht="15.75" thickBot="1" x14ac:dyDescent="0.3">
      <c r="A79" s="36" t="s">
        <v>97</v>
      </c>
      <c r="B79" s="53" t="s">
        <v>372</v>
      </c>
      <c r="C79" s="38">
        <v>29089</v>
      </c>
      <c r="D79" s="39">
        <v>29089</v>
      </c>
      <c r="E79" s="40" t="b">
        <v>1</v>
      </c>
      <c r="F79" s="40" t="b">
        <v>1</v>
      </c>
      <c r="G79" s="41" t="b">
        <v>0</v>
      </c>
      <c r="H79" s="41" t="b">
        <v>0</v>
      </c>
      <c r="I79" s="40" t="b">
        <v>1</v>
      </c>
      <c r="J79" t="str">
        <f>CONCATENATE("[",D79,"] = {",LOWER(F79),", ",LOWER(G79),", ",LOWER(H79),", ",LOWER(I79),"}, --",B79)</f>
        <v>[29089] = {true, false, false, true}, --Shock Touch</v>
      </c>
    </row>
    <row r="80" spans="1:10" ht="15.75" thickBot="1" x14ac:dyDescent="0.3">
      <c r="A80" s="36" t="s">
        <v>97</v>
      </c>
      <c r="B80" s="53" t="s">
        <v>373</v>
      </c>
      <c r="C80" s="38">
        <v>29089</v>
      </c>
      <c r="D80" s="39">
        <v>62722</v>
      </c>
      <c r="E80" s="40" t="b">
        <v>1</v>
      </c>
      <c r="F80" s="41" t="b">
        <v>0</v>
      </c>
      <c r="G80" s="40" t="b">
        <v>1</v>
      </c>
      <c r="H80" s="41" t="b">
        <v>0</v>
      </c>
      <c r="I80" s="40" t="b">
        <v>1</v>
      </c>
      <c r="J80" t="str">
        <f>CONCATENATE("[",D80,"] = {",LOWER(F80),", ",LOWER(G80),", ",LOWER(H80),", ",LOWER(I80),"}, --",B80)</f>
        <v>[62722] = {false, true, false, true}, --Shock Touch dot</v>
      </c>
    </row>
    <row r="81" spans="1:10" ht="15.75" thickBot="1" x14ac:dyDescent="0.3">
      <c r="A81" s="36" t="s">
        <v>97</v>
      </c>
      <c r="B81" s="53" t="s">
        <v>269</v>
      </c>
      <c r="C81" s="38">
        <v>39167</v>
      </c>
      <c r="D81" s="39">
        <v>39167</v>
      </c>
      <c r="E81" s="40" t="b">
        <v>1</v>
      </c>
      <c r="F81" s="40" t="b">
        <v>1</v>
      </c>
      <c r="G81" s="41" t="b">
        <v>0</v>
      </c>
      <c r="H81" s="41" t="b">
        <v>0</v>
      </c>
      <c r="I81" s="40" t="b">
        <v>1</v>
      </c>
      <c r="J81" t="str">
        <f>CONCATENATE("[",D81,"] = {",LOWER(F81),", ",LOWER(G81),", ",LOWER(H81),", ",LOWER(I81),"}, --",B81)</f>
        <v>[39167] = {true, false, false, true}, --Storm Pulsar</v>
      </c>
    </row>
    <row r="82" spans="1:10" ht="15.75" thickBot="1" x14ac:dyDescent="0.3">
      <c r="A82" s="36" t="s">
        <v>97</v>
      </c>
      <c r="B82" s="53" t="s">
        <v>38</v>
      </c>
      <c r="C82" s="38">
        <v>85130</v>
      </c>
      <c r="D82" s="39">
        <v>85131</v>
      </c>
      <c r="E82" s="40" t="b">
        <v>1</v>
      </c>
      <c r="F82" s="41" t="b">
        <v>0</v>
      </c>
      <c r="G82" s="40" t="b">
        <v>1</v>
      </c>
      <c r="H82" s="41" t="b">
        <v>0</v>
      </c>
      <c r="I82" s="40" t="b">
        <v>1</v>
      </c>
      <c r="J82" t="str">
        <f>CONCATENATE("[",D82,"] = {",LOWER(F82),", ",LOWER(G82),", ",LOWER(H82),", ",LOWER(I82),"}, --",B82)</f>
        <v>[85131] = {false, true, false, true}, --Thunderous Rage</v>
      </c>
    </row>
    <row r="83" spans="1:10" ht="15.75" thickBot="1" x14ac:dyDescent="0.3">
      <c r="A83" s="36" t="s">
        <v>97</v>
      </c>
      <c r="B83" s="53" t="s">
        <v>374</v>
      </c>
      <c r="C83" s="38">
        <v>18396</v>
      </c>
      <c r="D83" s="39">
        <v>45505</v>
      </c>
      <c r="E83" s="40" t="b">
        <v>1</v>
      </c>
      <c r="F83" s="41" t="b">
        <v>0</v>
      </c>
      <c r="G83" s="40" t="b">
        <v>1</v>
      </c>
      <c r="H83" s="40" t="b">
        <v>1</v>
      </c>
      <c r="I83" s="40" t="b">
        <v>1</v>
      </c>
      <c r="J83" t="str">
        <f>CONCATENATE("[",D83,"] = {",LOWER(F83),", ",LOWER(G83),", ",LOWER(H83),", ",LOWER(I83),"}, --",B83)</f>
        <v>[45505] = {false, true, true, true}, --Tri Focus (Shock)</v>
      </c>
    </row>
    <row r="84" spans="1:10" ht="15.75" thickBot="1" x14ac:dyDescent="0.3">
      <c r="A84" s="36" t="s">
        <v>97</v>
      </c>
      <c r="B84" s="53" t="s">
        <v>270</v>
      </c>
      <c r="C84" s="38">
        <v>39053</v>
      </c>
      <c r="D84" s="39">
        <v>39054</v>
      </c>
      <c r="E84" s="40" t="b">
        <v>1</v>
      </c>
      <c r="F84" s="41" t="b">
        <v>0</v>
      </c>
      <c r="G84" s="40" t="b">
        <v>1</v>
      </c>
      <c r="H84" s="41" t="b">
        <v>0</v>
      </c>
      <c r="I84" s="40" t="b">
        <v>1</v>
      </c>
      <c r="J84" t="str">
        <f>CONCATENATE("[",D84,"] = {",LOWER(F84),", ",LOWER(G84),", ",LOWER(H84),", ",LOWER(I84),"}, --",B84)</f>
        <v>[39054] = {false, true, false, true}, --Unstable Wall of Fire</v>
      </c>
    </row>
    <row r="85" spans="1:10" ht="15.75" thickBot="1" x14ac:dyDescent="0.3">
      <c r="A85" s="36" t="s">
        <v>97</v>
      </c>
      <c r="B85" s="53" t="s">
        <v>271</v>
      </c>
      <c r="C85" s="38">
        <v>39053</v>
      </c>
      <c r="D85" s="39">
        <v>39056</v>
      </c>
      <c r="E85" s="40" t="b">
        <v>1</v>
      </c>
      <c r="F85" s="40" t="b">
        <v>1</v>
      </c>
      <c r="G85" s="41" t="b">
        <v>0</v>
      </c>
      <c r="H85" s="41" t="b">
        <v>0</v>
      </c>
      <c r="I85" s="40" t="b">
        <v>1</v>
      </c>
      <c r="J85" t="str">
        <f>CONCATENATE("[",D85,"] = {",LOWER(F85),", ",LOWER(G85),", ",LOWER(H85),", ",LOWER(I85),"}, --",B85)</f>
        <v>[39056] = {true, false, false, true}, --Unstable Wall of Fire Explosion</v>
      </c>
    </row>
    <row r="86" spans="1:10" ht="15.75" thickBot="1" x14ac:dyDescent="0.3">
      <c r="A86" s="36" t="s">
        <v>97</v>
      </c>
      <c r="B86" s="53" t="s">
        <v>272</v>
      </c>
      <c r="C86" s="38">
        <v>39067</v>
      </c>
      <c r="D86" s="39">
        <v>39071</v>
      </c>
      <c r="E86" s="40" t="b">
        <v>1</v>
      </c>
      <c r="F86" s="41" t="b">
        <v>0</v>
      </c>
      <c r="G86" s="40" t="b">
        <v>1</v>
      </c>
      <c r="H86" s="41" t="b">
        <v>0</v>
      </c>
      <c r="I86" s="40" t="b">
        <v>1</v>
      </c>
      <c r="J86" t="str">
        <f>CONCATENATE("[",D86,"] = {",LOWER(F86),", ",LOWER(G86),", ",LOWER(H86),", ",LOWER(I86),"}, --",B86)</f>
        <v>[39071] = {false, true, false, true}, --Unstable Wall of Frost</v>
      </c>
    </row>
    <row r="87" spans="1:10" ht="15.75" thickBot="1" x14ac:dyDescent="0.3">
      <c r="A87" s="36" t="s">
        <v>97</v>
      </c>
      <c r="B87" s="53" t="s">
        <v>273</v>
      </c>
      <c r="C87" s="38">
        <v>39067</v>
      </c>
      <c r="D87" s="39">
        <v>39072</v>
      </c>
      <c r="E87" s="40" t="b">
        <v>1</v>
      </c>
      <c r="F87" s="40" t="b">
        <v>1</v>
      </c>
      <c r="G87" s="41" t="b">
        <v>0</v>
      </c>
      <c r="H87" s="41" t="b">
        <v>0</v>
      </c>
      <c r="I87" s="40" t="b">
        <v>1</v>
      </c>
      <c r="J87" t="str">
        <f>CONCATENATE("[",D87,"] = {",LOWER(F87),", ",LOWER(G87),", ",LOWER(H87),", ",LOWER(I87),"}, --",B87)</f>
        <v>[39072] = {true, false, false, true}, --Unstable Wall of Frost Explosion</v>
      </c>
    </row>
    <row r="88" spans="1:10" ht="15.75" thickBot="1" x14ac:dyDescent="0.3">
      <c r="A88" s="36" t="s">
        <v>97</v>
      </c>
      <c r="B88" s="53" t="s">
        <v>43</v>
      </c>
      <c r="C88" s="38">
        <v>39073</v>
      </c>
      <c r="D88" s="39">
        <v>39079</v>
      </c>
      <c r="E88" s="40" t="b">
        <v>1</v>
      </c>
      <c r="F88" s="41" t="b">
        <v>0</v>
      </c>
      <c r="G88" s="40" t="b">
        <v>1</v>
      </c>
      <c r="H88" s="41" t="b">
        <v>0</v>
      </c>
      <c r="I88" s="40" t="b">
        <v>1</v>
      </c>
      <c r="J88" t="str">
        <f>CONCATENATE("[",D88,"] = {",LOWER(F88),", ",LOWER(G88),", ",LOWER(H88),", ",LOWER(I88),"}, --",B88)</f>
        <v>[39079] = {false, true, false, true}, --Unstable Wall of Storms</v>
      </c>
    </row>
    <row r="89" spans="1:10" ht="15.75" thickBot="1" x14ac:dyDescent="0.3">
      <c r="A89" s="36" t="s">
        <v>97</v>
      </c>
      <c r="B89" s="53" t="s">
        <v>44</v>
      </c>
      <c r="C89" s="38">
        <v>39073</v>
      </c>
      <c r="D89" s="39">
        <v>39080</v>
      </c>
      <c r="E89" s="40" t="b">
        <v>1</v>
      </c>
      <c r="F89" s="40" t="b">
        <v>1</v>
      </c>
      <c r="G89" s="41" t="b">
        <v>0</v>
      </c>
      <c r="H89" s="41" t="b">
        <v>0</v>
      </c>
      <c r="I89" s="40" t="b">
        <v>1</v>
      </c>
      <c r="J89" t="str">
        <f>CONCATENATE("[",D89,"] = {",LOWER(F89),", ",LOWER(G89),", ",LOWER(H89),", ",LOWER(I89),"}, --",B89)</f>
        <v>[39080] = {true, false, false, true}, --Unstable Wall of Storms Explosion</v>
      </c>
    </row>
    <row r="90" spans="1:10" ht="15.75" thickBot="1" x14ac:dyDescent="0.3">
      <c r="A90" s="36" t="s">
        <v>98</v>
      </c>
      <c r="B90" s="53" t="s">
        <v>45</v>
      </c>
      <c r="C90" s="38">
        <v>20660</v>
      </c>
      <c r="D90" s="39">
        <v>20660</v>
      </c>
      <c r="E90" s="40" t="b">
        <v>1</v>
      </c>
      <c r="F90" s="40" t="b">
        <v>1</v>
      </c>
      <c r="G90" s="41" t="b">
        <v>0</v>
      </c>
      <c r="H90" s="41" t="b">
        <v>0</v>
      </c>
      <c r="I90" s="40" t="b">
        <v>1</v>
      </c>
      <c r="J90" t="str">
        <f>CONCATENATE("[",D90,"] = {",LOWER(F90),", ",LOWER(G90),", ",LOWER(H90),", ",LOWER(I90),"}, --",B90)</f>
        <v>[20660] = {true, false, false, true}, --Burning Embers</v>
      </c>
    </row>
    <row r="91" spans="1:10" ht="15.75" thickBot="1" x14ac:dyDescent="0.3">
      <c r="A91" s="36" t="s">
        <v>98</v>
      </c>
      <c r="B91" s="53" t="s">
        <v>46</v>
      </c>
      <c r="C91" s="38">
        <v>20660</v>
      </c>
      <c r="D91" s="39">
        <v>44373</v>
      </c>
      <c r="E91" s="40" t="b">
        <v>1</v>
      </c>
      <c r="F91" s="41" t="b">
        <v>0</v>
      </c>
      <c r="G91" s="40" t="b">
        <v>1</v>
      </c>
      <c r="H91" s="41" t="b">
        <v>0</v>
      </c>
      <c r="I91" s="40" t="b">
        <v>1</v>
      </c>
      <c r="J91" t="str">
        <f>CONCATENATE("[",D91,"] = {",LOWER(F91),", ",LOWER(G91),", ",LOWER(H91),", ",LOWER(I91),"}, --",B91)</f>
        <v>[44373] = {false, true, false, true}, --Burning Embers dot</v>
      </c>
    </row>
    <row r="92" spans="1:10" ht="15.75" thickBot="1" x14ac:dyDescent="0.3">
      <c r="A92" s="36" t="s">
        <v>98</v>
      </c>
      <c r="B92" s="53" t="s">
        <v>47</v>
      </c>
      <c r="C92" s="38">
        <v>20252</v>
      </c>
      <c r="D92" s="39">
        <v>20252</v>
      </c>
      <c r="E92" s="40" t="b">
        <v>1</v>
      </c>
      <c r="F92" s="40" t="b">
        <v>1</v>
      </c>
      <c r="G92" s="41" t="b">
        <v>0</v>
      </c>
      <c r="H92" s="41" t="b">
        <v>0</v>
      </c>
      <c r="I92" s="40" t="b">
        <v>1</v>
      </c>
      <c r="J92" t="str">
        <f>CONCATENATE("[",D92,"] = {",LOWER(F92),", ",LOWER(G92),", ",LOWER(H92),", ",LOWER(I92),"}, --",B92)</f>
        <v>[20252] = {true, false, false, true}, --Burning Talons</v>
      </c>
    </row>
    <row r="93" spans="1:10" ht="15.75" thickBot="1" x14ac:dyDescent="0.3">
      <c r="A93" s="36" t="s">
        <v>98</v>
      </c>
      <c r="B93" s="53" t="s">
        <v>201</v>
      </c>
      <c r="C93" s="38">
        <v>20252</v>
      </c>
      <c r="D93" s="39">
        <v>31898</v>
      </c>
      <c r="E93" s="40" t="b">
        <v>1</v>
      </c>
      <c r="F93" s="41" t="b">
        <v>0</v>
      </c>
      <c r="G93" s="40" t="b">
        <v>1</v>
      </c>
      <c r="H93" s="41" t="b">
        <v>0</v>
      </c>
      <c r="I93" s="40" t="b">
        <v>1</v>
      </c>
      <c r="J93" t="str">
        <f>CONCATENATE("[",D93,"] = {",LOWER(F93),", ",LOWER(G93),", ",LOWER(H93),", ",LOWER(I93),"}, --",B93)</f>
        <v>[31898] = {false, true, false, true}, --Burning Talons (dot)</v>
      </c>
    </row>
    <row r="94" spans="1:10" ht="15.75" thickBot="1" x14ac:dyDescent="0.3">
      <c r="A94" s="36" t="s">
        <v>98</v>
      </c>
      <c r="B94" s="53" t="s">
        <v>212</v>
      </c>
      <c r="C94" s="38">
        <v>20251</v>
      </c>
      <c r="D94" s="39">
        <v>20251</v>
      </c>
      <c r="E94" s="40" t="b">
        <v>1</v>
      </c>
      <c r="F94" s="40" t="b">
        <v>1</v>
      </c>
      <c r="G94" s="41" t="b">
        <v>0</v>
      </c>
      <c r="H94" s="41" t="b">
        <v>0</v>
      </c>
      <c r="I94" s="40" t="b">
        <v>1</v>
      </c>
      <c r="J94" t="str">
        <f>CONCATENATE("[",D94,"] = {",LOWER(F94),", ",LOWER(G94),", ",LOWER(H94),", ",LOWER(I94),"}, --",B94)</f>
        <v>[20251] = {true, false, false, true}, --Choking Talons</v>
      </c>
    </row>
    <row r="95" spans="1:10" ht="15.75" thickBot="1" x14ac:dyDescent="0.3">
      <c r="A95" s="36" t="s">
        <v>98</v>
      </c>
      <c r="B95" s="53" t="s">
        <v>216</v>
      </c>
      <c r="C95" s="38">
        <v>17878</v>
      </c>
      <c r="D95" s="39">
        <v>17879</v>
      </c>
      <c r="E95" s="40" t="b">
        <v>1</v>
      </c>
      <c r="F95" s="41" t="b">
        <v>0</v>
      </c>
      <c r="G95" s="40" t="b">
        <v>1</v>
      </c>
      <c r="H95" s="41" t="b">
        <v>0</v>
      </c>
      <c r="I95" s="40" t="b">
        <v>1</v>
      </c>
      <c r="J95" t="str">
        <f>CONCATENATE("[",D95,"] = {",LOWER(F95),", ",LOWER(G95),", ",LOWER(H95),", ",LOWER(I95),"}, --",B95)</f>
        <v>[17879] = {false, true, false, true}, --Corrosive Armor</v>
      </c>
    </row>
    <row r="96" spans="1:10" ht="15.75" thickBot="1" x14ac:dyDescent="0.3">
      <c r="A96" s="36" t="s">
        <v>98</v>
      </c>
      <c r="B96" s="53" t="s">
        <v>202</v>
      </c>
      <c r="C96" s="38">
        <v>32792</v>
      </c>
      <c r="D96" s="39">
        <v>32792</v>
      </c>
      <c r="E96" s="40" t="b">
        <v>1</v>
      </c>
      <c r="F96" s="40" t="b">
        <v>1</v>
      </c>
      <c r="G96" s="41" t="b">
        <v>0</v>
      </c>
      <c r="H96" s="41" t="b">
        <v>0</v>
      </c>
      <c r="I96" s="40" t="b">
        <v>1</v>
      </c>
      <c r="J96" t="str">
        <f>CONCATENATE("[",D96,"] = {",LOWER(F96),", ",LOWER(G96),", ",LOWER(H96),", ",LOWER(I96),"}, --",B96)</f>
        <v>[32792] = {true, false, false, true}, --Deep Breath (1st)</v>
      </c>
    </row>
    <row r="97" spans="1:10" ht="15.75" thickBot="1" x14ac:dyDescent="0.3">
      <c r="A97" s="36" t="s">
        <v>98</v>
      </c>
      <c r="B97" s="53" t="s">
        <v>203</v>
      </c>
      <c r="C97" s="38">
        <v>32792</v>
      </c>
      <c r="D97" s="39">
        <v>32794</v>
      </c>
      <c r="E97" s="40" t="b">
        <v>1</v>
      </c>
      <c r="F97" s="40" t="b">
        <v>1</v>
      </c>
      <c r="G97" s="41" t="b">
        <v>0</v>
      </c>
      <c r="H97" s="41" t="b">
        <v>0</v>
      </c>
      <c r="I97" s="40" t="b">
        <v>1</v>
      </c>
      <c r="J97" t="str">
        <f>CONCATENATE("[",D97,"] = {",LOWER(F97),", ",LOWER(G97),", ",LOWER(H97),", ",LOWER(I97),"}, --",B97)</f>
        <v>[32794] = {true, false, false, true}, --Deep Breath (2nd)</v>
      </c>
    </row>
    <row r="98" spans="1:10" ht="15.75" thickBot="1" x14ac:dyDescent="0.3">
      <c r="A98" s="36" t="s">
        <v>98</v>
      </c>
      <c r="B98" s="53" t="s">
        <v>213</v>
      </c>
      <c r="C98" s="38">
        <v>32785</v>
      </c>
      <c r="D98" s="39">
        <v>32785</v>
      </c>
      <c r="E98" s="40" t="b">
        <v>1</v>
      </c>
      <c r="F98" s="40" t="b">
        <v>1</v>
      </c>
      <c r="G98" s="41" t="b">
        <v>0</v>
      </c>
      <c r="H98" s="41" t="b">
        <v>0</v>
      </c>
      <c r="I98" s="40" t="b">
        <v>1</v>
      </c>
      <c r="J98" t="str">
        <f>CONCATENATE("[",D98,"] = {",LOWER(F98),", ",LOWER(G98),", ",LOWER(H98),", ",LOWER(I98),"}, --",B98)</f>
        <v>[32785] = {true, false, false, true}, --Draw Essence (1st)</v>
      </c>
    </row>
    <row r="99" spans="1:10" ht="15.75" thickBot="1" x14ac:dyDescent="0.3">
      <c r="A99" s="36" t="s">
        <v>98</v>
      </c>
      <c r="B99" s="53" t="s">
        <v>214</v>
      </c>
      <c r="C99" s="38">
        <v>32785</v>
      </c>
      <c r="D99" s="39">
        <v>32787</v>
      </c>
      <c r="E99" s="40" t="b">
        <v>1</v>
      </c>
      <c r="F99" s="40" t="b">
        <v>1</v>
      </c>
      <c r="G99" s="41" t="b">
        <v>0</v>
      </c>
      <c r="H99" s="41" t="b">
        <v>0</v>
      </c>
      <c r="I99" s="40" t="b">
        <v>1</v>
      </c>
      <c r="J99" t="str">
        <f>CONCATENATE("[",D99,"] = {",LOWER(F99),", ",LOWER(G99),", ",LOWER(H99),", ",LOWER(I99),"}, --",B99)</f>
        <v>[32787] = {true, false, false, true}, --Draw Essence (2nd)</v>
      </c>
    </row>
    <row r="100" spans="1:10" ht="15.75" thickBot="1" x14ac:dyDescent="0.3">
      <c r="A100" s="36" t="s">
        <v>98</v>
      </c>
      <c r="B100" s="53" t="s">
        <v>49</v>
      </c>
      <c r="C100" s="38">
        <v>20499</v>
      </c>
      <c r="D100" s="39">
        <v>20499</v>
      </c>
      <c r="E100" s="40" t="b">
        <v>1</v>
      </c>
      <c r="F100" s="40" t="b">
        <v>1</v>
      </c>
      <c r="G100" s="41" t="b">
        <v>0</v>
      </c>
      <c r="H100" s="41" t="b">
        <v>0</v>
      </c>
      <c r="I100" s="40" t="b">
        <v>1</v>
      </c>
      <c r="J100" t="str">
        <f>CONCATENATE("[",D100,"] = {",LOWER(F100),", ",LOWER(G100),", ",LOWER(H100),", ",LOWER(I100),"}, --",B100)</f>
        <v>[20499] = {true, false, false, true}, --Empowering Chains</v>
      </c>
    </row>
    <row r="101" spans="1:10" ht="15.75" thickBot="1" x14ac:dyDescent="0.3">
      <c r="A101" s="36" t="s">
        <v>98</v>
      </c>
      <c r="B101" s="53" t="s">
        <v>50</v>
      </c>
      <c r="C101" s="38">
        <v>20930</v>
      </c>
      <c r="D101" s="39">
        <v>20930</v>
      </c>
      <c r="E101" s="40" t="b">
        <v>1</v>
      </c>
      <c r="F101" s="40" t="b">
        <v>1</v>
      </c>
      <c r="G101" s="41" t="b">
        <v>0</v>
      </c>
      <c r="H101" s="41" t="b">
        <v>0</v>
      </c>
      <c r="I101" s="40" t="b">
        <v>1</v>
      </c>
      <c r="J101" t="str">
        <f>CONCATENATE("[",D101,"] = {",LOWER(F101),", ",LOWER(G101),", ",LOWER(H101),", ",LOWER(I101),"}, --",B101)</f>
        <v>[20930] = {true, false, false, true}, --Engulfing Flames</v>
      </c>
    </row>
    <row r="102" spans="1:10" ht="15.75" thickBot="1" x14ac:dyDescent="0.3">
      <c r="A102" s="36" t="s">
        <v>98</v>
      </c>
      <c r="B102" s="53" t="s">
        <v>51</v>
      </c>
      <c r="C102" s="38">
        <v>20930</v>
      </c>
      <c r="D102" s="39">
        <v>31104</v>
      </c>
      <c r="E102" s="40" t="b">
        <v>1</v>
      </c>
      <c r="F102" s="41" t="b">
        <v>0</v>
      </c>
      <c r="G102" s="40" t="b">
        <v>1</v>
      </c>
      <c r="H102" s="41" t="b">
        <v>0</v>
      </c>
      <c r="I102" s="40" t="b">
        <v>1</v>
      </c>
      <c r="J102" t="str">
        <f>CONCATENATE("[",D102,"] = {",LOWER(F102),", ",LOWER(G102),", ",LOWER(H102),", ",LOWER(I102),"}, --",B102)</f>
        <v>[31104] = {false, true, false, true}, --Engulfing Flames dot</v>
      </c>
    </row>
    <row r="103" spans="1:10" ht="15.75" thickBot="1" x14ac:dyDescent="0.3">
      <c r="A103" s="36" t="s">
        <v>98</v>
      </c>
      <c r="B103" s="53" t="s">
        <v>215</v>
      </c>
      <c r="C103" s="38">
        <v>32710</v>
      </c>
      <c r="D103" s="39">
        <v>32714</v>
      </c>
      <c r="E103" s="40" t="b">
        <v>1</v>
      </c>
      <c r="F103" s="41" t="b">
        <v>0</v>
      </c>
      <c r="G103" s="40" t="b">
        <v>1</v>
      </c>
      <c r="H103" s="41" t="b">
        <v>0</v>
      </c>
      <c r="I103" s="40" t="b">
        <v>1</v>
      </c>
      <c r="J103" t="str">
        <f>CONCATENATE("[",D103,"] = {",LOWER(F103),", ",LOWER(G103),", ",LOWER(H103),", ",LOWER(I103),"}, --",B103)</f>
        <v>[32714] = {false, true, false, true}, --Eruption</v>
      </c>
    </row>
    <row r="104" spans="1:10" ht="15.75" thickBot="1" x14ac:dyDescent="0.3">
      <c r="A104" s="36" t="s">
        <v>98</v>
      </c>
      <c r="B104" s="53" t="s">
        <v>220</v>
      </c>
      <c r="C104" s="38">
        <v>32710</v>
      </c>
      <c r="D104" s="39">
        <v>32711</v>
      </c>
      <c r="E104" s="40" t="b">
        <v>1</v>
      </c>
      <c r="F104" s="41" t="b">
        <v>0</v>
      </c>
      <c r="G104" s="40" t="b">
        <v>1</v>
      </c>
      <c r="H104" s="41" t="b">
        <v>0</v>
      </c>
      <c r="I104" s="40" t="b">
        <v>1</v>
      </c>
      <c r="J104" t="str">
        <f>CONCATENATE("[",D104,"] = {",LOWER(F104),", ",LOWER(G104),", ",LOWER(H104),", ",LOWER(I104),"}, --",B104)</f>
        <v>[32711] = {false, true, false, true}, --Eruption (dot)</v>
      </c>
    </row>
    <row r="105" spans="1:10" ht="15.75" thickBot="1" x14ac:dyDescent="0.3">
      <c r="A105" s="36" t="s">
        <v>98</v>
      </c>
      <c r="B105" s="53" t="s">
        <v>52</v>
      </c>
      <c r="C105" s="38">
        <v>32715</v>
      </c>
      <c r="D105" s="39">
        <v>32716</v>
      </c>
      <c r="E105" s="40" t="b">
        <v>1</v>
      </c>
      <c r="F105" s="40" t="b">
        <v>1</v>
      </c>
      <c r="G105" s="41" t="b">
        <v>0</v>
      </c>
      <c r="H105" s="41" t="b">
        <v>0</v>
      </c>
      <c r="I105" s="40" t="b">
        <v>1</v>
      </c>
      <c r="J105" t="str">
        <f>CONCATENATE("[",D105,"] = {",LOWER(F105),", ",LOWER(G105),", ",LOWER(H105),", ",LOWER(I105),"}, --",B105)</f>
        <v>[32716] = {true, false, false, true}, --Ferocious Leap</v>
      </c>
    </row>
    <row r="106" spans="1:10" ht="15.75" thickBot="1" x14ac:dyDescent="0.3">
      <c r="A106" s="36" t="s">
        <v>98</v>
      </c>
      <c r="B106" s="53" t="s">
        <v>208</v>
      </c>
      <c r="C106" s="38">
        <v>20816</v>
      </c>
      <c r="D106" s="39">
        <v>20816</v>
      </c>
      <c r="E106" s="40" t="b">
        <v>1</v>
      </c>
      <c r="F106" s="40" t="b">
        <v>1</v>
      </c>
      <c r="G106" s="41" t="b">
        <v>0</v>
      </c>
      <c r="H106" s="41" t="b">
        <v>0</v>
      </c>
      <c r="I106" s="40" t="b">
        <v>1</v>
      </c>
      <c r="J106" t="str">
        <f>CONCATENATE("[",D106,"] = {",LOWER(F106),", ",LOWER(G106),", ",LOWER(H106),", ",LOWER(I106),"}, --",B106)</f>
        <v>[20816] = {true, false, false, true}, --Flame Lash</v>
      </c>
    </row>
    <row r="107" spans="1:10" ht="15.75" thickBot="1" x14ac:dyDescent="0.3">
      <c r="A107" s="36" t="s">
        <v>98</v>
      </c>
      <c r="B107" s="53" t="s">
        <v>53</v>
      </c>
      <c r="C107" s="38">
        <v>32853</v>
      </c>
      <c r="D107" s="39">
        <v>61945</v>
      </c>
      <c r="E107" s="40" t="b">
        <v>1</v>
      </c>
      <c r="F107" s="40" t="b">
        <v>1</v>
      </c>
      <c r="G107" s="41" t="b">
        <v>0</v>
      </c>
      <c r="H107" s="41" t="b">
        <v>0</v>
      </c>
      <c r="I107" s="40" t="b">
        <v>1</v>
      </c>
      <c r="J107" t="str">
        <f>CONCATENATE("[",D107,"] = {",LOWER(F107),", ",LOWER(G107),", ",LOWER(H107),", ",LOWER(I107),"}, --",B107)</f>
        <v>[61945] = {true, false, false, true}, --Flames of Oblivion</v>
      </c>
    </row>
    <row r="108" spans="1:10" ht="15.75" thickBot="1" x14ac:dyDescent="0.3">
      <c r="A108" s="36" t="s">
        <v>98</v>
      </c>
      <c r="B108" s="53" t="s">
        <v>396</v>
      </c>
      <c r="C108" s="38">
        <v>28967</v>
      </c>
      <c r="D108" s="39">
        <v>28969</v>
      </c>
      <c r="E108" s="40" t="b">
        <v>1</v>
      </c>
      <c r="F108" s="40" t="b">
        <v>1</v>
      </c>
      <c r="G108" s="41" t="b">
        <v>0</v>
      </c>
      <c r="H108" s="41" t="b">
        <v>0</v>
      </c>
      <c r="I108" s="40" t="b">
        <v>1</v>
      </c>
      <c r="J108" t="str">
        <f>CONCATENATE("[",D108,"] = {",LOWER(F108),", ",LOWER(G108),", ",LOWER(H108),", ",LOWER(I108),"}, --",B108)</f>
        <v>[28969] = {true, false, false, true}, --Inferno</v>
      </c>
    </row>
    <row r="109" spans="1:10" ht="15.75" thickBot="1" x14ac:dyDescent="0.3">
      <c r="A109" s="36" t="s">
        <v>98</v>
      </c>
      <c r="B109" s="53" t="s">
        <v>397</v>
      </c>
      <c r="C109" s="38">
        <v>23806</v>
      </c>
      <c r="D109" s="39">
        <v>23806</v>
      </c>
      <c r="E109" s="40" t="b">
        <v>1</v>
      </c>
      <c r="F109" s="40" t="b">
        <v>1</v>
      </c>
      <c r="G109" s="41" t="b">
        <v>0</v>
      </c>
      <c r="H109" s="41" t="b">
        <v>0</v>
      </c>
      <c r="I109" s="40" t="b">
        <v>1</v>
      </c>
      <c r="J109" t="str">
        <f>CONCATENATE("[",D109,"] = {",LOWER(F109),", ",LOWER(G109),", ",LOWER(H109),", ",LOWER(I109),"}, --",B109)</f>
        <v>[23806] = {true, false, false, true}, --Lava Whip</v>
      </c>
    </row>
    <row r="110" spans="1:10" ht="15.75" thickBot="1" x14ac:dyDescent="0.3">
      <c r="A110" s="36" t="s">
        <v>98</v>
      </c>
      <c r="B110" s="53" t="s">
        <v>206</v>
      </c>
      <c r="C110" s="38">
        <v>17874</v>
      </c>
      <c r="D110" s="39">
        <v>17875</v>
      </c>
      <c r="E110" s="40" t="b">
        <v>1</v>
      </c>
      <c r="F110" s="41" t="b">
        <v>0</v>
      </c>
      <c r="G110" s="40" t="b">
        <v>1</v>
      </c>
      <c r="H110" s="41" t="b">
        <v>0</v>
      </c>
      <c r="I110" s="40" t="b">
        <v>1</v>
      </c>
      <c r="J110" t="str">
        <f>CONCATENATE("[",D110,"] = {",LOWER(F110),", ",LOWER(G110),", ",LOWER(H110),", ",LOWER(I110),"}, --",B110)</f>
        <v>[17875] = {false, true, false, true}, --Magma Shell</v>
      </c>
    </row>
    <row r="111" spans="1:10" ht="15.75" thickBot="1" x14ac:dyDescent="0.3">
      <c r="A111" s="36" t="s">
        <v>98</v>
      </c>
      <c r="B111" s="53" t="s">
        <v>54</v>
      </c>
      <c r="C111" s="38">
        <v>20805</v>
      </c>
      <c r="D111" s="39">
        <v>20805</v>
      </c>
      <c r="E111" s="40" t="b">
        <v>1</v>
      </c>
      <c r="F111" s="40" t="b">
        <v>1</v>
      </c>
      <c r="G111" s="41" t="b">
        <v>0</v>
      </c>
      <c r="H111" s="41" t="b">
        <v>0</v>
      </c>
      <c r="I111" s="40" t="b">
        <v>1</v>
      </c>
      <c r="J111" t="str">
        <f>CONCATENATE("[",D111,"] = {",LOWER(F111),", ",LOWER(G111),", ",LOWER(H111),", ",LOWER(I111),"}, --",B111)</f>
        <v>[20805] = {true, false, false, true}, --Molten Whip</v>
      </c>
    </row>
    <row r="112" spans="1:10" ht="15.75" thickBot="1" x14ac:dyDescent="0.3">
      <c r="A112" s="36" t="s">
        <v>98</v>
      </c>
      <c r="B112" s="53" t="s">
        <v>199</v>
      </c>
      <c r="C112" s="38">
        <v>20944</v>
      </c>
      <c r="D112" s="39">
        <v>20944</v>
      </c>
      <c r="E112" s="40" t="b">
        <v>1</v>
      </c>
      <c r="F112" s="40" t="b">
        <v>1</v>
      </c>
      <c r="G112" s="41" t="b">
        <v>0</v>
      </c>
      <c r="H112" s="41" t="b">
        <v>0</v>
      </c>
      <c r="I112" s="40" t="b">
        <v>1</v>
      </c>
      <c r="J112" t="str">
        <f>CONCATENATE("[",D112,"] = {",LOWER(F112),", ",LOWER(G112),", ",LOWER(H112),", ",LOWER(I112),"}, --",B112)</f>
        <v>[20944] = {true, false, false, true}, --Noxious Breath</v>
      </c>
    </row>
    <row r="113" spans="1:10" ht="15.75" thickBot="1" x14ac:dyDescent="0.3">
      <c r="A113" s="36" t="s">
        <v>98</v>
      </c>
      <c r="B113" s="53" t="s">
        <v>200</v>
      </c>
      <c r="C113" s="38">
        <v>20944</v>
      </c>
      <c r="D113" s="39">
        <v>31103</v>
      </c>
      <c r="E113" s="40" t="b">
        <v>1</v>
      </c>
      <c r="F113" s="41" t="b">
        <v>0</v>
      </c>
      <c r="G113" s="40" t="b">
        <v>1</v>
      </c>
      <c r="H113" s="41" t="b">
        <v>0</v>
      </c>
      <c r="I113" s="40" t="b">
        <v>1</v>
      </c>
      <c r="J113" t="str">
        <f>CONCATENATE("[",D113,"] = {",LOWER(F113),", ",LOWER(G113),", ",LOWER(H113),", ",LOWER(I113),"}, --",B113)</f>
        <v>[31103] = {false, true, false, true}, --Noxious Breath (dot)</v>
      </c>
    </row>
    <row r="114" spans="1:10" ht="15.75" thickBot="1" x14ac:dyDescent="0.3">
      <c r="A114" s="36" t="s">
        <v>98</v>
      </c>
      <c r="B114" s="53" t="s">
        <v>55</v>
      </c>
      <c r="C114" s="38">
        <v>31820</v>
      </c>
      <c r="D114" s="39">
        <v>31820</v>
      </c>
      <c r="E114" s="40" t="b">
        <v>1</v>
      </c>
      <c r="F114" s="40" t="b">
        <v>1</v>
      </c>
      <c r="G114" s="41" t="b">
        <v>0</v>
      </c>
      <c r="H114" s="41" t="b">
        <v>0</v>
      </c>
      <c r="I114" s="40" t="b">
        <v>1</v>
      </c>
      <c r="J114" t="str">
        <f>CONCATENATE("[",D114,"] = {",LOWER(F114),", ",LOWER(G114),", ",LOWER(H114),", ",LOWER(I114),"}, --",B114)</f>
        <v>[31820] = {true, false, false, true}, --Obsidian Shard</v>
      </c>
    </row>
    <row r="115" spans="1:10" ht="15.75" thickBot="1" x14ac:dyDescent="0.3">
      <c r="A115" s="36" t="s">
        <v>98</v>
      </c>
      <c r="B115" s="53" t="s">
        <v>205</v>
      </c>
      <c r="C115" s="38">
        <v>29037</v>
      </c>
      <c r="D115" s="39">
        <v>54918</v>
      </c>
      <c r="E115" s="40" t="b">
        <v>1</v>
      </c>
      <c r="F115" s="40" t="b">
        <v>1</v>
      </c>
      <c r="G115" s="41" t="b">
        <v>0</v>
      </c>
      <c r="H115" s="41" t="b">
        <v>0</v>
      </c>
      <c r="I115" s="40" t="b">
        <v>1</v>
      </c>
      <c r="J115" t="str">
        <f>CONCATENATE("[",D115,"] = {",LOWER(F115),", ",LOWER(G115),", ",LOWER(H115),", ",LOWER(I115),"}, --",B115)</f>
        <v>[54918] = {true, false, false, true}, --Petrify</v>
      </c>
    </row>
    <row r="116" spans="1:10" ht="15.75" thickBot="1" x14ac:dyDescent="0.3">
      <c r="A116" s="36" t="s">
        <v>98</v>
      </c>
      <c r="B116" s="53" t="s">
        <v>344</v>
      </c>
      <c r="C116" s="38">
        <v>20816</v>
      </c>
      <c r="D116" s="39">
        <v>20824</v>
      </c>
      <c r="E116" s="40" t="b">
        <v>1</v>
      </c>
      <c r="F116" s="40" t="b">
        <v>1</v>
      </c>
      <c r="G116" s="41" t="b">
        <v>0</v>
      </c>
      <c r="H116" s="41" t="b">
        <v>0</v>
      </c>
      <c r="I116" s="40" t="b">
        <v>1</v>
      </c>
      <c r="J116" t="str">
        <f>CONCATENATE("[",D116,"] = {",LOWER(F116),", ",LOWER(G116),", ",LOWER(H116),", ",LOWER(I116),"}, --",B116)</f>
        <v>[20824] = {true, false, false, true}, --Power Lash</v>
      </c>
    </row>
    <row r="117" spans="1:10" ht="15.75" thickBot="1" x14ac:dyDescent="0.3">
      <c r="A117" s="36" t="s">
        <v>98</v>
      </c>
      <c r="B117" s="53" t="s">
        <v>218</v>
      </c>
      <c r="C117" s="38">
        <v>32678</v>
      </c>
      <c r="D117" s="39">
        <v>32684</v>
      </c>
      <c r="E117" s="40" t="b">
        <v>1</v>
      </c>
      <c r="F117" s="40" t="b">
        <v>1</v>
      </c>
      <c r="G117" s="41" t="b">
        <v>0</v>
      </c>
      <c r="H117" s="41" t="b">
        <v>0</v>
      </c>
      <c r="I117" s="40" t="b">
        <v>1</v>
      </c>
      <c r="J117" t="str">
        <f>CONCATENATE("[",D117,"] = {",LOWER(F117),", ",LOWER(G117),", ",LOWER(H117),", ",LOWER(I117),"}, --",B117)</f>
        <v>[32684] = {true, false, false, true}, --Shattering Rocks</v>
      </c>
    </row>
    <row r="118" spans="1:10" ht="15.75" thickBot="1" x14ac:dyDescent="0.3">
      <c r="A118" s="36" t="s">
        <v>98</v>
      </c>
      <c r="B118" s="53" t="s">
        <v>398</v>
      </c>
      <c r="C118" s="38">
        <v>32685</v>
      </c>
      <c r="D118" s="39">
        <v>54931</v>
      </c>
      <c r="E118" s="40" t="b">
        <v>1</v>
      </c>
      <c r="F118" s="40" t="b">
        <v>1</v>
      </c>
      <c r="G118" s="41" t="b">
        <v>0</v>
      </c>
      <c r="H118" s="41" t="b">
        <v>0</v>
      </c>
      <c r="I118" s="40" t="b">
        <v>1</v>
      </c>
      <c r="J118" t="str">
        <f>CONCATENATE("[",D118,"] = {",LOWER(F118),", ",LOWER(G118),", ",LOWER(H118),", ",LOWER(I118),"}, --",B118)</f>
        <v>[54931] = {true, false, false, true}, --Fossilize</v>
      </c>
    </row>
    <row r="119" spans="1:10" ht="15.75" thickBot="1" x14ac:dyDescent="0.3">
      <c r="A119" s="36" t="s">
        <v>98</v>
      </c>
      <c r="B119" s="53" t="s">
        <v>56</v>
      </c>
      <c r="C119" s="38">
        <v>32958</v>
      </c>
      <c r="D119" s="39">
        <v>32960</v>
      </c>
      <c r="E119" s="40" t="b">
        <v>1</v>
      </c>
      <c r="F119" s="41" t="b">
        <v>0</v>
      </c>
      <c r="G119" s="40" t="b">
        <v>1</v>
      </c>
      <c r="H119" s="41" t="b">
        <v>0</v>
      </c>
      <c r="I119" s="40" t="b">
        <v>1</v>
      </c>
      <c r="J119" t="str">
        <f>CONCATENATE("[",D119,"] = {",LOWER(F119),", ",LOWER(G119),", ",LOWER(H119),", ",LOWER(I119),"}, --",B119)</f>
        <v>[32960] = {false, true, false, true}, --Shifting Standard</v>
      </c>
    </row>
    <row r="120" spans="1:10" ht="15.75" thickBot="1" x14ac:dyDescent="0.3">
      <c r="A120" s="36" t="s">
        <v>98</v>
      </c>
      <c r="B120" s="53" t="s">
        <v>56</v>
      </c>
      <c r="C120" s="38">
        <v>32958</v>
      </c>
      <c r="D120" s="39">
        <v>32964</v>
      </c>
      <c r="E120" s="40" t="b">
        <v>1</v>
      </c>
      <c r="F120" s="41" t="b">
        <v>0</v>
      </c>
      <c r="G120" s="40" t="b">
        <v>1</v>
      </c>
      <c r="H120" s="41" t="b">
        <v>0</v>
      </c>
      <c r="I120" s="40" t="b">
        <v>1</v>
      </c>
      <c r="J120" t="str">
        <f>CONCATENATE("[",D120,"] = {",LOWER(F120),", ",LOWER(G120),", ",LOWER(H120),", ",LOWER(I120),"}, --",B120)</f>
        <v>[32964] = {false, true, false, true}, --Shifting Standard</v>
      </c>
    </row>
    <row r="121" spans="1:10" ht="15.75" thickBot="1" x14ac:dyDescent="0.3">
      <c r="A121" s="36" t="s">
        <v>98</v>
      </c>
      <c r="B121" s="53" t="s">
        <v>210</v>
      </c>
      <c r="C121" s="38">
        <v>32947</v>
      </c>
      <c r="D121" s="39">
        <v>32948</v>
      </c>
      <c r="E121" s="40" t="b">
        <v>1</v>
      </c>
      <c r="F121" s="41" t="b">
        <v>0</v>
      </c>
      <c r="G121" s="40" t="b">
        <v>1</v>
      </c>
      <c r="H121" s="41" t="b">
        <v>0</v>
      </c>
      <c r="I121" s="40" t="b">
        <v>1</v>
      </c>
      <c r="J121" t="str">
        <f>CONCATENATE("[",D121,"] = {",LOWER(F121),", ",LOWER(G121),", ",LOWER(H121),", ",LOWER(I121),"}, --",B121)</f>
        <v>[32948] = {false, true, false, true}, --Standard of Might</v>
      </c>
    </row>
    <row r="122" spans="1:10" ht="15.75" thickBot="1" x14ac:dyDescent="0.3">
      <c r="A122" s="36" t="s">
        <v>98</v>
      </c>
      <c r="B122" s="53" t="s">
        <v>219</v>
      </c>
      <c r="C122" s="38">
        <v>31816</v>
      </c>
      <c r="D122" s="39">
        <v>31816</v>
      </c>
      <c r="E122" s="40" t="b">
        <v>1</v>
      </c>
      <c r="F122" s="40" t="b">
        <v>1</v>
      </c>
      <c r="G122" s="41" t="b">
        <v>0</v>
      </c>
      <c r="H122" s="41" t="b">
        <v>0</v>
      </c>
      <c r="I122" s="40" t="b">
        <v>1</v>
      </c>
      <c r="J122" t="str">
        <f>CONCATENATE("[",D122,"] = {",LOWER(F122),", ",LOWER(G122),", ",LOWER(H122),", ",LOWER(I122),"}, --",B122)</f>
        <v>[31816] = {true, false, false, true}, --Stone Giant</v>
      </c>
    </row>
    <row r="123" spans="1:10" ht="15.75" thickBot="1" x14ac:dyDescent="0.3">
      <c r="A123" s="36" t="s">
        <v>98</v>
      </c>
      <c r="B123" s="53" t="s">
        <v>204</v>
      </c>
      <c r="C123" s="38">
        <v>32719</v>
      </c>
      <c r="D123" s="39">
        <v>32720</v>
      </c>
      <c r="E123" s="40" t="b">
        <v>1</v>
      </c>
      <c r="F123" s="40" t="b">
        <v>1</v>
      </c>
      <c r="G123" s="41" t="b">
        <v>0</v>
      </c>
      <c r="H123" s="41" t="b">
        <v>0</v>
      </c>
      <c r="I123" s="40" t="b">
        <v>1</v>
      </c>
      <c r="J123" t="str">
        <f>CONCATENATE("[",D123,"] = {",LOWER(F123),", ",LOWER(G123),", ",LOWER(H123),", ",LOWER(I123),"}, --",B123)</f>
        <v>[32720] = {true, false, false, true}, --Take Flight</v>
      </c>
    </row>
    <row r="124" spans="1:10" ht="15.75" thickBot="1" x14ac:dyDescent="0.3">
      <c r="A124" s="36" t="s">
        <v>98</v>
      </c>
      <c r="B124" s="53" t="s">
        <v>209</v>
      </c>
      <c r="C124" s="38">
        <v>20496</v>
      </c>
      <c r="D124" s="39">
        <v>20496</v>
      </c>
      <c r="E124" s="40" t="b">
        <v>1</v>
      </c>
      <c r="F124" s="40" t="b">
        <v>1</v>
      </c>
      <c r="G124" s="41" t="b">
        <v>0</v>
      </c>
      <c r="H124" s="41" t="b">
        <v>0</v>
      </c>
      <c r="I124" s="40" t="b">
        <v>1</v>
      </c>
      <c r="J124" t="str">
        <f>CONCATENATE("[",D124,"] = {",LOWER(F124),", ",LOWER(G124),", ",LOWER(H124),", ",LOWER(I124),"}, --",B124)</f>
        <v>[20496] = {true, false, false, true}, --Unrelenting Grip</v>
      </c>
    </row>
    <row r="125" spans="1:10" ht="15.75" thickBot="1" x14ac:dyDescent="0.3">
      <c r="A125" s="36" t="s">
        <v>98</v>
      </c>
      <c r="B125" s="53" t="s">
        <v>198</v>
      </c>
      <c r="C125" s="38">
        <v>20668</v>
      </c>
      <c r="D125" s="39">
        <v>20668</v>
      </c>
      <c r="E125" s="40" t="b">
        <v>1</v>
      </c>
      <c r="F125" s="40" t="b">
        <v>1</v>
      </c>
      <c r="G125" s="41" t="b">
        <v>0</v>
      </c>
      <c r="H125" s="41" t="b">
        <v>0</v>
      </c>
      <c r="I125" s="40" t="b">
        <v>1</v>
      </c>
      <c r="J125" t="str">
        <f>CONCATENATE("[",D125,"] = {",LOWER(F125),", ",LOWER(G125),", ",LOWER(H125),", ",LOWER(I125),"}, --",B125)</f>
        <v>[20668] = {true, false, false, true}, --Venomous Claw</v>
      </c>
    </row>
    <row r="126" spans="1:10" ht="15.75" thickBot="1" x14ac:dyDescent="0.3">
      <c r="A126" s="36" t="s">
        <v>98</v>
      </c>
      <c r="B126" s="53" t="s">
        <v>399</v>
      </c>
      <c r="C126" s="38">
        <v>20668</v>
      </c>
      <c r="D126" s="39">
        <v>44369</v>
      </c>
      <c r="E126" s="40" t="b">
        <v>1</v>
      </c>
      <c r="F126" s="41" t="b">
        <v>0</v>
      </c>
      <c r="G126" s="40" t="b">
        <v>1</v>
      </c>
      <c r="H126" s="41" t="b">
        <v>0</v>
      </c>
      <c r="I126" s="40" t="b">
        <v>1</v>
      </c>
      <c r="J126" t="str">
        <f>CONCATENATE("[",D126,"] = {",LOWER(F126),", ",LOWER(G126),", ",LOWER(H126),", ",LOWER(I126),"}, --",B126)</f>
        <v>[44369] = {false, true, false, true}, --Venomous Claw (dot)</v>
      </c>
    </row>
    <row r="127" spans="1:10" ht="15.75" thickBot="1" x14ac:dyDescent="0.3">
      <c r="A127" s="36" t="s">
        <v>98</v>
      </c>
      <c r="B127" s="53" t="s">
        <v>211</v>
      </c>
      <c r="C127" s="38">
        <v>20323</v>
      </c>
      <c r="D127" s="39">
        <v>20326</v>
      </c>
      <c r="E127" s="40" t="b">
        <v>1</v>
      </c>
      <c r="F127" s="41" t="b">
        <v>0</v>
      </c>
      <c r="G127" s="40" t="b">
        <v>1</v>
      </c>
      <c r="H127" s="41" t="b">
        <v>0</v>
      </c>
      <c r="I127" s="40" t="b">
        <v>1</v>
      </c>
      <c r="J127" t="str">
        <f>CONCATENATE("[",D127,"] = {",LOWER(F127),", ",LOWER(G127),", ",LOWER(H127),", ",LOWER(I127),"}, --",B127)</f>
        <v>[20326] = {false, true, false, true}, --Volatile Armor</v>
      </c>
    </row>
    <row r="128" spans="1:10" ht="15.75" thickBot="1" x14ac:dyDescent="0.3">
      <c r="A128" s="36" t="s">
        <v>170</v>
      </c>
      <c r="B128" s="53" t="s">
        <v>148</v>
      </c>
      <c r="C128" s="38">
        <v>28613</v>
      </c>
      <c r="D128" s="39">
        <v>62522</v>
      </c>
      <c r="E128" s="40" t="b">
        <v>1</v>
      </c>
      <c r="F128" s="41" t="b">
        <v>0</v>
      </c>
      <c r="G128" s="40" t="b">
        <v>1</v>
      </c>
      <c r="H128" s="41" t="b">
        <v>0</v>
      </c>
      <c r="I128" s="40" t="b">
        <v>1</v>
      </c>
      <c r="J128" t="str">
        <f>CONCATENATE("[",D128,"] = {",LOWER(F128),", ",LOWER(G128),", ",LOWER(H128),", ",LOWER(I128),"}, --",B128)</f>
        <v>[62522] = {false, true, false, true}, --Blade Cloak</v>
      </c>
    </row>
    <row r="129" spans="1:10" ht="15.75" thickBot="1" x14ac:dyDescent="0.3">
      <c r="A129" s="36" t="s">
        <v>170</v>
      </c>
      <c r="B129" s="53" t="s">
        <v>189</v>
      </c>
      <c r="C129" s="38">
        <v>38845</v>
      </c>
      <c r="D129" s="39">
        <v>38845</v>
      </c>
      <c r="E129" s="40" t="b">
        <v>1</v>
      </c>
      <c r="F129" s="40" t="b">
        <v>1</v>
      </c>
      <c r="G129" s="41" t="b">
        <v>0</v>
      </c>
      <c r="H129" s="41" t="b">
        <v>0</v>
      </c>
      <c r="I129" s="40" t="b">
        <v>1</v>
      </c>
      <c r="J129" t="str">
        <f>CONCATENATE("[",D129,"] = {",LOWER(F129),", ",LOWER(G129),", ",LOWER(H129),", ",LOWER(I129),"}, --",B129)</f>
        <v>[38845] = {true, false, false, true}, --Blood Craze</v>
      </c>
    </row>
    <row r="130" spans="1:10" ht="15.75" thickBot="1" x14ac:dyDescent="0.3">
      <c r="A130" s="36" t="s">
        <v>170</v>
      </c>
      <c r="B130" s="53" t="s">
        <v>400</v>
      </c>
      <c r="C130" s="38">
        <v>38845</v>
      </c>
      <c r="D130" s="39">
        <v>38847</v>
      </c>
      <c r="E130" s="40" t="b">
        <v>1</v>
      </c>
      <c r="F130" s="40" t="b">
        <v>1</v>
      </c>
      <c r="G130" s="41" t="b">
        <v>0</v>
      </c>
      <c r="H130" s="41" t="b">
        <v>0</v>
      </c>
      <c r="I130" s="40" t="b">
        <v>1</v>
      </c>
      <c r="J130" t="str">
        <f>CONCATENATE("[",D130,"] = {",LOWER(F130),", ",LOWER(G130),", ",LOWER(H130),", ",LOWER(I130),"}, --",B130)</f>
        <v>[38847] = {true, false, false, true}, --Blood Craze (Off Hand)</v>
      </c>
    </row>
    <row r="131" spans="1:10" ht="15.75" thickBot="1" x14ac:dyDescent="0.3">
      <c r="A131" s="36" t="s">
        <v>170</v>
      </c>
      <c r="B131" s="53" t="s">
        <v>187</v>
      </c>
      <c r="C131" s="38">
        <v>38845</v>
      </c>
      <c r="D131" s="39">
        <v>38848</v>
      </c>
      <c r="E131" s="40" t="b">
        <v>1</v>
      </c>
      <c r="F131" s="41" t="b">
        <v>0</v>
      </c>
      <c r="G131" s="40" t="b">
        <v>1</v>
      </c>
      <c r="H131" s="41" t="b">
        <v>0</v>
      </c>
      <c r="I131" s="40" t="b">
        <v>1</v>
      </c>
      <c r="J131" t="str">
        <f>CONCATENATE("[",D131,"] = {",LOWER(F131),", ",LOWER(G131),", ",LOWER(H131),", ",LOWER(I131),"}, --",B131)</f>
        <v>[38848] = {false, true, false, true}, --Blood Craze Bleed</v>
      </c>
    </row>
    <row r="132" spans="1:10" ht="15.75" thickBot="1" x14ac:dyDescent="0.3">
      <c r="A132" s="36" t="s">
        <v>170</v>
      </c>
      <c r="B132" s="53" t="s">
        <v>190</v>
      </c>
      <c r="C132" s="38">
        <v>38846</v>
      </c>
      <c r="D132" s="39">
        <v>38846</v>
      </c>
      <c r="E132" s="40" t="b">
        <v>1</v>
      </c>
      <c r="F132" s="41" t="b">
        <v>0</v>
      </c>
      <c r="G132" s="40" t="b">
        <v>1</v>
      </c>
      <c r="H132" s="41" t="b">
        <v>0</v>
      </c>
      <c r="I132" s="40" t="b">
        <v>1</v>
      </c>
      <c r="J132" t="str">
        <f>CONCATENATE("[",D132,"] = {",LOWER(F132),", ",LOWER(G132),", ",LOWER(H132),", ",LOWER(I132),"}, --",B132)</f>
        <v>[38846] = {false, true, false, true}, --Bloodthirst</v>
      </c>
    </row>
    <row r="133" spans="1:10" ht="15.75" thickBot="1" x14ac:dyDescent="0.3">
      <c r="A133" s="36" t="s">
        <v>170</v>
      </c>
      <c r="B133" s="53" t="s">
        <v>401</v>
      </c>
      <c r="C133" s="38">
        <v>38906</v>
      </c>
      <c r="D133" s="39">
        <v>62547</v>
      </c>
      <c r="E133" s="40" t="b">
        <v>1</v>
      </c>
      <c r="F133" s="41" t="b">
        <v>0</v>
      </c>
      <c r="G133" s="40" t="b">
        <v>1</v>
      </c>
      <c r="H133" s="41" t="b">
        <v>0</v>
      </c>
      <c r="I133" s="40" t="b">
        <v>1</v>
      </c>
      <c r="J133" t="str">
        <f>CONCATENATE("[",D133,"] = {",LOWER(F133),", ",LOWER(G133),", ",LOWER(H133),", ",LOWER(I133),"}, --",B133)</f>
        <v>[62547] = {false, true, false, true}, --Deadly Cloak (Blade Cloak)</v>
      </c>
    </row>
    <row r="134" spans="1:10" ht="15.75" thickBot="1" x14ac:dyDescent="0.3">
      <c r="A134" s="36" t="s">
        <v>170</v>
      </c>
      <c r="B134" s="53" t="s">
        <v>402</v>
      </c>
      <c r="C134" s="38">
        <v>28607</v>
      </c>
      <c r="D134" s="39">
        <v>28607</v>
      </c>
      <c r="E134" s="40" t="b">
        <v>1</v>
      </c>
      <c r="F134" s="41" t="b">
        <v>0</v>
      </c>
      <c r="G134" s="40" t="b">
        <v>1</v>
      </c>
      <c r="H134" s="41" t="b">
        <v>0</v>
      </c>
      <c r="I134" s="40" t="b">
        <v>1</v>
      </c>
      <c r="J134" t="str">
        <f>CONCATENATE("[",D134,"] = {",LOWER(F134),", ",LOWER(G134),", ",LOWER(H134),", ",LOWER(I134),"}, --",B134)</f>
        <v>[28607] = {false, true, false, true}, --Flurry</v>
      </c>
    </row>
    <row r="135" spans="1:10" ht="15.75" thickBot="1" x14ac:dyDescent="0.3">
      <c r="A135" s="36" t="s">
        <v>170</v>
      </c>
      <c r="B135" s="53" t="s">
        <v>188</v>
      </c>
      <c r="C135" s="38">
        <v>38910</v>
      </c>
      <c r="D135" s="39">
        <v>38910</v>
      </c>
      <c r="E135" s="40" t="b">
        <v>1</v>
      </c>
      <c r="F135" s="40" t="b">
        <v>1</v>
      </c>
      <c r="G135" s="41" t="b">
        <v>0</v>
      </c>
      <c r="H135" s="41" t="b">
        <v>0</v>
      </c>
      <c r="I135" s="40" t="b">
        <v>1</v>
      </c>
      <c r="J135" t="str">
        <f>CONCATENATE("[",D135,"] = {",LOWER(F135),", ",LOWER(G135),", ",LOWER(H135),", ",LOWER(I135),"}, --",B135)</f>
        <v>[38910] = {true, false, false, true}, --Flying Blade</v>
      </c>
    </row>
    <row r="136" spans="1:10" ht="15.75" thickBot="1" x14ac:dyDescent="0.3">
      <c r="A136" s="36" t="s">
        <v>170</v>
      </c>
      <c r="B136" s="53" t="s">
        <v>403</v>
      </c>
      <c r="C136" s="38">
        <v>21157</v>
      </c>
      <c r="D136" s="39">
        <v>21157</v>
      </c>
      <c r="E136" s="40" t="b">
        <v>1</v>
      </c>
      <c r="F136" s="40" t="b">
        <v>1</v>
      </c>
      <c r="G136" s="41" t="b">
        <v>0</v>
      </c>
      <c r="H136" s="41" t="b">
        <v>0</v>
      </c>
      <c r="I136" s="40" t="b">
        <v>1</v>
      </c>
      <c r="J136" t="str">
        <f>CONCATENATE("[",D136,"] = {",LOWER(F136),", ",LOWER(G136),", ",LOWER(H136),", ",LOWER(I136),"}, --",B136)</f>
        <v>[21157] = {true, false, false, true}, --Hidden Blade</v>
      </c>
    </row>
    <row r="137" spans="1:10" ht="15.75" thickBot="1" x14ac:dyDescent="0.3">
      <c r="A137" s="36" t="s">
        <v>170</v>
      </c>
      <c r="B137" s="53" t="s">
        <v>404</v>
      </c>
      <c r="C137" s="38">
        <v>83600</v>
      </c>
      <c r="D137" s="39">
        <v>85156</v>
      </c>
      <c r="E137" s="40" t="b">
        <v>1</v>
      </c>
      <c r="F137" s="41" t="b">
        <v>0</v>
      </c>
      <c r="G137" s="40" t="b">
        <v>1</v>
      </c>
      <c r="H137" s="41" t="b">
        <v>0</v>
      </c>
      <c r="I137" s="40" t="b">
        <v>1</v>
      </c>
      <c r="J137" t="str">
        <f>CONCATENATE("[",D137,"] = {",LOWER(F137),", ",LOWER(G137),", ",LOWER(H137),", ",LOWER(I137),"}, --",B137)</f>
        <v>[85156] = {false, true, false, true}, --Lacerate</v>
      </c>
    </row>
    <row r="138" spans="1:10" ht="15.75" thickBot="1" x14ac:dyDescent="0.3">
      <c r="A138" s="36" t="s">
        <v>170</v>
      </c>
      <c r="B138" s="53" t="s">
        <v>405</v>
      </c>
      <c r="C138" s="38">
        <v>38901</v>
      </c>
      <c r="D138" s="39">
        <v>62529</v>
      </c>
      <c r="E138" s="40" t="b">
        <v>1</v>
      </c>
      <c r="F138" s="41" t="b">
        <v>0</v>
      </c>
      <c r="G138" s="40" t="b">
        <v>1</v>
      </c>
      <c r="H138" s="41" t="b">
        <v>0</v>
      </c>
      <c r="I138" s="40" t="b">
        <v>1</v>
      </c>
      <c r="J138" t="str">
        <f>CONCATENATE("[",D138,"] = {",LOWER(F138),", ",LOWER(G138),", ",LOWER(H138),", ",LOWER(I138),"}, --",B138)</f>
        <v>[62529] = {false, true, false, true}, --Quick Cloak (Blade Cloak)</v>
      </c>
    </row>
    <row r="139" spans="1:10" ht="15.75" thickBot="1" x14ac:dyDescent="0.3">
      <c r="A139" s="36" t="s">
        <v>170</v>
      </c>
      <c r="B139" s="53" t="s">
        <v>149</v>
      </c>
      <c r="C139" s="38">
        <v>38857</v>
      </c>
      <c r="D139" s="39">
        <v>38857</v>
      </c>
      <c r="E139" s="40" t="b">
        <v>1</v>
      </c>
      <c r="F139" s="41" t="b">
        <v>0</v>
      </c>
      <c r="G139" s="40" t="b">
        <v>1</v>
      </c>
      <c r="H139" s="41" t="b">
        <v>0</v>
      </c>
      <c r="I139" s="40" t="b">
        <v>1</v>
      </c>
      <c r="J139" t="str">
        <f>CONCATENATE("[",D139,"] = {",LOWER(F139),", ",LOWER(G139),", ",LOWER(H139),", ",LOWER(I139),"}, --",B139)</f>
        <v>[38857] = {false, true, false, true}, --Rapid Strikes</v>
      </c>
    </row>
    <row r="140" spans="1:10" ht="15.75" thickBot="1" x14ac:dyDescent="0.3">
      <c r="A140" s="36" t="s">
        <v>170</v>
      </c>
      <c r="B140" s="53" t="s">
        <v>145</v>
      </c>
      <c r="C140" s="38">
        <v>85187</v>
      </c>
      <c r="D140" s="39">
        <v>85192</v>
      </c>
      <c r="E140" s="40" t="b">
        <v>1</v>
      </c>
      <c r="F140" s="41" t="b">
        <v>0</v>
      </c>
      <c r="G140" s="40" t="b">
        <v>1</v>
      </c>
      <c r="H140" s="41" t="b">
        <v>0</v>
      </c>
      <c r="I140" s="40" t="b">
        <v>1</v>
      </c>
      <c r="J140" t="str">
        <f>CONCATENATE("[",D140,"] = {",LOWER(F140),", ",LOWER(G140),", ",LOWER(H140),", ",LOWER(I140),"}, --",B140)</f>
        <v>[85192] = {false, true, false, true}, --Rend</v>
      </c>
    </row>
    <row r="141" spans="1:10" ht="15.75" thickBot="1" x14ac:dyDescent="0.3">
      <c r="A141" s="36" t="s">
        <v>170</v>
      </c>
      <c r="B141" s="53" t="s">
        <v>151</v>
      </c>
      <c r="C141" s="38">
        <v>38839</v>
      </c>
      <c r="D141" s="39">
        <v>38839</v>
      </c>
      <c r="E141" s="40" t="b">
        <v>1</v>
      </c>
      <c r="F141" s="40" t="b">
        <v>1</v>
      </c>
      <c r="G141" s="41" t="b">
        <v>0</v>
      </c>
      <c r="H141" s="41" t="b">
        <v>0</v>
      </c>
      <c r="I141" s="40" t="b">
        <v>1</v>
      </c>
      <c r="J141" t="str">
        <f>CONCATENATE("[",D141,"] = {",LOWER(F141),", ",LOWER(G141),", ",LOWER(H141),", ",LOWER(I141),"}, --",B141)</f>
        <v>[38839] = {true, false, false, true}, --Rending Slashes</v>
      </c>
    </row>
    <row r="142" spans="1:10" ht="15.75" thickBot="1" x14ac:dyDescent="0.3">
      <c r="A142" s="36" t="s">
        <v>170</v>
      </c>
      <c r="B142" s="53" t="s">
        <v>406</v>
      </c>
      <c r="C142" s="38">
        <v>38839</v>
      </c>
      <c r="D142" s="39">
        <v>38840</v>
      </c>
      <c r="E142" s="40" t="b">
        <v>1</v>
      </c>
      <c r="F142" s="40" t="b">
        <v>1</v>
      </c>
      <c r="G142" s="41" t="b">
        <v>0</v>
      </c>
      <c r="H142" s="41" t="b">
        <v>0</v>
      </c>
      <c r="I142" s="40" t="b">
        <v>1</v>
      </c>
      <c r="J142" t="str">
        <f>CONCATENATE("[",D142,"] = {",LOWER(F142),", ",LOWER(G142),", ",LOWER(H142),", ",LOWER(I142),"}, --",B142)</f>
        <v>[38840] = {true, false, false, true}, --Rending Slashes (Off Hand)</v>
      </c>
    </row>
    <row r="143" spans="1:10" ht="15.75" thickBot="1" x14ac:dyDescent="0.3">
      <c r="A143" s="36" t="s">
        <v>170</v>
      </c>
      <c r="B143" s="53" t="s">
        <v>147</v>
      </c>
      <c r="C143" s="38">
        <v>38839</v>
      </c>
      <c r="D143" s="39">
        <v>38841</v>
      </c>
      <c r="E143" s="40" t="b">
        <v>1</v>
      </c>
      <c r="F143" s="41" t="b">
        <v>0</v>
      </c>
      <c r="G143" s="40" t="b">
        <v>1</v>
      </c>
      <c r="H143" s="41" t="b">
        <v>0</v>
      </c>
      <c r="I143" s="40" t="b">
        <v>1</v>
      </c>
      <c r="J143" t="str">
        <f>CONCATENATE("[",D143,"] = {",LOWER(F143),", ",LOWER(G143),", ",LOWER(H143),", ",LOWER(I143),"}, --",B143)</f>
        <v>[38841] = {false, true, false, true}, --Rending Slashes Bleed</v>
      </c>
    </row>
    <row r="144" spans="1:10" ht="15.75" thickBot="1" x14ac:dyDescent="0.3">
      <c r="A144" s="36" t="s">
        <v>170</v>
      </c>
      <c r="B144" s="53" t="s">
        <v>152</v>
      </c>
      <c r="C144" s="38">
        <v>38914</v>
      </c>
      <c r="D144" s="39">
        <v>38914</v>
      </c>
      <c r="E144" s="40" t="b">
        <v>1</v>
      </c>
      <c r="F144" s="40" t="b">
        <v>1</v>
      </c>
      <c r="G144" s="41" t="b">
        <v>0</v>
      </c>
      <c r="H144" s="41" t="b">
        <v>0</v>
      </c>
      <c r="I144" s="40" t="b">
        <v>1</v>
      </c>
      <c r="J144" t="str">
        <f>CONCATENATE("[",D144,"] = {",LOWER(F144),", ",LOWER(G144),", ",LOWER(H144),", ",LOWER(I144),"}, --",B144)</f>
        <v>[38914] = {true, false, false, true}, --Shrouded Daggers</v>
      </c>
    </row>
    <row r="145" spans="1:10" ht="15.75" thickBot="1" x14ac:dyDescent="0.3">
      <c r="A145" s="36" t="s">
        <v>170</v>
      </c>
      <c r="B145" s="53" t="s">
        <v>186</v>
      </c>
      <c r="C145" s="38">
        <v>38861</v>
      </c>
      <c r="D145" s="39">
        <v>38861</v>
      </c>
      <c r="E145" s="40" t="b">
        <v>1</v>
      </c>
      <c r="F145" s="40" t="b">
        <v>1</v>
      </c>
      <c r="G145" s="41" t="b">
        <v>0</v>
      </c>
      <c r="H145" s="41" t="b">
        <v>0</v>
      </c>
      <c r="I145" s="40" t="b">
        <v>1</v>
      </c>
      <c r="J145" t="str">
        <f>CONCATENATE("[",D145,"] = {",LOWER(F145),", ",LOWER(G145),", ",LOWER(H145),", ",LOWER(I145),"}, --",B145)</f>
        <v>[38861] = {true, false, false, true}, --Steel Tornado</v>
      </c>
    </row>
    <row r="146" spans="1:10" ht="15.75" thickBot="1" x14ac:dyDescent="0.3">
      <c r="A146" s="36" t="s">
        <v>170</v>
      </c>
      <c r="B146" s="53" t="s">
        <v>185</v>
      </c>
      <c r="C146" s="38">
        <v>85179</v>
      </c>
      <c r="D146" s="39">
        <v>85182</v>
      </c>
      <c r="E146" s="40" t="b">
        <v>1</v>
      </c>
      <c r="F146" s="41" t="b">
        <v>0</v>
      </c>
      <c r="G146" s="40" t="b">
        <v>1</v>
      </c>
      <c r="H146" s="41" t="b">
        <v>0</v>
      </c>
      <c r="I146" s="40" t="b">
        <v>1</v>
      </c>
      <c r="J146" t="str">
        <f>CONCATENATE("[",D146,"] = {",LOWER(F146),", ",LOWER(G146),", ",LOWER(H146),", ",LOWER(I146),"}, --",B146)</f>
        <v>[85182] = {false, true, false, true}, --Thrive in Chaos</v>
      </c>
    </row>
    <row r="147" spans="1:10" ht="15.75" thickBot="1" x14ac:dyDescent="0.3">
      <c r="A147" s="36" t="s">
        <v>170</v>
      </c>
      <c r="B147" s="53" t="s">
        <v>407</v>
      </c>
      <c r="C147" s="38">
        <v>28379</v>
      </c>
      <c r="D147" s="39">
        <v>28379</v>
      </c>
      <c r="E147" s="40" t="b">
        <v>1</v>
      </c>
      <c r="F147" s="40" t="b">
        <v>1</v>
      </c>
      <c r="G147" s="41" t="b">
        <v>0</v>
      </c>
      <c r="H147" s="41" t="b">
        <v>0</v>
      </c>
      <c r="I147" s="40" t="b">
        <v>1</v>
      </c>
      <c r="J147" t="str">
        <f>CONCATENATE("[",D147,"] = {",LOWER(F147),", ",LOWER(G147),", ",LOWER(H147),", ",LOWER(I147),"}, --",B147)</f>
        <v>[28379] = {true, false, false, true}, --Twin Slashes</v>
      </c>
    </row>
    <row r="148" spans="1:10" ht="15.75" thickBot="1" x14ac:dyDescent="0.3">
      <c r="A148" s="36" t="s">
        <v>170</v>
      </c>
      <c r="B148" s="53" t="s">
        <v>408</v>
      </c>
      <c r="C148" s="38">
        <v>28379</v>
      </c>
      <c r="D148" s="39">
        <v>35312</v>
      </c>
      <c r="E148" s="40" t="b">
        <v>1</v>
      </c>
      <c r="F148" s="40" t="b">
        <v>1</v>
      </c>
      <c r="G148" s="41" t="b">
        <v>0</v>
      </c>
      <c r="H148" s="41" t="b">
        <v>0</v>
      </c>
      <c r="I148" s="40" t="b">
        <v>1</v>
      </c>
      <c r="J148" t="str">
        <f>CONCATENATE("[",D148,"] = {",LOWER(F148),", ",LOWER(G148),", ",LOWER(H148),", ",LOWER(I148),"}, --",B148)</f>
        <v>[35312] = {true, false, false, true}, --Twin Slashes (Off hand)</v>
      </c>
    </row>
    <row r="149" spans="1:10" ht="15.75" thickBot="1" x14ac:dyDescent="0.3">
      <c r="A149" s="36" t="s">
        <v>170</v>
      </c>
      <c r="B149" s="53" t="s">
        <v>409</v>
      </c>
      <c r="C149" s="38">
        <v>28379</v>
      </c>
      <c r="D149" s="39">
        <v>29293</v>
      </c>
      <c r="E149" s="40" t="b">
        <v>1</v>
      </c>
      <c r="F149" s="41" t="b">
        <v>0</v>
      </c>
      <c r="G149" s="40" t="b">
        <v>1</v>
      </c>
      <c r="H149" s="41" t="b">
        <v>0</v>
      </c>
      <c r="I149" s="40" t="b">
        <v>1</v>
      </c>
      <c r="J149" t="str">
        <f>CONCATENATE("[",D149,"] = {",LOWER(F149),", ",LOWER(G149),", ",LOWER(H149),", ",LOWER(I149),"}, --",B149)</f>
        <v>[29293] = {false, true, false, true}, --Twin Slashes Bleed</v>
      </c>
    </row>
    <row r="150" spans="1:10" ht="15.75" thickBot="1" x14ac:dyDescent="0.3">
      <c r="A150" s="36" t="s">
        <v>170</v>
      </c>
      <c r="B150" s="53" t="s">
        <v>153</v>
      </c>
      <c r="C150" s="38">
        <v>38891</v>
      </c>
      <c r="D150" s="39">
        <v>38891</v>
      </c>
      <c r="E150" s="40" t="b">
        <v>1</v>
      </c>
      <c r="F150" s="40" t="b">
        <v>1</v>
      </c>
      <c r="G150" s="41" t="b">
        <v>0</v>
      </c>
      <c r="H150" s="41" t="b">
        <v>0</v>
      </c>
      <c r="I150" s="40" t="b">
        <v>1</v>
      </c>
      <c r="J150" t="str">
        <f>CONCATENATE("[",D150,"] = {",LOWER(F150),", ",LOWER(G150),", ",LOWER(H150),", ",LOWER(I150),"}, --",B150)</f>
        <v>[38891] = {true, false, false, true}, --Whirling Blades</v>
      </c>
    </row>
    <row r="151" spans="1:10" ht="15.75" thickBot="1" x14ac:dyDescent="0.3">
      <c r="A151" s="36" t="s">
        <v>170</v>
      </c>
      <c r="B151" s="53" t="s">
        <v>410</v>
      </c>
      <c r="C151" s="38">
        <v>28591</v>
      </c>
      <c r="D151" s="39">
        <v>28591</v>
      </c>
      <c r="E151" s="40" t="b">
        <v>1</v>
      </c>
      <c r="F151" s="40" t="b">
        <v>1</v>
      </c>
      <c r="G151" s="41" t="b">
        <v>0</v>
      </c>
      <c r="H151" s="41" t="b">
        <v>0</v>
      </c>
      <c r="I151" s="40" t="b">
        <v>1</v>
      </c>
      <c r="J151" t="str">
        <f>CONCATENATE("[",D151,"] = {",LOWER(F151),", ",LOWER(G151),", ",LOWER(H151),", ",LOWER(I151),"}, --",B151)</f>
        <v>[28591] = {true, false, false, true}, --Whirlwind</v>
      </c>
    </row>
    <row r="152" spans="1:10" ht="15.75" thickBot="1" x14ac:dyDescent="0.3">
      <c r="A152" s="36" t="s">
        <v>320</v>
      </c>
      <c r="B152" s="53" t="s">
        <v>321</v>
      </c>
      <c r="C152" s="38">
        <v>40158</v>
      </c>
      <c r="D152" s="39">
        <v>40158</v>
      </c>
      <c r="E152" s="40" t="b">
        <v>1</v>
      </c>
      <c r="F152" s="40" t="b">
        <v>1</v>
      </c>
      <c r="G152" s="41" t="b">
        <v>0</v>
      </c>
      <c r="H152" s="41" t="b">
        <v>0</v>
      </c>
      <c r="I152" s="40" t="b">
        <v>1</v>
      </c>
      <c r="J152" t="str">
        <f>CONCATENATE("[",D152,"] = {",LOWER(F152),", ",LOWER(G152),", ",LOWER(H152),", ",LOWER(I152),"}, --",B152)</f>
        <v>[40158] = {true, false, false, true}, --Dawnbreaker of Smiting</v>
      </c>
    </row>
    <row r="153" spans="1:10" ht="15.75" thickBot="1" x14ac:dyDescent="0.3">
      <c r="A153" s="36" t="s">
        <v>320</v>
      </c>
      <c r="B153" s="53" t="s">
        <v>322</v>
      </c>
      <c r="C153" s="38">
        <v>40158</v>
      </c>
      <c r="D153" s="39">
        <v>62314</v>
      </c>
      <c r="E153" s="40" t="b">
        <v>1</v>
      </c>
      <c r="F153" s="41" t="b">
        <v>0</v>
      </c>
      <c r="G153" s="40" t="b">
        <v>1</v>
      </c>
      <c r="H153" s="41" t="b">
        <v>0</v>
      </c>
      <c r="I153" s="40" t="b">
        <v>1</v>
      </c>
      <c r="J153" t="str">
        <f>CONCATENATE("[",D153,"] = {",LOWER(F153),", ",LOWER(G153),", ",LOWER(H153),", ",LOWER(I153),"}, --",B153)</f>
        <v>[62314] = {false, true, false, true}, --Dawnbreaker of Smiting dot</v>
      </c>
    </row>
    <row r="154" spans="1:10" ht="15.75" thickBot="1" x14ac:dyDescent="0.3">
      <c r="A154" s="36" t="s">
        <v>320</v>
      </c>
      <c r="B154" s="53" t="s">
        <v>323</v>
      </c>
      <c r="C154" s="38">
        <v>40161</v>
      </c>
      <c r="D154" s="39">
        <v>40161</v>
      </c>
      <c r="E154" s="40" t="b">
        <v>1</v>
      </c>
      <c r="F154" s="40" t="b">
        <v>1</v>
      </c>
      <c r="G154" s="41" t="b">
        <v>0</v>
      </c>
      <c r="H154" s="41" t="b">
        <v>0</v>
      </c>
      <c r="I154" s="40" t="b">
        <v>1</v>
      </c>
      <c r="J154" t="str">
        <f>CONCATENATE("[",D154,"] = {",LOWER(F154),", ",LOWER(G154),", ",LOWER(H154),", ",LOWER(I154),"}, --",B154)</f>
        <v>[40161] = {true, false, false, true}, --Flawless Dawnbreaker</v>
      </c>
    </row>
    <row r="155" spans="1:10" ht="15.75" thickBot="1" x14ac:dyDescent="0.3">
      <c r="A155" s="36" t="s">
        <v>320</v>
      </c>
      <c r="B155" s="53" t="s">
        <v>324</v>
      </c>
      <c r="C155" s="38">
        <v>40161</v>
      </c>
      <c r="D155" s="39">
        <v>62310</v>
      </c>
      <c r="E155" s="40" t="b">
        <v>1</v>
      </c>
      <c r="F155" s="41" t="b">
        <v>0</v>
      </c>
      <c r="G155" s="40" t="b">
        <v>1</v>
      </c>
      <c r="H155" s="41" t="b">
        <v>0</v>
      </c>
      <c r="I155" s="40" t="b">
        <v>1</v>
      </c>
      <c r="J155" t="str">
        <f>CONCATENATE("[",D155,"] = {",LOWER(F155),", ",LOWER(G155),", ",LOWER(H155),", ",LOWER(I155),"}, --",B155)</f>
        <v>[62310] = {false, true, false, true}, --Flawless Dawnbreaker dot</v>
      </c>
    </row>
    <row r="156" spans="1:10" ht="15.75" thickBot="1" x14ac:dyDescent="0.3">
      <c r="A156" s="36" t="s">
        <v>320</v>
      </c>
      <c r="B156" s="53" t="s">
        <v>325</v>
      </c>
      <c r="C156" s="38">
        <v>40372</v>
      </c>
      <c r="D156" s="39">
        <v>40376</v>
      </c>
      <c r="E156" s="40" t="b">
        <v>1</v>
      </c>
      <c r="F156" s="41" t="b">
        <v>0</v>
      </c>
      <c r="G156" s="40" t="b">
        <v>1</v>
      </c>
      <c r="H156" s="41" t="b">
        <v>0</v>
      </c>
      <c r="I156" s="40" t="b">
        <v>1</v>
      </c>
      <c r="J156" t="str">
        <f>CONCATENATE("[",D156,"] = {",LOWER(F156),", ",LOWER(G156),", ",LOWER(H156),", ",LOWER(I156),"}, --",B156)</f>
        <v>[40376] = {false, true, false, true}, --Lightweight Beast Trap</v>
      </c>
    </row>
    <row r="157" spans="1:10" ht="15.75" thickBot="1" x14ac:dyDescent="0.3">
      <c r="A157" s="36" t="s">
        <v>320</v>
      </c>
      <c r="B157" s="53" t="s">
        <v>326</v>
      </c>
      <c r="C157" s="38">
        <v>40372</v>
      </c>
      <c r="D157" s="39">
        <v>40375</v>
      </c>
      <c r="E157" s="40" t="b">
        <v>1</v>
      </c>
      <c r="F157" s="41" t="b">
        <v>0</v>
      </c>
      <c r="G157" s="40" t="b">
        <v>1</v>
      </c>
      <c r="H157" s="41" t="b">
        <v>0</v>
      </c>
      <c r="I157" s="40" t="b">
        <v>1</v>
      </c>
      <c r="J157" t="str">
        <f>CONCATENATE("[",D157,"] = {",LOWER(F157),", ",LOWER(G157),", ",LOWER(H157),", ",LOWER(I157),"}, --",B157)</f>
        <v>[40375] = {false, true, false, true}, --Lightweight Beast Trap dot</v>
      </c>
    </row>
    <row r="158" spans="1:10" ht="15.75" thickBot="1" x14ac:dyDescent="0.3">
      <c r="A158" s="36" t="s">
        <v>320</v>
      </c>
      <c r="B158" s="53" t="s">
        <v>327</v>
      </c>
      <c r="C158" s="38">
        <v>40382</v>
      </c>
      <c r="D158" s="39">
        <v>40389</v>
      </c>
      <c r="E158" s="40" t="b">
        <v>1</v>
      </c>
      <c r="F158" s="41" t="b">
        <v>0</v>
      </c>
      <c r="G158" s="40" t="b">
        <v>1</v>
      </c>
      <c r="H158" s="41" t="b">
        <v>0</v>
      </c>
      <c r="I158" s="40" t="b">
        <v>1</v>
      </c>
      <c r="J158" t="str">
        <f>CONCATENATE("[",D158,"] = {",LOWER(F158),", ",LOWER(G158),", ",LOWER(H158),", ",LOWER(I158),"}, --",B158)</f>
        <v>[40389] = {false, true, false, true}, --Rearming Trap</v>
      </c>
    </row>
    <row r="159" spans="1:10" ht="15.75" thickBot="1" x14ac:dyDescent="0.3">
      <c r="A159" s="36" t="s">
        <v>320</v>
      </c>
      <c r="B159" s="53" t="s">
        <v>328</v>
      </c>
      <c r="C159" s="38">
        <v>40382</v>
      </c>
      <c r="D159" s="39">
        <v>40392</v>
      </c>
      <c r="E159" s="40" t="b">
        <v>1</v>
      </c>
      <c r="F159" s="41" t="b">
        <v>0</v>
      </c>
      <c r="G159" s="40" t="b">
        <v>1</v>
      </c>
      <c r="H159" s="41" t="b">
        <v>0</v>
      </c>
      <c r="I159" s="40" t="b">
        <v>1</v>
      </c>
      <c r="J159" t="str">
        <f>CONCATENATE("[",D159,"] = {",LOWER(F159),", ",LOWER(G159),", ",LOWER(H159),", ",LOWER(I159),"}, --",B159)</f>
        <v>[40392] = {false, true, false, true}, --Rearming Trap 2</v>
      </c>
    </row>
    <row r="160" spans="1:10" ht="15.75" thickBot="1" x14ac:dyDescent="0.3">
      <c r="A160" s="36" t="s">
        <v>320</v>
      </c>
      <c r="B160" s="53" t="s">
        <v>329</v>
      </c>
      <c r="C160" s="38">
        <v>40382</v>
      </c>
      <c r="D160" s="39">
        <v>40385</v>
      </c>
      <c r="E160" s="40" t="b">
        <v>1</v>
      </c>
      <c r="F160" s="41" t="b">
        <v>0</v>
      </c>
      <c r="G160" s="40" t="b">
        <v>1</v>
      </c>
      <c r="H160" s="41" t="b">
        <v>0</v>
      </c>
      <c r="I160" s="40" t="b">
        <v>1</v>
      </c>
      <c r="J160" t="str">
        <f>CONCATENATE("[",D160,"] = {",LOWER(F160),", ",LOWER(G160),", ",LOWER(H160),", ",LOWER(I160),"}, --",B160)</f>
        <v>[40385] = {false, true, false, true}, --Rearming Trap dot</v>
      </c>
    </row>
    <row r="161" spans="1:10" ht="15.75" thickBot="1" x14ac:dyDescent="0.3">
      <c r="A161" s="36" t="s">
        <v>320</v>
      </c>
      <c r="B161" s="53" t="s">
        <v>330</v>
      </c>
      <c r="C161" s="38">
        <v>40336</v>
      </c>
      <c r="D161" s="39">
        <v>40336</v>
      </c>
      <c r="E161" s="40" t="b">
        <v>1</v>
      </c>
      <c r="F161" s="40" t="b">
        <v>1</v>
      </c>
      <c r="G161" s="41" t="b">
        <v>0</v>
      </c>
      <c r="H161" s="41" t="b">
        <v>0</v>
      </c>
      <c r="I161" s="40" t="b">
        <v>1</v>
      </c>
      <c r="J161" t="str">
        <f>CONCATENATE("[",D161,"] = {",LOWER(F161),", ",LOWER(G161),", ",LOWER(H161),", ",LOWER(I161),"}, --",B161)</f>
        <v>[40336] = {true, false, false, true}, --Silver Leash</v>
      </c>
    </row>
    <row r="162" spans="1:10" ht="15.75" thickBot="1" x14ac:dyDescent="0.3">
      <c r="A162" s="36" t="s">
        <v>320</v>
      </c>
      <c r="B162" s="53" t="s">
        <v>331</v>
      </c>
      <c r="C162" s="38">
        <v>40300</v>
      </c>
      <c r="D162" s="39">
        <v>40300</v>
      </c>
      <c r="E162" s="40" t="b">
        <v>1</v>
      </c>
      <c r="F162" s="40" t="b">
        <v>1</v>
      </c>
      <c r="G162" s="41" t="b">
        <v>0</v>
      </c>
      <c r="H162" s="41" t="b">
        <v>0</v>
      </c>
      <c r="I162" s="40" t="b">
        <v>1</v>
      </c>
      <c r="J162" t="str">
        <f>CONCATENATE("[",D162,"] = {",LOWER(F162),", ",LOWER(G162),", ",LOWER(H162),", ",LOWER(I162),"}, --",B162)</f>
        <v>[40300] = {true, false, false, true}, --Silver Shards</v>
      </c>
    </row>
    <row r="163" spans="1:10" ht="15.75" thickBot="1" x14ac:dyDescent="0.3">
      <c r="A163" s="36" t="s">
        <v>226</v>
      </c>
      <c r="B163" s="53" t="s">
        <v>276</v>
      </c>
      <c r="C163" s="38" t="s">
        <v>41</v>
      </c>
      <c r="D163" s="39">
        <v>46743</v>
      </c>
      <c r="E163" s="40" t="b">
        <v>1</v>
      </c>
      <c r="F163" s="40" t="b">
        <v>1</v>
      </c>
      <c r="G163" s="41" t="b">
        <v>0</v>
      </c>
      <c r="H163" s="41" t="b">
        <v>0</v>
      </c>
      <c r="I163" s="40" t="b">
        <v>1</v>
      </c>
      <c r="J163" t="str">
        <f>CONCATENATE("[",D163,"] = {",LOWER(F163),", ",LOWER(G163),", ",LOWER(H163),", ",LOWER(I163),"}, --",B163)</f>
        <v>[46743] = {true, false, false, true}, --Absorb Magicka</v>
      </c>
    </row>
    <row r="164" spans="1:10" ht="15.75" thickBot="1" x14ac:dyDescent="0.3">
      <c r="A164" s="36" t="s">
        <v>226</v>
      </c>
      <c r="B164" s="53" t="s">
        <v>228</v>
      </c>
      <c r="C164" s="38" t="s">
        <v>41</v>
      </c>
      <c r="D164" s="39">
        <v>46746</v>
      </c>
      <c r="E164" s="40" t="b">
        <v>1</v>
      </c>
      <c r="F164" s="40" t="b">
        <v>1</v>
      </c>
      <c r="G164" s="41" t="b">
        <v>0</v>
      </c>
      <c r="H164" s="41" t="b">
        <v>0</v>
      </c>
      <c r="I164" s="40" t="b">
        <v>1</v>
      </c>
      <c r="J164" t="str">
        <f>CONCATENATE("[",D164,"] = {",LOWER(F164),", ",LOWER(G164),", ",LOWER(H164),", ",LOWER(I164),"}, --",B164)</f>
        <v>[46746] = {true, false, false, true}, --Absorb Stamina</v>
      </c>
    </row>
    <row r="165" spans="1:10" ht="15.75" thickBot="1" x14ac:dyDescent="0.3">
      <c r="A165" s="36" t="s">
        <v>226</v>
      </c>
      <c r="B165" s="53" t="s">
        <v>233</v>
      </c>
      <c r="C165" s="38" t="s">
        <v>41</v>
      </c>
      <c r="D165" s="39">
        <v>17904</v>
      </c>
      <c r="E165" s="40" t="b">
        <v>1</v>
      </c>
      <c r="F165" s="40" t="b">
        <v>1</v>
      </c>
      <c r="G165" s="41" t="b">
        <v>0</v>
      </c>
      <c r="H165" s="41" t="b">
        <v>0</v>
      </c>
      <c r="I165" s="40" t="b">
        <v>1</v>
      </c>
      <c r="J165" t="str">
        <f>CONCATENATE("[",D165,"] = {",LOWER(F165),", ",LOWER(G165),", ",LOWER(H165),", ",LOWER(I165),"}, --",B165)</f>
        <v>[17904] = {true, false, false, true}, --Befouled Weapon</v>
      </c>
    </row>
    <row r="166" spans="1:10" ht="15.75" thickBot="1" x14ac:dyDescent="0.3">
      <c r="A166" s="36" t="s">
        <v>226</v>
      </c>
      <c r="B166" s="53" t="s">
        <v>34</v>
      </c>
      <c r="C166" s="38" t="s">
        <v>41</v>
      </c>
      <c r="D166" s="39">
        <v>17899</v>
      </c>
      <c r="E166" s="40" t="b">
        <v>1</v>
      </c>
      <c r="F166" s="40" t="b">
        <v>1</v>
      </c>
      <c r="G166" s="41" t="b">
        <v>0</v>
      </c>
      <c r="H166" s="41" t="b">
        <v>0</v>
      </c>
      <c r="I166" s="40" t="b">
        <v>1</v>
      </c>
      <c r="J166" t="str">
        <f>CONCATENATE("[",D166,"] = {",LOWER(F166),", ",LOWER(G166),", ",LOWER(H166),", ",LOWER(I166),"}, --",B166)</f>
        <v>[17899] = {true, false, false, true}, --Charged Weapon</v>
      </c>
    </row>
    <row r="167" spans="1:10" ht="15.75" thickBot="1" x14ac:dyDescent="0.3">
      <c r="A167" s="36" t="s">
        <v>226</v>
      </c>
      <c r="B167" s="53" t="s">
        <v>229</v>
      </c>
      <c r="C167" s="38" t="s">
        <v>41</v>
      </c>
      <c r="D167" s="39">
        <v>46749</v>
      </c>
      <c r="E167" s="40" t="b">
        <v>1</v>
      </c>
      <c r="F167" s="40" t="b">
        <v>1</v>
      </c>
      <c r="G167" s="41" t="b">
        <v>0</v>
      </c>
      <c r="H167" s="41" t="b">
        <v>0</v>
      </c>
      <c r="I167" s="40" t="b">
        <v>1</v>
      </c>
      <c r="J167" t="str">
        <f>CONCATENATE("[",D167,"] = {",LOWER(F167),", ",LOWER(G167),", ",LOWER(H167),", ",LOWER(I167),"}, --",B167)</f>
        <v>[46749] = {true, false, false, true}, --Damage Health</v>
      </c>
    </row>
    <row r="168" spans="1:10" ht="15.75" thickBot="1" x14ac:dyDescent="0.3">
      <c r="A168" s="36" t="s">
        <v>226</v>
      </c>
      <c r="B168" s="53" t="s">
        <v>364</v>
      </c>
      <c r="C168" s="38" t="s">
        <v>41</v>
      </c>
      <c r="D168" s="39">
        <v>93307</v>
      </c>
      <c r="E168" s="43" t="s">
        <v>375</v>
      </c>
      <c r="F168" s="41" t="b">
        <v>0</v>
      </c>
      <c r="G168" s="41" t="b">
        <v>0</v>
      </c>
      <c r="H168" s="41" t="b">
        <v>0</v>
      </c>
      <c r="I168" s="41" t="b">
        <v>0</v>
      </c>
      <c r="J168" t="str">
        <f>CONCATENATE("[",D168,"] = {",LOWER(F168),", ",LOWER(G168),", ",LOWER(H168),", ",LOWER(I168),"}, --",B168)</f>
        <v>[93307] = {false, false, false, false}, --Defiler</v>
      </c>
    </row>
    <row r="169" spans="1:10" ht="15.75" thickBot="1" x14ac:dyDescent="0.3">
      <c r="A169" s="36" t="s">
        <v>226</v>
      </c>
      <c r="B169" s="53" t="s">
        <v>411</v>
      </c>
      <c r="C169" s="38" t="s">
        <v>41</v>
      </c>
      <c r="D169" s="39">
        <v>97883</v>
      </c>
      <c r="E169" s="40" t="b">
        <v>1</v>
      </c>
      <c r="F169" s="41" t="b">
        <v>0</v>
      </c>
      <c r="G169" s="40" t="b">
        <v>1</v>
      </c>
      <c r="H169" s="41" t="b">
        <v>0</v>
      </c>
      <c r="I169" s="41" t="b">
        <v>0</v>
      </c>
      <c r="J169" t="str">
        <f>CONCATENATE("[",D169,"] = {",LOWER(F169),", ",LOWER(G169),", ",LOWER(H169),", ",LOWER(I169),"}, --",B169)</f>
        <v>[97883] = {false, true, false, false}, --Domihaus (fire)</v>
      </c>
    </row>
    <row r="170" spans="1:10" ht="15.75" thickBot="1" x14ac:dyDescent="0.3">
      <c r="A170" s="36" t="s">
        <v>226</v>
      </c>
      <c r="B170" s="53" t="s">
        <v>22</v>
      </c>
      <c r="C170" s="38" t="s">
        <v>41</v>
      </c>
      <c r="D170" s="39">
        <v>17895</v>
      </c>
      <c r="E170" s="40" t="b">
        <v>1</v>
      </c>
      <c r="F170" s="40" t="b">
        <v>1</v>
      </c>
      <c r="G170" s="41" t="b">
        <v>0</v>
      </c>
      <c r="H170" s="41" t="b">
        <v>0</v>
      </c>
      <c r="I170" s="40" t="b">
        <v>1</v>
      </c>
      <c r="J170" t="str">
        <f>CONCATENATE("[",D170,"] = {",LOWER(F170),", ",LOWER(G170),", ",LOWER(H170),", ",LOWER(I170),"}, --",B170)</f>
        <v>[17895] = {true, false, false, true}, --Fiery Weapon</v>
      </c>
    </row>
    <row r="171" spans="1:10" ht="15.75" thickBot="1" x14ac:dyDescent="0.3">
      <c r="A171" s="36" t="s">
        <v>226</v>
      </c>
      <c r="B171" s="53" t="s">
        <v>232</v>
      </c>
      <c r="C171" s="38" t="s">
        <v>41</v>
      </c>
      <c r="D171" s="39">
        <v>17897</v>
      </c>
      <c r="E171" s="40" t="b">
        <v>1</v>
      </c>
      <c r="F171" s="40" t="b">
        <v>1</v>
      </c>
      <c r="G171" s="41" t="b">
        <v>0</v>
      </c>
      <c r="H171" s="41" t="b">
        <v>0</v>
      </c>
      <c r="I171" s="40" t="b">
        <v>1</v>
      </c>
      <c r="J171" t="str">
        <f>CONCATENATE("[",D171,"] = {",LOWER(F171),", ",LOWER(G171),", ",LOWER(H171),", ",LOWER(I171),"}, --",B171)</f>
        <v>[17897] = {true, false, false, true}, --Frozen Weapon</v>
      </c>
    </row>
    <row r="172" spans="1:10" ht="15.75" thickBot="1" x14ac:dyDescent="0.3">
      <c r="A172" s="36" t="s">
        <v>226</v>
      </c>
      <c r="B172" s="53" t="s">
        <v>7</v>
      </c>
      <c r="C172" s="38" t="s">
        <v>41</v>
      </c>
      <c r="D172" s="39">
        <v>84502</v>
      </c>
      <c r="E172" s="40" t="b">
        <v>1</v>
      </c>
      <c r="F172" s="41" t="b">
        <v>0</v>
      </c>
      <c r="G172" s="40" t="b">
        <v>1</v>
      </c>
      <c r="H172" s="41" t="b">
        <v>0</v>
      </c>
      <c r="I172" s="41" t="b">
        <v>0</v>
      </c>
      <c r="J172" t="str">
        <f>CONCATENATE("[",D172,"] = {",LOWER(F172),", ",LOWER(G172),", ",LOWER(H172),", ",LOWER(I172),"}, --",B172)</f>
        <v>[84502] = {false, true, false, false}, --Grothdarr</v>
      </c>
    </row>
    <row r="173" spans="1:10" ht="15.75" thickBot="1" x14ac:dyDescent="0.3">
      <c r="A173" s="36" t="s">
        <v>226</v>
      </c>
      <c r="B173" s="53" t="s">
        <v>347</v>
      </c>
      <c r="C173" s="38" t="s">
        <v>41</v>
      </c>
      <c r="D173" s="39">
        <v>80561</v>
      </c>
      <c r="E173" s="40" t="b">
        <v>1</v>
      </c>
      <c r="F173" s="41" t="b">
        <v>0</v>
      </c>
      <c r="G173" s="40" t="b">
        <v>1</v>
      </c>
      <c r="H173" s="41" t="b">
        <v>0</v>
      </c>
      <c r="I173" s="41" t="b">
        <v>0</v>
      </c>
      <c r="J173" t="str">
        <f>CONCATENATE("[",D173,"] = {",LOWER(F173),", ",LOWER(G173),", ",LOWER(H173),", ",LOWER(I173),"}, --",B173)</f>
        <v>[80561] = {false, true, false, false}, --Iceheart</v>
      </c>
    </row>
    <row r="174" spans="1:10" ht="15.75" thickBot="1" x14ac:dyDescent="0.3">
      <c r="A174" s="36" t="s">
        <v>226</v>
      </c>
      <c r="B174" s="53" t="s">
        <v>348</v>
      </c>
      <c r="C174" s="38" t="s">
        <v>41</v>
      </c>
      <c r="D174" s="39">
        <v>80525</v>
      </c>
      <c r="E174" s="40" t="b">
        <v>1</v>
      </c>
      <c r="F174" s="41" t="b">
        <v>0</v>
      </c>
      <c r="G174" s="40" t="b">
        <v>1</v>
      </c>
      <c r="H174" s="41" t="b">
        <v>0</v>
      </c>
      <c r="I174" s="41" t="b">
        <v>0</v>
      </c>
      <c r="J174" t="str">
        <f>CONCATENATE("[",D174,"] = {",LOWER(F174),", ",LOWER(G174),", ",LOWER(H174),", ",LOWER(I174),"}, --",B174)</f>
        <v>[80525] = {false, true, false, false}, --Illambris (fire)</v>
      </c>
    </row>
    <row r="175" spans="1:10" ht="15.75" thickBot="1" x14ac:dyDescent="0.3">
      <c r="A175" s="36" t="s">
        <v>226</v>
      </c>
      <c r="B175" s="53" t="s">
        <v>349</v>
      </c>
      <c r="C175" s="38" t="s">
        <v>41</v>
      </c>
      <c r="D175" s="39">
        <v>80526</v>
      </c>
      <c r="E175" s="40" t="b">
        <v>1</v>
      </c>
      <c r="F175" s="41" t="b">
        <v>0</v>
      </c>
      <c r="G175" s="40" t="b">
        <v>1</v>
      </c>
      <c r="H175" s="41" t="b">
        <v>0</v>
      </c>
      <c r="I175" s="41" t="b">
        <v>0</v>
      </c>
      <c r="J175" t="str">
        <f>CONCATENATE("[",D175,"] = {",LOWER(F175),", ",LOWER(G175),", ",LOWER(H175),", ",LOWER(I175),"}, --",B175)</f>
        <v>[80526] = {false, true, false, false}, --Illambris (lightning)</v>
      </c>
    </row>
    <row r="176" spans="1:10" ht="15.75" thickBot="1" x14ac:dyDescent="0.3">
      <c r="A176" s="36" t="s">
        <v>226</v>
      </c>
      <c r="B176" s="53" t="s">
        <v>350</v>
      </c>
      <c r="C176" s="38" t="s">
        <v>41</v>
      </c>
      <c r="D176" s="39">
        <v>83409</v>
      </c>
      <c r="E176" s="40" t="b">
        <v>1</v>
      </c>
      <c r="F176" s="40" t="b">
        <v>1</v>
      </c>
      <c r="G176" s="41" t="b">
        <v>0</v>
      </c>
      <c r="H176" s="41" t="b">
        <v>0</v>
      </c>
      <c r="I176" s="41" t="b">
        <v>0</v>
      </c>
      <c r="J176" t="str">
        <f>CONCATENATE("[",D176,"] = {",LOWER(F176),", ",LOWER(G176),", ",LOWER(H176),", ",LOWER(I176),"}, --",B176)</f>
        <v>[83409] = {true, false, false, false}, --Infernal Guardian</v>
      </c>
    </row>
    <row r="177" spans="1:10" ht="15.75" thickBot="1" x14ac:dyDescent="0.3">
      <c r="A177" s="36" t="s">
        <v>226</v>
      </c>
      <c r="B177" s="53" t="s">
        <v>351</v>
      </c>
      <c r="C177" s="38" t="s">
        <v>41</v>
      </c>
      <c r="D177" s="39">
        <v>80565</v>
      </c>
      <c r="E177" s="40" t="b">
        <v>1</v>
      </c>
      <c r="F177" s="41" t="b">
        <v>0</v>
      </c>
      <c r="G177" s="40" t="b">
        <v>1</v>
      </c>
      <c r="H177" s="41" t="b">
        <v>0</v>
      </c>
      <c r="I177" s="41" t="b">
        <v>0</v>
      </c>
      <c r="J177" t="str">
        <f>CONCATENATE("[",D177,"] = {",LOWER(F177),", ",LOWER(G177),", ",LOWER(H177),", ",LOWER(I177),"}, --",B177)</f>
        <v>[80565] = {false, true, false, false}, --Kra'gh</v>
      </c>
    </row>
    <row r="178" spans="1:10" ht="15.75" thickBot="1" x14ac:dyDescent="0.3">
      <c r="A178" s="36" t="s">
        <v>226</v>
      </c>
      <c r="B178" s="53" t="s">
        <v>227</v>
      </c>
      <c r="C178" s="38" t="s">
        <v>41</v>
      </c>
      <c r="D178" s="39">
        <v>28919</v>
      </c>
      <c r="E178" s="40" t="b">
        <v>1</v>
      </c>
      <c r="F178" s="40" t="b">
        <v>1</v>
      </c>
      <c r="G178" s="41" t="b">
        <v>0</v>
      </c>
      <c r="H178" s="41" t="b">
        <v>0</v>
      </c>
      <c r="I178" s="40" t="b">
        <v>1</v>
      </c>
      <c r="J178" t="str">
        <f>CONCATENATE("[",D178,"] = {",LOWER(F178),", ",LOWER(G178),", ",LOWER(H178),", ",LOWER(I178),"}, --",B178)</f>
        <v>[28919] = {true, false, false, true}, --Life Drain</v>
      </c>
    </row>
    <row r="179" spans="1:10" ht="15.75" thickBot="1" x14ac:dyDescent="0.3">
      <c r="A179" s="36" t="s">
        <v>226</v>
      </c>
      <c r="B179" s="53" t="s">
        <v>412</v>
      </c>
      <c r="C179" s="38" t="s">
        <v>41</v>
      </c>
      <c r="D179" s="39">
        <v>107094</v>
      </c>
      <c r="E179" s="40" t="b">
        <v>1</v>
      </c>
      <c r="F179" s="41" t="b">
        <v>0</v>
      </c>
      <c r="G179" s="40" t="b">
        <v>1</v>
      </c>
      <c r="H179" s="41" t="b">
        <v>0</v>
      </c>
      <c r="I179" s="41" t="b">
        <v>0</v>
      </c>
      <c r="J179" t="str">
        <f>CONCATENATE("[",D179,"] = {",LOWER(F179),", ",LOWER(G179),", ",LOWER(H179),", ",LOWER(I179),"}, --",B179)</f>
        <v>[107094] = {false, true, false, false}, --Mantle of Siroria</v>
      </c>
    </row>
    <row r="180" spans="1:10" ht="15.75" thickBot="1" x14ac:dyDescent="0.3">
      <c r="A180" s="36" t="s">
        <v>226</v>
      </c>
      <c r="B180" s="53" t="s">
        <v>356</v>
      </c>
      <c r="C180" s="38" t="s">
        <v>41</v>
      </c>
      <c r="D180" s="39">
        <v>59498</v>
      </c>
      <c r="E180" s="40" t="b">
        <v>1</v>
      </c>
      <c r="F180" s="41" t="b">
        <v>0</v>
      </c>
      <c r="G180" s="40" t="b">
        <v>1</v>
      </c>
      <c r="H180" s="41" t="b">
        <v>0</v>
      </c>
      <c r="I180" s="41" t="b">
        <v>0</v>
      </c>
      <c r="J180" t="str">
        <f>CONCATENATE("[",D180,"] = {",LOWER(F180),", ",LOWER(G180),", ",LOWER(H180),", ",LOWER(I180),"}, --",B180)</f>
        <v>[59498] = {false, true, false, false}, --Mephala's Web</v>
      </c>
    </row>
    <row r="181" spans="1:10" ht="15.75" thickBot="1" x14ac:dyDescent="0.3">
      <c r="A181" s="36" t="s">
        <v>226</v>
      </c>
      <c r="B181" s="53" t="s">
        <v>363</v>
      </c>
      <c r="C181" s="38" t="s">
        <v>41</v>
      </c>
      <c r="D181" s="39">
        <v>59593</v>
      </c>
      <c r="E181" s="40" t="b">
        <v>1</v>
      </c>
      <c r="F181" s="40" t="b">
        <v>1</v>
      </c>
      <c r="G181" s="41" t="b">
        <v>0</v>
      </c>
      <c r="H181" s="41" t="b">
        <v>0</v>
      </c>
      <c r="I181" s="41" t="b">
        <v>0</v>
      </c>
      <c r="J181" t="str">
        <f>CONCATENATE("[",D181,"] = {",LOWER(F181),", ",LOWER(G181),", ",LOWER(H181),", ",LOWER(I181),"}, --",B181)</f>
        <v>[59593] = {true, false, false, false}, --Nerien'eth</v>
      </c>
    </row>
    <row r="182" spans="1:10" ht="15.75" thickBot="1" x14ac:dyDescent="0.3">
      <c r="A182" s="36" t="s">
        <v>226</v>
      </c>
      <c r="B182" s="53" t="s">
        <v>230</v>
      </c>
      <c r="C182" s="38" t="s">
        <v>41</v>
      </c>
      <c r="D182" s="39">
        <v>17902</v>
      </c>
      <c r="E182" s="40" t="b">
        <v>1</v>
      </c>
      <c r="F182" s="40" t="b">
        <v>1</v>
      </c>
      <c r="G182" s="41" t="b">
        <v>0</v>
      </c>
      <c r="H182" s="41" t="b">
        <v>0</v>
      </c>
      <c r="I182" s="40" t="b">
        <v>1</v>
      </c>
      <c r="J182" t="str">
        <f>CONCATENATE("[",D182,"] = {",LOWER(F182),", ",LOWER(G182),", ",LOWER(H182),", ",LOWER(I182),"}, --",B182)</f>
        <v>[17902] = {true, false, false, true}, --Poisoned Weapon</v>
      </c>
    </row>
    <row r="183" spans="1:10" ht="15.75" thickBot="1" x14ac:dyDescent="0.3">
      <c r="A183" s="36" t="s">
        <v>226</v>
      </c>
      <c r="B183" s="53" t="s">
        <v>231</v>
      </c>
      <c r="C183" s="38" t="s">
        <v>41</v>
      </c>
      <c r="D183" s="39">
        <v>40337</v>
      </c>
      <c r="E183" s="40" t="b">
        <v>1</v>
      </c>
      <c r="F183" s="40" t="b">
        <v>1</v>
      </c>
      <c r="G183" s="41" t="b">
        <v>0</v>
      </c>
      <c r="H183" s="41" t="b">
        <v>0</v>
      </c>
      <c r="I183" s="40" t="b">
        <v>1</v>
      </c>
      <c r="J183" t="str">
        <f>CONCATENATE("[",D183,"] = {",LOWER(F183),", ",LOWER(G183),", ",LOWER(H183),", ",LOWER(I183),"}, --",B183)</f>
        <v>[40337] = {true, false, false, true}, --Prismatic Weapon</v>
      </c>
    </row>
    <row r="184" spans="1:10" ht="15.75" thickBot="1" x14ac:dyDescent="0.3">
      <c r="A184" s="36" t="s">
        <v>226</v>
      </c>
      <c r="B184" s="53" t="s">
        <v>352</v>
      </c>
      <c r="C184" s="38" t="s">
        <v>41</v>
      </c>
      <c r="D184" s="39">
        <v>80606</v>
      </c>
      <c r="E184" s="40" t="b">
        <v>1</v>
      </c>
      <c r="F184" s="40" t="b">
        <v>1</v>
      </c>
      <c r="G184" s="41" t="b">
        <v>0</v>
      </c>
      <c r="H184" s="41" t="b">
        <v>0</v>
      </c>
      <c r="I184" s="41" t="b">
        <v>0</v>
      </c>
      <c r="J184" t="str">
        <f>CONCATENATE("[",D184,"] = {",LOWER(F184),", ",LOWER(G184),", ",LOWER(H184),", ",LOWER(I184),"}, --",B184)</f>
        <v>[80606] = {true, false, false, false}, --Selene</v>
      </c>
    </row>
    <row r="185" spans="1:10" ht="15.75" thickBot="1" x14ac:dyDescent="0.3">
      <c r="A185" s="36" t="s">
        <v>226</v>
      </c>
      <c r="B185" s="53" t="s">
        <v>353</v>
      </c>
      <c r="C185" s="38" t="s">
        <v>41</v>
      </c>
      <c r="D185" s="39">
        <v>80544</v>
      </c>
      <c r="E185" s="40" t="b">
        <v>1</v>
      </c>
      <c r="F185" s="40" t="b">
        <v>1</v>
      </c>
      <c r="G185" s="41" t="b">
        <v>0</v>
      </c>
      <c r="H185" s="41" t="b">
        <v>0</v>
      </c>
      <c r="I185" s="41" t="b">
        <v>0</v>
      </c>
      <c r="J185" t="str">
        <f>CONCATENATE("[",D185,"] = {",LOWER(F185),", ",LOWER(G185),", ",LOWER(H185),", ",LOWER(I185),"}, --",B185)</f>
        <v>[80544] = {true, false, false, false}, --Sellistrix</v>
      </c>
    </row>
    <row r="186" spans="1:10" ht="15.75" thickBot="1" x14ac:dyDescent="0.3">
      <c r="A186" s="36" t="s">
        <v>226</v>
      </c>
      <c r="B186" s="53" t="s">
        <v>354</v>
      </c>
      <c r="C186" s="38" t="s">
        <v>41</v>
      </c>
      <c r="D186" s="39">
        <v>80980</v>
      </c>
      <c r="E186" s="43" t="s">
        <v>375</v>
      </c>
      <c r="F186" s="41" t="b">
        <v>0</v>
      </c>
      <c r="G186" s="41" t="b">
        <v>0</v>
      </c>
      <c r="H186" s="41" t="b">
        <v>0</v>
      </c>
      <c r="I186" s="41" t="b">
        <v>0</v>
      </c>
      <c r="J186" t="str">
        <f>CONCATENATE("[",D186,"] = {",LOWER(F186),", ",LOWER(G186),", ",LOWER(H186),", ",LOWER(I186),"}, --",B186)</f>
        <v>[80980] = {false, false, false, false}, --Shadowrend (base attack)</v>
      </c>
    </row>
    <row r="187" spans="1:10" ht="15.75" thickBot="1" x14ac:dyDescent="0.3">
      <c r="A187" s="36" t="s">
        <v>226</v>
      </c>
      <c r="B187" s="53" t="s">
        <v>355</v>
      </c>
      <c r="C187" s="38" t="s">
        <v>41</v>
      </c>
      <c r="D187" s="39">
        <v>80989</v>
      </c>
      <c r="E187" s="43" t="s">
        <v>375</v>
      </c>
      <c r="F187" s="41" t="b">
        <v>0</v>
      </c>
      <c r="G187" s="41" t="b">
        <v>0</v>
      </c>
      <c r="H187" s="41" t="b">
        <v>0</v>
      </c>
      <c r="I187" s="41" t="b">
        <v>0</v>
      </c>
      <c r="J187" t="str">
        <f>CONCATENATE("[",D187,"] = {",LOWER(F187),", ",LOWER(G187),", ",LOWER(H187),", ",LOWER(I187),"}, --",B187)</f>
        <v>[80989] = {false, false, false, false}, --Shadowrend (tail sweep)</v>
      </c>
    </row>
    <row r="188" spans="1:10" ht="15.75" thickBot="1" x14ac:dyDescent="0.3">
      <c r="A188" s="36" t="s">
        <v>226</v>
      </c>
      <c r="B188" s="53" t="s">
        <v>357</v>
      </c>
      <c r="C188" s="38" t="s">
        <v>41</v>
      </c>
      <c r="D188" s="39">
        <v>80522</v>
      </c>
      <c r="E188" s="40" t="b">
        <v>1</v>
      </c>
      <c r="F188" s="41" t="b">
        <v>0</v>
      </c>
      <c r="G188" s="40" t="b">
        <v>1</v>
      </c>
      <c r="H188" s="41" t="b">
        <v>0</v>
      </c>
      <c r="I188" s="41" t="b">
        <v>0</v>
      </c>
      <c r="J188" t="str">
        <f>CONCATENATE("[",D188,"] = {",LOWER(F188),", ",LOWER(G188),", ",LOWER(H188),", ",LOWER(I188),"}, --",B188)</f>
        <v>[80522] = {false, true, false, false}, --Stormfist (lightning)</v>
      </c>
    </row>
    <row r="189" spans="1:10" ht="15.75" thickBot="1" x14ac:dyDescent="0.3">
      <c r="A189" s="36" t="s">
        <v>226</v>
      </c>
      <c r="B189" s="53" t="s">
        <v>358</v>
      </c>
      <c r="C189" s="38" t="s">
        <v>41</v>
      </c>
      <c r="D189" s="39">
        <v>80521</v>
      </c>
      <c r="E189" s="40" t="b">
        <v>1</v>
      </c>
      <c r="F189" s="40" t="b">
        <v>1</v>
      </c>
      <c r="G189" s="41" t="b">
        <v>0</v>
      </c>
      <c r="H189" s="41" t="b">
        <v>0</v>
      </c>
      <c r="I189" s="41" t="b">
        <v>0</v>
      </c>
      <c r="J189" t="str">
        <f>CONCATENATE("[",D189,"] = {",LOWER(F189),", ",LOWER(G189),", ",LOWER(H189),", ",LOWER(I189),"}, --",B189)</f>
        <v>[80521] = {true, false, false, false}, --Stormfist (physical)</v>
      </c>
    </row>
    <row r="190" spans="1:10" ht="15.75" thickBot="1" x14ac:dyDescent="0.3">
      <c r="A190" s="36" t="s">
        <v>226</v>
      </c>
      <c r="B190" s="53" t="s">
        <v>359</v>
      </c>
      <c r="C190" s="38" t="s">
        <v>41</v>
      </c>
      <c r="D190" s="39">
        <v>80865</v>
      </c>
      <c r="E190" s="40" t="b">
        <v>1</v>
      </c>
      <c r="F190" s="40" t="b">
        <v>1</v>
      </c>
      <c r="G190" s="41" t="b">
        <v>0</v>
      </c>
      <c r="H190" s="41" t="b">
        <v>0</v>
      </c>
      <c r="I190" s="41" t="b">
        <v>0</v>
      </c>
      <c r="J190" t="str">
        <f>CONCATENATE("[",D190,"] = {",LOWER(F190),", ",LOWER(G190),", ",LOWER(H190),", ",LOWER(I190),"}, --",B190)</f>
        <v>[80865] = {true, false, false, false}, --Tremorscale</v>
      </c>
    </row>
    <row r="191" spans="1:10" ht="15.75" thickBot="1" x14ac:dyDescent="0.3">
      <c r="A191" s="36" t="s">
        <v>226</v>
      </c>
      <c r="B191" s="53" t="s">
        <v>360</v>
      </c>
      <c r="C191" s="38" t="s">
        <v>41</v>
      </c>
      <c r="D191" s="39">
        <v>61273</v>
      </c>
      <c r="E191" s="40" t="b">
        <v>1</v>
      </c>
      <c r="F191" s="40" t="b">
        <v>1</v>
      </c>
      <c r="G191" s="41" t="b">
        <v>0</v>
      </c>
      <c r="H191" s="41" t="b">
        <v>0</v>
      </c>
      <c r="I191" s="41" t="b">
        <v>0</v>
      </c>
      <c r="J191" t="str">
        <f>CONCATENATE("[",D191,"] = {",LOWER(F191),", ",LOWER(G191),", ",LOWER(H191),", ",LOWER(I191),"}, --",B191)</f>
        <v>[61273] = {true, false, false, false}, --Valkyn Skoria (splash)</v>
      </c>
    </row>
    <row r="192" spans="1:10" ht="15.75" thickBot="1" x14ac:dyDescent="0.3">
      <c r="A192" s="36" t="s">
        <v>226</v>
      </c>
      <c r="B192" s="53" t="s">
        <v>361</v>
      </c>
      <c r="C192" s="38" t="s">
        <v>41</v>
      </c>
      <c r="D192" s="39">
        <v>59596</v>
      </c>
      <c r="E192" s="40" t="b">
        <v>1</v>
      </c>
      <c r="F192" s="40" t="b">
        <v>1</v>
      </c>
      <c r="G192" s="41" t="b">
        <v>0</v>
      </c>
      <c r="H192" s="41" t="b">
        <v>0</v>
      </c>
      <c r="I192" s="41" t="b">
        <v>0</v>
      </c>
      <c r="J192" t="str">
        <f>CONCATENATE("[",D192,"] = {",LOWER(F192),", ",LOWER(G192),", ",LOWER(H192),", ",LOWER(I192),"}, --",B192)</f>
        <v>[59596] = {true, false, false, false}, --Valkyn Skoria (target hit)</v>
      </c>
    </row>
    <row r="193" spans="1:10" ht="15.75" thickBot="1" x14ac:dyDescent="0.3">
      <c r="A193" s="36" t="s">
        <v>226</v>
      </c>
      <c r="B193" s="53" t="s">
        <v>362</v>
      </c>
      <c r="C193" s="38" t="s">
        <v>41</v>
      </c>
      <c r="D193" s="39">
        <v>80490</v>
      </c>
      <c r="E193" s="40" t="b">
        <v>1</v>
      </c>
      <c r="F193" s="40" t="b">
        <v>1</v>
      </c>
      <c r="G193" s="41" t="b">
        <v>0</v>
      </c>
      <c r="H193" s="41" t="b">
        <v>0</v>
      </c>
      <c r="I193" s="41" t="b">
        <v>0</v>
      </c>
      <c r="J193" t="str">
        <f>CONCATENATE("[",D193,"] = {",LOWER(F193),", ",LOWER(G193),", ",LOWER(H193),", ",LOWER(I193),"}, --",B193)</f>
        <v>[80490] = {true, false, false, false}, --Velidreth</v>
      </c>
    </row>
    <row r="194" spans="1:10" ht="15.75" thickBot="1" x14ac:dyDescent="0.3">
      <c r="A194" s="36" t="s">
        <v>226</v>
      </c>
      <c r="B194" s="53" t="s">
        <v>413</v>
      </c>
      <c r="C194" s="38" t="s">
        <v>41</v>
      </c>
      <c r="D194" s="39">
        <v>102136</v>
      </c>
      <c r="E194" s="40" t="b">
        <v>1</v>
      </c>
      <c r="F194" s="41" t="b">
        <v>0</v>
      </c>
      <c r="G194" s="40" t="b">
        <v>1</v>
      </c>
      <c r="H194" s="41" t="b">
        <v>0</v>
      </c>
      <c r="I194" s="41" t="b">
        <v>0</v>
      </c>
      <c r="J194" t="str">
        <f>CONCATENATE("[",D194,"] = {",LOWER(F194),", ",LOWER(G194),", ",LOWER(H194),", ",LOWER(I194),"}, --",B194)</f>
        <v>[102136] = {false, true, false, false}, --Zaan</v>
      </c>
    </row>
    <row r="195" spans="1:10" ht="15.75" thickBot="1" x14ac:dyDescent="0.3">
      <c r="A195" s="36" t="s">
        <v>99</v>
      </c>
      <c r="B195" s="53" t="s">
        <v>57</v>
      </c>
      <c r="C195" s="38">
        <v>40457</v>
      </c>
      <c r="D195" s="39">
        <v>40457</v>
      </c>
      <c r="E195" s="40" t="b">
        <v>1</v>
      </c>
      <c r="F195" s="41" t="b">
        <v>0</v>
      </c>
      <c r="G195" s="40" t="b">
        <v>1</v>
      </c>
      <c r="H195" s="41" t="b">
        <v>0</v>
      </c>
      <c r="I195" s="40" t="b">
        <v>1</v>
      </c>
      <c r="J195" t="str">
        <f>CONCATENATE("[",D195,"] = {",LOWER(F195),", ",LOWER(G195),", ",LOWER(H195),", ",LOWER(I195),"}, --",B195)</f>
        <v>[40457] = {false, true, false, true}, --Degeneration</v>
      </c>
    </row>
    <row r="196" spans="1:10" ht="15.75" thickBot="1" x14ac:dyDescent="0.3">
      <c r="A196" s="36" t="s">
        <v>99</v>
      </c>
      <c r="B196" s="53" t="s">
        <v>58</v>
      </c>
      <c r="C196" s="38">
        <v>40489</v>
      </c>
      <c r="D196" s="39">
        <v>63457</v>
      </c>
      <c r="E196" s="40" t="b">
        <v>1</v>
      </c>
      <c r="F196" s="40" t="b">
        <v>1</v>
      </c>
      <c r="G196" s="41" t="b">
        <v>0</v>
      </c>
      <c r="H196" s="41" t="b">
        <v>0</v>
      </c>
      <c r="I196" s="40" t="b">
        <v>1</v>
      </c>
      <c r="J196" t="str">
        <f>CONCATENATE("[",D196,"] = {",LOWER(F196),", ",LOWER(G196),", ",LOWER(H196),", ",LOWER(I196),"}, --",B196)</f>
        <v>[63457] = {true, false, false, true}, --Ice Comet</v>
      </c>
    </row>
    <row r="197" spans="1:10" ht="15.75" thickBot="1" x14ac:dyDescent="0.3">
      <c r="A197" s="36" t="s">
        <v>99</v>
      </c>
      <c r="B197" s="53" t="s">
        <v>59</v>
      </c>
      <c r="C197" s="38">
        <v>40489</v>
      </c>
      <c r="D197" s="39">
        <v>63454</v>
      </c>
      <c r="E197" s="40" t="b">
        <v>1</v>
      </c>
      <c r="F197" s="41" t="b">
        <v>0</v>
      </c>
      <c r="G197" s="40" t="b">
        <v>1</v>
      </c>
      <c r="H197" s="41" t="b">
        <v>0</v>
      </c>
      <c r="I197" s="40" t="b">
        <v>1</v>
      </c>
      <c r="J197" t="str">
        <f>CONCATENATE("[",D197,"] = {",LOWER(F197),", ",LOWER(G197),", ",LOWER(H197),", ",LOWER(I197),"}, --",B197)</f>
        <v>[63454] = {false, true, false, true}, --Ice Comet dot</v>
      </c>
    </row>
    <row r="198" spans="1:10" ht="15.75" thickBot="1" x14ac:dyDescent="0.3">
      <c r="A198" s="36" t="s">
        <v>99</v>
      </c>
      <c r="B198" s="53" t="s">
        <v>332</v>
      </c>
      <c r="C198" s="38">
        <v>40465</v>
      </c>
      <c r="D198" s="39">
        <v>40469</v>
      </c>
      <c r="E198" s="40" t="b">
        <v>1</v>
      </c>
      <c r="F198" s="40" t="b">
        <v>1</v>
      </c>
      <c r="G198" s="41" t="b">
        <v>0</v>
      </c>
      <c r="H198" s="41" t="b">
        <v>0</v>
      </c>
      <c r="I198" s="40" t="b">
        <v>1</v>
      </c>
      <c r="J198" t="str">
        <f>CONCATENATE("[",D198,"] = {",LOWER(F198),", ",LOWER(G198),", ",LOWER(H198),", ",LOWER(I198),"}, --",B198)</f>
        <v>[40469] = {true, false, false, true}, --Scalding Rune</v>
      </c>
    </row>
    <row r="199" spans="1:10" ht="15.75" thickBot="1" x14ac:dyDescent="0.3">
      <c r="A199" s="36" t="s">
        <v>99</v>
      </c>
      <c r="B199" s="53" t="s">
        <v>333</v>
      </c>
      <c r="C199" s="38">
        <v>40465</v>
      </c>
      <c r="D199" s="39">
        <v>40468</v>
      </c>
      <c r="E199" s="40" t="b">
        <v>1</v>
      </c>
      <c r="F199" s="41" t="b">
        <v>0</v>
      </c>
      <c r="G199" s="40" t="b">
        <v>1</v>
      </c>
      <c r="H199" s="41" t="b">
        <v>0</v>
      </c>
      <c r="I199" s="40" t="b">
        <v>1</v>
      </c>
      <c r="J199" t="str">
        <f>CONCATENATE("[",D199,"] = {",LOWER(F199),", ",LOWER(G199),", ",LOWER(H199),", ",LOWER(I199),"}, --",B199)</f>
        <v>[40468] = {false, true, false, true}, --Scalding Rune dot</v>
      </c>
    </row>
    <row r="200" spans="1:10" ht="15.75" thickBot="1" x14ac:dyDescent="0.3">
      <c r="A200" s="36" t="s">
        <v>99</v>
      </c>
      <c r="B200" s="53" t="s">
        <v>32</v>
      </c>
      <c r="C200" s="38">
        <v>40493</v>
      </c>
      <c r="D200" s="39">
        <v>63474</v>
      </c>
      <c r="E200" s="40" t="b">
        <v>1</v>
      </c>
      <c r="F200" s="40" t="b">
        <v>1</v>
      </c>
      <c r="G200" s="41" t="b">
        <v>0</v>
      </c>
      <c r="H200" s="41" t="b">
        <v>0</v>
      </c>
      <c r="I200" s="40" t="b">
        <v>1</v>
      </c>
      <c r="J200" t="str">
        <f>CONCATENATE("[",D200,"] = {",LOWER(F200),", ",LOWER(G200),", ",LOWER(H200),", ",LOWER(I200),"}, --",B200)</f>
        <v>[63474] = {true, false, false, true}, --Shooting Star</v>
      </c>
    </row>
    <row r="201" spans="1:10" ht="15.75" thickBot="1" x14ac:dyDescent="0.3">
      <c r="A201" s="36" t="s">
        <v>99</v>
      </c>
      <c r="B201" s="53" t="s">
        <v>33</v>
      </c>
      <c r="C201" s="38">
        <v>40493</v>
      </c>
      <c r="D201" s="39">
        <v>63471</v>
      </c>
      <c r="E201" s="40" t="b">
        <v>1</v>
      </c>
      <c r="F201" s="41" t="b">
        <v>0</v>
      </c>
      <c r="G201" s="40" t="b">
        <v>1</v>
      </c>
      <c r="H201" s="41" t="b">
        <v>0</v>
      </c>
      <c r="I201" s="40" t="b">
        <v>1</v>
      </c>
      <c r="J201" t="str">
        <f>CONCATENATE("[",D201,"] = {",LOWER(F201),", ",LOWER(G201),", ",LOWER(H201),", ",LOWER(I201),"}, --",B201)</f>
        <v>[63471] = {false, true, false, true}, --Shooting Star (dot)</v>
      </c>
    </row>
    <row r="202" spans="1:10" ht="15.75" thickBot="1" x14ac:dyDescent="0.3">
      <c r="A202" s="36" t="s">
        <v>99</v>
      </c>
      <c r="B202" s="53" t="s">
        <v>334</v>
      </c>
      <c r="C202" s="38">
        <v>40452</v>
      </c>
      <c r="D202" s="39">
        <v>40452</v>
      </c>
      <c r="E202" s="40" t="b">
        <v>1</v>
      </c>
      <c r="F202" s="41" t="b">
        <v>0</v>
      </c>
      <c r="G202" s="40" t="b">
        <v>1</v>
      </c>
      <c r="H202" s="41" t="b">
        <v>0</v>
      </c>
      <c r="I202" s="40" t="b">
        <v>1</v>
      </c>
      <c r="J202" t="str">
        <f>CONCATENATE("[",D202,"] = {",LOWER(F202),", ",LOWER(G202),", ",LOWER(H202),", ",LOWER(I202),"}, --",B202)</f>
        <v>[40452] = {false, true, false, true}, --Structured Entropy</v>
      </c>
    </row>
    <row r="203" spans="1:10" ht="15.75" thickBot="1" x14ac:dyDescent="0.3">
      <c r="A203" s="36" t="s">
        <v>99</v>
      </c>
      <c r="B203" s="53" t="s">
        <v>60</v>
      </c>
      <c r="C203" s="38">
        <v>40470</v>
      </c>
      <c r="D203" s="39">
        <v>40473</v>
      </c>
      <c r="E203" s="40" t="b">
        <v>1</v>
      </c>
      <c r="F203" s="40" t="b">
        <v>1</v>
      </c>
      <c r="G203" s="41" t="b">
        <v>0</v>
      </c>
      <c r="H203" s="41" t="b">
        <v>0</v>
      </c>
      <c r="I203" s="40" t="b">
        <v>1</v>
      </c>
      <c r="J203" t="str">
        <f>CONCATENATE("[",D203,"] = {",LOWER(F203),", ",LOWER(G203),", ",LOWER(H203),", ",LOWER(I203),"}, --",B203)</f>
        <v>[40473] = {true, false, false, true}, --Volcanic Rune</v>
      </c>
    </row>
    <row r="204" spans="1:10" ht="15.75" thickBot="1" x14ac:dyDescent="0.3">
      <c r="A204" s="36" t="s">
        <v>100</v>
      </c>
      <c r="B204" s="53" t="s">
        <v>277</v>
      </c>
      <c r="C204" s="38">
        <v>25484</v>
      </c>
      <c r="D204" s="39">
        <v>25485</v>
      </c>
      <c r="E204" s="40" t="b">
        <v>1</v>
      </c>
      <c r="F204" s="40" t="b">
        <v>1</v>
      </c>
      <c r="G204" s="41" t="b">
        <v>0</v>
      </c>
      <c r="H204" s="41" t="b">
        <v>0</v>
      </c>
      <c r="I204" s="40" t="b">
        <v>1</v>
      </c>
      <c r="J204" t="str">
        <f>CONCATENATE("[",D204,"] = {",LOWER(F204),", ",LOWER(G204),", ",LOWER(H204),", ",LOWER(I204),"}, --",B204)</f>
        <v>[25485] = {true, false, false, true}, --Ambush</v>
      </c>
    </row>
    <row r="205" spans="1:10" ht="15.75" thickBot="1" x14ac:dyDescent="0.3">
      <c r="A205" s="36" t="s">
        <v>100</v>
      </c>
      <c r="B205" s="53" t="s">
        <v>414</v>
      </c>
      <c r="C205" s="38">
        <v>61927</v>
      </c>
      <c r="D205" s="39">
        <v>61932</v>
      </c>
      <c r="E205" s="40" t="b">
        <v>1</v>
      </c>
      <c r="F205" s="40" t="b">
        <v>1</v>
      </c>
      <c r="G205" s="41" t="b">
        <v>0</v>
      </c>
      <c r="H205" s="41" t="b">
        <v>0</v>
      </c>
      <c r="I205" s="40" t="b">
        <v>1</v>
      </c>
      <c r="J205" t="str">
        <f>CONCATENATE("[",D205,"] = {",LOWER(F205),", ",LOWER(G205),", ",LOWER(H205),", ",LOWER(I205),"}, --",B205)</f>
        <v>[61932] = {true, false, false, true}, --Assassin's Scourge</v>
      </c>
    </row>
    <row r="206" spans="1:10" ht="15.75" thickBot="1" x14ac:dyDescent="0.3">
      <c r="A206" s="36" t="s">
        <v>100</v>
      </c>
      <c r="B206" s="53" t="s">
        <v>415</v>
      </c>
      <c r="C206" s="38">
        <v>61902</v>
      </c>
      <c r="D206" s="39">
        <v>61907</v>
      </c>
      <c r="E206" s="40" t="b">
        <v>1</v>
      </c>
      <c r="F206" s="40" t="b">
        <v>1</v>
      </c>
      <c r="G206" s="41" t="b">
        <v>0</v>
      </c>
      <c r="H206" s="41" t="b">
        <v>0</v>
      </c>
      <c r="I206" s="40" t="b">
        <v>1</v>
      </c>
      <c r="J206" t="str">
        <f>CONCATENATE("[",D206,"] = {",LOWER(F206),", ",LOWER(G206),", ",LOWER(H206),", ",LOWER(I206),"}, --",B206)</f>
        <v>[61907] = {true, false, false, true}, --Assassin's Will</v>
      </c>
    </row>
    <row r="207" spans="1:10" ht="15.75" thickBot="1" x14ac:dyDescent="0.3">
      <c r="A207" s="36" t="s">
        <v>100</v>
      </c>
      <c r="B207" s="53" t="s">
        <v>415</v>
      </c>
      <c r="C207" s="38">
        <v>61919</v>
      </c>
      <c r="D207" s="39">
        <v>61930</v>
      </c>
      <c r="E207" s="40" t="b">
        <v>1</v>
      </c>
      <c r="F207" s="40" t="b">
        <v>1</v>
      </c>
      <c r="G207" s="41" t="b">
        <v>0</v>
      </c>
      <c r="H207" s="41" t="b">
        <v>0</v>
      </c>
      <c r="I207" s="40" t="b">
        <v>1</v>
      </c>
      <c r="J207" t="str">
        <f>CONCATENATE("[",D207,"] = {",LOWER(F207),", ",LOWER(G207),", ",LOWER(H207),", ",LOWER(I207),"}, --",B207)</f>
        <v>[61930] = {true, false, false, true}, --Assassin's Will</v>
      </c>
    </row>
    <row r="208" spans="1:10" ht="15.75" thickBot="1" x14ac:dyDescent="0.3">
      <c r="A208" s="36" t="s">
        <v>100</v>
      </c>
      <c r="B208" s="53" t="s">
        <v>62</v>
      </c>
      <c r="C208" s="38">
        <v>25267</v>
      </c>
      <c r="D208" s="39">
        <v>25267</v>
      </c>
      <c r="E208" s="40" t="b">
        <v>1</v>
      </c>
      <c r="F208" s="40" t="b">
        <v>1</v>
      </c>
      <c r="G208" s="41" t="b">
        <v>0</v>
      </c>
      <c r="H208" s="41" t="b">
        <v>0</v>
      </c>
      <c r="I208" s="40" t="b">
        <v>1</v>
      </c>
      <c r="J208" t="str">
        <f>CONCATENATE("[",D208,"] = {",LOWER(F208),", ",LOWER(G208),", ",LOWER(H208),", ",LOWER(I208),"}, --",B208)</f>
        <v>[25267] = {true, false, false, true}, --Concealed Weapon</v>
      </c>
    </row>
    <row r="209" spans="1:10" ht="15.75" thickBot="1" x14ac:dyDescent="0.3">
      <c r="A209" s="36" t="s">
        <v>100</v>
      </c>
      <c r="B209" s="53" t="s">
        <v>279</v>
      </c>
      <c r="C209" s="38" t="s">
        <v>41</v>
      </c>
      <c r="D209" s="39">
        <v>33219</v>
      </c>
      <c r="E209" s="41" t="b">
        <v>0</v>
      </c>
      <c r="F209" s="41" t="b">
        <v>0</v>
      </c>
      <c r="G209" s="41" t="b">
        <v>0</v>
      </c>
      <c r="H209" s="41" t="b">
        <v>0</v>
      </c>
      <c r="I209" s="40" t="b">
        <v>1</v>
      </c>
      <c r="J209" t="str">
        <f>CONCATENATE("[",D209,"] = {",LOWER(F209),", ",LOWER(G209),", ",LOWER(H209),", ",LOWER(I209),"}, --",B209)</f>
        <v>[33219] = {false, false, false, true}, --Corrode (pet)</v>
      </c>
    </row>
    <row r="210" spans="1:10" ht="15.75" thickBot="1" x14ac:dyDescent="0.3">
      <c r="A210" s="36" t="s">
        <v>100</v>
      </c>
      <c r="B210" s="53" t="s">
        <v>279</v>
      </c>
      <c r="C210" s="38" t="s">
        <v>41</v>
      </c>
      <c r="D210" s="39">
        <v>51556</v>
      </c>
      <c r="E210" s="41" t="b">
        <v>0</v>
      </c>
      <c r="F210" s="41" t="b">
        <v>0</v>
      </c>
      <c r="G210" s="41" t="b">
        <v>0</v>
      </c>
      <c r="H210" s="41" t="b">
        <v>0</v>
      </c>
      <c r="I210" s="40" t="b">
        <v>1</v>
      </c>
      <c r="J210" t="str">
        <f>CONCATENATE("[",D210,"] = {",LOWER(F210),", ",LOWER(G210),", ",LOWER(H210),", ",LOWER(I210),"}, --",B210)</f>
        <v>[51556] = {false, false, false, true}, --Corrode (pet)</v>
      </c>
    </row>
    <row r="211" spans="1:10" ht="15.75" thickBot="1" x14ac:dyDescent="0.3">
      <c r="A211" s="36" t="s">
        <v>100</v>
      </c>
      <c r="B211" s="53" t="s">
        <v>63</v>
      </c>
      <c r="C211" s="38">
        <v>36957</v>
      </c>
      <c r="D211" s="39">
        <v>36963</v>
      </c>
      <c r="E211" s="40" t="b">
        <v>1</v>
      </c>
      <c r="F211" s="40" t="b">
        <v>1</v>
      </c>
      <c r="G211" s="41" t="b">
        <v>0</v>
      </c>
      <c r="H211" s="41" t="b">
        <v>0</v>
      </c>
      <c r="I211" s="40" t="b">
        <v>1</v>
      </c>
      <c r="J211" t="str">
        <f>CONCATENATE("[",D211,"] = {",LOWER(F211),", ",LOWER(G211),", ",LOWER(H211),", ",LOWER(I211),"}, --",B211)</f>
        <v>[36963] = {true, false, false, true}, --Crippling Grasp</v>
      </c>
    </row>
    <row r="212" spans="1:10" ht="15.75" thickBot="1" x14ac:dyDescent="0.3">
      <c r="A212" s="36" t="s">
        <v>100</v>
      </c>
      <c r="B212" s="53" t="s">
        <v>64</v>
      </c>
      <c r="C212" s="38">
        <v>36957</v>
      </c>
      <c r="D212" s="39">
        <v>36960</v>
      </c>
      <c r="E212" s="40" t="b">
        <v>1</v>
      </c>
      <c r="F212" s="41" t="b">
        <v>0</v>
      </c>
      <c r="G212" s="40" t="b">
        <v>1</v>
      </c>
      <c r="H212" s="41" t="b">
        <v>0</v>
      </c>
      <c r="I212" s="40" t="b">
        <v>1</v>
      </c>
      <c r="J212" t="str">
        <f>CONCATENATE("[",D212,"] = {",LOWER(F212),", ",LOWER(G212),", ",LOWER(H212),", ",LOWER(I212),"}, --",B212)</f>
        <v>[36960] = {false, true, false, true}, --Crippling Grasp dot</v>
      </c>
    </row>
    <row r="213" spans="1:10" ht="15.75" thickBot="1" x14ac:dyDescent="0.3">
      <c r="A213" s="36" t="s">
        <v>100</v>
      </c>
      <c r="B213" s="53" t="s">
        <v>280</v>
      </c>
      <c r="C213" s="38">
        <v>36943</v>
      </c>
      <c r="D213" s="39">
        <v>36947</v>
      </c>
      <c r="E213" s="40" t="b">
        <v>1</v>
      </c>
      <c r="F213" s="41" t="b">
        <v>0</v>
      </c>
      <c r="G213" s="40" t="b">
        <v>1</v>
      </c>
      <c r="H213" s="41" t="b">
        <v>0</v>
      </c>
      <c r="I213" s="40" t="b">
        <v>1</v>
      </c>
      <c r="J213" t="str">
        <f>CONCATENATE("[",D213,"] = {",LOWER(F213),", ",LOWER(G213),", ",LOWER(H213),", ",LOWER(I213),"}, --",B213)</f>
        <v>[36947] = {false, true, false, true}, --Debilitate</v>
      </c>
    </row>
    <row r="214" spans="1:10" ht="15.75" thickBot="1" x14ac:dyDescent="0.3">
      <c r="A214" s="36" t="s">
        <v>100</v>
      </c>
      <c r="B214" s="53" t="s">
        <v>65</v>
      </c>
      <c r="C214" s="38">
        <v>34838</v>
      </c>
      <c r="D214" s="39">
        <v>34838</v>
      </c>
      <c r="E214" s="40" t="b">
        <v>1</v>
      </c>
      <c r="F214" s="40" t="b">
        <v>1</v>
      </c>
      <c r="G214" s="41" t="b">
        <v>0</v>
      </c>
      <c r="H214" s="41" t="b">
        <v>0</v>
      </c>
      <c r="I214" s="40" t="b">
        <v>1</v>
      </c>
      <c r="J214" t="str">
        <f>CONCATENATE("[",D214,"] = {",LOWER(F214),", ",LOWER(G214),", ",LOWER(H214),", ",LOWER(I214),"}, --",B214)</f>
        <v>[34838] = {true, false, false, true}, --Funnel Health</v>
      </c>
    </row>
    <row r="215" spans="1:10" ht="15.75" thickBot="1" x14ac:dyDescent="0.3">
      <c r="A215" s="36" t="s">
        <v>100</v>
      </c>
      <c r="B215" s="53" t="s">
        <v>66</v>
      </c>
      <c r="C215" s="38">
        <v>34851</v>
      </c>
      <c r="D215" s="39">
        <v>34851</v>
      </c>
      <c r="E215" s="40" t="b">
        <v>1</v>
      </c>
      <c r="F215" s="40" t="b">
        <v>1</v>
      </c>
      <c r="G215" s="41" t="b">
        <v>0</v>
      </c>
      <c r="H215" s="41" t="b">
        <v>0</v>
      </c>
      <c r="I215" s="40" t="b">
        <v>1</v>
      </c>
      <c r="J215" t="str">
        <f>CONCATENATE("[",D215,"] = {",LOWER(F215),", ",LOWER(G215),", ",LOWER(H215),", ",LOWER(I215),"}, --",B215)</f>
        <v>[34851] = {true, false, false, true}, --Impale</v>
      </c>
    </row>
    <row r="216" spans="1:10" ht="15.75" thickBot="1" x14ac:dyDescent="0.3">
      <c r="A216" s="36" t="s">
        <v>100</v>
      </c>
      <c r="B216" s="53" t="s">
        <v>281</v>
      </c>
      <c r="C216" s="38">
        <v>36508</v>
      </c>
      <c r="D216" s="39">
        <v>36508</v>
      </c>
      <c r="E216" s="40" t="b">
        <v>1</v>
      </c>
      <c r="F216" s="40" t="b">
        <v>1</v>
      </c>
      <c r="G216" s="41" t="b">
        <v>0</v>
      </c>
      <c r="H216" s="41" t="b">
        <v>0</v>
      </c>
      <c r="I216" s="40" t="b">
        <v>1</v>
      </c>
      <c r="J216" t="str">
        <f>CONCATENATE("[",D216,"] = {",LOWER(F216),", ",LOWER(G216),", ",LOWER(H216),", ",LOWER(I216),"}, --",B216)</f>
        <v>[36508] = {true, false, false, true}, --Incapacitating Strike</v>
      </c>
    </row>
    <row r="217" spans="1:10" ht="15.75" thickBot="1" x14ac:dyDescent="0.3">
      <c r="A217" s="36" t="s">
        <v>100</v>
      </c>
      <c r="B217" s="53" t="s">
        <v>282</v>
      </c>
      <c r="C217" s="38">
        <v>34843</v>
      </c>
      <c r="D217" s="39">
        <v>34843</v>
      </c>
      <c r="E217" s="40" t="b">
        <v>1</v>
      </c>
      <c r="F217" s="40" t="b">
        <v>1</v>
      </c>
      <c r="G217" s="41" t="b">
        <v>0</v>
      </c>
      <c r="H217" s="41" t="b">
        <v>0</v>
      </c>
      <c r="I217" s="40" t="b">
        <v>1</v>
      </c>
      <c r="J217" t="str">
        <f>CONCATENATE("[",D217,"] = {",LOWER(F217),", ",LOWER(G217),", ",LOWER(H217),", ",LOWER(I217),"}, --",B217)</f>
        <v>[34843] = {true, false, false, true}, --Killers Blade</v>
      </c>
    </row>
    <row r="218" spans="1:10" ht="15.75" thickBot="1" x14ac:dyDescent="0.3">
      <c r="A218" s="36" t="s">
        <v>100</v>
      </c>
      <c r="B218" s="53" t="s">
        <v>67</v>
      </c>
      <c r="C218" s="38">
        <v>25493</v>
      </c>
      <c r="D218" s="39">
        <v>25494</v>
      </c>
      <c r="E218" s="40" t="b">
        <v>1</v>
      </c>
      <c r="F218" s="40" t="b">
        <v>1</v>
      </c>
      <c r="G218" s="41" t="b">
        <v>0</v>
      </c>
      <c r="H218" s="41" t="b">
        <v>0</v>
      </c>
      <c r="I218" s="40" t="b">
        <v>1</v>
      </c>
      <c r="J218" t="str">
        <f>CONCATENATE("[",D218,"] = {",LOWER(F218),", ",LOWER(G218),", ",LOWER(H218),", ",LOWER(I218),"}, --",B218)</f>
        <v>[25494] = {true, false, false, true}, --Lotus Fan</v>
      </c>
    </row>
    <row r="219" spans="1:10" ht="15.75" thickBot="1" x14ac:dyDescent="0.3">
      <c r="A219" s="36" t="s">
        <v>100</v>
      </c>
      <c r="B219" s="53" t="s">
        <v>68</v>
      </c>
      <c r="C219" s="38">
        <v>25493</v>
      </c>
      <c r="D219" s="39">
        <v>35336</v>
      </c>
      <c r="E219" s="40" t="b">
        <v>1</v>
      </c>
      <c r="F219" s="41" t="b">
        <v>0</v>
      </c>
      <c r="G219" s="40" t="b">
        <v>1</v>
      </c>
      <c r="H219" s="41" t="b">
        <v>0</v>
      </c>
      <c r="I219" s="40" t="b">
        <v>1</v>
      </c>
      <c r="J219" t="str">
        <f>CONCATENATE("[",D219,"] = {",LOWER(F219),", ",LOWER(G219),", ",LOWER(H219),", ",LOWER(I219),"}, --",B219)</f>
        <v>[35336] = {false, true, false, true}, --Lotus Fan dot</v>
      </c>
    </row>
    <row r="220" spans="1:10" ht="15.75" thickBot="1" x14ac:dyDescent="0.3">
      <c r="A220" s="36" t="s">
        <v>100</v>
      </c>
      <c r="B220" s="53" t="s">
        <v>284</v>
      </c>
      <c r="C220" s="38">
        <v>36901</v>
      </c>
      <c r="D220" s="39">
        <v>36901</v>
      </c>
      <c r="E220" s="40" t="b">
        <v>1</v>
      </c>
      <c r="F220" s="40" t="b">
        <v>1</v>
      </c>
      <c r="G220" s="41" t="b">
        <v>0</v>
      </c>
      <c r="H220" s="41" t="b">
        <v>0</v>
      </c>
      <c r="I220" s="40" t="b">
        <v>1</v>
      </c>
      <c r="J220" t="str">
        <f>CONCATENATE("[",D220,"] = {",LOWER(F220),", ",LOWER(G220),", ",LOWER(H220),", ",LOWER(I220),"}, --",B220)</f>
        <v>[36901] = {true, false, false, true}, --Power Extraction</v>
      </c>
    </row>
    <row r="221" spans="1:10" ht="15.75" thickBot="1" x14ac:dyDescent="0.3">
      <c r="A221" s="36" t="s">
        <v>100</v>
      </c>
      <c r="B221" s="53" t="s">
        <v>416</v>
      </c>
      <c r="C221" s="38">
        <v>36028</v>
      </c>
      <c r="D221" s="39">
        <v>64001</v>
      </c>
      <c r="E221" s="40" t="b">
        <v>1</v>
      </c>
      <c r="F221" s="41" t="b">
        <v>0</v>
      </c>
      <c r="G221" s="40" t="b">
        <v>1</v>
      </c>
      <c r="H221" s="41" t="b">
        <v>0</v>
      </c>
      <c r="I221" s="40" t="b">
        <v>1</v>
      </c>
      <c r="J221" t="str">
        <f>CONCATENATE("[",D221,"] = {",LOWER(F221),", ",LOWER(G221),", ",LOWER(H221),", ",LOWER(I221),"}, --",B221)</f>
        <v>[64001] = {false, true, false, true}, --Path of Darkness (Refreshing Path)</v>
      </c>
    </row>
    <row r="222" spans="1:10" ht="15.75" thickBot="1" x14ac:dyDescent="0.3">
      <c r="A222" s="36" t="s">
        <v>100</v>
      </c>
      <c r="B222" s="53" t="s">
        <v>70</v>
      </c>
      <c r="C222" s="38">
        <v>36891</v>
      </c>
      <c r="D222" s="39">
        <v>36891</v>
      </c>
      <c r="E222" s="40" t="b">
        <v>1</v>
      </c>
      <c r="F222" s="40" t="b">
        <v>1</v>
      </c>
      <c r="G222" s="41" t="b">
        <v>0</v>
      </c>
      <c r="H222" s="41" t="b">
        <v>0</v>
      </c>
      <c r="I222" s="40" t="b">
        <v>1</v>
      </c>
      <c r="J222" t="str">
        <f>CONCATENATE("[",D222,"] = {",LOWER(F222),", ",LOWER(G222),", ",LOWER(H222),", ",LOWER(I222),"}, --",B222)</f>
        <v>[36891] = {true, false, false, true}, --Sap Essence</v>
      </c>
    </row>
    <row r="223" spans="1:10" ht="15.75" thickBot="1" x14ac:dyDescent="0.3">
      <c r="A223" s="36" t="s">
        <v>100</v>
      </c>
      <c r="B223" s="53" t="s">
        <v>71</v>
      </c>
      <c r="C223" s="38">
        <v>36514</v>
      </c>
      <c r="D223" s="39">
        <v>36514</v>
      </c>
      <c r="E223" s="40" t="b">
        <v>1</v>
      </c>
      <c r="F223" s="40" t="b">
        <v>1</v>
      </c>
      <c r="G223" s="41" t="b">
        <v>0</v>
      </c>
      <c r="H223" s="41" t="b">
        <v>0</v>
      </c>
      <c r="I223" s="40" t="b">
        <v>1</v>
      </c>
      <c r="J223" t="str">
        <f>CONCATENATE("[",D223,"] = {",LOWER(F223),", ",LOWER(G223),", ",LOWER(H223),", ",LOWER(I223),"}, --",B223)</f>
        <v>[36514] = {true, false, false, true}, --Soul Harvest</v>
      </c>
    </row>
    <row r="224" spans="1:10" ht="15.75" thickBot="1" x14ac:dyDescent="0.3">
      <c r="A224" s="36" t="s">
        <v>100</v>
      </c>
      <c r="B224" s="53" t="s">
        <v>72</v>
      </c>
      <c r="C224" s="38">
        <v>35460</v>
      </c>
      <c r="D224" s="39">
        <v>35465</v>
      </c>
      <c r="E224" s="40" t="b">
        <v>1</v>
      </c>
      <c r="F224" s="40" t="b">
        <v>1</v>
      </c>
      <c r="G224" s="41" t="b">
        <v>0</v>
      </c>
      <c r="H224" s="41" t="b">
        <v>0</v>
      </c>
      <c r="I224" s="40" t="b">
        <v>1</v>
      </c>
      <c r="J224" t="str">
        <f>CONCATENATE("[",D224,"] = {",LOWER(F224),", ",LOWER(G224),", ",LOWER(H224),", ",LOWER(I224),"}, --",B224)</f>
        <v>[35465] = {true, false, false, true}, --Soul Tether</v>
      </c>
    </row>
    <row r="225" spans="1:10" ht="15.75" thickBot="1" x14ac:dyDescent="0.3">
      <c r="A225" s="36" t="s">
        <v>100</v>
      </c>
      <c r="B225" s="53" t="s">
        <v>73</v>
      </c>
      <c r="C225" s="38">
        <v>35460</v>
      </c>
      <c r="D225" s="39">
        <v>35462</v>
      </c>
      <c r="E225" s="40" t="b">
        <v>1</v>
      </c>
      <c r="F225" s="41" t="b">
        <v>0</v>
      </c>
      <c r="G225" s="40" t="b">
        <v>1</v>
      </c>
      <c r="H225" s="41" t="b">
        <v>0</v>
      </c>
      <c r="I225" s="40" t="b">
        <v>1</v>
      </c>
      <c r="J225" t="str">
        <f>CONCATENATE("[",D225,"] = {",LOWER(F225),", ",LOWER(G225),", ",LOWER(H225),", ",LOWER(I225),"}, --",B225)</f>
        <v>[35462] = {false, true, false, true}, --Soul Tether dot</v>
      </c>
    </row>
    <row r="226" spans="1:10" ht="15.75" thickBot="1" x14ac:dyDescent="0.3">
      <c r="A226" s="36" t="s">
        <v>100</v>
      </c>
      <c r="B226" s="53" t="s">
        <v>417</v>
      </c>
      <c r="C226" s="38">
        <v>25260</v>
      </c>
      <c r="D226" s="39">
        <v>25260</v>
      </c>
      <c r="E226" s="40" t="b">
        <v>1</v>
      </c>
      <c r="F226" s="40" t="b">
        <v>1</v>
      </c>
      <c r="G226" s="41" t="b">
        <v>0</v>
      </c>
      <c r="H226" s="41" t="b">
        <v>0</v>
      </c>
      <c r="I226" s="40" t="b">
        <v>1</v>
      </c>
      <c r="J226" t="str">
        <f>CONCATENATE("[",D226,"] = {",LOWER(F226),", ",LOWER(G226),", ",LOWER(H226),", ",LOWER(I226),"}, --",B226)</f>
        <v>[25260] = {true, false, false, true}, --Surprise Attack</v>
      </c>
    </row>
    <row r="227" spans="1:10" ht="15.75" thickBot="1" x14ac:dyDescent="0.3">
      <c r="A227" s="36" t="s">
        <v>100</v>
      </c>
      <c r="B227" s="53" t="s">
        <v>286</v>
      </c>
      <c r="C227" s="38">
        <v>34835</v>
      </c>
      <c r="D227" s="39">
        <v>34835</v>
      </c>
      <c r="E227" s="40" t="b">
        <v>1</v>
      </c>
      <c r="F227" s="40" t="b">
        <v>1</v>
      </c>
      <c r="G227" s="41" t="b">
        <v>0</v>
      </c>
      <c r="H227" s="41" t="b">
        <v>0</v>
      </c>
      <c r="I227" s="40" t="b">
        <v>1</v>
      </c>
      <c r="J227" t="str">
        <f>CONCATENATE("[",D227,"] = {",LOWER(F227),", ",LOWER(G227),", ",LOWER(H227),", ",LOWER(I227),"}, --",B227)</f>
        <v>[34835] = {true, false, false, true}, --Swallow Soul</v>
      </c>
    </row>
    <row r="228" spans="1:10" ht="15.75" thickBot="1" x14ac:dyDescent="0.3">
      <c r="A228" s="36" t="s">
        <v>100</v>
      </c>
      <c r="B228" s="53" t="s">
        <v>74</v>
      </c>
      <c r="C228" s="38">
        <v>36049</v>
      </c>
      <c r="D228" s="39">
        <v>36052</v>
      </c>
      <c r="E228" s="40" t="b">
        <v>1</v>
      </c>
      <c r="F228" s="41" t="b">
        <v>0</v>
      </c>
      <c r="G228" s="40" t="b">
        <v>1</v>
      </c>
      <c r="H228" s="41" t="b">
        <v>0</v>
      </c>
      <c r="I228" s="40" t="b">
        <v>1</v>
      </c>
      <c r="J228" t="str">
        <f>CONCATENATE("[",D228,"] = {",LOWER(F228),", ",LOWER(G228),", ",LOWER(H228),", ",LOWER(I228),"}, --",B228)</f>
        <v>[36052] = {false, true, false, true}, --Twisting Path</v>
      </c>
    </row>
    <row r="229" spans="1:10" ht="15.75" thickBot="1" x14ac:dyDescent="0.3">
      <c r="A229" s="36" t="s">
        <v>100</v>
      </c>
      <c r="B229" s="53" t="s">
        <v>75</v>
      </c>
      <c r="C229" s="38">
        <v>36485</v>
      </c>
      <c r="D229" s="39">
        <v>36490</v>
      </c>
      <c r="E229" s="40" t="b">
        <v>1</v>
      </c>
      <c r="F229" s="41" t="b">
        <v>0</v>
      </c>
      <c r="G229" s="40" t="b">
        <v>1</v>
      </c>
      <c r="H229" s="41" t="b">
        <v>0</v>
      </c>
      <c r="I229" s="40" t="b">
        <v>1</v>
      </c>
      <c r="J229" t="str">
        <f>CONCATENATE("[",D229,"] = {",LOWER(F229),", ",LOWER(G229),", ",LOWER(H229),", ",LOWER(I229),"}, --",B229)</f>
        <v>[36490] = {false, true, false, true}, --Veil of Blades</v>
      </c>
    </row>
    <row r="230" spans="1:10" ht="15.75" thickBot="1" x14ac:dyDescent="0.3">
      <c r="A230" s="36" t="s">
        <v>100</v>
      </c>
      <c r="B230" s="53" t="s">
        <v>418</v>
      </c>
      <c r="C230" s="38">
        <v>35434</v>
      </c>
      <c r="D230" s="39">
        <v>108936</v>
      </c>
      <c r="E230" s="41" t="b">
        <v>0</v>
      </c>
      <c r="F230" s="41" t="b">
        <v>0</v>
      </c>
      <c r="G230" s="41" t="b">
        <v>0</v>
      </c>
      <c r="H230" s="41" t="b">
        <v>0</v>
      </c>
      <c r="I230" s="40" t="b">
        <v>1</v>
      </c>
      <c r="J230" t="str">
        <f>CONCATENATE("[",D230,"] = {",LOWER(F230),", ",LOWER(G230),", ",LOWER(H230),", ",LOWER(I230),"}, --",B230)</f>
        <v>[108936] = {false, false, false, true}, --Whirlwind (pet)</v>
      </c>
    </row>
    <row r="231" spans="1:10" ht="15.75" thickBot="1" x14ac:dyDescent="0.3">
      <c r="A231" s="36" t="s">
        <v>168</v>
      </c>
      <c r="B231" s="53" t="s">
        <v>380</v>
      </c>
      <c r="C231" s="38" t="s">
        <v>41</v>
      </c>
      <c r="D231" s="39">
        <v>21925</v>
      </c>
      <c r="E231" s="40" t="b">
        <v>1</v>
      </c>
      <c r="F231" s="41" t="b">
        <v>0</v>
      </c>
      <c r="G231" s="40" t="b">
        <v>1</v>
      </c>
      <c r="H231" s="41" t="b">
        <v>0</v>
      </c>
      <c r="I231" s="40" t="b">
        <v>1</v>
      </c>
      <c r="J231" t="str">
        <f>CONCATENATE("[",D231,"] = {",LOWER(F231),", ",LOWER(G231),", ",LOWER(H231),", ",LOWER(I231),"}, --",B231)</f>
        <v>[21925] = {false, true, false, true}, --Diseased</v>
      </c>
    </row>
    <row r="232" spans="1:10" ht="15.75" thickBot="1" x14ac:dyDescent="0.3">
      <c r="A232" s="36" t="s">
        <v>168</v>
      </c>
      <c r="B232" s="53" t="s">
        <v>287</v>
      </c>
      <c r="C232" s="38" t="s">
        <v>41</v>
      </c>
      <c r="D232" s="39">
        <v>21929</v>
      </c>
      <c r="E232" s="40" t="b">
        <v>1</v>
      </c>
      <c r="F232" s="41" t="b">
        <v>0</v>
      </c>
      <c r="G232" s="40" t="b">
        <v>1</v>
      </c>
      <c r="H232" s="41" t="b">
        <v>0</v>
      </c>
      <c r="I232" s="40" t="b">
        <v>1</v>
      </c>
      <c r="J232" t="str">
        <f>CONCATENATE("[",D232,"] = {",LOWER(F232),", ",LOWER(G232),", ",LOWER(H232),", ",LOWER(I232),"}, --",B232)</f>
        <v>[21929] = {false, true, false, true}, --Poisoned</v>
      </c>
    </row>
    <row r="233" spans="1:10" ht="15.75" thickBot="1" x14ac:dyDescent="0.3">
      <c r="A233" s="36" t="s">
        <v>377</v>
      </c>
      <c r="B233" s="53" t="s">
        <v>378</v>
      </c>
      <c r="C233" s="38" t="s">
        <v>41</v>
      </c>
      <c r="D233" s="39">
        <v>79025</v>
      </c>
      <c r="E233" s="40" t="b">
        <v>1</v>
      </c>
      <c r="F233" s="41" t="b">
        <v>0</v>
      </c>
      <c r="G233" s="40" t="b">
        <v>1</v>
      </c>
      <c r="H233" s="41" t="b">
        <v>0</v>
      </c>
      <c r="I233" s="40" t="b">
        <v>1</v>
      </c>
      <c r="J233" t="str">
        <f>CONCATENATE("[",D233,"] = {",LOWER(F233),", ",LOWER(G233),", ",LOWER(H233),", ",LOWER(I233),"}, --",B233)</f>
        <v>[79025] = {false, true, false, true}, --Creeping Ravage Health</v>
      </c>
    </row>
    <row r="234" spans="1:10" ht="15.75" thickBot="1" x14ac:dyDescent="0.3">
      <c r="A234" s="36" t="s">
        <v>377</v>
      </c>
      <c r="B234" s="53" t="s">
        <v>379</v>
      </c>
      <c r="C234" s="38" t="s">
        <v>41</v>
      </c>
      <c r="D234" s="39">
        <v>79707</v>
      </c>
      <c r="E234" s="40" t="b">
        <v>1</v>
      </c>
      <c r="F234" s="41" t="b">
        <v>0</v>
      </c>
      <c r="G234" s="40" t="b">
        <v>1</v>
      </c>
      <c r="H234" s="41" t="b">
        <v>0</v>
      </c>
      <c r="I234" s="40" t="b">
        <v>1</v>
      </c>
      <c r="J234" t="str">
        <f>CONCATENATE("[",D234,"] = {",LOWER(F234),", ",LOWER(G234),", ",LOWER(H234),", ",LOWER(I234),"}, --",B234)</f>
        <v>[79707] = {false, true, false, true}, --Ravage Health</v>
      </c>
    </row>
    <row r="235" spans="1:10" ht="15.75" thickBot="1" x14ac:dyDescent="0.3">
      <c r="A235" s="36" t="s">
        <v>377</v>
      </c>
      <c r="B235" s="53" t="s">
        <v>419</v>
      </c>
      <c r="C235" s="38" t="s">
        <v>41</v>
      </c>
      <c r="D235" s="39">
        <v>81275</v>
      </c>
      <c r="E235" s="40" t="b">
        <v>1</v>
      </c>
      <c r="F235" s="40" t="b">
        <v>1</v>
      </c>
      <c r="G235" s="41" t="b">
        <v>0</v>
      </c>
      <c r="H235" s="41" t="b">
        <v>0</v>
      </c>
      <c r="I235" s="40" t="b">
        <v>1</v>
      </c>
      <c r="J235" t="str">
        <f>CONCATENATE("[",D235,"] = {",LOWER(F235),", ",LOWER(G235),", ",LOWER(H235),", ",LOWER(I235),"}, --",B235)</f>
        <v>[81275] = {true, false, false, true}, --Creeping Ravage Health (Crown Store)</v>
      </c>
    </row>
    <row r="236" spans="1:10" ht="15.75" thickBot="1" x14ac:dyDescent="0.3">
      <c r="A236" s="36" t="s">
        <v>377</v>
      </c>
      <c r="B236" s="53" t="s">
        <v>420</v>
      </c>
      <c r="C236" s="38" t="s">
        <v>41</v>
      </c>
      <c r="D236" s="39">
        <v>81274</v>
      </c>
      <c r="E236" s="40" t="b">
        <v>1</v>
      </c>
      <c r="F236" s="40" t="b">
        <v>1</v>
      </c>
      <c r="G236" s="41" t="b">
        <v>0</v>
      </c>
      <c r="H236" s="41" t="b">
        <v>0</v>
      </c>
      <c r="I236" s="40" t="b">
        <v>1</v>
      </c>
      <c r="J236" t="str">
        <f>CONCATENATE("[",D236,"] = {",LOWER(F236),", ",LOWER(G236),", ",LOWER(H236),", ",LOWER(I236),"}, --",B236)</f>
        <v>[81274] = {true, false, false, true}, --Ravage Health (Crown Store)</v>
      </c>
    </row>
    <row r="237" spans="1:10" ht="15.75" thickBot="1" x14ac:dyDescent="0.3">
      <c r="A237" s="36" t="s">
        <v>319</v>
      </c>
      <c r="B237" s="53" t="s">
        <v>195</v>
      </c>
      <c r="C237" s="38">
        <v>16212</v>
      </c>
      <c r="D237" s="39">
        <v>16212</v>
      </c>
      <c r="E237" s="40" t="b">
        <v>1</v>
      </c>
      <c r="F237" s="41" t="b">
        <v>0</v>
      </c>
      <c r="G237" s="40" t="b">
        <v>1</v>
      </c>
      <c r="H237" s="40" t="b">
        <v>1</v>
      </c>
      <c r="I237" s="40" t="b">
        <v>1</v>
      </c>
      <c r="J237" t="str">
        <f>CONCATENATE("[",D237,"] = {",LOWER(F237),", ",LOWER(G237),", ",LOWER(H237),", ",LOWER(I237),"}, --",B237)</f>
        <v>[16212] = {false, true, true, true}, --Heavy Attack (Resto)</v>
      </c>
    </row>
    <row r="238" spans="1:10" ht="15.75" thickBot="1" x14ac:dyDescent="0.3">
      <c r="A238" s="36" t="s">
        <v>319</v>
      </c>
      <c r="B238" s="53" t="s">
        <v>196</v>
      </c>
      <c r="C238" s="38">
        <v>16145</v>
      </c>
      <c r="D238" s="39">
        <v>16145</v>
      </c>
      <c r="E238" s="40" t="b">
        <v>1</v>
      </c>
      <c r="F238" s="40" t="b">
        <v>1</v>
      </c>
      <c r="G238" s="41" t="b">
        <v>0</v>
      </c>
      <c r="H238" s="40" t="b">
        <v>1</v>
      </c>
      <c r="I238" s="40" t="b">
        <v>1</v>
      </c>
      <c r="J238" t="str">
        <f>CONCATENATE("[",D238,"] = {",LOWER(F238),", ",LOWER(G238),", ",LOWER(H238),", ",LOWER(I238),"}, --",B238)</f>
        <v>[16145] = {true, false, true, true}, --Light Attack (Resto)</v>
      </c>
    </row>
    <row r="239" spans="1:10" ht="15.75" thickBot="1" x14ac:dyDescent="0.3">
      <c r="A239" s="36" t="s">
        <v>101</v>
      </c>
      <c r="B239" s="53" t="s">
        <v>276</v>
      </c>
      <c r="C239" s="38" t="s">
        <v>41</v>
      </c>
      <c r="D239" s="39">
        <v>46743</v>
      </c>
      <c r="E239" s="40" t="b">
        <v>1</v>
      </c>
      <c r="F239" s="40" t="b">
        <v>1</v>
      </c>
      <c r="G239" s="41" t="b">
        <v>0</v>
      </c>
      <c r="H239" s="41" t="b">
        <v>0</v>
      </c>
      <c r="I239" s="40" t="b">
        <v>1</v>
      </c>
      <c r="J239" t="str">
        <f>CONCATENATE("[",D239,"] = {",LOWER(F239),", ",LOWER(G239),", ",LOWER(H239),", ",LOWER(I239),"}, --",B239)</f>
        <v>[46743] = {true, false, false, true}, --Absorb Magicka</v>
      </c>
    </row>
    <row r="240" spans="1:10" ht="15.75" thickBot="1" x14ac:dyDescent="0.3">
      <c r="A240" s="36" t="s">
        <v>101</v>
      </c>
      <c r="B240" s="53" t="s">
        <v>421</v>
      </c>
      <c r="C240" s="38">
        <v>23634</v>
      </c>
      <c r="D240" s="39">
        <v>23428</v>
      </c>
      <c r="E240" s="40" t="b">
        <v>1</v>
      </c>
      <c r="F240" s="41" t="b">
        <v>0</v>
      </c>
      <c r="G240" s="40" t="b">
        <v>1</v>
      </c>
      <c r="H240" s="41" t="b">
        <v>0</v>
      </c>
      <c r="I240" s="40" t="b">
        <v>1</v>
      </c>
      <c r="J240" t="str">
        <f>CONCATENATE("[",D240,"] = {",LOWER(F240),", ",LOWER(G240),", ",LOWER(H240),", ",LOWER(I240),"}, --",B240)</f>
        <v>[23428] = {false, true, false, true}, --Atronach Zap (Storm Atronach)</v>
      </c>
    </row>
    <row r="241" spans="1:10" ht="15.75" thickBot="1" x14ac:dyDescent="0.3">
      <c r="A241" s="36" t="s">
        <v>101</v>
      </c>
      <c r="B241" s="53" t="s">
        <v>76</v>
      </c>
      <c r="C241" s="38">
        <v>23213</v>
      </c>
      <c r="D241" s="39">
        <v>23214</v>
      </c>
      <c r="E241" s="40" t="b">
        <v>1</v>
      </c>
      <c r="F241" s="41" t="b">
        <v>0</v>
      </c>
      <c r="G241" s="40" t="b">
        <v>1</v>
      </c>
      <c r="H241" s="41" t="b">
        <v>0</v>
      </c>
      <c r="I241" s="40" t="b">
        <v>1</v>
      </c>
      <c r="J241" t="str">
        <f>CONCATENATE("[",D241,"] = {",LOWER(F241),", ",LOWER(G241),", ",LOWER(H241),", ",LOWER(I241),"}, --",B241)</f>
        <v>[23214] = {false, true, false, true}, --Boundless Storm</v>
      </c>
    </row>
    <row r="242" spans="1:10" ht="15.75" thickBot="1" x14ac:dyDescent="0.3">
      <c r="A242" s="36" t="s">
        <v>101</v>
      </c>
      <c r="B242" s="53" t="s">
        <v>422</v>
      </c>
      <c r="C242" s="38">
        <v>23319</v>
      </c>
      <c r="D242" s="39">
        <v>29528</v>
      </c>
      <c r="E242" s="41" t="b">
        <v>0</v>
      </c>
      <c r="F242" s="41" t="b">
        <v>0</v>
      </c>
      <c r="G242" s="41" t="b">
        <v>0</v>
      </c>
      <c r="H242" s="41" t="b">
        <v>0</v>
      </c>
      <c r="I242" s="41" t="b">
        <v>0</v>
      </c>
      <c r="J242" t="str">
        <f>CONCATENATE("[",D242,"] = {",LOWER(F242),", ",LOWER(G242),", ",LOWER(H242),", ",LOWER(I242),"}, --",B242)</f>
        <v>[29528] = {false, false, false, false}, --Claw (Unstable Clannfear)</v>
      </c>
    </row>
    <row r="243" spans="1:10" ht="15.75" thickBot="1" x14ac:dyDescent="0.3">
      <c r="A243" s="36" t="s">
        <v>101</v>
      </c>
      <c r="B243" s="53" t="s">
        <v>77</v>
      </c>
      <c r="C243" s="38">
        <v>46331</v>
      </c>
      <c r="D243" s="39">
        <v>46331</v>
      </c>
      <c r="E243" s="40" t="b">
        <v>1</v>
      </c>
      <c r="F243" s="40" t="b">
        <v>1</v>
      </c>
      <c r="G243" s="41" t="b">
        <v>0</v>
      </c>
      <c r="H243" s="41" t="b">
        <v>0</v>
      </c>
      <c r="I243" s="40" t="b">
        <v>1</v>
      </c>
      <c r="J243" t="str">
        <f>CONCATENATE("[",D243,"] = {",LOWER(F243),", ",LOWER(G243),", ",LOWER(H243),", ",LOWER(I243),"}, --",B243)</f>
        <v>[46331] = {true, false, false, true}, --Crystal Blast</v>
      </c>
    </row>
    <row r="244" spans="1:10" ht="15.75" thickBot="1" x14ac:dyDescent="0.3">
      <c r="A244" s="36" t="s">
        <v>101</v>
      </c>
      <c r="B244" s="53" t="s">
        <v>290</v>
      </c>
      <c r="C244" s="38">
        <v>46324</v>
      </c>
      <c r="D244" s="39">
        <v>46324</v>
      </c>
      <c r="E244" s="40" t="b">
        <v>1</v>
      </c>
      <c r="F244" s="40" t="b">
        <v>1</v>
      </c>
      <c r="G244" s="41" t="b">
        <v>0</v>
      </c>
      <c r="H244" s="41" t="b">
        <v>0</v>
      </c>
      <c r="I244" s="40" t="b">
        <v>1</v>
      </c>
      <c r="J244" t="str">
        <f>CONCATENATE("[",D244,"] = {",LOWER(F244),", ",LOWER(G244),", ",LOWER(H244),", ",LOWER(I244),"}, --",B244)</f>
        <v>[46324] = {true, false, false, true}, --Crystal Fragments</v>
      </c>
    </row>
    <row r="245" spans="1:10" ht="15.75" thickBot="1" x14ac:dyDescent="0.3">
      <c r="A245" s="36" t="s">
        <v>101</v>
      </c>
      <c r="B245" s="53" t="s">
        <v>423</v>
      </c>
      <c r="C245" s="38">
        <v>43714</v>
      </c>
      <c r="D245" s="39">
        <v>43714</v>
      </c>
      <c r="E245" s="40" t="b">
        <v>1</v>
      </c>
      <c r="F245" s="40" t="b">
        <v>1</v>
      </c>
      <c r="G245" s="41" t="b">
        <v>0</v>
      </c>
      <c r="H245" s="41" t="b">
        <v>0</v>
      </c>
      <c r="I245" s="40" t="b">
        <v>1</v>
      </c>
      <c r="J245" t="str">
        <f>CONCATENATE("[",D245,"] = {",LOWER(F245),", ",LOWER(G245),", ",LOWER(H245),", ",LOWER(I245),"}, --",B245)</f>
        <v>[43714] = {true, false, false, true}, --Crystal Shard</v>
      </c>
    </row>
    <row r="246" spans="1:10" ht="15.75" thickBot="1" x14ac:dyDescent="0.3">
      <c r="A246" s="36" t="s">
        <v>101</v>
      </c>
      <c r="B246" s="53" t="s">
        <v>424</v>
      </c>
      <c r="C246" s="38">
        <v>24326</v>
      </c>
      <c r="D246" s="39">
        <v>24327</v>
      </c>
      <c r="E246" s="40" t="b">
        <v>1</v>
      </c>
      <c r="F246" s="40" t="b">
        <v>1</v>
      </c>
      <c r="G246" s="41" t="b">
        <v>0</v>
      </c>
      <c r="H246" s="41" t="b">
        <v>0</v>
      </c>
      <c r="I246" s="40" t="b">
        <v>1</v>
      </c>
      <c r="J246" t="str">
        <f>CONCATENATE("[",D246,"] = {",LOWER(F246),", ",LOWER(G246),", ",LOWER(H246),", ",LOWER(I246),"}, --",B246)</f>
        <v>[24327] = {true, false, false, true}, --Daedric Curse</v>
      </c>
    </row>
    <row r="247" spans="1:10" ht="15.75" thickBot="1" x14ac:dyDescent="0.3">
      <c r="A247" s="36" t="s">
        <v>101</v>
      </c>
      <c r="B247" s="53" t="s">
        <v>291</v>
      </c>
      <c r="C247" s="38">
        <v>24834</v>
      </c>
      <c r="D247" s="39">
        <v>25161</v>
      </c>
      <c r="E247" s="40" t="b">
        <v>1</v>
      </c>
      <c r="F247" s="41" t="b">
        <v>0</v>
      </c>
      <c r="G247" s="40" t="b">
        <v>1</v>
      </c>
      <c r="H247" s="41" t="b">
        <v>0</v>
      </c>
      <c r="I247" s="40" t="b">
        <v>1</v>
      </c>
      <c r="J247" t="str">
        <f>CONCATENATE("[",D247,"] = {",LOWER(F247),", ",LOWER(G247),", ",LOWER(H247),", ",LOWER(I247),"}, --",B247)</f>
        <v>[25161] = {false, true, false, true}, --Daedric Minefield</v>
      </c>
    </row>
    <row r="248" spans="1:10" ht="15.75" thickBot="1" x14ac:dyDescent="0.3">
      <c r="A248" s="36" t="s">
        <v>101</v>
      </c>
      <c r="B248" s="53" t="s">
        <v>425</v>
      </c>
      <c r="C248" s="38">
        <v>24828</v>
      </c>
      <c r="D248" s="39">
        <v>24829</v>
      </c>
      <c r="E248" s="40" t="b">
        <v>1</v>
      </c>
      <c r="F248" s="41" t="b">
        <v>0</v>
      </c>
      <c r="G248" s="40" t="b">
        <v>1</v>
      </c>
      <c r="H248" s="41" t="b">
        <v>0</v>
      </c>
      <c r="I248" s="40" t="b">
        <v>1</v>
      </c>
      <c r="J248" t="str">
        <f>CONCATENATE("[",D248,"] = {",LOWER(F248),", ",LOWER(G248),", ",LOWER(H248),", ",LOWER(I248),"}, --",B248)</f>
        <v>[24829] = {false, true, false, true}, --Daedric Mines</v>
      </c>
    </row>
    <row r="249" spans="1:10" ht="15.75" thickBot="1" x14ac:dyDescent="0.3">
      <c r="A249" s="36" t="s">
        <v>101</v>
      </c>
      <c r="B249" s="53" t="s">
        <v>292</v>
      </c>
      <c r="C249" s="38">
        <v>24328</v>
      </c>
      <c r="D249" s="39">
        <v>24329</v>
      </c>
      <c r="E249" s="40" t="b">
        <v>1</v>
      </c>
      <c r="F249" s="40" t="b">
        <v>1</v>
      </c>
      <c r="G249" s="41" t="b">
        <v>0</v>
      </c>
      <c r="H249" s="41" t="b">
        <v>0</v>
      </c>
      <c r="I249" s="40" t="b">
        <v>1</v>
      </c>
      <c r="J249" t="str">
        <f>CONCATENATE("[",D249,"] = {",LOWER(F249),", ",LOWER(G249),", ",LOWER(H249),", ",LOWER(I249),"}, --",B249)</f>
        <v>[24329] = {true, false, false, true}, --Daedric Prey</v>
      </c>
    </row>
    <row r="250" spans="1:10" ht="15.75" thickBot="1" x14ac:dyDescent="0.3">
      <c r="A250" s="36" t="s">
        <v>101</v>
      </c>
      <c r="B250" s="53" t="s">
        <v>78</v>
      </c>
      <c r="C250" s="38">
        <v>24842</v>
      </c>
      <c r="D250" s="39">
        <v>24843</v>
      </c>
      <c r="E250" s="40" t="b">
        <v>1</v>
      </c>
      <c r="F250" s="41" t="b">
        <v>0</v>
      </c>
      <c r="G250" s="40" t="b">
        <v>1</v>
      </c>
      <c r="H250" s="41" t="b">
        <v>0</v>
      </c>
      <c r="I250" s="40" t="b">
        <v>1</v>
      </c>
      <c r="J250" t="str">
        <f>CONCATENATE("[",D250,"] = {",LOWER(F250),", ",LOWER(G250),", ",LOWER(H250),", ",LOWER(I250),"}, --",B250)</f>
        <v>[24843] = {false, true, false, true}, --Daedric Tomb</v>
      </c>
    </row>
    <row r="251" spans="1:10" ht="15.75" thickBot="1" x14ac:dyDescent="0.3">
      <c r="A251" s="36" t="s">
        <v>101</v>
      </c>
      <c r="B251" s="53" t="s">
        <v>79</v>
      </c>
      <c r="C251" s="38">
        <v>19109</v>
      </c>
      <c r="D251" s="39">
        <v>19109</v>
      </c>
      <c r="E251" s="40" t="b">
        <v>1</v>
      </c>
      <c r="F251" s="40" t="b">
        <v>1</v>
      </c>
      <c r="G251" s="41" t="b">
        <v>0</v>
      </c>
      <c r="H251" s="41" t="b">
        <v>0</v>
      </c>
      <c r="I251" s="40" t="b">
        <v>1</v>
      </c>
      <c r="J251" t="str">
        <f>CONCATENATE("[",D251,"] = {",LOWER(F251),", ",LOWER(G251),", ",LOWER(H251),", ",LOWER(I251),"}, --",B251)</f>
        <v>[19109] = {true, false, false, true}, --Endless Fury</v>
      </c>
    </row>
    <row r="252" spans="1:10" ht="15.75" thickBot="1" x14ac:dyDescent="0.3">
      <c r="A252" s="36" t="s">
        <v>101</v>
      </c>
      <c r="B252" s="53" t="s">
        <v>426</v>
      </c>
      <c r="C252" s="38">
        <v>23304</v>
      </c>
      <c r="D252" s="39">
        <v>108844</v>
      </c>
      <c r="E252" s="40" t="b">
        <v>1</v>
      </c>
      <c r="F252" s="41" t="b">
        <v>0</v>
      </c>
      <c r="G252" s="40" t="b">
        <v>1</v>
      </c>
      <c r="H252" s="41" t="b">
        <v>0</v>
      </c>
      <c r="I252" s="40" t="b">
        <v>1</v>
      </c>
      <c r="J252" t="str">
        <f>CONCATENATE("[",D252,"] = {",LOWER(F252),", ",LOWER(G252),", ",LOWER(H252),", ",LOWER(I252),"}, --",B252)</f>
        <v>[108844] = {false, true, false, true}, --Familiar Damage Pulse (Unstable Familirar)</v>
      </c>
    </row>
    <row r="253" spans="1:10" ht="15.75" thickBot="1" x14ac:dyDescent="0.3">
      <c r="A253" s="36" t="s">
        <v>101</v>
      </c>
      <c r="B253" s="53" t="s">
        <v>427</v>
      </c>
      <c r="C253" s="38">
        <v>23316</v>
      </c>
      <c r="D253" s="39">
        <v>77186</v>
      </c>
      <c r="E253" s="40" t="b">
        <v>1</v>
      </c>
      <c r="F253" s="41" t="b">
        <v>0</v>
      </c>
      <c r="G253" s="40" t="b">
        <v>1</v>
      </c>
      <c r="H253" s="41" t="b">
        <v>0</v>
      </c>
      <c r="I253" s="40" t="b">
        <v>1</v>
      </c>
      <c r="J253" t="str">
        <f>CONCATENATE("[",D253,"] = {",LOWER(F253),", ",LOWER(G253),", ",LOWER(H253),", ",LOWER(I253),"}, --",B253)</f>
        <v>[77186] = {false, true, false, true}, --Familiar Damage Pulse (Volatile Familiar)</v>
      </c>
    </row>
    <row r="254" spans="1:10" ht="15.75" thickBot="1" x14ac:dyDescent="0.3">
      <c r="A254" s="36" t="s">
        <v>101</v>
      </c>
      <c r="B254" s="53" t="s">
        <v>428</v>
      </c>
      <c r="C254" s="38">
        <v>23304</v>
      </c>
      <c r="D254" s="39">
        <v>27850</v>
      </c>
      <c r="E254" s="41" t="b">
        <v>0</v>
      </c>
      <c r="F254" s="41" t="b">
        <v>0</v>
      </c>
      <c r="G254" s="41" t="b">
        <v>0</v>
      </c>
      <c r="H254" s="41" t="b">
        <v>0</v>
      </c>
      <c r="I254" s="41" t="b">
        <v>0</v>
      </c>
      <c r="J254" t="str">
        <f>CONCATENATE("[",D254,"] = {",LOWER(F254),", ",LOWER(G254),", ",LOWER(H254),", ",LOWER(I254),"}, --",B254)</f>
        <v>[27850] = {false, false, false, false}, --Familiar Melee (Unstable Familirar)</v>
      </c>
    </row>
    <row r="255" spans="1:10" ht="15.75" thickBot="1" x14ac:dyDescent="0.3">
      <c r="A255" s="36" t="s">
        <v>101</v>
      </c>
      <c r="B255" s="53" t="s">
        <v>429</v>
      </c>
      <c r="C255" s="38">
        <v>23492</v>
      </c>
      <c r="D255" s="39">
        <v>23664</v>
      </c>
      <c r="E255" s="40" t="b">
        <v>1</v>
      </c>
      <c r="F255" s="40" t="b">
        <v>1</v>
      </c>
      <c r="G255" s="41" t="b">
        <v>0</v>
      </c>
      <c r="H255" s="41" t="b">
        <v>0</v>
      </c>
      <c r="I255" s="40" t="b">
        <v>1</v>
      </c>
      <c r="J255" t="str">
        <f>CONCATENATE("[",D255,"] = {",LOWER(F255),", ",LOWER(G255),", ",LOWER(H255),", ",LOWER(I255),"}, --",B255)</f>
        <v>[23664] = {true, false, false, true}, --Greater Storm Attronach</v>
      </c>
    </row>
    <row r="256" spans="1:10" ht="15.75" thickBot="1" x14ac:dyDescent="0.3">
      <c r="A256" s="36" t="s">
        <v>101</v>
      </c>
      <c r="B256" s="53" t="s">
        <v>80</v>
      </c>
      <c r="C256" s="38">
        <v>24330</v>
      </c>
      <c r="D256" s="39">
        <v>24331</v>
      </c>
      <c r="E256" s="40" t="b">
        <v>1</v>
      </c>
      <c r="F256" s="40" t="b">
        <v>1</v>
      </c>
      <c r="G256" s="41" t="b">
        <v>0</v>
      </c>
      <c r="H256" s="41" t="b">
        <v>0</v>
      </c>
      <c r="I256" s="40" t="b">
        <v>1</v>
      </c>
      <c r="J256" t="str">
        <f>CONCATENATE("[",D256,"] = {",LOWER(F256),", ",LOWER(G256),", ",LOWER(H256),", ",LOWER(I256),"}, --",B256)</f>
        <v>[24331] = {true, false, false, true}, --Haunting Curse</v>
      </c>
    </row>
    <row r="257" spans="1:10" ht="15.75" thickBot="1" x14ac:dyDescent="0.3">
      <c r="A257" s="36" t="s">
        <v>101</v>
      </c>
      <c r="B257" s="53" t="s">
        <v>296</v>
      </c>
      <c r="C257" s="38">
        <v>23231</v>
      </c>
      <c r="D257" s="39">
        <v>23232</v>
      </c>
      <c r="E257" s="40" t="b">
        <v>1</v>
      </c>
      <c r="F257" s="41" t="b">
        <v>0</v>
      </c>
      <c r="G257" s="40" t="b">
        <v>1</v>
      </c>
      <c r="H257" s="41" t="b">
        <v>0</v>
      </c>
      <c r="I257" s="40" t="b">
        <v>1</v>
      </c>
      <c r="J257" t="str">
        <f>CONCATENATE("[",D257,"] = {",LOWER(F257),", ",LOWER(G257),", ",LOWER(H257),", ",LOWER(I257),"}, --",B257)</f>
        <v>[23232] = {false, true, false, true}, --Hurricane</v>
      </c>
    </row>
    <row r="258" spans="1:10" ht="15.75" thickBot="1" x14ac:dyDescent="0.3">
      <c r="A258" s="36" t="s">
        <v>101</v>
      </c>
      <c r="B258" s="53" t="s">
        <v>430</v>
      </c>
      <c r="C258" s="38" t="s">
        <v>41</v>
      </c>
      <c r="D258" s="39">
        <v>45194</v>
      </c>
      <c r="E258" s="40" t="b">
        <v>1</v>
      </c>
      <c r="F258" s="40" t="b">
        <v>1</v>
      </c>
      <c r="G258" s="41" t="b">
        <v>0</v>
      </c>
      <c r="H258" s="41" t="b">
        <v>0</v>
      </c>
      <c r="I258" s="40" t="b">
        <v>1</v>
      </c>
      <c r="J258" t="str">
        <f>CONCATENATE("[",D258,"] = {",LOWER(F258),", ",LOWER(G258),", ",LOWER(H258),", ",LOWER(I258),"}, --",B258)</f>
        <v>[45194] = {true, false, false, true}, --Implosion (Lightning)</v>
      </c>
    </row>
    <row r="259" spans="1:10" ht="15.75" thickBot="1" x14ac:dyDescent="0.3">
      <c r="A259" s="36" t="s">
        <v>101</v>
      </c>
      <c r="B259" s="53" t="s">
        <v>431</v>
      </c>
      <c r="C259" s="38" t="s">
        <v>41</v>
      </c>
      <c r="D259" s="39">
        <v>82806</v>
      </c>
      <c r="E259" s="40" t="b">
        <v>1</v>
      </c>
      <c r="F259" s="40" t="b">
        <v>1</v>
      </c>
      <c r="G259" s="41" t="b">
        <v>0</v>
      </c>
      <c r="H259" s="41" t="b">
        <v>0</v>
      </c>
      <c r="I259" s="40" t="b">
        <v>1</v>
      </c>
      <c r="J259" t="str">
        <f>CONCATENATE("[",D259,"] = {",LOWER(F259),", ",LOWER(G259),", ",LOWER(H259),", ",LOWER(I259),"}, --",B259)</f>
        <v>[82806] = {true, false, false, true}, --Implosion (Physical)</v>
      </c>
    </row>
    <row r="260" spans="1:10" ht="15.75" thickBot="1" x14ac:dyDescent="0.3">
      <c r="A260" s="36" t="s">
        <v>101</v>
      </c>
      <c r="B260" s="53" t="s">
        <v>432</v>
      </c>
      <c r="C260" s="38">
        <v>24613</v>
      </c>
      <c r="D260" s="39">
        <v>28027</v>
      </c>
      <c r="E260" s="41" t="b">
        <v>0</v>
      </c>
      <c r="F260" s="41" t="b">
        <v>0</v>
      </c>
      <c r="G260" s="41" t="b">
        <v>0</v>
      </c>
      <c r="H260" s="41" t="b">
        <v>0</v>
      </c>
      <c r="I260" s="41" t="b">
        <v>0</v>
      </c>
      <c r="J260" t="str">
        <f>CONCATENATE("[",D260,"] = {",LOWER(F260),", ",LOWER(G260),", ",LOWER(H260),", ",LOWER(I260),"}, --",B260)</f>
        <v>[28027] = {false, false, false, false}, --Kick (Winged Twilight/Twilight Tormentor)</v>
      </c>
    </row>
    <row r="261" spans="1:10" ht="15.75" thickBot="1" x14ac:dyDescent="0.3">
      <c r="A261" s="36" t="s">
        <v>101</v>
      </c>
      <c r="B261" s="53" t="s">
        <v>297</v>
      </c>
      <c r="C261" s="38">
        <v>23205</v>
      </c>
      <c r="D261" s="39">
        <v>23208</v>
      </c>
      <c r="E261" s="40" t="b">
        <v>1</v>
      </c>
      <c r="F261" s="41" t="b">
        <v>0</v>
      </c>
      <c r="G261" s="40" t="b">
        <v>1</v>
      </c>
      <c r="H261" s="41" t="b">
        <v>0</v>
      </c>
      <c r="I261" s="40" t="b">
        <v>1</v>
      </c>
      <c r="J261" t="str">
        <f>CONCATENATE("[",D261,"] = {",LOWER(F261),", ",LOWER(G261),", ",LOWER(H261),", ",LOWER(I261),"}, --",B261)</f>
        <v>[23208] = {false, true, false, true}, --Lightning Flood</v>
      </c>
    </row>
    <row r="262" spans="1:10" ht="15.75" thickBot="1" x14ac:dyDescent="0.3">
      <c r="A262" s="36" t="s">
        <v>101</v>
      </c>
      <c r="B262" s="53" t="s">
        <v>433</v>
      </c>
      <c r="C262" s="38">
        <v>23210</v>
      </c>
      <c r="D262" s="39">
        <v>23211</v>
      </c>
      <c r="E262" s="40" t="b">
        <v>1</v>
      </c>
      <c r="F262" s="41" t="b">
        <v>0</v>
      </c>
      <c r="G262" s="40" t="b">
        <v>1</v>
      </c>
      <c r="H262" s="41" t="b">
        <v>0</v>
      </c>
      <c r="I262" s="40" t="b">
        <v>1</v>
      </c>
      <c r="J262" t="str">
        <f>CONCATENATE("[",D262,"] = {",LOWER(F262),", ",LOWER(G262),", ",LOWER(H262),", ",LOWER(I262),"}, --",B262)</f>
        <v>[23211] = {false, true, false, true}, --Lightning Form</v>
      </c>
    </row>
    <row r="263" spans="1:10" ht="15.75" thickBot="1" x14ac:dyDescent="0.3">
      <c r="A263" s="36" t="s">
        <v>101</v>
      </c>
      <c r="B263" s="53" t="s">
        <v>434</v>
      </c>
      <c r="C263" s="38">
        <v>23495</v>
      </c>
      <c r="D263" s="39">
        <v>29809</v>
      </c>
      <c r="E263" s="40" t="b">
        <v>1</v>
      </c>
      <c r="F263" s="40" t="b">
        <v>1</v>
      </c>
      <c r="G263" s="41" t="b">
        <v>0</v>
      </c>
      <c r="H263" s="41" t="b">
        <v>0</v>
      </c>
      <c r="I263" s="40" t="b">
        <v>1</v>
      </c>
      <c r="J263" t="str">
        <f>CONCATENATE("[",D263,"] = {",LOWER(F263),", ",LOWER(G263),", ",LOWER(H263),", ",LOWER(I263),"}, --",B263)</f>
        <v>[29809] = {true, false, false, true}, --Lightning Strike (Charged Atronach)</v>
      </c>
    </row>
    <row r="264" spans="1:10" ht="15.75" thickBot="1" x14ac:dyDescent="0.3">
      <c r="A264" s="36" t="s">
        <v>101</v>
      </c>
      <c r="B264" s="53" t="s">
        <v>81</v>
      </c>
      <c r="C264" s="38">
        <v>23200</v>
      </c>
      <c r="D264" s="39">
        <v>23202</v>
      </c>
      <c r="E264" s="40" t="b">
        <v>1</v>
      </c>
      <c r="F264" s="41" t="b">
        <v>0</v>
      </c>
      <c r="G264" s="40" t="b">
        <v>1</v>
      </c>
      <c r="H264" s="41" t="b">
        <v>0</v>
      </c>
      <c r="I264" s="40" t="b">
        <v>1</v>
      </c>
      <c r="J264" t="str">
        <f>CONCATENATE("[",D264,"] = {",LOWER(F264),", ",LOWER(G264),", ",LOWER(H264),", ",LOWER(I264),"}, --",B264)</f>
        <v>[23202] = {false, true, false, true}, --Liquid Lightning</v>
      </c>
    </row>
    <row r="265" spans="1:10" ht="15.75" thickBot="1" x14ac:dyDescent="0.3">
      <c r="A265" s="36" t="s">
        <v>101</v>
      </c>
      <c r="B265" s="53" t="s">
        <v>435</v>
      </c>
      <c r="C265" s="38">
        <v>23182</v>
      </c>
      <c r="D265" s="39">
        <v>23189</v>
      </c>
      <c r="E265" s="40" t="b">
        <v>1</v>
      </c>
      <c r="F265" s="41" t="b">
        <v>0</v>
      </c>
      <c r="G265" s="40" t="b">
        <v>1</v>
      </c>
      <c r="H265" s="41" t="b">
        <v>0</v>
      </c>
      <c r="I265" s="40" t="b">
        <v>1</v>
      </c>
      <c r="J265" t="str">
        <f>CONCATENATE("[",D265,"] = {",LOWER(F265),", ",LOWER(G265),", ",LOWER(H265),", ",LOWER(I265),"}, --",B265)</f>
        <v>[23189] = {false, true, false, true}, --Lightning Splash</v>
      </c>
    </row>
    <row r="266" spans="1:10" ht="15.75" thickBot="1" x14ac:dyDescent="0.3">
      <c r="A266" s="36" t="s">
        <v>101</v>
      </c>
      <c r="B266" s="53" t="s">
        <v>436</v>
      </c>
      <c r="C266" s="38">
        <v>18718</v>
      </c>
      <c r="D266" s="39">
        <v>18718</v>
      </c>
      <c r="E266" s="40" t="b">
        <v>1</v>
      </c>
      <c r="F266" s="40" t="b">
        <v>1</v>
      </c>
      <c r="G266" s="41" t="b">
        <v>0</v>
      </c>
      <c r="H266" s="41" t="b">
        <v>0</v>
      </c>
      <c r="I266" s="40" t="b">
        <v>1</v>
      </c>
      <c r="J266" t="str">
        <f>CONCATENATE("[",D266,"] = {",LOWER(F266),", ",LOWER(G266),", ",LOWER(H266),", ",LOWER(I266),"}, --",B266)</f>
        <v>[18718] = {true, false, false, true}, --Mages' Fury</v>
      </c>
    </row>
    <row r="267" spans="1:10" ht="15.75" thickBot="1" x14ac:dyDescent="0.3">
      <c r="A267" s="36" t="s">
        <v>101</v>
      </c>
      <c r="B267" s="53" t="s">
        <v>437</v>
      </c>
      <c r="C267" s="38">
        <v>19123</v>
      </c>
      <c r="D267" s="39">
        <v>19123</v>
      </c>
      <c r="E267" s="40" t="b">
        <v>1</v>
      </c>
      <c r="F267" s="40" t="b">
        <v>1</v>
      </c>
      <c r="G267" s="41" t="b">
        <v>0</v>
      </c>
      <c r="H267" s="41" t="b">
        <v>0</v>
      </c>
      <c r="I267" s="40" t="b">
        <v>1</v>
      </c>
      <c r="J267" t="str">
        <f>CONCATENATE("[",D267,"] = {",LOWER(F267),", ",LOWER(G267),", ",LOWER(H267),", ",LOWER(I267),"}, --",B267)</f>
        <v>[19123] = {true, false, false, true}, --Magess' Wraith</v>
      </c>
    </row>
    <row r="268" spans="1:10" ht="30.75" thickBot="1" x14ac:dyDescent="0.3">
      <c r="A268" s="36" t="s">
        <v>101</v>
      </c>
      <c r="B268" s="53" t="s">
        <v>299</v>
      </c>
      <c r="C268" s="38" t="s">
        <v>438</v>
      </c>
      <c r="D268" s="39">
        <v>24798</v>
      </c>
      <c r="E268" s="40" t="b">
        <v>1</v>
      </c>
      <c r="F268" s="41" t="b">
        <v>0</v>
      </c>
      <c r="G268" s="40" t="b">
        <v>1</v>
      </c>
      <c r="H268" s="41" t="b">
        <v>0</v>
      </c>
      <c r="I268" s="40" t="b">
        <v>1</v>
      </c>
      <c r="J268" t="str">
        <f>CONCATENATE("[",D268,"] = {",LOWER(F268),", ",LOWER(G268),", ",LOWER(H268),", ",LOWER(I268),"}, --",B268)</f>
        <v>[24798] = {false, true, false, true}, --Overload Heavy Attack</v>
      </c>
    </row>
    <row r="269" spans="1:10" ht="45.75" thickBot="1" x14ac:dyDescent="0.3">
      <c r="A269" s="36" t="s">
        <v>101</v>
      </c>
      <c r="B269" s="53" t="s">
        <v>300</v>
      </c>
      <c r="C269" s="38" t="s">
        <v>439</v>
      </c>
      <c r="D269" s="39">
        <v>24792</v>
      </c>
      <c r="E269" s="40" t="b">
        <v>1</v>
      </c>
      <c r="F269" s="40" t="b">
        <v>1</v>
      </c>
      <c r="G269" s="41" t="b">
        <v>0</v>
      </c>
      <c r="H269" s="41" t="b">
        <v>0</v>
      </c>
      <c r="I269" s="40" t="b">
        <v>1</v>
      </c>
      <c r="J269" t="str">
        <f>CONCATENATE("[",D269,"] = {",LOWER(F269),", ",LOWER(G269),", ",LOWER(H269),", ",LOWER(I269),"}, --",B269)</f>
        <v>[24792] = {true, false, false, true}, --Overload Light Attack</v>
      </c>
    </row>
    <row r="270" spans="1:10" ht="15.75" thickBot="1" x14ac:dyDescent="0.3">
      <c r="A270" s="36" t="s">
        <v>101</v>
      </c>
      <c r="B270" s="53" t="s">
        <v>440</v>
      </c>
      <c r="C270" s="38">
        <v>24578</v>
      </c>
      <c r="D270" s="39">
        <v>100118</v>
      </c>
      <c r="E270" s="40" t="b">
        <v>1</v>
      </c>
      <c r="F270" s="40" t="b">
        <v>1</v>
      </c>
      <c r="G270" s="41" t="b">
        <v>0</v>
      </c>
      <c r="H270" s="41" t="b">
        <v>0</v>
      </c>
      <c r="I270" s="40" t="b">
        <v>1</v>
      </c>
      <c r="J270" t="str">
        <f>CONCATENATE("[",D270,"] = {",LOWER(F270),", ",LOWER(G270),", ",LOWER(H270),", ",LOWER(I270),"}, --",B270)</f>
        <v>[100118] = {true, false, false, true}, --Petrify (Rune Cage)</v>
      </c>
    </row>
    <row r="271" spans="1:10" ht="15.75" thickBot="1" x14ac:dyDescent="0.3">
      <c r="A271" s="36" t="s">
        <v>101</v>
      </c>
      <c r="B271" s="53" t="s">
        <v>441</v>
      </c>
      <c r="C271" s="38">
        <v>24806</v>
      </c>
      <c r="D271" s="39">
        <v>24811</v>
      </c>
      <c r="E271" s="40" t="b">
        <v>1</v>
      </c>
      <c r="F271" s="41" t="b">
        <v>0</v>
      </c>
      <c r="G271" s="40" t="b">
        <v>1</v>
      </c>
      <c r="H271" s="41" t="b">
        <v>0</v>
      </c>
      <c r="I271" s="40" t="b">
        <v>1</v>
      </c>
      <c r="J271" t="str">
        <f>CONCATENATE("[",D271,"] = {",LOWER(F271),", ",LOWER(G271),", ",LOWER(H271),", ",LOWER(I271),"}, --",B271)</f>
        <v>[24811] = {false, true, false, true}, --Power Overload Heavy</v>
      </c>
    </row>
    <row r="272" spans="1:10" ht="15.75" thickBot="1" x14ac:dyDescent="0.3">
      <c r="A272" s="36" t="s">
        <v>101</v>
      </c>
      <c r="B272" s="53" t="s">
        <v>82</v>
      </c>
      <c r="C272" s="38">
        <v>28308</v>
      </c>
      <c r="D272" s="39">
        <v>28309</v>
      </c>
      <c r="E272" s="40" t="b">
        <v>1</v>
      </c>
      <c r="F272" s="40" t="b">
        <v>1</v>
      </c>
      <c r="G272" s="41" t="b">
        <v>0</v>
      </c>
      <c r="H272" s="41" t="b">
        <v>0</v>
      </c>
      <c r="I272" s="40" t="b">
        <v>1</v>
      </c>
      <c r="J272" t="str">
        <f>CONCATENATE("[",D272,"] = {",LOWER(F272),", ",LOWER(G272),", ",LOWER(H272),", ",LOWER(I272),"}, --",B272)</f>
        <v>[28309] = {true, false, false, true}, --Shattering Prison</v>
      </c>
    </row>
    <row r="273" spans="1:10" ht="15.75" thickBot="1" x14ac:dyDescent="0.3">
      <c r="A273" s="36" t="s">
        <v>101</v>
      </c>
      <c r="B273" s="53" t="s">
        <v>83</v>
      </c>
      <c r="C273" s="38">
        <v>23236</v>
      </c>
      <c r="D273" s="39">
        <v>23239</v>
      </c>
      <c r="E273" s="40" t="b">
        <v>1</v>
      </c>
      <c r="F273" s="40" t="b">
        <v>1</v>
      </c>
      <c r="G273" s="41" t="b">
        <v>0</v>
      </c>
      <c r="H273" s="41" t="b">
        <v>0</v>
      </c>
      <c r="I273" s="40" t="b">
        <v>1</v>
      </c>
      <c r="J273" t="str">
        <f>CONCATENATE("[",D273,"] = {",LOWER(F273),", ",LOWER(G273),", ",LOWER(H273),", ",LOWER(I273),"}, --",B273)</f>
        <v>[23239] = {true, false, false, true}, --Streak</v>
      </c>
    </row>
    <row r="274" spans="1:10" ht="15.75" thickBot="1" x14ac:dyDescent="0.3">
      <c r="A274" s="36" t="s">
        <v>101</v>
      </c>
      <c r="B274" s="53" t="s">
        <v>302</v>
      </c>
      <c r="C274" s="38">
        <v>23495</v>
      </c>
      <c r="D274" s="39">
        <v>23667</v>
      </c>
      <c r="E274" s="40" t="b">
        <v>1</v>
      </c>
      <c r="F274" s="40" t="b">
        <v>1</v>
      </c>
      <c r="G274" s="41" t="b">
        <v>0</v>
      </c>
      <c r="H274" s="41" t="b">
        <v>0</v>
      </c>
      <c r="I274" s="40" t="b">
        <v>1</v>
      </c>
      <c r="J274" t="str">
        <f>CONCATENATE("[",D274,"] = {",LOWER(F274),", ",LOWER(G274),", ",LOWER(H274),", ",LOWER(I274),"}, --",B274)</f>
        <v>[23667] = {true, false, false, true}, --Summon Charged Atronach</v>
      </c>
    </row>
    <row r="275" spans="1:10" ht="15.75" thickBot="1" x14ac:dyDescent="0.3">
      <c r="A275" s="36" t="s">
        <v>101</v>
      </c>
      <c r="B275" s="53" t="s">
        <v>442</v>
      </c>
      <c r="C275" s="38">
        <v>23634</v>
      </c>
      <c r="D275" s="39">
        <v>23659</v>
      </c>
      <c r="E275" s="40" t="b">
        <v>1</v>
      </c>
      <c r="F275" s="40" t="b">
        <v>1</v>
      </c>
      <c r="G275" s="41" t="b">
        <v>0</v>
      </c>
      <c r="H275" s="41" t="b">
        <v>0</v>
      </c>
      <c r="I275" s="40" t="b">
        <v>1</v>
      </c>
      <c r="J275" t="str">
        <f>CONCATENATE("[",D275,"] = {",LOWER(F275),", ",LOWER(G275),", ",LOWER(H275),", ",LOWER(I275),"}, --",B275)</f>
        <v>[23659] = {true, false, false, true}, --Summon Storm Atronach</v>
      </c>
    </row>
    <row r="276" spans="1:10" ht="15.75" thickBot="1" x14ac:dyDescent="0.3">
      <c r="A276" s="36" t="s">
        <v>101</v>
      </c>
      <c r="B276" s="53" t="s">
        <v>84</v>
      </c>
      <c r="C276" s="38">
        <v>28341</v>
      </c>
      <c r="D276" s="39">
        <v>80435</v>
      </c>
      <c r="E276" s="40" t="b">
        <v>1</v>
      </c>
      <c r="F276" s="41" t="b">
        <v>0</v>
      </c>
      <c r="G276" s="40" t="b">
        <v>1</v>
      </c>
      <c r="H276" s="41" t="b">
        <v>0</v>
      </c>
      <c r="I276" s="40" t="b">
        <v>1</v>
      </c>
      <c r="J276" t="str">
        <f>CONCATENATE("[",D276,"] = {",LOWER(F276),", ",LOWER(G276),", ",LOWER(H276),", ",LOWER(I276),"}, --",B276)</f>
        <v>[80435] = {false, true, false, true}, --Suppression Field</v>
      </c>
    </row>
    <row r="277" spans="1:10" ht="15.75" thickBot="1" x14ac:dyDescent="0.3">
      <c r="A277" s="36" t="s">
        <v>101</v>
      </c>
      <c r="B277" s="53" t="s">
        <v>443</v>
      </c>
      <c r="C277" s="38">
        <v>23319</v>
      </c>
      <c r="D277" s="39">
        <v>29528</v>
      </c>
      <c r="E277" s="41" t="b">
        <v>0</v>
      </c>
      <c r="F277" s="41" t="b">
        <v>0</v>
      </c>
      <c r="G277" s="41" t="b">
        <v>0</v>
      </c>
      <c r="H277" s="41" t="b">
        <v>0</v>
      </c>
      <c r="I277" s="41" t="b">
        <v>0</v>
      </c>
      <c r="J277" t="str">
        <f>CONCATENATE("[",D277,"] = {",LOWER(F277),", ",LOWER(G277),", ",LOWER(H277),", ",LOWER(I277),"}, --",B277)</f>
        <v>[29528] = {false, false, false, false}, --Tail Spike (Unstable Clannfear)</v>
      </c>
    </row>
    <row r="278" spans="1:10" ht="15.75" thickBot="1" x14ac:dyDescent="0.3">
      <c r="A278" s="36" t="s">
        <v>101</v>
      </c>
      <c r="B278" s="53" t="s">
        <v>444</v>
      </c>
      <c r="C278" s="38">
        <v>24613</v>
      </c>
      <c r="D278" s="39">
        <v>24617</v>
      </c>
      <c r="E278" s="41" t="b">
        <v>0</v>
      </c>
      <c r="F278" s="41" t="b">
        <v>0</v>
      </c>
      <c r="G278" s="41" t="b">
        <v>0</v>
      </c>
      <c r="H278" s="41" t="b">
        <v>0</v>
      </c>
      <c r="I278" s="41" t="b">
        <v>0</v>
      </c>
      <c r="J278" t="str">
        <f>CONCATENATE("[",D278,"] = {",LOWER(F278),", ",LOWER(G278),", ",LOWER(H278),", ",LOWER(I278),"}, --",B278)</f>
        <v>[24617] = {false, false, false, false}, --Zap (Winged Twilight/Twilight Tormentor)</v>
      </c>
    </row>
    <row r="279" spans="1:10" ht="15.75" thickBot="1" x14ac:dyDescent="0.3">
      <c r="A279" s="36" t="s">
        <v>102</v>
      </c>
      <c r="B279" s="53" t="s">
        <v>305</v>
      </c>
      <c r="C279" s="38">
        <v>40317</v>
      </c>
      <c r="D279" s="39">
        <v>40317</v>
      </c>
      <c r="E279" s="40" t="b">
        <v>1</v>
      </c>
      <c r="F279" s="41" t="b">
        <v>0</v>
      </c>
      <c r="G279" s="40" t="b">
        <v>1</v>
      </c>
      <c r="H279" s="41" t="b">
        <v>0</v>
      </c>
      <c r="I279" s="40" t="b">
        <v>1</v>
      </c>
      <c r="J279" t="str">
        <f>CONCATENATE("[",D279,"] = {",LOWER(F279),", ",LOWER(G279),", ",LOWER(H279),", ",LOWER(I279),"}, --",B279)</f>
        <v>[40317] = {false, true, false, true}, --Consuming Trap</v>
      </c>
    </row>
    <row r="280" spans="1:10" ht="15.75" thickBot="1" x14ac:dyDescent="0.3">
      <c r="A280" s="36" t="s">
        <v>102</v>
      </c>
      <c r="B280" s="53" t="s">
        <v>306</v>
      </c>
      <c r="C280" s="38">
        <v>40414</v>
      </c>
      <c r="D280" s="39">
        <v>40414</v>
      </c>
      <c r="E280" s="40" t="b">
        <v>1</v>
      </c>
      <c r="F280" s="41" t="b">
        <v>0</v>
      </c>
      <c r="G280" s="40" t="b">
        <v>1</v>
      </c>
      <c r="H280" s="41" t="b">
        <v>0</v>
      </c>
      <c r="I280" s="40" t="b">
        <v>1</v>
      </c>
      <c r="J280" t="str">
        <f>CONCATENATE("[",D280,"] = {",LOWER(F280),", ",LOWER(G280),", ",LOWER(H280),", ",LOWER(I280),"}, --",B280)</f>
        <v>[40414] = {false, true, false, true}, --Shatter Soul</v>
      </c>
    </row>
    <row r="281" spans="1:10" ht="15.75" thickBot="1" x14ac:dyDescent="0.3">
      <c r="A281" s="36" t="s">
        <v>102</v>
      </c>
      <c r="B281" s="53" t="s">
        <v>85</v>
      </c>
      <c r="C281" s="38">
        <v>40420</v>
      </c>
      <c r="D281" s="39">
        <v>40420</v>
      </c>
      <c r="E281" s="40" t="b">
        <v>1</v>
      </c>
      <c r="F281" s="41" t="b">
        <v>0</v>
      </c>
      <c r="G281" s="40" t="b">
        <v>1</v>
      </c>
      <c r="H281" s="41" t="b">
        <v>0</v>
      </c>
      <c r="I281" s="40" t="b">
        <v>1</v>
      </c>
      <c r="J281" t="str">
        <f>CONCATENATE("[",D281,"] = {",LOWER(F281),", ",LOWER(G281),", ",LOWER(H281),", ",LOWER(I281),"}, --",B281)</f>
        <v>[40420] = {false, true, false, true}, --Soul Assault</v>
      </c>
    </row>
    <row r="282" spans="1:10" ht="15.75" thickBot="1" x14ac:dyDescent="0.3">
      <c r="A282" s="36" t="s">
        <v>102</v>
      </c>
      <c r="B282" s="53" t="s">
        <v>86</v>
      </c>
      <c r="C282" s="38">
        <v>40328</v>
      </c>
      <c r="D282" s="39">
        <v>40328</v>
      </c>
      <c r="E282" s="40" t="b">
        <v>1</v>
      </c>
      <c r="F282" s="41" t="b">
        <v>0</v>
      </c>
      <c r="G282" s="40" t="b">
        <v>1</v>
      </c>
      <c r="H282" s="41" t="b">
        <v>0</v>
      </c>
      <c r="I282" s="40" t="b">
        <v>1</v>
      </c>
      <c r="J282" t="str">
        <f>CONCATENATE("[",D282,"] = {",LOWER(F282),", ",LOWER(G282),", ",LOWER(H282),", ",LOWER(I282),"}, --",B282)</f>
        <v>[40328] = {false, true, false, true}, --Soul Splitting Trap</v>
      </c>
    </row>
    <row r="283" spans="1:10" ht="15.75" thickBot="1" x14ac:dyDescent="0.3">
      <c r="A283" s="36" t="s">
        <v>103</v>
      </c>
      <c r="B283" s="53" t="s">
        <v>30</v>
      </c>
      <c r="C283" s="38">
        <v>26800</v>
      </c>
      <c r="D283" s="39">
        <v>26800</v>
      </c>
      <c r="E283" s="40" t="b">
        <v>1</v>
      </c>
      <c r="F283" s="40" t="b">
        <v>1</v>
      </c>
      <c r="G283" s="41" t="b">
        <v>0</v>
      </c>
      <c r="H283" s="41" t="b">
        <v>0</v>
      </c>
      <c r="I283" s="40" t="b">
        <v>1</v>
      </c>
      <c r="J283" t="str">
        <f>CONCATENATE("[",D283,"] = {",LOWER(F283),", ",LOWER(G283),", ",LOWER(H283),", ",LOWER(I283),"}, --",B283)</f>
        <v>[26800] = {true, false, false, true}, --Aurora Javelin</v>
      </c>
    </row>
    <row r="284" spans="1:10" ht="15.75" thickBot="1" x14ac:dyDescent="0.3">
      <c r="A284" s="36" t="s">
        <v>103</v>
      </c>
      <c r="B284" s="53" t="s">
        <v>160</v>
      </c>
      <c r="C284" s="38">
        <v>26804</v>
      </c>
      <c r="D284" s="39">
        <v>26804</v>
      </c>
      <c r="E284" s="40" t="b">
        <v>1</v>
      </c>
      <c r="F284" s="40" t="b">
        <v>1</v>
      </c>
      <c r="G284" s="41" t="b">
        <v>0</v>
      </c>
      <c r="H284" s="41" t="b">
        <v>0</v>
      </c>
      <c r="I284" s="40" t="b">
        <v>1</v>
      </c>
      <c r="J284" t="str">
        <f>CONCATENATE("[",D284,"] = {",LOWER(F284),", ",LOWER(G284),", ",LOWER(H284),", ",LOWER(I284),"}, --",B284)</f>
        <v>[26804] = {true, false, false, true}, --Binding Javelin</v>
      </c>
    </row>
    <row r="285" spans="1:10" ht="15.75" thickBot="1" x14ac:dyDescent="0.3">
      <c r="A285" s="36" t="s">
        <v>103</v>
      </c>
      <c r="B285" s="53" t="s">
        <v>115</v>
      </c>
      <c r="C285" s="38">
        <v>26792</v>
      </c>
      <c r="D285" s="39">
        <v>44432</v>
      </c>
      <c r="E285" s="40" t="b">
        <v>1</v>
      </c>
      <c r="F285" s="41" t="b">
        <v>0</v>
      </c>
      <c r="G285" s="40" t="b">
        <v>1</v>
      </c>
      <c r="H285" s="41" t="b">
        <v>0</v>
      </c>
      <c r="I285" s="40" t="b">
        <v>1</v>
      </c>
      <c r="J285" t="str">
        <f>CONCATENATE("[",D285,"] = {",LOWER(F285),", ",LOWER(G285),", ",LOWER(H285),", ",LOWER(I285),"}, --",B285)</f>
        <v>[44432] = {false, true, false, true}, --Biting Jabs</v>
      </c>
    </row>
    <row r="286" spans="1:10" ht="15.75" thickBot="1" x14ac:dyDescent="0.3">
      <c r="A286" s="36" t="s">
        <v>103</v>
      </c>
      <c r="B286" s="53" t="s">
        <v>445</v>
      </c>
      <c r="C286" s="38">
        <v>26792</v>
      </c>
      <c r="D286" s="39">
        <v>26794</v>
      </c>
      <c r="E286" s="40" t="b">
        <v>1</v>
      </c>
      <c r="F286" s="41" t="b">
        <v>0</v>
      </c>
      <c r="G286" s="40" t="b">
        <v>1</v>
      </c>
      <c r="H286" s="41" t="b">
        <v>0</v>
      </c>
      <c r="I286" s="40" t="b">
        <v>1</v>
      </c>
      <c r="J286" t="str">
        <f>CONCATENATE("[",D286,"] = {",LOWER(F286),", ",LOWER(G286),", ",LOWER(H286),", ",LOWER(I286),"}, --",B286)</f>
        <v>[26794] = {false, true, false, true}, --Biting Jabs (splash)</v>
      </c>
    </row>
    <row r="287" spans="1:10" ht="15.75" thickBot="1" x14ac:dyDescent="0.3">
      <c r="A287" s="36" t="s">
        <v>103</v>
      </c>
      <c r="B287" s="53" t="s">
        <v>2</v>
      </c>
      <c r="C287" s="38">
        <v>26869</v>
      </c>
      <c r="D287" s="39">
        <v>26871</v>
      </c>
      <c r="E287" s="40" t="b">
        <v>1</v>
      </c>
      <c r="F287" s="40" t="b">
        <v>1</v>
      </c>
      <c r="G287" s="41" t="b">
        <v>0</v>
      </c>
      <c r="H287" s="41" t="b">
        <v>0</v>
      </c>
      <c r="I287" s="40" t="b">
        <v>1</v>
      </c>
      <c r="J287" t="str">
        <f>CONCATENATE("[",D287,"] = {",LOWER(F287),", ",LOWER(G287),", ",LOWER(H287),", ",LOWER(I287),"}, --",B287)</f>
        <v>[26871] = {true, false, false, true}, --Blazing Spear</v>
      </c>
    </row>
    <row r="288" spans="1:10" ht="15.75" thickBot="1" x14ac:dyDescent="0.3">
      <c r="A288" s="36" t="s">
        <v>103</v>
      </c>
      <c r="B288" s="53" t="s">
        <v>3</v>
      </c>
      <c r="C288" s="38">
        <v>26869</v>
      </c>
      <c r="D288" s="39">
        <v>26879</v>
      </c>
      <c r="E288" s="40" t="b">
        <v>1</v>
      </c>
      <c r="F288" s="41" t="b">
        <v>0</v>
      </c>
      <c r="G288" s="40" t="b">
        <v>1</v>
      </c>
      <c r="H288" s="41" t="b">
        <v>0</v>
      </c>
      <c r="I288" s="40" t="b">
        <v>1</v>
      </c>
      <c r="J288" t="str">
        <f>CONCATENATE("[",D288,"] = {",LOWER(F288),", ",LOWER(G288),", ",LOWER(H288),", ",LOWER(I288),"}, --",B288)</f>
        <v>[26879] = {false, true, false, true}, --Blazing Spear Pulse</v>
      </c>
    </row>
    <row r="289" spans="1:10" ht="15.75" thickBot="1" x14ac:dyDescent="0.3">
      <c r="A289" s="36" t="s">
        <v>103</v>
      </c>
      <c r="B289" s="53" t="s">
        <v>14</v>
      </c>
      <c r="C289" s="38" t="s">
        <v>41</v>
      </c>
      <c r="D289" s="39">
        <v>80170</v>
      </c>
      <c r="E289" s="40" t="b">
        <v>1</v>
      </c>
      <c r="F289" s="40" t="b">
        <v>1</v>
      </c>
      <c r="G289" s="41" t="b">
        <v>0</v>
      </c>
      <c r="H289" s="41" t="b">
        <v>0</v>
      </c>
      <c r="I289" s="40" t="b">
        <v>1</v>
      </c>
      <c r="J289" t="str">
        <f>CONCATENATE("[",D289,"] = {",LOWER(F289),", ",LOWER(G289),", ",LOWER(H289),", ",LOWER(I289),"}, --",B289)</f>
        <v>[80170] = {true, false, false, true}, --Burning Light</v>
      </c>
    </row>
    <row r="290" spans="1:10" ht="15.75" thickBot="1" x14ac:dyDescent="0.3">
      <c r="A290" s="36" t="s">
        <v>103</v>
      </c>
      <c r="B290" s="53" t="s">
        <v>14</v>
      </c>
      <c r="C290" s="38" t="s">
        <v>41</v>
      </c>
      <c r="D290" s="39">
        <v>80170</v>
      </c>
      <c r="E290" s="40" t="b">
        <v>1</v>
      </c>
      <c r="F290" s="40" t="b">
        <v>1</v>
      </c>
      <c r="G290" s="41" t="b">
        <v>0</v>
      </c>
      <c r="H290" s="41" t="b">
        <v>0</v>
      </c>
      <c r="I290" s="40" t="b">
        <v>1</v>
      </c>
      <c r="J290" t="str">
        <f>CONCATENATE("[",D290,"] = {",LOWER(F290),", ",LOWER(G290),", ",LOWER(H290),", ",LOWER(I290),"}, --",B290)</f>
        <v>[80170] = {true, false, false, true}, --Burning Light</v>
      </c>
    </row>
    <row r="291" spans="1:10" ht="15.75" thickBot="1" x14ac:dyDescent="0.3">
      <c r="A291" s="36" t="s">
        <v>103</v>
      </c>
      <c r="B291" s="53" t="s">
        <v>164</v>
      </c>
      <c r="C291" s="38">
        <v>22139</v>
      </c>
      <c r="D291" s="39">
        <v>22139</v>
      </c>
      <c r="E291" s="40" t="b">
        <v>1</v>
      </c>
      <c r="F291" s="40" t="b">
        <v>1</v>
      </c>
      <c r="G291" s="41" t="b">
        <v>0</v>
      </c>
      <c r="H291" s="41" t="b">
        <v>0</v>
      </c>
      <c r="I291" s="40" t="b">
        <v>1</v>
      </c>
      <c r="J291" t="str">
        <f>CONCATENATE("[",D291,"] = {",LOWER(F291),", ",LOWER(G291),", ",LOWER(H291),", ",LOWER(I291),"}, --",B291)</f>
        <v>[22139] = {true, false, false, true}, --Crescent Sweep</v>
      </c>
    </row>
    <row r="292" spans="1:10" ht="15.75" thickBot="1" x14ac:dyDescent="0.3">
      <c r="A292" s="36" t="s">
        <v>103</v>
      </c>
      <c r="B292" s="53" t="s">
        <v>108</v>
      </c>
      <c r="C292" s="38">
        <v>22110</v>
      </c>
      <c r="D292" s="39">
        <v>22110</v>
      </c>
      <c r="E292" s="40" t="b">
        <v>1</v>
      </c>
      <c r="F292" s="40" t="b">
        <v>1</v>
      </c>
      <c r="G292" s="41" t="b">
        <v>0</v>
      </c>
      <c r="H292" s="41" t="b">
        <v>0</v>
      </c>
      <c r="I292" s="40" t="b">
        <v>1</v>
      </c>
      <c r="J292" t="str">
        <f>CONCATENATE("[",D292,"] = {",LOWER(F292),", ",LOWER(G292),", ",LOWER(H292),", ",LOWER(I292),"}, --",B292)</f>
        <v>[22110] = {true, false, false, true}, --Dark Flare</v>
      </c>
    </row>
    <row r="293" spans="1:10" ht="15.75" thickBot="1" x14ac:dyDescent="0.3">
      <c r="A293" s="36" t="s">
        <v>103</v>
      </c>
      <c r="B293" s="53" t="s">
        <v>87</v>
      </c>
      <c r="C293" s="38">
        <v>22144</v>
      </c>
      <c r="D293" s="39">
        <v>22144</v>
      </c>
      <c r="E293" s="40" t="b">
        <v>1</v>
      </c>
      <c r="F293" s="40" t="b">
        <v>1</v>
      </c>
      <c r="G293" s="41" t="b">
        <v>0</v>
      </c>
      <c r="H293" s="41" t="b">
        <v>0</v>
      </c>
      <c r="I293" s="40" t="b">
        <v>1</v>
      </c>
      <c r="J293" t="str">
        <f>CONCATENATE("[",D293,"] = {",LOWER(F293),", ",LOWER(G293),", ",LOWER(H293),", ",LOWER(I293),"}, --",B293)</f>
        <v>[22144] = {true, false, false, true}, --Empowering Sweep</v>
      </c>
    </row>
    <row r="294" spans="1:10" ht="15.75" thickBot="1" x14ac:dyDescent="0.3">
      <c r="A294" s="36" t="s">
        <v>103</v>
      </c>
      <c r="B294" s="53" t="s">
        <v>29</v>
      </c>
      <c r="C294" s="38">
        <v>22161</v>
      </c>
      <c r="D294" s="39">
        <v>22165</v>
      </c>
      <c r="E294" s="40" t="b">
        <v>1</v>
      </c>
      <c r="F294" s="40" t="b">
        <v>1</v>
      </c>
      <c r="G294" s="41" t="b">
        <v>0</v>
      </c>
      <c r="H294" s="41" t="b">
        <v>0</v>
      </c>
      <c r="I294" s="40" t="b">
        <v>1</v>
      </c>
      <c r="J294" t="str">
        <f>CONCATENATE("[",D294,"] = {",LOWER(F294),", ",LOWER(G294),", ",LOWER(H294),", ",LOWER(I294),"}, --",B294)</f>
        <v>[22165] = {true, false, false, true}, --Explosive Charge</v>
      </c>
    </row>
    <row r="295" spans="1:10" ht="15.75" thickBot="1" x14ac:dyDescent="0.3">
      <c r="A295" s="36" t="s">
        <v>103</v>
      </c>
      <c r="B295" s="53" t="s">
        <v>111</v>
      </c>
      <c r="C295" s="38">
        <v>26858</v>
      </c>
      <c r="D295" s="39">
        <v>26859</v>
      </c>
      <c r="E295" s="40" t="b">
        <v>1</v>
      </c>
      <c r="F295" s="40" t="b">
        <v>1</v>
      </c>
      <c r="G295" s="41" t="b">
        <v>0</v>
      </c>
      <c r="H295" s="41" t="b">
        <v>0</v>
      </c>
      <c r="I295" s="40" t="b">
        <v>1</v>
      </c>
      <c r="J295" t="str">
        <f>CONCATENATE("[",D295,"] = {",LOWER(F295),", ",LOWER(G295),", ",LOWER(H295),", ",LOWER(I295),"}, --",B295)</f>
        <v>[26859] = {true, false, false, true}, --Luminous Shards</v>
      </c>
    </row>
    <row r="296" spans="1:10" ht="15.75" thickBot="1" x14ac:dyDescent="0.3">
      <c r="A296" s="36" t="s">
        <v>103</v>
      </c>
      <c r="B296" s="53" t="s">
        <v>446</v>
      </c>
      <c r="C296" s="38">
        <v>26858</v>
      </c>
      <c r="D296" s="39">
        <v>95955</v>
      </c>
      <c r="E296" s="40" t="b">
        <v>1</v>
      </c>
      <c r="F296" s="41" t="b">
        <v>0</v>
      </c>
      <c r="G296" s="40" t="b">
        <v>1</v>
      </c>
      <c r="H296" s="41" t="b">
        <v>0</v>
      </c>
      <c r="I296" s="40" t="b">
        <v>1</v>
      </c>
      <c r="J296" t="str">
        <f>CONCATENATE("[",D296,"] = {",LOWER(F296),", ",LOWER(G296),", ",LOWER(H296),", ",LOWER(I296),"}, --",B296)</f>
        <v>[95955] = {false, true, false, true}, --Luminous Shards (dot)</v>
      </c>
    </row>
    <row r="297" spans="1:10" ht="15.75" thickBot="1" x14ac:dyDescent="0.3">
      <c r="A297" s="36" t="s">
        <v>103</v>
      </c>
      <c r="B297" s="53" t="s">
        <v>162</v>
      </c>
      <c r="C297" s="38">
        <v>21763</v>
      </c>
      <c r="D297" s="39">
        <v>89828</v>
      </c>
      <c r="E297" s="40" t="b">
        <v>1</v>
      </c>
      <c r="F297" s="40" t="b">
        <v>1</v>
      </c>
      <c r="G297" s="41" t="b">
        <v>0</v>
      </c>
      <c r="H297" s="41" t="b">
        <v>0</v>
      </c>
      <c r="I297" s="40" t="b">
        <v>1</v>
      </c>
      <c r="J297" t="str">
        <f>CONCATENATE("[",D297,"] = {",LOWER(F297),", ",LOWER(G297),", ",LOWER(H297),", ",LOWER(I297),"}, --",B297)</f>
        <v>[89828] = {true, false, false, true}, --Power of the Light (1st)</v>
      </c>
    </row>
    <row r="298" spans="1:10" ht="15.75" thickBot="1" x14ac:dyDescent="0.3">
      <c r="A298" s="36" t="s">
        <v>103</v>
      </c>
      <c r="B298" s="53" t="s">
        <v>163</v>
      </c>
      <c r="C298" s="38">
        <v>21763</v>
      </c>
      <c r="D298" s="39">
        <v>27567</v>
      </c>
      <c r="E298" s="41" t="b">
        <v>0</v>
      </c>
      <c r="F298" s="41" t="b">
        <v>0</v>
      </c>
      <c r="G298" s="41" t="b">
        <v>0</v>
      </c>
      <c r="H298" s="41" t="b">
        <v>0</v>
      </c>
      <c r="I298" s="41" t="b">
        <v>0</v>
      </c>
      <c r="J298" t="str">
        <f>CONCATENATE("[",D298,"] = {",LOWER(F298),", ",LOWER(G298),", ",LOWER(H298),", ",LOWER(I298),"}, --",B298)</f>
        <v>[27567] = {false, false, false, false}, --Power of the Light (2nd)</v>
      </c>
    </row>
    <row r="299" spans="1:10" ht="15.75" thickBot="1" x14ac:dyDescent="0.3">
      <c r="A299" s="36" t="s">
        <v>103</v>
      </c>
      <c r="B299" s="53" t="s">
        <v>5</v>
      </c>
      <c r="C299" s="38">
        <v>26797</v>
      </c>
      <c r="D299" s="39">
        <v>44436</v>
      </c>
      <c r="E299" s="40" t="b">
        <v>1</v>
      </c>
      <c r="F299" s="41" t="b">
        <v>0</v>
      </c>
      <c r="G299" s="40" t="b">
        <v>1</v>
      </c>
      <c r="H299" s="41" t="b">
        <v>0</v>
      </c>
      <c r="I299" s="40" t="b">
        <v>1</v>
      </c>
      <c r="J299" t="str">
        <f>CONCATENATE("[",D299,"] = {",LOWER(F299),", ",LOWER(G299),", ",LOWER(H299),", ",LOWER(I299),"}, --",B299)</f>
        <v>[44436] = {false, true, false, true}, --Puncturing Sweep</v>
      </c>
    </row>
    <row r="300" spans="1:10" ht="15.75" thickBot="1" x14ac:dyDescent="0.3">
      <c r="A300" s="36" t="s">
        <v>103</v>
      </c>
      <c r="B300" s="53" t="s">
        <v>447</v>
      </c>
      <c r="C300" s="38">
        <v>26797</v>
      </c>
      <c r="D300" s="39">
        <v>26799</v>
      </c>
      <c r="E300" s="40" t="b">
        <v>1</v>
      </c>
      <c r="F300" s="41" t="b">
        <v>0</v>
      </c>
      <c r="G300" s="40" t="b">
        <v>1</v>
      </c>
      <c r="H300" s="41" t="b">
        <v>0</v>
      </c>
      <c r="I300" s="40" t="b">
        <v>1</v>
      </c>
      <c r="J300" t="str">
        <f>CONCATENATE("[",D300,"] = {",LOWER(F300),", ",LOWER(G300),", ",LOWER(H300),", ",LOWER(I300),"}, --",B300)</f>
        <v>[26799] = {false, true, false, true}, --Puncturing Sweep (splash)</v>
      </c>
    </row>
    <row r="301" spans="1:10" ht="15.75" thickBot="1" x14ac:dyDescent="0.3">
      <c r="A301" s="36" t="s">
        <v>103</v>
      </c>
      <c r="B301" s="53" t="s">
        <v>39</v>
      </c>
      <c r="C301" s="38">
        <v>21765</v>
      </c>
      <c r="D301" s="39">
        <v>89825</v>
      </c>
      <c r="E301" s="40" t="b">
        <v>1</v>
      </c>
      <c r="F301" s="40" t="b">
        <v>1</v>
      </c>
      <c r="G301" s="41" t="b">
        <v>0</v>
      </c>
      <c r="H301" s="41" t="b">
        <v>0</v>
      </c>
      <c r="I301" s="40" t="b">
        <v>1</v>
      </c>
      <c r="J301" t="str">
        <f>CONCATENATE("[",D301,"] = {",LOWER(F301),", ",LOWER(G301),", ",LOWER(H301),", ",LOWER(I301),"}, --",B301)</f>
        <v>[89825] = {true, false, false, true}, --Purifying Light (1st)</v>
      </c>
    </row>
    <row r="302" spans="1:10" ht="15.75" thickBot="1" x14ac:dyDescent="0.3">
      <c r="A302" s="36" t="s">
        <v>103</v>
      </c>
      <c r="B302" s="53" t="s">
        <v>40</v>
      </c>
      <c r="C302" s="38">
        <v>21765</v>
      </c>
      <c r="D302" s="39">
        <v>27544</v>
      </c>
      <c r="E302" s="41" t="b">
        <v>0</v>
      </c>
      <c r="F302" s="41" t="b">
        <v>0</v>
      </c>
      <c r="G302" s="41" t="b">
        <v>0</v>
      </c>
      <c r="H302" s="41" t="b">
        <v>0</v>
      </c>
      <c r="I302" s="41" t="b">
        <v>0</v>
      </c>
      <c r="J302" t="str">
        <f>CONCATENATE("[",D302,"] = {",LOWER(F302),", ",LOWER(G302),", ",LOWER(H302),", ",LOWER(I302),"}, --",B302)</f>
        <v>[27544] = {false, false, false, false}, --Purifying Light (2nd)</v>
      </c>
    </row>
    <row r="303" spans="1:10" ht="15.75" thickBot="1" x14ac:dyDescent="0.3">
      <c r="A303" s="36" t="s">
        <v>103</v>
      </c>
      <c r="B303" s="53" t="s">
        <v>448</v>
      </c>
      <c r="C303" s="38">
        <v>22138</v>
      </c>
      <c r="D303" s="39">
        <v>22138</v>
      </c>
      <c r="E303" s="40" t="b">
        <v>1</v>
      </c>
      <c r="F303" s="41" t="b">
        <v>0</v>
      </c>
      <c r="G303" s="40" t="b">
        <v>1</v>
      </c>
      <c r="H303" s="41" t="b">
        <v>0</v>
      </c>
      <c r="I303" s="40" t="b">
        <v>1</v>
      </c>
      <c r="J303" t="str">
        <f>CONCATENATE("[",D303,"] = {",LOWER(F303),", ",LOWER(G303),", ",LOWER(H303),", ",LOWER(I303),"}, --",B303)</f>
        <v>[22138] = {false, true, false, true}, --Radial Sweep</v>
      </c>
    </row>
    <row r="304" spans="1:10" ht="15.75" thickBot="1" x14ac:dyDescent="0.3">
      <c r="A304" s="36" t="s">
        <v>103</v>
      </c>
      <c r="B304" s="53" t="s">
        <v>113</v>
      </c>
      <c r="C304" s="38">
        <v>22138</v>
      </c>
      <c r="D304" s="39">
        <v>62550</v>
      </c>
      <c r="E304" s="40" t="b">
        <v>1</v>
      </c>
      <c r="F304" s="41" t="b">
        <v>0</v>
      </c>
      <c r="G304" s="40" t="b">
        <v>1</v>
      </c>
      <c r="H304" s="41" t="b">
        <v>0</v>
      </c>
      <c r="I304" s="40" t="b">
        <v>1</v>
      </c>
      <c r="J304" t="str">
        <f>CONCATENATE("[",D304,"] = {",LOWER(F304),", ",LOWER(G304),", ",LOWER(H304),", ",LOWER(I304),"}, --",B304)</f>
        <v>[62550] = {false, true, false, true}, --Radial Sweep (dot)</v>
      </c>
    </row>
    <row r="305" spans="1:10" ht="15.75" thickBot="1" x14ac:dyDescent="0.3">
      <c r="A305" s="36" t="s">
        <v>103</v>
      </c>
      <c r="B305" s="53" t="s">
        <v>113</v>
      </c>
      <c r="C305" s="38">
        <v>22139</v>
      </c>
      <c r="D305" s="39">
        <v>62606</v>
      </c>
      <c r="E305" s="40" t="b">
        <v>1</v>
      </c>
      <c r="F305" s="41" t="b">
        <v>0</v>
      </c>
      <c r="G305" s="40" t="b">
        <v>1</v>
      </c>
      <c r="H305" s="41" t="b">
        <v>0</v>
      </c>
      <c r="I305" s="40" t="b">
        <v>1</v>
      </c>
      <c r="J305" t="str">
        <f>CONCATENATE("[",D305,"] = {",LOWER(F305),", ",LOWER(G305),", ",LOWER(H305),", ",LOWER(I305),"}, --",B305)</f>
        <v>[62606] = {false, true, false, true}, --Radial Sweep (dot)</v>
      </c>
    </row>
    <row r="306" spans="1:10" ht="15.75" thickBot="1" x14ac:dyDescent="0.3">
      <c r="A306" s="36" t="s">
        <v>103</v>
      </c>
      <c r="B306" s="53" t="s">
        <v>113</v>
      </c>
      <c r="C306" s="38">
        <v>22144</v>
      </c>
      <c r="D306" s="39">
        <v>62598</v>
      </c>
      <c r="E306" s="40" t="b">
        <v>1</v>
      </c>
      <c r="F306" s="41" t="b">
        <v>0</v>
      </c>
      <c r="G306" s="40" t="b">
        <v>1</v>
      </c>
      <c r="H306" s="41" t="b">
        <v>0</v>
      </c>
      <c r="I306" s="40" t="b">
        <v>1</v>
      </c>
      <c r="J306" t="str">
        <f>CONCATENATE("[",D306,"] = {",LOWER(F306),", ",LOWER(G306),", ",LOWER(H306),", ",LOWER(I306),"}, --",B306)</f>
        <v>[62598] = {false, true, false, true}, --Radial Sweep (dot)</v>
      </c>
    </row>
    <row r="307" spans="1:10" ht="15.75" thickBot="1" x14ac:dyDescent="0.3">
      <c r="A307" s="36" t="s">
        <v>103</v>
      </c>
      <c r="B307" s="53" t="s">
        <v>449</v>
      </c>
      <c r="C307" s="38">
        <v>63046</v>
      </c>
      <c r="D307" s="39">
        <v>63961</v>
      </c>
      <c r="E307" s="40" t="b">
        <v>1</v>
      </c>
      <c r="F307" s="41" t="b">
        <v>0</v>
      </c>
      <c r="G307" s="40" t="b">
        <v>1</v>
      </c>
      <c r="H307" s="41" t="b">
        <v>0</v>
      </c>
      <c r="I307" s="40" t="b">
        <v>1</v>
      </c>
      <c r="J307" t="str">
        <f>CONCATENATE("[",D307,"] = {",LOWER(F307),", ",LOWER(G307),", ",LOWER(H307),", ",LOWER(I307),"}, --",B307)</f>
        <v>[63961] = {false, true, false, true}, --Radiant Oppression</v>
      </c>
    </row>
    <row r="308" spans="1:10" ht="15.75" thickBot="1" x14ac:dyDescent="0.3">
      <c r="A308" s="36" t="s">
        <v>103</v>
      </c>
      <c r="B308" s="53" t="s">
        <v>31</v>
      </c>
      <c r="C308" s="38">
        <v>22182</v>
      </c>
      <c r="D308" s="39">
        <v>22182</v>
      </c>
      <c r="E308" s="40" t="b">
        <v>1</v>
      </c>
      <c r="F308" s="40" t="b">
        <v>1</v>
      </c>
      <c r="G308" s="41" t="b">
        <v>0</v>
      </c>
      <c r="H308" s="41" t="b">
        <v>0</v>
      </c>
      <c r="I308" s="40" t="b">
        <v>1</v>
      </c>
      <c r="J308" t="str">
        <f>CONCATENATE("[",D308,"] = {",LOWER(F308),", ",LOWER(G308),", ",LOWER(H308),", ",LOWER(I308),"}, --",B308)</f>
        <v>[22182] = {true, false, false, true}, --Radiant Ward</v>
      </c>
    </row>
    <row r="309" spans="1:10" ht="15.75" thickBot="1" x14ac:dyDescent="0.3">
      <c r="A309" s="36" t="s">
        <v>103</v>
      </c>
      <c r="B309" s="53" t="s">
        <v>20</v>
      </c>
      <c r="C309" s="38">
        <v>21732</v>
      </c>
      <c r="D309" s="39">
        <v>21732</v>
      </c>
      <c r="E309" s="40" t="b">
        <v>1</v>
      </c>
      <c r="F309" s="40" t="b">
        <v>1</v>
      </c>
      <c r="G309" s="41" t="b">
        <v>0</v>
      </c>
      <c r="H309" s="41" t="b">
        <v>0</v>
      </c>
      <c r="I309" s="40" t="b">
        <v>1</v>
      </c>
      <c r="J309" t="str">
        <f>CONCATENATE("[",D309,"] = {",LOWER(F309),", ",LOWER(G309),", ",LOWER(H309),", ",LOWER(I309),"}, --",B309)</f>
        <v>[21732] = {true, false, false, true}, --Reflective Light</v>
      </c>
    </row>
    <row r="310" spans="1:10" ht="15.75" thickBot="1" x14ac:dyDescent="0.3">
      <c r="A310" s="36" t="s">
        <v>103</v>
      </c>
      <c r="B310" s="53" t="s">
        <v>21</v>
      </c>
      <c r="C310" s="38">
        <v>21732</v>
      </c>
      <c r="D310" s="39">
        <v>21734</v>
      </c>
      <c r="E310" s="40" t="b">
        <v>1</v>
      </c>
      <c r="F310" s="41" t="b">
        <v>0</v>
      </c>
      <c r="G310" s="40" t="b">
        <v>1</v>
      </c>
      <c r="H310" s="41" t="b">
        <v>0</v>
      </c>
      <c r="I310" s="40" t="b">
        <v>1</v>
      </c>
      <c r="J310" t="str">
        <f>CONCATENATE("[",D310,"] = {",LOWER(F310),", ",LOWER(G310),", ",LOWER(H310),", ",LOWER(I310),"}, --",B310)</f>
        <v>[21734] = {false, true, false, true}, --Reflective Light (dot)</v>
      </c>
    </row>
    <row r="311" spans="1:10" ht="15.75" thickBot="1" x14ac:dyDescent="0.3">
      <c r="A311" s="36" t="s">
        <v>103</v>
      </c>
      <c r="B311" s="53" t="s">
        <v>4</v>
      </c>
      <c r="C311" s="38">
        <v>22259</v>
      </c>
      <c r="D311" s="39">
        <v>80172</v>
      </c>
      <c r="E311" s="40" t="b">
        <v>1</v>
      </c>
      <c r="F311" s="41" t="b">
        <v>0</v>
      </c>
      <c r="G311" s="40" t="b">
        <v>1</v>
      </c>
      <c r="H311" s="41" t="b">
        <v>0</v>
      </c>
      <c r="I311" s="40" t="b">
        <v>1</v>
      </c>
      <c r="J311" t="str">
        <f>CONCATENATE("[",D311,"] = {",LOWER(F311),", ",LOWER(G311),", ",LOWER(H311),", ",LOWER(I311),"}, --",B311)</f>
        <v>[80172] = {false, true, false, true}, --Ritual of Retribution</v>
      </c>
    </row>
    <row r="312" spans="1:10" ht="15.75" thickBot="1" x14ac:dyDescent="0.3">
      <c r="A312" s="36" t="s">
        <v>103</v>
      </c>
      <c r="B312" s="53" t="s">
        <v>88</v>
      </c>
      <c r="C312" s="38">
        <v>22095</v>
      </c>
      <c r="D312" s="39">
        <v>100218</v>
      </c>
      <c r="E312" s="40" t="b">
        <v>1</v>
      </c>
      <c r="F312" s="40" t="b">
        <v>1</v>
      </c>
      <c r="G312" s="41" t="b">
        <v>0</v>
      </c>
      <c r="H312" s="41" t="b">
        <v>0</v>
      </c>
      <c r="I312" s="40" t="b">
        <v>1</v>
      </c>
      <c r="J312" t="str">
        <f>CONCATENATE("[",D312,"] = {",LOWER(F312),", ",LOWER(G312),", ",LOWER(H312),", ",LOWER(I312),"}, --",B312)</f>
        <v>[100218] = {true, false, false, true}, --Solar Barrage</v>
      </c>
    </row>
    <row r="313" spans="1:10" ht="15.75" thickBot="1" x14ac:dyDescent="0.3">
      <c r="A313" s="36" t="s">
        <v>103</v>
      </c>
      <c r="B313" s="53" t="s">
        <v>165</v>
      </c>
      <c r="C313" s="38">
        <v>21758</v>
      </c>
      <c r="D313" s="39">
        <v>21759</v>
      </c>
      <c r="E313" s="40" t="b">
        <v>1</v>
      </c>
      <c r="F313" s="41" t="b">
        <v>0</v>
      </c>
      <c r="G313" s="40" t="b">
        <v>1</v>
      </c>
      <c r="H313" s="41" t="b">
        <v>0</v>
      </c>
      <c r="I313" s="40" t="b">
        <v>1</v>
      </c>
      <c r="J313" t="str">
        <f>CONCATENATE("[",D313,"] = {",LOWER(F313),", ",LOWER(G313),", ",LOWER(H313),", ",LOWER(I313),"}, --",B313)</f>
        <v>[21759] = {false, true, false, true}, --Solar Disturbance</v>
      </c>
    </row>
    <row r="314" spans="1:10" ht="15.75" thickBot="1" x14ac:dyDescent="0.3">
      <c r="A314" s="36" t="s">
        <v>103</v>
      </c>
      <c r="B314" s="53" t="s">
        <v>89</v>
      </c>
      <c r="C314" s="38">
        <v>21755</v>
      </c>
      <c r="D314" s="39">
        <v>21756</v>
      </c>
      <c r="E314" s="40" t="b">
        <v>1</v>
      </c>
      <c r="F314" s="41" t="b">
        <v>0</v>
      </c>
      <c r="G314" s="40" t="b">
        <v>1</v>
      </c>
      <c r="H314" s="41" t="b">
        <v>0</v>
      </c>
      <c r="I314" s="40" t="b">
        <v>1</v>
      </c>
      <c r="J314" t="str">
        <f>CONCATENATE("[",D314,"] = {",LOWER(F314),", ",LOWER(G314),", ",LOWER(H314),", ",LOWER(I314),"}, --",B314)</f>
        <v>[21756] = {false, true, false, true}, --Solar Prison</v>
      </c>
    </row>
    <row r="315" spans="1:10" ht="15.75" thickBot="1" x14ac:dyDescent="0.3">
      <c r="A315" s="36" t="s">
        <v>103</v>
      </c>
      <c r="B315" s="53" t="s">
        <v>450</v>
      </c>
      <c r="C315" s="38">
        <v>21726</v>
      </c>
      <c r="D315" s="39">
        <v>21726</v>
      </c>
      <c r="E315" s="40" t="b">
        <v>1</v>
      </c>
      <c r="F315" s="40" t="b">
        <v>1</v>
      </c>
      <c r="G315" s="41" t="b">
        <v>0</v>
      </c>
      <c r="H315" s="41" t="b">
        <v>0</v>
      </c>
      <c r="I315" s="40" t="b">
        <v>1</v>
      </c>
      <c r="J315" t="str">
        <f>CONCATENATE("[",D315,"] = {",LOWER(F315),", ",LOWER(G315),", ",LOWER(H315),", ",LOWER(I315),"}, --",B315)</f>
        <v>[21726] = {true, false, false, true}, --Sun Fire</v>
      </c>
    </row>
    <row r="316" spans="1:10" ht="15.75" thickBot="1" x14ac:dyDescent="0.3">
      <c r="A316" s="36" t="s">
        <v>103</v>
      </c>
      <c r="B316" s="53" t="s">
        <v>451</v>
      </c>
      <c r="C316" s="38">
        <v>21726</v>
      </c>
      <c r="D316" s="39">
        <v>21728</v>
      </c>
      <c r="E316" s="40" t="b">
        <v>1</v>
      </c>
      <c r="F316" s="41" t="b">
        <v>0</v>
      </c>
      <c r="G316" s="40" t="b">
        <v>1</v>
      </c>
      <c r="H316" s="41" t="b">
        <v>0</v>
      </c>
      <c r="I316" s="40" t="b">
        <v>1</v>
      </c>
      <c r="J316" t="str">
        <f>CONCATENATE("[",D316,"] = {",LOWER(F316),", ",LOWER(G316),", ",LOWER(H316),", ",LOWER(I316),"}, --",B316)</f>
        <v>[21728] = {false, true, false, true}, --Sun Fire (DoT)</v>
      </c>
    </row>
    <row r="317" spans="1:10" ht="15.75" thickBot="1" x14ac:dyDescent="0.3">
      <c r="A317" s="36" t="s">
        <v>103</v>
      </c>
      <c r="B317" s="53" t="s">
        <v>452</v>
      </c>
      <c r="C317" s="38">
        <v>22178</v>
      </c>
      <c r="D317" s="39">
        <v>22178</v>
      </c>
      <c r="E317" s="40" t="b">
        <v>1</v>
      </c>
      <c r="F317" s="40" t="b">
        <v>1</v>
      </c>
      <c r="G317" s="41" t="b">
        <v>0</v>
      </c>
      <c r="H317" s="41" t="b">
        <v>0</v>
      </c>
      <c r="I317" s="40" t="b">
        <v>1</v>
      </c>
      <c r="J317" t="str">
        <f>CONCATENATE("[",D317,"] = {",LOWER(F317),", ",LOWER(G317),", ",LOWER(H317),", ",LOWER(I317),"}, --",B317)</f>
        <v>[22178] = {true, false, false, true}, --Sun Shield</v>
      </c>
    </row>
    <row r="318" spans="1:10" ht="15.75" thickBot="1" x14ac:dyDescent="0.3">
      <c r="A318" s="36" t="s">
        <v>103</v>
      </c>
      <c r="B318" s="53" t="s">
        <v>161</v>
      </c>
      <c r="C318" s="38">
        <v>15540</v>
      </c>
      <c r="D318" s="39">
        <v>15544</v>
      </c>
      <c r="E318" s="40" t="b">
        <v>1</v>
      </c>
      <c r="F318" s="40" t="b">
        <v>1</v>
      </c>
      <c r="G318" s="41" t="b">
        <v>0</v>
      </c>
      <c r="H318" s="41" t="b">
        <v>0</v>
      </c>
      <c r="I318" s="40" t="b">
        <v>1</v>
      </c>
      <c r="J318" t="str">
        <f>CONCATENATE("[",D318,"] = {",LOWER(F318),", ",LOWER(G318),", ",LOWER(H318),", ",LOWER(I318),"}, --",B318)</f>
        <v>[15544] = {true, false, false, true}, --Toppling Charge</v>
      </c>
    </row>
    <row r="319" spans="1:10" ht="15.75" thickBot="1" x14ac:dyDescent="0.3">
      <c r="A319" s="36" t="s">
        <v>103</v>
      </c>
      <c r="B319" s="53" t="s">
        <v>109</v>
      </c>
      <c r="C319" s="38">
        <v>22006</v>
      </c>
      <c r="D319" s="39">
        <v>68729</v>
      </c>
      <c r="E319" s="40" t="b">
        <v>1</v>
      </c>
      <c r="F319" s="40" t="b">
        <v>1</v>
      </c>
      <c r="G319" s="41" t="b">
        <v>0</v>
      </c>
      <c r="H319" s="41" t="b">
        <v>0</v>
      </c>
      <c r="I319" s="40" t="b">
        <v>1</v>
      </c>
      <c r="J319" t="str">
        <f>CONCATENATE("[",D319,"] = {",LOWER(F319),", ",LOWER(G319),", ",LOWER(H319),", ",LOWER(I319),"}, --",B319)</f>
        <v>[68729] = {true, false, false, true}, --Total Dark</v>
      </c>
    </row>
    <row r="320" spans="1:10" ht="15.75" thickBot="1" x14ac:dyDescent="0.3">
      <c r="A320" s="36" t="s">
        <v>103</v>
      </c>
      <c r="B320" s="53" t="s">
        <v>159</v>
      </c>
      <c r="C320" s="38">
        <v>22004</v>
      </c>
      <c r="D320" s="39">
        <v>22005</v>
      </c>
      <c r="E320" s="40" t="b">
        <v>1</v>
      </c>
      <c r="F320" s="40" t="b">
        <v>1</v>
      </c>
      <c r="G320" s="41" t="b">
        <v>0</v>
      </c>
      <c r="H320" s="41" t="b">
        <v>0</v>
      </c>
      <c r="I320" s="40" t="b">
        <v>1</v>
      </c>
      <c r="J320" t="str">
        <f>CONCATENATE("[",D320,"] = {",LOWER(F320),", ",LOWER(G320),", ",LOWER(H320),", ",LOWER(I320),"}, --",B320)</f>
        <v>[22005] = {true, false, false, true}, --Unstable Core</v>
      </c>
    </row>
    <row r="321" spans="1:10" ht="15.75" thickBot="1" x14ac:dyDescent="0.3">
      <c r="A321" s="36" t="s">
        <v>103</v>
      </c>
      <c r="B321" s="53" t="s">
        <v>90</v>
      </c>
      <c r="C321" s="38">
        <v>21729</v>
      </c>
      <c r="D321" s="39">
        <v>21729</v>
      </c>
      <c r="E321" s="40" t="b">
        <v>1</v>
      </c>
      <c r="F321" s="40" t="b">
        <v>1</v>
      </c>
      <c r="G321" s="41" t="b">
        <v>0</v>
      </c>
      <c r="H321" s="41" t="b">
        <v>0</v>
      </c>
      <c r="I321" s="40" t="b">
        <v>1</v>
      </c>
      <c r="J321" t="str">
        <f>CONCATENATE("[",D321,"] = {",LOWER(F321),", ",LOWER(G321),", ",LOWER(H321),", ",LOWER(I321),"}, --",B321)</f>
        <v>[21729] = {true, false, false, true}, --Vampires Bane</v>
      </c>
    </row>
    <row r="322" spans="1:10" ht="15.75" thickBot="1" x14ac:dyDescent="0.3">
      <c r="A322" s="36" t="s">
        <v>103</v>
      </c>
      <c r="B322" s="53" t="s">
        <v>112</v>
      </c>
      <c r="C322" s="38">
        <v>21729</v>
      </c>
      <c r="D322" s="39">
        <v>21731</v>
      </c>
      <c r="E322" s="40" t="b">
        <v>1</v>
      </c>
      <c r="F322" s="41" t="b">
        <v>0</v>
      </c>
      <c r="G322" s="40" t="b">
        <v>1</v>
      </c>
      <c r="H322" s="41" t="b">
        <v>0</v>
      </c>
      <c r="I322" s="40" t="b">
        <v>1</v>
      </c>
      <c r="J322" t="str">
        <f>CONCATENATE("[",D322,"] = {",LOWER(F322),", ",LOWER(G322),", ",LOWER(H322),", ",LOWER(I322),"}, --",B322)</f>
        <v>[21731] = {false, true, false, true}, --Vampires Bane (dot)</v>
      </c>
    </row>
    <row r="323" spans="1:10" ht="15.75" thickBot="1" x14ac:dyDescent="0.3">
      <c r="A323" s="36" t="s">
        <v>167</v>
      </c>
      <c r="B323" s="53" t="s">
        <v>453</v>
      </c>
      <c r="C323" s="38">
        <v>28279</v>
      </c>
      <c r="D323" s="39">
        <v>28279</v>
      </c>
      <c r="E323" s="40" t="b">
        <v>1</v>
      </c>
      <c r="F323" s="40" t="b">
        <v>1</v>
      </c>
      <c r="G323" s="41" t="b">
        <v>0</v>
      </c>
      <c r="H323" s="41" t="b">
        <v>0</v>
      </c>
      <c r="I323" s="40" t="b">
        <v>1</v>
      </c>
      <c r="J323" t="str">
        <f>CONCATENATE("[",D323,"] = {",LOWER(F323),", ",LOWER(G323),", ",LOWER(H323),", ",LOWER(I323),"}, --",B323)</f>
        <v>[28279] = {true, false, false, true}, --Uppercut</v>
      </c>
    </row>
    <row r="324" spans="1:10" ht="15.75" thickBot="1" x14ac:dyDescent="0.3">
      <c r="A324" s="36" t="s">
        <v>167</v>
      </c>
      <c r="B324" s="53" t="s">
        <v>454</v>
      </c>
      <c r="C324" s="38">
        <v>28448</v>
      </c>
      <c r="D324" s="39">
        <v>28449</v>
      </c>
      <c r="E324" s="40" t="b">
        <v>1</v>
      </c>
      <c r="F324" s="40" t="b">
        <v>1</v>
      </c>
      <c r="G324" s="41" t="b">
        <v>0</v>
      </c>
      <c r="H324" s="41" t="b">
        <v>0</v>
      </c>
      <c r="I324" s="40" t="b">
        <v>1</v>
      </c>
      <c r="J324" t="str">
        <f>CONCATENATE("[",D324,"] = {",LOWER(F324),", ",LOWER(G324),", ",LOWER(H324),", ",LOWER(I324),"}, --",B324)</f>
        <v>[28449] = {true, false, false, true}, --Critical Charge</v>
      </c>
    </row>
    <row r="325" spans="1:10" ht="15.75" thickBot="1" x14ac:dyDescent="0.3">
      <c r="A325" s="36" t="s">
        <v>167</v>
      </c>
      <c r="B325" s="53" t="s">
        <v>455</v>
      </c>
      <c r="C325" s="38">
        <v>20919</v>
      </c>
      <c r="D325" s="39">
        <v>20919</v>
      </c>
      <c r="E325" s="40" t="b">
        <v>1</v>
      </c>
      <c r="F325" s="40" t="b">
        <v>1</v>
      </c>
      <c r="G325" s="41" t="b">
        <v>0</v>
      </c>
      <c r="H325" s="41" t="b">
        <v>0</v>
      </c>
      <c r="I325" s="40" t="b">
        <v>1</v>
      </c>
      <c r="J325" t="str">
        <f>CONCATENATE("[",D325,"] = {",LOWER(F325),", ",LOWER(G325),", ",LOWER(H325),", ",LOWER(I325),"}, --",B325)</f>
        <v>[20919] = {true, false, false, true}, --Cleave</v>
      </c>
    </row>
    <row r="326" spans="1:10" ht="15.75" thickBot="1" x14ac:dyDescent="0.3">
      <c r="A326" s="36" t="s">
        <v>167</v>
      </c>
      <c r="B326" s="53" t="s">
        <v>456</v>
      </c>
      <c r="C326" s="38">
        <v>20919</v>
      </c>
      <c r="D326" s="39">
        <v>31059</v>
      </c>
      <c r="E326" s="40" t="b">
        <v>1</v>
      </c>
      <c r="F326" s="41" t="b">
        <v>0</v>
      </c>
      <c r="G326" s="40" t="b">
        <v>1</v>
      </c>
      <c r="H326" s="41" t="b">
        <v>0</v>
      </c>
      <c r="I326" s="40" t="b">
        <v>1</v>
      </c>
      <c r="J326" t="str">
        <f>CONCATENATE("[",D326,"] = {",LOWER(F326),", ",LOWER(G326),", ",LOWER(H326),", ",LOWER(I326),"}, --",B326)</f>
        <v>[31059] = {false, true, false, true}, --Cleave Bleed</v>
      </c>
    </row>
    <row r="327" spans="1:10" ht="15.75" thickBot="1" x14ac:dyDescent="0.3">
      <c r="A327" s="36" t="s">
        <v>167</v>
      </c>
      <c r="B327" s="53" t="s">
        <v>457</v>
      </c>
      <c r="C327" s="38">
        <v>28302</v>
      </c>
      <c r="D327" s="39">
        <v>28302</v>
      </c>
      <c r="E327" s="40" t="b">
        <v>1</v>
      </c>
      <c r="F327" s="40" t="b">
        <v>1</v>
      </c>
      <c r="G327" s="41" t="b">
        <v>0</v>
      </c>
      <c r="H327" s="41" t="b">
        <v>0</v>
      </c>
      <c r="I327" s="40" t="b">
        <v>1</v>
      </c>
      <c r="J327" t="str">
        <f>CONCATENATE("[",D327,"] = {",LOWER(F327),", ",LOWER(G327),", ",LOWER(H327),", ",LOWER(I327),"}, --",B327)</f>
        <v>[28302] = {true, false, false, true}, --Reverse Slash</v>
      </c>
    </row>
    <row r="328" spans="1:10" ht="15.75" thickBot="1" x14ac:dyDescent="0.3">
      <c r="A328" s="36" t="s">
        <v>167</v>
      </c>
      <c r="B328" s="53" t="s">
        <v>458</v>
      </c>
      <c r="C328" s="38">
        <v>83216</v>
      </c>
      <c r="D328" s="39">
        <v>83216</v>
      </c>
      <c r="E328" s="40" t="b">
        <v>1</v>
      </c>
      <c r="F328" s="40" t="b">
        <v>1</v>
      </c>
      <c r="G328" s="41" t="b">
        <v>0</v>
      </c>
      <c r="H328" s="41" t="b">
        <v>0</v>
      </c>
      <c r="I328" s="40" t="b">
        <v>1</v>
      </c>
      <c r="J328" t="str">
        <f>CONCATENATE("[",D328,"] = {",LOWER(F328),", ",LOWER(G328),", ",LOWER(H328),", ",LOWER(I328),"}, --",B328)</f>
        <v>[83216] = {true, false, false, true}, --Berserker Strike</v>
      </c>
    </row>
    <row r="329" spans="1:10" ht="15.75" thickBot="1" x14ac:dyDescent="0.3">
      <c r="A329" s="36" t="s">
        <v>167</v>
      </c>
      <c r="B329" s="53" t="s">
        <v>459</v>
      </c>
      <c r="C329" s="38" t="s">
        <v>41</v>
      </c>
      <c r="D329" s="39">
        <v>45431</v>
      </c>
      <c r="E329" s="40" t="b">
        <v>1</v>
      </c>
      <c r="F329" s="41" t="b">
        <v>0</v>
      </c>
      <c r="G329" s="40" t="b">
        <v>1</v>
      </c>
      <c r="H329" s="41" t="b">
        <v>0</v>
      </c>
      <c r="I329" s="40" t="b">
        <v>1</v>
      </c>
      <c r="J329" t="str">
        <f>CONCATENATE("[",D329,"] = {",LOWER(F329),", ",LOWER(G329),", ",LOWER(H329),", ",LOWER(I329),"}, --",B329)</f>
        <v>[45431] = {false, true, false, true}, --Heavy Weapons Bleed</v>
      </c>
    </row>
    <row r="330" spans="1:10" ht="15.75" thickBot="1" x14ac:dyDescent="0.3">
      <c r="A330" s="36" t="s">
        <v>167</v>
      </c>
      <c r="B330" s="53" t="s">
        <v>120</v>
      </c>
      <c r="C330" s="38">
        <v>38814</v>
      </c>
      <c r="D330" s="39">
        <v>38814</v>
      </c>
      <c r="E330" s="40" t="b">
        <v>1</v>
      </c>
      <c r="F330" s="40" t="b">
        <v>1</v>
      </c>
      <c r="G330" s="41" t="b">
        <v>0</v>
      </c>
      <c r="H330" s="41" t="b">
        <v>0</v>
      </c>
      <c r="I330" s="40" t="b">
        <v>1</v>
      </c>
      <c r="J330" t="str">
        <f>CONCATENATE("[",D330,"] = {",LOWER(F330),", ",LOWER(G330),", ",LOWER(H330),", ",LOWER(I330),"}, --",B330)</f>
        <v>[38814] = {true, false, false, true}, --Dizzying Swing</v>
      </c>
    </row>
    <row r="331" spans="1:10" ht="15.75" thickBot="1" x14ac:dyDescent="0.3">
      <c r="A331" s="36" t="s">
        <v>167</v>
      </c>
      <c r="B331" s="53" t="s">
        <v>121</v>
      </c>
      <c r="C331" s="38">
        <v>38788</v>
      </c>
      <c r="D331" s="39">
        <v>38792</v>
      </c>
      <c r="E331" s="40" t="b">
        <v>1</v>
      </c>
      <c r="F331" s="40" t="b">
        <v>1</v>
      </c>
      <c r="G331" s="41" t="b">
        <v>0</v>
      </c>
      <c r="H331" s="41" t="b">
        <v>0</v>
      </c>
      <c r="I331" s="40" t="b">
        <v>1</v>
      </c>
      <c r="J331" t="str">
        <f>CONCATENATE("[",D331,"] = {",LOWER(F331),", ",LOWER(G331),", ",LOWER(H331),", ",LOWER(I331),"}, --",B331)</f>
        <v>[38792] = {true, false, false, true}, --Stampede</v>
      </c>
    </row>
    <row r="332" spans="1:10" ht="15.75" thickBot="1" x14ac:dyDescent="0.3">
      <c r="A332" s="36" t="s">
        <v>167</v>
      </c>
      <c r="B332" s="53" t="s">
        <v>122</v>
      </c>
      <c r="C332" s="38">
        <v>38745</v>
      </c>
      <c r="D332" s="39">
        <v>38745</v>
      </c>
      <c r="E332" s="40" t="b">
        <v>1</v>
      </c>
      <c r="F332" s="40" t="b">
        <v>1</v>
      </c>
      <c r="G332" s="41" t="b">
        <v>0</v>
      </c>
      <c r="H332" s="41" t="b">
        <v>0</v>
      </c>
      <c r="I332" s="40" t="b">
        <v>1</v>
      </c>
      <c r="J332" t="str">
        <f>CONCATENATE("[",D332,"] = {",LOWER(F332),", ",LOWER(G332),", ",LOWER(H332),", ",LOWER(I332),"}, --",B332)</f>
        <v>[38745] = {true, false, false, true}, --Carve</v>
      </c>
    </row>
    <row r="333" spans="1:10" ht="15.75" thickBot="1" x14ac:dyDescent="0.3">
      <c r="A333" s="36" t="s">
        <v>167</v>
      </c>
      <c r="B333" s="53" t="s">
        <v>119</v>
      </c>
      <c r="C333" s="38">
        <v>38745</v>
      </c>
      <c r="D333" s="39">
        <v>38747</v>
      </c>
      <c r="E333" s="40" t="b">
        <v>1</v>
      </c>
      <c r="F333" s="41" t="b">
        <v>0</v>
      </c>
      <c r="G333" s="40" t="b">
        <v>1</v>
      </c>
      <c r="H333" s="41" t="b">
        <v>0</v>
      </c>
      <c r="I333" s="40" t="b">
        <v>1</v>
      </c>
      <c r="J333" t="str">
        <f>CONCATENATE("[",D333,"] = {",LOWER(F333),", ",LOWER(G333),", ",LOWER(H333),", ",LOWER(I333),"}, --",B333)</f>
        <v>[38747] = {false, true, false, true}, --Carve Bleed</v>
      </c>
    </row>
    <row r="334" spans="1:10" ht="15.75" thickBot="1" x14ac:dyDescent="0.3">
      <c r="A334" s="36" t="s">
        <v>167</v>
      </c>
      <c r="B334" s="53" t="s">
        <v>123</v>
      </c>
      <c r="C334" s="38">
        <v>38823</v>
      </c>
      <c r="D334" s="39">
        <v>38823</v>
      </c>
      <c r="E334" s="40" t="b">
        <v>1</v>
      </c>
      <c r="F334" s="40" t="b">
        <v>1</v>
      </c>
      <c r="G334" s="41" t="b">
        <v>0</v>
      </c>
      <c r="H334" s="41" t="b">
        <v>0</v>
      </c>
      <c r="I334" s="40" t="b">
        <v>1</v>
      </c>
      <c r="J334" t="str">
        <f>CONCATENATE("[",D334,"] = {",LOWER(F334),", ",LOWER(G334),", ",LOWER(H334),", ",LOWER(I334),"}, --",B334)</f>
        <v>[38823] = {true, false, false, true}, --Reverse Slice</v>
      </c>
    </row>
    <row r="335" spans="1:10" ht="15.75" thickBot="1" x14ac:dyDescent="0.3">
      <c r="A335" s="36" t="s">
        <v>167</v>
      </c>
      <c r="B335" s="53" t="s">
        <v>460</v>
      </c>
      <c r="C335" s="38">
        <v>38823</v>
      </c>
      <c r="D335" s="39">
        <v>38827</v>
      </c>
      <c r="E335" s="40" t="b">
        <v>1</v>
      </c>
      <c r="F335" s="40" t="b">
        <v>1</v>
      </c>
      <c r="G335" s="41" t="b">
        <v>0</v>
      </c>
      <c r="H335" s="41" t="b">
        <v>0</v>
      </c>
      <c r="I335" s="40" t="b">
        <v>1</v>
      </c>
      <c r="J335" t="str">
        <f>CONCATENATE("[",D335,"] = {",LOWER(F335),", ",LOWER(G335),", ",LOWER(H335),", ",LOWER(I335),"}, --",B335)</f>
        <v>[38827] = {true, false, false, true}, --Reverse Slice (2nd)</v>
      </c>
    </row>
    <row r="336" spans="1:10" ht="15.75" thickBot="1" x14ac:dyDescent="0.3">
      <c r="A336" s="36" t="s">
        <v>167</v>
      </c>
      <c r="B336" s="53" t="s">
        <v>131</v>
      </c>
      <c r="C336" s="38">
        <v>83229</v>
      </c>
      <c r="D336" s="39">
        <v>83229</v>
      </c>
      <c r="E336" s="40" t="b">
        <v>1</v>
      </c>
      <c r="F336" s="40" t="b">
        <v>1</v>
      </c>
      <c r="G336" s="41" t="b">
        <v>0</v>
      </c>
      <c r="H336" s="41" t="b">
        <v>0</v>
      </c>
      <c r="I336" s="40" t="b">
        <v>1</v>
      </c>
      <c r="J336" t="str">
        <f>CONCATENATE("[",D336,"] = {",LOWER(F336),", ",LOWER(G336),", ",LOWER(H336),", ",LOWER(I336),"}, --",B336)</f>
        <v>[83229] = {true, false, false, true}, --Onslaught</v>
      </c>
    </row>
    <row r="337" spans="1:10" ht="15.75" thickBot="1" x14ac:dyDescent="0.3">
      <c r="A337" s="36" t="s">
        <v>167</v>
      </c>
      <c r="B337" s="53" t="s">
        <v>174</v>
      </c>
      <c r="C337" s="38">
        <v>38807</v>
      </c>
      <c r="D337" s="39">
        <v>38807</v>
      </c>
      <c r="E337" s="40" t="b">
        <v>1</v>
      </c>
      <c r="F337" s="40" t="b">
        <v>1</v>
      </c>
      <c r="G337" s="41" t="b">
        <v>0</v>
      </c>
      <c r="H337" s="41" t="b">
        <v>0</v>
      </c>
      <c r="I337" s="40" t="b">
        <v>1</v>
      </c>
      <c r="J337" t="str">
        <f>CONCATENATE("[",D337,"] = {",LOWER(F337),", ",LOWER(G337),", ",LOWER(H337),", ",LOWER(I337),"}, --",B337)</f>
        <v>[38807] = {true, false, false, true}, --Wrecking Blow</v>
      </c>
    </row>
    <row r="338" spans="1:10" ht="15.75" thickBot="1" x14ac:dyDescent="0.3">
      <c r="A338" s="36" t="s">
        <v>167</v>
      </c>
      <c r="B338" s="53" t="s">
        <v>173</v>
      </c>
      <c r="C338" s="38">
        <v>38778</v>
      </c>
      <c r="D338" s="39">
        <v>38782</v>
      </c>
      <c r="E338" s="40" t="b">
        <v>1</v>
      </c>
      <c r="F338" s="40" t="b">
        <v>1</v>
      </c>
      <c r="G338" s="41" t="b">
        <v>0</v>
      </c>
      <c r="H338" s="41" t="b">
        <v>0</v>
      </c>
      <c r="I338" s="40" t="b">
        <v>1</v>
      </c>
      <c r="J338" t="str">
        <f>CONCATENATE("[",D338,"] = {",LOWER(F338),", ",LOWER(G338),", ",LOWER(H338),", ",LOWER(I338),"}, --",B338)</f>
        <v>[38782] = {true, false, false, true}, --Critical Rush</v>
      </c>
    </row>
    <row r="339" spans="1:10" ht="15.75" thickBot="1" x14ac:dyDescent="0.3">
      <c r="A339" s="36" t="s">
        <v>167</v>
      </c>
      <c r="B339" s="53" t="s">
        <v>184</v>
      </c>
      <c r="C339" s="38">
        <v>38754</v>
      </c>
      <c r="D339" s="39">
        <v>38754</v>
      </c>
      <c r="E339" s="40" t="b">
        <v>1</v>
      </c>
      <c r="F339" s="40" t="b">
        <v>1</v>
      </c>
      <c r="G339" s="41" t="b">
        <v>0</v>
      </c>
      <c r="H339" s="41" t="b">
        <v>0</v>
      </c>
      <c r="I339" s="40" t="b">
        <v>1</v>
      </c>
      <c r="J339" t="str">
        <f>CONCATENATE("[",D339,"] = {",LOWER(F339),", ",LOWER(G339),", ",LOWER(H339),", ",LOWER(I339),"}, --",B339)</f>
        <v>[38754] = {true, false, false, true}, --Brawler</v>
      </c>
    </row>
    <row r="340" spans="1:10" ht="15.75" thickBot="1" x14ac:dyDescent="0.3">
      <c r="A340" s="36" t="s">
        <v>167</v>
      </c>
      <c r="B340" s="53" t="s">
        <v>171</v>
      </c>
      <c r="C340" s="38">
        <v>38754</v>
      </c>
      <c r="D340" s="39">
        <v>38759</v>
      </c>
      <c r="E340" s="40" t="b">
        <v>1</v>
      </c>
      <c r="F340" s="41" t="b">
        <v>0</v>
      </c>
      <c r="G340" s="40" t="b">
        <v>1</v>
      </c>
      <c r="H340" s="41" t="b">
        <v>0</v>
      </c>
      <c r="I340" s="40" t="b">
        <v>1</v>
      </c>
      <c r="J340" t="str">
        <f>CONCATENATE("[",D340,"] = {",LOWER(F340),", ",LOWER(G340),", ",LOWER(H340),", ",LOWER(I340),"}, --",B340)</f>
        <v>[38759] = {false, true, false, true}, --Brawler Bleed</v>
      </c>
    </row>
    <row r="341" spans="1:10" ht="15.75" thickBot="1" x14ac:dyDescent="0.3">
      <c r="A341" s="36" t="s">
        <v>167</v>
      </c>
      <c r="B341" s="53" t="s">
        <v>175</v>
      </c>
      <c r="C341" s="38">
        <v>38819</v>
      </c>
      <c r="D341" s="39">
        <v>38819</v>
      </c>
      <c r="E341" s="40" t="b">
        <v>1</v>
      </c>
      <c r="F341" s="40" t="b">
        <v>1</v>
      </c>
      <c r="G341" s="41" t="b">
        <v>0</v>
      </c>
      <c r="H341" s="41" t="b">
        <v>0</v>
      </c>
      <c r="I341" s="40" t="b">
        <v>1</v>
      </c>
      <c r="J341" t="str">
        <f>CONCATENATE("[",D341,"] = {",LOWER(F341),", ",LOWER(G341),", ",LOWER(H341),", ",LOWER(I341),"}, --",B341)</f>
        <v>[38819] = {true, false, false, true}, --Executioner</v>
      </c>
    </row>
    <row r="342" spans="1:10" ht="15.75" thickBot="1" x14ac:dyDescent="0.3">
      <c r="A342" s="36" t="s">
        <v>167</v>
      </c>
      <c r="B342" s="53" t="s">
        <v>172</v>
      </c>
      <c r="C342" s="38">
        <v>83238</v>
      </c>
      <c r="D342" s="39">
        <v>83238</v>
      </c>
      <c r="E342" s="40" t="b">
        <v>1</v>
      </c>
      <c r="F342" s="40" t="b">
        <v>1</v>
      </c>
      <c r="G342" s="41" t="b">
        <v>0</v>
      </c>
      <c r="H342" s="41" t="b">
        <v>0</v>
      </c>
      <c r="I342" s="40" t="b">
        <v>1</v>
      </c>
      <c r="J342" t="str">
        <f>CONCATENATE("[",D342,"] = {",LOWER(F342),", ",LOWER(G342),", ",LOWER(H342),", ",LOWER(I342),"}, --",B342)</f>
        <v>[83238] = {true, false, false, true}, --Berserker Rage</v>
      </c>
    </row>
    <row r="343" spans="1:10" ht="15.75" thickBot="1" x14ac:dyDescent="0.3">
      <c r="A343" s="36" t="s">
        <v>461</v>
      </c>
      <c r="B343" s="53" t="s">
        <v>462</v>
      </c>
      <c r="C343" s="38">
        <v>42060</v>
      </c>
      <c r="D343" s="39">
        <v>42060</v>
      </c>
      <c r="E343" s="40" t="b">
        <v>1</v>
      </c>
      <c r="F343" s="40" t="b">
        <v>1</v>
      </c>
      <c r="G343" s="41" t="b">
        <v>0</v>
      </c>
      <c r="H343" s="41" t="b">
        <v>0</v>
      </c>
      <c r="I343" s="40" t="b">
        <v>1</v>
      </c>
      <c r="J343" t="str">
        <f>CONCATENATE("[",D343,"] = {",LOWER(F343),", ",LOWER(G343),", ",LOWER(H343),", ",LOWER(I343),"}, --",B343)</f>
        <v>[42060] = {true, false, false, true}, --Inner Beast</v>
      </c>
    </row>
    <row r="344" spans="1:10" ht="15.75" thickBot="1" x14ac:dyDescent="0.3">
      <c r="A344" s="36" t="s">
        <v>461</v>
      </c>
      <c r="B344" s="53" t="s">
        <v>463</v>
      </c>
      <c r="C344" s="38">
        <v>42056</v>
      </c>
      <c r="D344" s="39">
        <v>42056</v>
      </c>
      <c r="E344" s="40" t="b">
        <v>1</v>
      </c>
      <c r="F344" s="40" t="b">
        <v>1</v>
      </c>
      <c r="G344" s="41" t="b">
        <v>0</v>
      </c>
      <c r="H344" s="41" t="b">
        <v>0</v>
      </c>
      <c r="I344" s="40" t="b">
        <v>1</v>
      </c>
      <c r="J344" t="str">
        <f>CONCATENATE("[",D344,"] = {",LOWER(F344),", ",LOWER(G344),", ",LOWER(H344),", ",LOWER(I344),"}, --",B344)</f>
        <v>[42056] = {true, false, false, true}, --Inner Rage</v>
      </c>
    </row>
    <row r="345" spans="1:10" ht="15.75" thickBot="1" x14ac:dyDescent="0.3">
      <c r="A345" s="36" t="s">
        <v>461</v>
      </c>
      <c r="B345" s="53" t="s">
        <v>464</v>
      </c>
      <c r="C345" s="38">
        <v>41990</v>
      </c>
      <c r="D345" s="39">
        <v>80107</v>
      </c>
      <c r="E345" s="40" t="b">
        <v>1</v>
      </c>
      <c r="F345" s="40" t="b">
        <v>1</v>
      </c>
      <c r="G345" s="41" t="b">
        <v>0</v>
      </c>
      <c r="H345" s="41" t="b">
        <v>0</v>
      </c>
      <c r="I345" s="40" t="b">
        <v>1</v>
      </c>
      <c r="J345" t="str">
        <f>CONCATENATE("[",D345,"] = {",LOWER(F345),", ",LOWER(G345),", ",LOWER(H345),", ",LOWER(I345),"}, --",B345)</f>
        <v>[80107] = {true, false, false, true}, --Shadow Silk (not synergy)</v>
      </c>
    </row>
    <row r="346" spans="1:10" ht="15.75" thickBot="1" x14ac:dyDescent="0.3">
      <c r="A346" s="36" t="s">
        <v>461</v>
      </c>
      <c r="B346" s="53" t="s">
        <v>465</v>
      </c>
      <c r="C346" s="38">
        <v>42012</v>
      </c>
      <c r="D346" s="39">
        <v>80129</v>
      </c>
      <c r="E346" s="40" t="b">
        <v>1</v>
      </c>
      <c r="F346" s="40" t="b">
        <v>1</v>
      </c>
      <c r="G346" s="41" t="b">
        <v>0</v>
      </c>
      <c r="H346" s="41" t="b">
        <v>0</v>
      </c>
      <c r="I346" s="40" t="b">
        <v>1</v>
      </c>
      <c r="J346" t="str">
        <f>CONCATENATE("[",D346,"] = {",LOWER(F346),", ",LOWER(G346),", ",LOWER(H346),", ",LOWER(I346),"}, --",B346)</f>
        <v>[80129] = {true, false, false, true}, --Tangling Webs (not synergy)</v>
      </c>
    </row>
    <row r="347" spans="1:10" ht="15.75" thickBot="1" x14ac:dyDescent="0.3">
      <c r="A347" s="36" t="s">
        <v>336</v>
      </c>
      <c r="B347" s="53" t="s">
        <v>337</v>
      </c>
      <c r="C347" s="38">
        <v>38956</v>
      </c>
      <c r="D347" s="39">
        <v>38956</v>
      </c>
      <c r="E347" s="40" t="b">
        <v>1</v>
      </c>
      <c r="F347" s="41" t="b">
        <v>0</v>
      </c>
      <c r="G347" s="40" t="b">
        <v>1</v>
      </c>
      <c r="H347" s="41" t="b">
        <v>0</v>
      </c>
      <c r="I347" s="40" t="b">
        <v>1</v>
      </c>
      <c r="J347" t="str">
        <f>CONCATENATE("[",D347,"] = {",LOWER(F347),", ",LOWER(G347),", ",LOWER(H347),", ",LOWER(I347),"}, --",B347)</f>
        <v>[38956] = {false, true, false, true}, --Accelerating Drain</v>
      </c>
    </row>
    <row r="348" spans="1:10" ht="15.75" thickBot="1" x14ac:dyDescent="0.3">
      <c r="A348" s="36" t="s">
        <v>336</v>
      </c>
      <c r="B348" s="53" t="s">
        <v>338</v>
      </c>
      <c r="C348" s="38">
        <v>38965</v>
      </c>
      <c r="D348" s="39">
        <v>38968</v>
      </c>
      <c r="E348" s="40" t="b">
        <v>1</v>
      </c>
      <c r="F348" s="41" t="b">
        <v>0</v>
      </c>
      <c r="G348" s="40" t="b">
        <v>1</v>
      </c>
      <c r="H348" s="41" t="b">
        <v>0</v>
      </c>
      <c r="I348" s="40" t="b">
        <v>1</v>
      </c>
      <c r="J348" t="str">
        <f>CONCATENATE("[",D348,"] = {",LOWER(F348),", ",LOWER(G348),", ",LOWER(H348),", ",LOWER(I348),"}, --",B348)</f>
        <v>[38968] = {false, true, false, true}, --Baleful Mist</v>
      </c>
    </row>
    <row r="349" spans="1:10" ht="15.75" thickBot="1" x14ac:dyDescent="0.3">
      <c r="A349" s="36" t="s">
        <v>336</v>
      </c>
      <c r="B349" s="53" t="s">
        <v>339</v>
      </c>
      <c r="C349" s="38">
        <v>32624</v>
      </c>
      <c r="D349" s="39">
        <v>32625</v>
      </c>
      <c r="E349" s="40" t="b">
        <v>1</v>
      </c>
      <c r="F349" s="41" t="b">
        <v>0</v>
      </c>
      <c r="G349" s="40" t="b">
        <v>1</v>
      </c>
      <c r="H349" s="41" t="b">
        <v>0</v>
      </c>
      <c r="I349" s="40" t="b">
        <v>1</v>
      </c>
      <c r="J349" t="str">
        <f>CONCATENATE("[",D349,"] = {",LOWER(F349),", ",LOWER(G349),", ",LOWER(H349),", ",LOWER(I349),"}, --",B349)</f>
        <v>[32625] = {false, true, false, true}, --Bat Swarm</v>
      </c>
    </row>
    <row r="350" spans="1:10" ht="15.75" thickBot="1" x14ac:dyDescent="0.3">
      <c r="A350" s="36" t="s">
        <v>336</v>
      </c>
      <c r="B350" s="53" t="s">
        <v>340</v>
      </c>
      <c r="C350" s="38">
        <v>38932</v>
      </c>
      <c r="D350" s="39">
        <v>38935</v>
      </c>
      <c r="E350" s="40" t="b">
        <v>1</v>
      </c>
      <c r="F350" s="41" t="b">
        <v>0</v>
      </c>
      <c r="G350" s="40" t="b">
        <v>1</v>
      </c>
      <c r="H350" s="41" t="b">
        <v>0</v>
      </c>
      <c r="I350" s="40" t="b">
        <v>1</v>
      </c>
      <c r="J350" t="str">
        <f>CONCATENATE("[",D350,"] = {",LOWER(F350),", ",LOWER(G350),", ",LOWER(H350),", ",LOWER(I350),"}, --",B350)</f>
        <v>[38935] = {false, true, false, true}, --Clouding Swarm</v>
      </c>
    </row>
    <row r="351" spans="1:10" ht="15.75" thickBot="1" x14ac:dyDescent="0.3">
      <c r="A351" s="36" t="s">
        <v>336</v>
      </c>
      <c r="B351" s="53" t="s">
        <v>341</v>
      </c>
      <c r="C351" s="38">
        <v>38931</v>
      </c>
      <c r="D351" s="39">
        <v>38934</v>
      </c>
      <c r="E351" s="40" t="b">
        <v>1</v>
      </c>
      <c r="F351" s="41" t="b">
        <v>0</v>
      </c>
      <c r="G351" s="40" t="b">
        <v>1</v>
      </c>
      <c r="H351" s="41" t="b">
        <v>0</v>
      </c>
      <c r="I351" s="40" t="b">
        <v>1</v>
      </c>
      <c r="J351" t="str">
        <f>CONCATENATE("[",D351,"] = {",LOWER(F351),", ",LOWER(G351),", ",LOWER(H351),", ",LOWER(I351),"}, --",B351)</f>
        <v>[38934] = {false, true, false, true}, --Devouring Swarm</v>
      </c>
    </row>
    <row r="352" spans="1:10" ht="15.75" thickBot="1" x14ac:dyDescent="0.3">
      <c r="A352" s="36" t="s">
        <v>336</v>
      </c>
      <c r="B352" s="53" t="s">
        <v>342</v>
      </c>
      <c r="C352" s="38">
        <v>32893</v>
      </c>
      <c r="D352" s="39">
        <v>32893</v>
      </c>
      <c r="E352" s="40" t="b">
        <v>1</v>
      </c>
      <c r="F352" s="41" t="b">
        <v>0</v>
      </c>
      <c r="G352" s="40" t="b">
        <v>1</v>
      </c>
      <c r="H352" s="41" t="b">
        <v>0</v>
      </c>
      <c r="I352" s="40" t="b">
        <v>1</v>
      </c>
      <c r="J352" t="str">
        <f>CONCATENATE("[",D352,"] = {",LOWER(F352),", ",LOWER(G352),", ",LOWER(H352),", ",LOWER(I352),"}, --",B352)</f>
        <v>[32893] = {false, true, false, true}, --Drain Essence</v>
      </c>
    </row>
    <row r="353" spans="1:10" ht="15.75" thickBot="1" x14ac:dyDescent="0.3">
      <c r="A353" s="36" t="s">
        <v>336</v>
      </c>
      <c r="B353" s="53" t="s">
        <v>343</v>
      </c>
      <c r="C353" s="38">
        <v>38949</v>
      </c>
      <c r="D353" s="39">
        <v>38949</v>
      </c>
      <c r="E353" s="40" t="b">
        <v>1</v>
      </c>
      <c r="F353" s="41" t="b">
        <v>0</v>
      </c>
      <c r="G353" s="40" t="b">
        <v>1</v>
      </c>
      <c r="H353" s="41" t="b">
        <v>0</v>
      </c>
      <c r="I353" s="40" t="b">
        <v>1</v>
      </c>
      <c r="J353" t="str">
        <f>CONCATENATE("[",D353,"] = {",LOWER(F353),", ",LOWER(G353),", ",LOWER(H353),", ",LOWER(I353),"}, --",B353)</f>
        <v>[38949] = {false, true, false, true}, --Invigorating Drain</v>
      </c>
    </row>
    <row r="354" spans="1:10" ht="15.75" thickBot="1" x14ac:dyDescent="0.3">
      <c r="A354" s="36" t="s">
        <v>104</v>
      </c>
      <c r="B354" s="53" t="s">
        <v>91</v>
      </c>
      <c r="C354" s="38">
        <v>86156</v>
      </c>
      <c r="D354" s="39">
        <v>87256</v>
      </c>
      <c r="E354" s="40" t="b">
        <v>1</v>
      </c>
      <c r="F354" s="41" t="b">
        <v>0</v>
      </c>
      <c r="G354" s="40" t="b">
        <v>1</v>
      </c>
      <c r="H354" s="41" t="b">
        <v>0</v>
      </c>
      <c r="I354" s="40" t="b">
        <v>1</v>
      </c>
      <c r="J354" t="str">
        <f>CONCATENATE("[",D354,"] = {",LOWER(F354),", ",LOWER(G354),", ",LOWER(H354),", ",LOWER(I354),"}, --",B354)</f>
        <v>[87256] = {false, true, false, true}, --Arctic Blast</v>
      </c>
    </row>
    <row r="355" spans="1:10" ht="15.75" thickBot="1" x14ac:dyDescent="0.3">
      <c r="A355" s="36" t="s">
        <v>104</v>
      </c>
      <c r="B355" s="53" t="s">
        <v>308</v>
      </c>
      <c r="C355" s="38">
        <v>85986</v>
      </c>
      <c r="D355" s="39">
        <v>105907</v>
      </c>
      <c r="E355" s="40" t="b">
        <v>1</v>
      </c>
      <c r="F355" s="40" t="b">
        <v>1</v>
      </c>
      <c r="G355" s="41" t="b">
        <v>0</v>
      </c>
      <c r="H355" s="41" t="b">
        <v>0</v>
      </c>
      <c r="I355" s="40" t="b">
        <v>1</v>
      </c>
      <c r="J355" t="str">
        <f>CONCATENATE("[",D355,"] = {",LOWER(F355),", ",LOWER(G355),", ",LOWER(H355),", ",LOWER(I355),"}, --",B355)</f>
        <v>[105907] = {true, false, false, true}, --Crushing Swipe (pet)</v>
      </c>
    </row>
    <row r="356" spans="1:10" ht="15.75" thickBot="1" x14ac:dyDescent="0.3">
      <c r="A356" s="36" t="s">
        <v>104</v>
      </c>
      <c r="B356" s="53" t="s">
        <v>308</v>
      </c>
      <c r="C356" s="38">
        <v>85982</v>
      </c>
      <c r="D356" s="39">
        <v>89128</v>
      </c>
      <c r="E356" s="40" t="b">
        <v>1</v>
      </c>
      <c r="F356" s="40" t="b">
        <v>1</v>
      </c>
      <c r="G356" s="41" t="b">
        <v>0</v>
      </c>
      <c r="H356" s="41" t="b">
        <v>0</v>
      </c>
      <c r="I356" s="40" t="b">
        <v>1</v>
      </c>
      <c r="J356" t="str">
        <f>CONCATENATE("[",D356,"] = {",LOWER(F356),", ",LOWER(G356),", ",LOWER(H356),", ",LOWER(I356),"}, --",B356)</f>
        <v>[89128] = {true, false, false, true}, --Crushing Swipe (pet)</v>
      </c>
    </row>
    <row r="357" spans="1:10" ht="15.75" thickBot="1" x14ac:dyDescent="0.3">
      <c r="A357" s="36" t="s">
        <v>104</v>
      </c>
      <c r="B357" s="53" t="s">
        <v>308</v>
      </c>
      <c r="C357" s="38">
        <v>85990</v>
      </c>
      <c r="D357" s="39">
        <v>89220</v>
      </c>
      <c r="E357" s="40" t="b">
        <v>1</v>
      </c>
      <c r="F357" s="40" t="b">
        <v>1</v>
      </c>
      <c r="G357" s="41" t="b">
        <v>0</v>
      </c>
      <c r="H357" s="41" t="b">
        <v>0</v>
      </c>
      <c r="I357" s="40" t="b">
        <v>1</v>
      </c>
      <c r="J357" t="str">
        <f>CONCATENATE("[",D357,"] = {",LOWER(F357),", ",LOWER(G357),", ",LOWER(H357),", ",LOWER(I357),"}, --",B357)</f>
        <v>[89220] = {true, false, false, true}, --Crushing Swipe (pet)</v>
      </c>
    </row>
    <row r="358" spans="1:10" ht="15.75" thickBot="1" x14ac:dyDescent="0.3">
      <c r="A358" s="36" t="s">
        <v>104</v>
      </c>
      <c r="B358" s="53" t="s">
        <v>309</v>
      </c>
      <c r="C358" s="38">
        <v>85999</v>
      </c>
      <c r="D358" s="39">
        <v>85999</v>
      </c>
      <c r="E358" s="40" t="b">
        <v>1</v>
      </c>
      <c r="F358" s="40" t="b">
        <v>1</v>
      </c>
      <c r="G358" s="41" t="b">
        <v>0</v>
      </c>
      <c r="H358" s="41" t="b">
        <v>0</v>
      </c>
      <c r="I358" s="40" t="b">
        <v>1</v>
      </c>
      <c r="J358" t="str">
        <f>CONCATENATE("[",D358,"] = {",LOWER(F358),", ",LOWER(G358),", ",LOWER(H358),", ",LOWER(I358),"}, --",B358)</f>
        <v>[85999] = {true, false, false, true}, --Cutting Dive</v>
      </c>
    </row>
    <row r="359" spans="1:10" ht="15.75" thickBot="1" x14ac:dyDescent="0.3">
      <c r="A359" s="36" t="s">
        <v>104</v>
      </c>
      <c r="B359" s="53" t="s">
        <v>92</v>
      </c>
      <c r="C359" s="38">
        <v>86015</v>
      </c>
      <c r="D359" s="39">
        <v>94424</v>
      </c>
      <c r="E359" s="40" t="b">
        <v>1</v>
      </c>
      <c r="F359" s="40" t="b">
        <v>1</v>
      </c>
      <c r="G359" s="41" t="b">
        <v>0</v>
      </c>
      <c r="H359" s="41" t="b">
        <v>0</v>
      </c>
      <c r="I359" s="40" t="b">
        <v>1</v>
      </c>
      <c r="J359" t="str">
        <f>CONCATENATE("[",D359,"] = {",LOWER(F359),", ",LOWER(G359),", ",LOWER(H359),", ",LOWER(I359),"}, --",B359)</f>
        <v>[94424] = {true, false, false, true}, --Deep Fissure</v>
      </c>
    </row>
    <row r="360" spans="1:10" ht="15.75" thickBot="1" x14ac:dyDescent="0.3">
      <c r="A360" s="36" t="s">
        <v>104</v>
      </c>
      <c r="B360" s="53" t="s">
        <v>466</v>
      </c>
      <c r="C360" s="38">
        <v>85995</v>
      </c>
      <c r="D360" s="39">
        <v>85995</v>
      </c>
      <c r="E360" s="40" t="b">
        <v>1</v>
      </c>
      <c r="F360" s="40" t="b">
        <v>1</v>
      </c>
      <c r="G360" s="41" t="b">
        <v>0</v>
      </c>
      <c r="H360" s="41" t="b">
        <v>0</v>
      </c>
      <c r="I360" s="40" t="b">
        <v>1</v>
      </c>
      <c r="J360" t="str">
        <f>CONCATENATE("[",D360,"] = {",LOWER(F360),", ",LOWER(G360),", ",LOWER(H360),", ",LOWER(I360),"}, --",B360)</f>
        <v>[85995] = {true, false, false, true}, --Dive</v>
      </c>
    </row>
    <row r="361" spans="1:10" ht="15.75" thickBot="1" x14ac:dyDescent="0.3">
      <c r="A361" s="36" t="s">
        <v>104</v>
      </c>
      <c r="B361" s="53" t="s">
        <v>310</v>
      </c>
      <c r="C361" s="38">
        <v>86027</v>
      </c>
      <c r="D361" s="39">
        <v>101904</v>
      </c>
      <c r="E361" s="40" t="b">
        <v>1</v>
      </c>
      <c r="F361" s="40" t="b">
        <v>1</v>
      </c>
      <c r="G361" s="41" t="b">
        <v>0</v>
      </c>
      <c r="H361" s="41" t="b">
        <v>0</v>
      </c>
      <c r="I361" s="40" t="b">
        <v>1</v>
      </c>
      <c r="J361" t="str">
        <f>CONCATENATE("[",D361,"] = {",LOWER(F361),", ",LOWER(G361),", ",LOWER(H361),", ",LOWER(I361),"}, --",B361)</f>
        <v>[101904] = {true, false, false, true}, --Fetcher Infection</v>
      </c>
    </row>
    <row r="362" spans="1:10" ht="15.75" thickBot="1" x14ac:dyDescent="0.3">
      <c r="A362" s="36" t="s">
        <v>104</v>
      </c>
      <c r="B362" s="53" t="s">
        <v>311</v>
      </c>
      <c r="C362" s="38">
        <v>86165</v>
      </c>
      <c r="D362" s="39">
        <v>88791</v>
      </c>
      <c r="E362" s="40" t="b">
        <v>1</v>
      </c>
      <c r="F362" s="41" t="b">
        <v>0</v>
      </c>
      <c r="G362" s="40" t="b">
        <v>1</v>
      </c>
      <c r="H362" s="41" t="b">
        <v>0</v>
      </c>
      <c r="I362" s="40" t="b">
        <v>1</v>
      </c>
      <c r="J362" t="str">
        <f>CONCATENATE("[",D362,"] = {",LOWER(F362),", ",LOWER(G362),", ",LOWER(H362),", ",LOWER(I362),"}, --",B362)</f>
        <v>[88791] = {false, true, false, true}, --Gripping Shards</v>
      </c>
    </row>
    <row r="363" spans="1:10" ht="15.75" thickBot="1" x14ac:dyDescent="0.3">
      <c r="A363" s="36" t="s">
        <v>104</v>
      </c>
      <c r="B363" s="53" t="s">
        <v>93</v>
      </c>
      <c r="C363" s="38">
        <v>86031</v>
      </c>
      <c r="D363" s="39">
        <v>101944</v>
      </c>
      <c r="E363" s="40" t="b">
        <v>1</v>
      </c>
      <c r="F363" s="40" t="b">
        <v>1</v>
      </c>
      <c r="G363" s="41" t="b">
        <v>0</v>
      </c>
      <c r="H363" s="41" t="b">
        <v>0</v>
      </c>
      <c r="I363" s="40" t="b">
        <v>1</v>
      </c>
      <c r="J363" t="str">
        <f>CONCATENATE("[",D363,"] = {",LOWER(F363),", ",LOWER(G363),", ",LOWER(H363),", ",LOWER(I363),"}, --",B363)</f>
        <v>[101944] = {true, false, false, true}, --Growing Swarm</v>
      </c>
    </row>
    <row r="364" spans="1:10" ht="15.75" thickBot="1" x14ac:dyDescent="0.3">
      <c r="A364" s="36" t="s">
        <v>104</v>
      </c>
      <c r="B364" s="53" t="s">
        <v>312</v>
      </c>
      <c r="C364" s="38">
        <v>85990</v>
      </c>
      <c r="D364" s="39">
        <v>92160</v>
      </c>
      <c r="E364" s="40" t="b">
        <v>1</v>
      </c>
      <c r="F364" s="40" t="b">
        <v>1</v>
      </c>
      <c r="G364" s="41" t="b">
        <v>0</v>
      </c>
      <c r="H364" s="41" t="b">
        <v>0</v>
      </c>
      <c r="I364" s="40" t="b">
        <v>1</v>
      </c>
      <c r="J364" t="str">
        <f>CONCATENATE("[",D364,"] = {",LOWER(F364),", ",LOWER(G364),", ",LOWER(H364),", ",LOWER(I364),"}, --",B364)</f>
        <v>[92160] = {true, false, false, true}, --Guardian Savagery</v>
      </c>
    </row>
    <row r="365" spans="1:10" ht="15.75" thickBot="1" x14ac:dyDescent="0.3">
      <c r="A365" s="36" t="s">
        <v>104</v>
      </c>
      <c r="B365" s="53" t="s">
        <v>313</v>
      </c>
      <c r="C365" s="38">
        <v>85986</v>
      </c>
      <c r="D365" s="39">
        <v>105921</v>
      </c>
      <c r="E365" s="40" t="b">
        <v>1</v>
      </c>
      <c r="F365" s="40" t="b">
        <v>1</v>
      </c>
      <c r="G365" s="41" t="b">
        <v>0</v>
      </c>
      <c r="H365" s="41" t="b">
        <v>0</v>
      </c>
      <c r="I365" s="40" t="b">
        <v>1</v>
      </c>
      <c r="J365" t="str">
        <f>CONCATENATE("[",D365,"] = {",LOWER(F365),", ",LOWER(G365),", ",LOWER(H365),", ",LOWER(I365),"}, --",B365)</f>
        <v>[105921] = {true, false, false, true}, --Guardian's Wrath (pet)</v>
      </c>
    </row>
    <row r="366" spans="1:10" ht="15.75" thickBot="1" x14ac:dyDescent="0.3">
      <c r="A366" s="36" t="s">
        <v>104</v>
      </c>
      <c r="B366" s="53" t="s">
        <v>313</v>
      </c>
      <c r="C366" s="38">
        <v>85982</v>
      </c>
      <c r="D366" s="39">
        <v>91974</v>
      </c>
      <c r="E366" s="40" t="b">
        <v>1</v>
      </c>
      <c r="F366" s="40" t="b">
        <v>1</v>
      </c>
      <c r="G366" s="41" t="b">
        <v>0</v>
      </c>
      <c r="H366" s="41" t="b">
        <v>0</v>
      </c>
      <c r="I366" s="40" t="b">
        <v>1</v>
      </c>
    </row>
    <row r="367" spans="1:10" ht="15.75" thickBot="1" x14ac:dyDescent="0.3">
      <c r="A367" s="36" t="s">
        <v>104</v>
      </c>
      <c r="B367" s="53" t="s">
        <v>467</v>
      </c>
      <c r="C367" s="38">
        <v>86161</v>
      </c>
      <c r="D367" s="39">
        <v>88783</v>
      </c>
      <c r="E367" s="40" t="b">
        <v>1</v>
      </c>
      <c r="F367" s="41" t="b">
        <v>0</v>
      </c>
      <c r="G367" s="40" t="b">
        <v>1</v>
      </c>
      <c r="H367" s="41" t="b">
        <v>0</v>
      </c>
      <c r="I367" s="40" t="b">
        <v>1</v>
      </c>
    </row>
    <row r="368" spans="1:10" ht="15.75" thickBot="1" x14ac:dyDescent="0.3">
      <c r="A368" s="36" t="s">
        <v>104</v>
      </c>
      <c r="B368" s="53" t="s">
        <v>94</v>
      </c>
      <c r="C368" s="38">
        <v>86113</v>
      </c>
      <c r="D368" s="39">
        <v>88860</v>
      </c>
      <c r="E368" s="40" t="b">
        <v>1</v>
      </c>
      <c r="F368" s="41" t="b">
        <v>0</v>
      </c>
      <c r="G368" s="40" t="b">
        <v>1</v>
      </c>
      <c r="H368" s="41" t="b">
        <v>0</v>
      </c>
      <c r="I368" s="40" t="b">
        <v>1</v>
      </c>
    </row>
    <row r="369" spans="1:9" ht="15.75" thickBot="1" x14ac:dyDescent="0.3">
      <c r="A369" s="36" t="s">
        <v>104</v>
      </c>
      <c r="B369" s="53" t="s">
        <v>314</v>
      </c>
      <c r="C369" s="38">
        <v>86117</v>
      </c>
      <c r="D369" s="39">
        <v>88863</v>
      </c>
      <c r="E369" s="40" t="b">
        <v>1</v>
      </c>
      <c r="F369" s="40" t="b">
        <v>1</v>
      </c>
      <c r="G369" s="41" t="b">
        <v>0</v>
      </c>
      <c r="H369" s="41" t="b">
        <v>0</v>
      </c>
      <c r="I369" s="40" t="b">
        <v>1</v>
      </c>
    </row>
    <row r="370" spans="1:9" ht="15.75" thickBot="1" x14ac:dyDescent="0.3">
      <c r="A370" s="36" t="s">
        <v>104</v>
      </c>
      <c r="B370" s="53" t="s">
        <v>468</v>
      </c>
      <c r="C370" s="38">
        <v>86009</v>
      </c>
      <c r="D370" s="39">
        <v>94411</v>
      </c>
      <c r="E370" s="40" t="b">
        <v>1</v>
      </c>
      <c r="F370" s="40" t="b">
        <v>1</v>
      </c>
      <c r="G370" s="41" t="b">
        <v>0</v>
      </c>
      <c r="H370" s="41" t="b">
        <v>0</v>
      </c>
      <c r="I370" s="40" t="b">
        <v>1</v>
      </c>
    </row>
    <row r="371" spans="1:9" ht="15.75" thickBot="1" x14ac:dyDescent="0.3">
      <c r="A371" s="36" t="s">
        <v>104</v>
      </c>
      <c r="B371" s="53" t="s">
        <v>95</v>
      </c>
      <c r="C371" s="38">
        <v>86003</v>
      </c>
      <c r="D371" s="39">
        <v>86003</v>
      </c>
      <c r="E371" s="40" t="b">
        <v>1</v>
      </c>
      <c r="F371" s="40" t="b">
        <v>1</v>
      </c>
      <c r="G371" s="41" t="b">
        <v>0</v>
      </c>
      <c r="H371" s="41" t="b">
        <v>0</v>
      </c>
      <c r="I371" s="40" t="b">
        <v>1</v>
      </c>
    </row>
    <row r="372" spans="1:9" ht="15.75" thickBot="1" x14ac:dyDescent="0.3">
      <c r="A372" s="36" t="s">
        <v>104</v>
      </c>
      <c r="B372" s="53" t="s">
        <v>469</v>
      </c>
      <c r="C372" s="38">
        <v>86109</v>
      </c>
      <c r="D372" s="39">
        <v>86247</v>
      </c>
      <c r="E372" s="40" t="b">
        <v>1</v>
      </c>
      <c r="F372" s="41" t="b">
        <v>0</v>
      </c>
      <c r="G372" s="40" t="b">
        <v>1</v>
      </c>
      <c r="H372" s="41" t="b">
        <v>0</v>
      </c>
      <c r="I372" s="40" t="b">
        <v>1</v>
      </c>
    </row>
    <row r="373" spans="1:9" ht="15.75" thickBot="1" x14ac:dyDescent="0.3">
      <c r="A373" s="36" t="s">
        <v>104</v>
      </c>
      <c r="B373" s="53" t="s">
        <v>315</v>
      </c>
      <c r="C373" s="38">
        <v>86019</v>
      </c>
      <c r="D373" s="39">
        <v>94445</v>
      </c>
      <c r="E373" s="40" t="b">
        <v>1</v>
      </c>
      <c r="F373" s="40" t="b">
        <v>1</v>
      </c>
      <c r="G373" s="41" t="b">
        <v>0</v>
      </c>
      <c r="H373" s="41" t="b">
        <v>0</v>
      </c>
      <c r="I373" s="40" t="b">
        <v>1</v>
      </c>
    </row>
    <row r="374" spans="1:9" ht="15.75" thickBot="1" x14ac:dyDescent="0.3">
      <c r="A374" s="36" t="s">
        <v>104</v>
      </c>
      <c r="B374" s="53" t="s">
        <v>470</v>
      </c>
      <c r="C374" s="38">
        <v>86023</v>
      </c>
      <c r="D374" s="39">
        <v>101703</v>
      </c>
      <c r="E374" s="40" t="b">
        <v>1</v>
      </c>
      <c r="F374" s="41" t="b">
        <v>0</v>
      </c>
      <c r="G374" s="40" t="b">
        <v>1</v>
      </c>
      <c r="H374" s="41" t="b">
        <v>0</v>
      </c>
      <c r="I374" s="40" t="b">
        <v>1</v>
      </c>
    </row>
    <row r="375" spans="1:9" ht="15.75" thickBot="1" x14ac:dyDescent="0.3">
      <c r="A375" s="36" t="s">
        <v>104</v>
      </c>
      <c r="B375" s="53" t="s">
        <v>316</v>
      </c>
      <c r="C375" s="38">
        <v>85986</v>
      </c>
      <c r="D375" s="39">
        <v>105906</v>
      </c>
      <c r="E375" s="40" t="b">
        <v>1</v>
      </c>
      <c r="F375" s="40" t="b">
        <v>1</v>
      </c>
      <c r="G375" s="41" t="b">
        <v>0</v>
      </c>
      <c r="H375" s="41" t="b">
        <v>0</v>
      </c>
      <c r="I375" s="40" t="b">
        <v>1</v>
      </c>
    </row>
    <row r="376" spans="1:9" ht="15.75" thickBot="1" x14ac:dyDescent="0.3">
      <c r="A376" s="36" t="s">
        <v>104</v>
      </c>
      <c r="B376" s="53" t="s">
        <v>316</v>
      </c>
      <c r="C376" s="38">
        <v>85982</v>
      </c>
      <c r="D376" s="39">
        <v>89135</v>
      </c>
      <c r="E376" s="40" t="b">
        <v>1</v>
      </c>
      <c r="F376" s="40" t="b">
        <v>1</v>
      </c>
      <c r="G376" s="41" t="b">
        <v>0</v>
      </c>
      <c r="H376" s="41" t="b">
        <v>0</v>
      </c>
      <c r="I376" s="40" t="b">
        <v>1</v>
      </c>
    </row>
    <row r="377" spans="1:9" ht="15.75" thickBot="1" x14ac:dyDescent="0.3">
      <c r="A377" s="36" t="s">
        <v>104</v>
      </c>
      <c r="B377" s="53" t="s">
        <v>316</v>
      </c>
      <c r="C377" s="38">
        <v>85990</v>
      </c>
      <c r="D377" s="39">
        <v>89219</v>
      </c>
      <c r="E377" s="40" t="b">
        <v>1</v>
      </c>
      <c r="F377" s="40" t="b">
        <v>1</v>
      </c>
      <c r="G377" s="41" t="b">
        <v>0</v>
      </c>
      <c r="H377" s="41" t="b">
        <v>0</v>
      </c>
      <c r="I377" s="40" t="b">
        <v>1</v>
      </c>
    </row>
    <row r="378" spans="1:9" ht="15.75" thickBot="1" x14ac:dyDescent="0.3">
      <c r="A378" s="36" t="s">
        <v>104</v>
      </c>
      <c r="B378" s="53" t="s">
        <v>96</v>
      </c>
      <c r="C378" s="38">
        <v>86169</v>
      </c>
      <c r="D378" s="39">
        <v>88802</v>
      </c>
      <c r="E378" s="40" t="b">
        <v>1</v>
      </c>
      <c r="F378" s="41" t="b">
        <v>0</v>
      </c>
      <c r="G378" s="40" t="b">
        <v>1</v>
      </c>
      <c r="H378" s="41" t="b">
        <v>0</v>
      </c>
      <c r="I378" s="40" t="b">
        <v>1</v>
      </c>
    </row>
  </sheetData>
  <autoFilter ref="A1:G278" xr:uid="{00000000-0009-0000-0000-000003000000}">
    <sortState ref="A2:G99">
      <sortCondition ref="B1:B9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2018-04-23T21:30:09Z</dcterms:modified>
</cp:coreProperties>
</file>