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CC56D8C7-2EBC-4852-B46E-023791F47487}" xr6:coauthVersionLast="47" xr6:coauthVersionMax="47" xr10:uidLastSave="{00000000-0000-0000-0000-000000000000}"/>
  <bookViews>
    <workbookView xWindow="-120" yWindow="-120" windowWidth="38640" windowHeight="21240" tabRatio="595" activeTab="2" xr2:uid="{00000000-000D-0000-FFFF-FFFF00000000}"/>
  </bookViews>
  <sheets>
    <sheet name="Graphs" sheetId="2" r:id="rId1"/>
    <sheet name="Raw Data" sheetId="1" r:id="rId2"/>
    <sheet name="Mandelbulb Optimisations" sheetId="5" r:id="rId3"/>
    <sheet name="Mandelbulb Features" sheetId="3" r:id="rId4"/>
    <sheet name="Sierpinski Optimisations" sheetId="7" r:id="rId5"/>
    <sheet name="Sierpinski Featur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9" i="3" l="1"/>
  <c r="AD6" i="3"/>
  <c r="AD7" i="3"/>
  <c r="S3" i="3"/>
  <c r="T3" i="3"/>
  <c r="U3" i="3"/>
  <c r="V3" i="3"/>
  <c r="W3" i="3"/>
  <c r="X3" i="3" s="1"/>
  <c r="Y3" i="3"/>
  <c r="Z3" i="3"/>
  <c r="S4" i="3"/>
  <c r="T4" i="3"/>
  <c r="U4" i="3"/>
  <c r="V4" i="3"/>
  <c r="W4" i="3"/>
  <c r="X4" i="3"/>
  <c r="Y4" i="3"/>
  <c r="Z4" i="3"/>
  <c r="AA4" i="3"/>
  <c r="AB4" i="3"/>
  <c r="S5" i="3"/>
  <c r="T5" i="3"/>
  <c r="U5" i="3"/>
  <c r="V5" i="3"/>
  <c r="W5" i="3"/>
  <c r="X5" i="3"/>
  <c r="Y5" i="3"/>
  <c r="Z5" i="3"/>
  <c r="AA5" i="3"/>
  <c r="AB5" i="3"/>
  <c r="S6" i="3"/>
  <c r="T6" i="3"/>
  <c r="U6" i="3"/>
  <c r="V6" i="3"/>
  <c r="W6" i="3"/>
  <c r="X6" i="3"/>
  <c r="AA6" i="3" s="1"/>
  <c r="Y6" i="3"/>
  <c r="Z6" i="3"/>
  <c r="S7" i="3"/>
  <c r="T7" i="3"/>
  <c r="U7" i="3"/>
  <c r="V7" i="3"/>
  <c r="W7" i="3"/>
  <c r="X7" i="3"/>
  <c r="AB7" i="3" s="1"/>
  <c r="Y7" i="3"/>
  <c r="AA7" i="3" s="1"/>
  <c r="Z7" i="3"/>
  <c r="Z2" i="3"/>
  <c r="Y2" i="3"/>
  <c r="W2" i="3"/>
  <c r="X2" i="3" s="1"/>
  <c r="V2" i="3"/>
  <c r="U2" i="3"/>
  <c r="T2" i="3"/>
  <c r="S2" i="3"/>
  <c r="S3" i="5"/>
  <c r="T3" i="5"/>
  <c r="U3" i="5"/>
  <c r="V3" i="5"/>
  <c r="W3" i="5"/>
  <c r="X3" i="5"/>
  <c r="Y3" i="5"/>
  <c r="AA3" i="5" s="1"/>
  <c r="Z3" i="5"/>
  <c r="AB3" i="5"/>
  <c r="S4" i="5"/>
  <c r="T4" i="5"/>
  <c r="U4" i="5"/>
  <c r="V4" i="5"/>
  <c r="W4" i="5"/>
  <c r="X4" i="5"/>
  <c r="Y4" i="5"/>
  <c r="Z4" i="5"/>
  <c r="AA4" i="5"/>
  <c r="AB4" i="5"/>
  <c r="S5" i="5"/>
  <c r="T5" i="5"/>
  <c r="U5" i="5"/>
  <c r="V5" i="5"/>
  <c r="W5" i="5"/>
  <c r="X5" i="5" s="1"/>
  <c r="Y5" i="5"/>
  <c r="Z5" i="5"/>
  <c r="S6" i="5"/>
  <c r="T6" i="5"/>
  <c r="U6" i="5"/>
  <c r="V6" i="5"/>
  <c r="W6" i="5"/>
  <c r="X6" i="5"/>
  <c r="AA6" i="5" s="1"/>
  <c r="Y6" i="5"/>
  <c r="Z6" i="5"/>
  <c r="Z2" i="5"/>
  <c r="Y2" i="5"/>
  <c r="W2" i="5"/>
  <c r="X2" i="5" s="1"/>
  <c r="AB2" i="5" s="1"/>
  <c r="V2" i="5"/>
  <c r="U2" i="5"/>
  <c r="T2" i="5"/>
  <c r="S2" i="5"/>
  <c r="S2" i="7"/>
  <c r="S3" i="7"/>
  <c r="T3" i="7"/>
  <c r="U3" i="7"/>
  <c r="V3" i="7"/>
  <c r="W3" i="7"/>
  <c r="X3" i="7"/>
  <c r="Y3" i="7"/>
  <c r="Z3" i="7"/>
  <c r="AA3" i="7"/>
  <c r="AB3" i="7"/>
  <c r="S4" i="7"/>
  <c r="T4" i="7"/>
  <c r="U4" i="7"/>
  <c r="V4" i="7"/>
  <c r="W4" i="7"/>
  <c r="X4" i="7"/>
  <c r="Y4" i="7"/>
  <c r="Z4" i="7"/>
  <c r="AB4" i="7" s="1"/>
  <c r="AA4" i="7"/>
  <c r="S5" i="7"/>
  <c r="T5" i="7"/>
  <c r="U5" i="7"/>
  <c r="V5" i="7"/>
  <c r="W5" i="7"/>
  <c r="X5" i="7" s="1"/>
  <c r="Y5" i="7"/>
  <c r="Z5" i="7"/>
  <c r="S6" i="7"/>
  <c r="T6" i="7"/>
  <c r="U6" i="7"/>
  <c r="V6" i="7"/>
  <c r="W6" i="7"/>
  <c r="X6" i="7"/>
  <c r="AA6" i="7" s="1"/>
  <c r="Y6" i="7"/>
  <c r="Z6" i="7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 s="1"/>
  <c r="Y5" i="6"/>
  <c r="Z5" i="6"/>
  <c r="Z2" i="7"/>
  <c r="Y2" i="7"/>
  <c r="W2" i="7"/>
  <c r="X2" i="7" s="1"/>
  <c r="AB2" i="7" s="1"/>
  <c r="V2" i="7"/>
  <c r="U2" i="7"/>
  <c r="T2" i="7"/>
  <c r="Z2" i="6"/>
  <c r="Y2" i="6"/>
  <c r="W2" i="6"/>
  <c r="X2" i="6" s="1"/>
  <c r="V2" i="6"/>
  <c r="U2" i="6"/>
  <c r="T2" i="6"/>
  <c r="S2" i="6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A3" i="3" l="1"/>
  <c r="AB3" i="3"/>
  <c r="AB6" i="3"/>
  <c r="AB2" i="3"/>
  <c r="AD4" i="3"/>
  <c r="AD3" i="3"/>
  <c r="AA2" i="3"/>
  <c r="AD5" i="3"/>
  <c r="AA5" i="5"/>
  <c r="AB5" i="5"/>
  <c r="AB6" i="5"/>
  <c r="AA2" i="5"/>
  <c r="AD5" i="5"/>
  <c r="AD4" i="5"/>
  <c r="AD6" i="5"/>
  <c r="AD3" i="5"/>
  <c r="AD7" i="5" s="1"/>
  <c r="AA5" i="7"/>
  <c r="AB5" i="7"/>
  <c r="AB6" i="7"/>
  <c r="AB5" i="6"/>
  <c r="AA5" i="6"/>
  <c r="AB2" i="6"/>
  <c r="AA2" i="7"/>
  <c r="AA2" i="6"/>
</calcChain>
</file>

<file path=xl/sharedStrings.xml><?xml version="1.0" encoding="utf-8"?>
<sst xmlns="http://schemas.openxmlformats.org/spreadsheetml/2006/main" count="252" uniqueCount="68">
  <si>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</si>
  <si>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</si>
  <si>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</si>
  <si>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</si>
  <si>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</si>
  <si>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</si>
  <si>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</si>
  <si>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</si>
  <si>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</si>
  <si>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</si>
  <si>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</si>
  <si>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</si>
  <si>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</si>
  <si>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</si>
  <si>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</si>
  <si>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</si>
  <si>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</si>
  <si>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</si>
  <si>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</si>
  <si>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</si>
  <si>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</si>
  <si>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</si>
  <si>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</si>
  <si>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</si>
  <si>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</si>
  <si>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</si>
  <si>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</si>
  <si>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</si>
  <si>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</si>
  <si>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</si>
  <si>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</si>
  <si>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Build Options</t>
  </si>
  <si>
    <t>Scene Description</t>
  </si>
  <si>
    <t>Max - Mean</t>
  </si>
  <si>
    <t>Mean - Min</t>
  </si>
  <si>
    <t>Mean FPS</t>
  </si>
  <si>
    <t>Mean Frame Time (s)</t>
  </si>
  <si>
    <t>Bounding Volume</t>
  </si>
  <si>
    <t>Linear Epsilon</t>
  </si>
  <si>
    <t>None</t>
  </si>
  <si>
    <t>All</t>
  </si>
  <si>
    <t xml:space="preserve">-cl-fast-relaxed-math </t>
  </si>
  <si>
    <t>kernels/benchmarks/sierpinski_optimisations/no_optimisations.cl</t>
  </si>
  <si>
    <t xml:space="preserve">-I "kernels" -I "kernels\benchmarks" -I "kernels\benchmarks\mandelbulb_features" -I "kernels\benchmarks\mandelbulb_optimisations" -I "kernels\benchmarks\sierpinski_features" -I "kernels\benchmarks\sierpinski_optimisations" -I "kernels\include" -I "kernels/include" 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</si>
  <si>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</si>
  <si>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kernels/benchmarks/sierpinski_optimisations/linear_epsilon.cl</t>
  </si>
  <si>
    <t>kernels/benchmarks/sierpinski_optimisations/all_optimisations.cl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</si>
  <si>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</si>
  <si>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</si>
  <si>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</si>
  <si>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</si>
  <si>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</si>
  <si>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</si>
  <si>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kernels/benchmarks/sierpinski_optimisations/bounding_volume.cl</t>
  </si>
  <si>
    <t>kernels/benchmarks/mandelbulb/optimisations_none.cl</t>
  </si>
  <si>
    <t xml:space="preserve">-I "kernels" -I "kernels\benchmarks" -I "kernels\benchmarks\mandelbulb" -I "kernels\benchmarks\mandelbulb_features" -I "kernels\benchmarks\mandelbulb_optimisations" -I "kernels\benchmarks\sierpinski_features" -I "kernels\benchmarks\sierpinski_optimisations" -I "kernels\include" -I "kernels/include" </t>
  </si>
  <si>
    <t>kernels/benchmarks/mandelbulb/optimisations_intersection_epsilon.cl</t>
  </si>
  <si>
    <t>kernels/benchmarks/mandelbulb/optimisations_bounding_volume.cl</t>
  </si>
  <si>
    <t>-I "kernels" -I "kernels\benchmarks" -I "kernels\benchmarks\mandelbulb"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</si>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</sst>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using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Optimisations'!$Y$2:$Y$6</c:f>
              <c:numCache>
                <c:formatCode>General</c:formatCode>
                <c:ptCount val="5"/>
                <c:pt idx="0">
                  <c:v>20.278916213601878</c:v>
                </c:pt>
                <c:pt idx="1">
                  <c:v>25.026528119806994</c:v>
                </c:pt>
                <c:pt idx="2">
                  <c:v>19.584188509564918</c:v>
                </c:pt>
                <c:pt idx="3">
                  <c:v>41.699678912472379</c:v>
                </c:pt>
                <c:pt idx="4">
                  <c:v>45.611906532081136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Optimisations'!$X$2:$X$6</c:f>
              <c:numCache>
                <c:formatCode>General</c:formatCode>
                <c:ptCount val="5"/>
                <c:pt idx="0">
                  <c:v>11.754344140707776</c:v>
                </c:pt>
                <c:pt idx="1">
                  <c:v>13.479990328852148</c:v>
                </c:pt>
                <c:pt idx="2">
                  <c:v>11.219544579433046</c:v>
                </c:pt>
                <c:pt idx="3">
                  <c:v>23.656865648301263</c:v>
                </c:pt>
                <c:pt idx="4">
                  <c:v>26.038635615399709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Optimisations'!$Z$2:$Z$6</c:f>
              <c:numCache>
                <c:formatCode>General</c:formatCode>
                <c:ptCount val="5"/>
                <c:pt idx="0">
                  <c:v>7.7761102341386801</c:v>
                </c:pt>
                <c:pt idx="1">
                  <c:v>7.7054068840105101</c:v>
                </c:pt>
                <c:pt idx="2">
                  <c:v>7.550874013667082</c:v>
                </c:pt>
                <c:pt idx="3">
                  <c:v>16.485599828549763</c:v>
                </c:pt>
                <c:pt idx="4">
                  <c:v>16.29521719080233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Features'!$A$2:$A$7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Features'!$Y$2:$Y$7</c:f>
              <c:numCache>
                <c:formatCode>General</c:formatCode>
                <c:ptCount val="6"/>
                <c:pt idx="0">
                  <c:v>111.76306230790723</c:v>
                </c:pt>
                <c:pt idx="1">
                  <c:v>95.721259691777547</c:v>
                </c:pt>
                <c:pt idx="2">
                  <c:v>108.22042335829619</c:v>
                </c:pt>
                <c:pt idx="3">
                  <c:v>47.894096573656334</c:v>
                </c:pt>
                <c:pt idx="4">
                  <c:v>45.543147578015414</c:v>
                </c:pt>
                <c:pt idx="5">
                  <c:v>45.933506655765115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Features'!$A$2:$A$7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Features'!$X$2:$X$7</c:f>
              <c:numCache>
                <c:formatCode>General</c:formatCode>
                <c:ptCount val="6"/>
                <c:pt idx="0">
                  <c:v>64.022319585569505</c:v>
                </c:pt>
                <c:pt idx="1">
                  <c:v>54.436074214070864</c:v>
                </c:pt>
                <c:pt idx="2">
                  <c:v>63.875206895058831</c:v>
                </c:pt>
                <c:pt idx="3">
                  <c:v>28.087460029383809</c:v>
                </c:pt>
                <c:pt idx="4">
                  <c:v>25.968066925128181</c:v>
                </c:pt>
                <c:pt idx="5">
                  <c:v>25.828455179153746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Features'!$A$2:$A$7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Features'!$Z$2:$Z$7</c:f>
              <c:numCache>
                <c:formatCode>General</c:formatCode>
                <c:ptCount val="6"/>
                <c:pt idx="0">
                  <c:v>37.646491911651211</c:v>
                </c:pt>
                <c:pt idx="1">
                  <c:v>30.422507788161994</c:v>
                </c:pt>
                <c:pt idx="2">
                  <c:v>37.85684811453968</c:v>
                </c:pt>
                <c:pt idx="3">
                  <c:v>17.99911084392431</c:v>
                </c:pt>
                <c:pt idx="4">
                  <c:v>16.367174649210529</c:v>
                </c:pt>
                <c:pt idx="5">
                  <c:v>16.321547543851917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Optimisations'!$Y$2:$Y$6</c:f>
              <c:numCache>
                <c:formatCode>General</c:formatCode>
                <c:ptCount val="5"/>
                <c:pt idx="0">
                  <c:v>194.41636208103273</c:v>
                </c:pt>
                <c:pt idx="1">
                  <c:v>194.5525291828794</c:v>
                </c:pt>
                <c:pt idx="2">
                  <c:v>188.32037061448938</c:v>
                </c:pt>
                <c:pt idx="3">
                  <c:v>212.43600365389926</c:v>
                </c:pt>
                <c:pt idx="4">
                  <c:v>214.81815643058152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Optimisations'!$X$2:$X$6</c:f>
              <c:numCache>
                <c:formatCode>General</c:formatCode>
                <c:ptCount val="5"/>
                <c:pt idx="0">
                  <c:v>47.242795473690258</c:v>
                </c:pt>
                <c:pt idx="1">
                  <c:v>46.36630631756546</c:v>
                </c:pt>
                <c:pt idx="2">
                  <c:v>47.0901110766739</c:v>
                </c:pt>
                <c:pt idx="3">
                  <c:v>50.140347983013271</c:v>
                </c:pt>
                <c:pt idx="4">
                  <c:v>49.239413526091887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Optimisations'!$Z$2:$Z$6</c:f>
              <c:numCache>
                <c:formatCode>General</c:formatCode>
                <c:ptCount val="5"/>
                <c:pt idx="0">
                  <c:v>7.3363803766497675</c:v>
                </c:pt>
                <c:pt idx="1">
                  <c:v>7.1039881789636699</c:v>
                </c:pt>
                <c:pt idx="2">
                  <c:v>7.2687624931855348</c:v>
                </c:pt>
                <c:pt idx="3">
                  <c:v>10.006884736698849</c:v>
                </c:pt>
                <c:pt idx="4">
                  <c:v>9.7487740916579746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Sierpinski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Features'!$Y$2:$Y$5</c:f>
              <c:numCache>
                <c:formatCode>General</c:formatCode>
                <c:ptCount val="4"/>
                <c:pt idx="0">
                  <c:v>215.84752530812236</c:v>
                </c:pt>
                <c:pt idx="1">
                  <c:v>215.85684374123082</c:v>
                </c:pt>
                <c:pt idx="2">
                  <c:v>215.27598381124599</c:v>
                </c:pt>
                <c:pt idx="3">
                  <c:v>215.04451421444239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A01-8A47-01301FA2C4B7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Features'!$X$2:$X$5</c:f>
              <c:numCache>
                <c:formatCode>General</c:formatCode>
                <c:ptCount val="4"/>
                <c:pt idx="0">
                  <c:v>101.73779146502419</c:v>
                </c:pt>
                <c:pt idx="1">
                  <c:v>54.865535695092589</c:v>
                </c:pt>
                <c:pt idx="2">
                  <c:v>77.288793124996872</c:v>
                </c:pt>
                <c:pt idx="3">
                  <c:v>48.888755586215176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A01-8A47-01301FA2C4B7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Features'!$Z$2:$Z$5</c:f>
              <c:numCache>
                <c:formatCode>General</c:formatCode>
                <c:ptCount val="4"/>
                <c:pt idx="0">
                  <c:v>41.935402705672182</c:v>
                </c:pt>
                <c:pt idx="1">
                  <c:v>11.229621045208209</c:v>
                </c:pt>
                <c:pt idx="2">
                  <c:v>24.458010487594894</c:v>
                </c:pt>
                <c:pt idx="3">
                  <c:v>9.7594300492851218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A01-8A47-01301FA2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85725</xdr:rowOff>
    </xdr:from>
    <xdr:to>
      <xdr:col>21</xdr:col>
      <xdr:colOff>190500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80962</xdr:rowOff>
    </xdr:from>
    <xdr:to>
      <xdr:col>10</xdr:col>
      <xdr:colOff>400050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487135</xdr:colOff>
      <xdr:row>21</xdr:row>
      <xdr:rowOff>178254</xdr:rowOff>
    </xdr:from>
    <xdr:to>
      <xdr:col>24</xdr:col>
      <xdr:colOff>151039</xdr:colOff>
      <xdr:row>44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46</xdr:row>
      <xdr:rowOff>57150</xdr:rowOff>
    </xdr:from>
    <xdr:to>
      <xdr:col>23</xdr:col>
      <xdr:colOff>523875</xdr:colOff>
      <xdr:row>68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149678</xdr:colOff>
      <xdr:row>21</xdr:row>
      <xdr:rowOff>13607</xdr:rowOff>
    </xdr:from>
    <xdr:to>
      <xdr:col>40</xdr:col>
      <xdr:colOff>425903</xdr:colOff>
      <xdr:row>43</xdr:row>
      <xdr:rowOff>118381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342900</xdr:colOff>
      <xdr:row>45</xdr:row>
      <xdr:rowOff>53068</xdr:rowOff>
    </xdr:from>
    <xdr:to>
      <xdr:col>40</xdr:col>
      <xdr:colOff>9524</xdr:colOff>
      <xdr:row>67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64492-F76C-474A-819C-6ACF973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opLeftCell="D13" zoomScaleNormal="100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021C-7FB8-4DB3-B867-3D7A2496B207}">
  <dimension ref="A1:AD10"/>
  <sheetViews>
    <sheetView tabSelected="1" topLeftCell="H1" zoomScale="85" zoomScaleNormal="85" workbookViewId="0">
      <selection activeCell="R38" sqref="R38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30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30" x14ac:dyDescent="0.25">
      <c r="A2" t="s">
        <v>39</v>
      </c>
      <c r="B2" t="s">
        <v>54</v>
      </c>
      <c r="C2" t="s">
        <v>55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30.201599999999999</v>
      </c>
      <c r="O2">
        <v>355</v>
      </c>
      <c r="P2">
        <v>0.12859899999999999</v>
      </c>
      <c r="Q2">
        <v>4.9312300000000003E-2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8.5074929577464792E-2</v>
      </c>
      <c r="X2">
        <f>1/W2</f>
        <v>11.754344140707776</v>
      </c>
      <c r="Y2">
        <f>1/Q2</f>
        <v>20.278916213601878</v>
      </c>
      <c r="Z2">
        <f>1/P2</f>
        <v>7.7761102341386801</v>
      </c>
      <c r="AA2">
        <f>Y2-X2</f>
        <v>8.5245720728941023</v>
      </c>
      <c r="AB2">
        <f>X2-Z2</f>
        <v>3.9782339065690957</v>
      </c>
    </row>
    <row r="3" spans="1:30" x14ac:dyDescent="0.25">
      <c r="A3" t="s">
        <v>38</v>
      </c>
      <c r="B3" t="s">
        <v>56</v>
      </c>
      <c r="C3" t="s">
        <v>55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30.192900000000002</v>
      </c>
      <c r="O3">
        <v>407</v>
      </c>
      <c r="P3">
        <v>0.12977900000000001</v>
      </c>
      <c r="Q3">
        <v>3.9957600000000003E-2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7.4184029484029482E-2</v>
      </c>
      <c r="X3">
        <f t="shared" ref="X3:X6" si="5">1/W3</f>
        <v>13.479990328852148</v>
      </c>
      <c r="Y3">
        <f t="shared" ref="Y3:Y6" si="6">1/Q3</f>
        <v>25.026528119806994</v>
      </c>
      <c r="Z3">
        <f t="shared" ref="Z3:Z6" si="7">1/P3</f>
        <v>7.7054068840105101</v>
      </c>
      <c r="AA3">
        <f t="shared" ref="AA3:AA6" si="8">Y3-X3</f>
        <v>11.546537790954845</v>
      </c>
      <c r="AB3">
        <f t="shared" ref="AB3:AB6" si="9">X3-Z3</f>
        <v>5.774583444841638</v>
      </c>
      <c r="AD3">
        <f>(X3-$X$2)/ABS($X$2)*100</f>
        <v>14.680922793200304</v>
      </c>
    </row>
    <row r="4" spans="1:30" x14ac:dyDescent="0.25">
      <c r="A4" t="s">
        <v>37</v>
      </c>
      <c r="B4" t="s">
        <v>57</v>
      </c>
      <c r="C4" t="s">
        <v>55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30.126000000000001</v>
      </c>
      <c r="O4">
        <v>338</v>
      </c>
      <c r="P4">
        <v>0.132435</v>
      </c>
      <c r="Q4">
        <v>5.1061599999999999E-2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8.9130177514792908E-2</v>
      </c>
      <c r="X4">
        <f t="shared" si="5"/>
        <v>11.219544579433046</v>
      </c>
      <c r="Y4">
        <f t="shared" si="6"/>
        <v>19.584188509564918</v>
      </c>
      <c r="Z4">
        <f t="shared" si="7"/>
        <v>7.550874013667082</v>
      </c>
      <c r="AA4">
        <f t="shared" si="8"/>
        <v>8.3646439301318711</v>
      </c>
      <c r="AB4">
        <f t="shared" si="9"/>
        <v>3.6686705657659644</v>
      </c>
      <c r="AD4">
        <f>(X4-$X$2)/ABS($X$2)*100</f>
        <v>-4.5498035013506675</v>
      </c>
    </row>
    <row r="5" spans="1:30" x14ac:dyDescent="0.25">
      <c r="A5" t="s">
        <v>41</v>
      </c>
      <c r="B5" t="s">
        <v>54</v>
      </c>
      <c r="C5" t="s">
        <v>58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30.0547</v>
      </c>
      <c r="O5">
        <v>711</v>
      </c>
      <c r="P5">
        <v>6.0658999999999998E-2</v>
      </c>
      <c r="Q5">
        <v>2.3980999999999999E-2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4.2271026722925459E-2</v>
      </c>
      <c r="X5">
        <f t="shared" si="5"/>
        <v>23.656865648301263</v>
      </c>
      <c r="Y5">
        <f t="shared" si="6"/>
        <v>41.699678912472379</v>
      </c>
      <c r="Z5">
        <f t="shared" si="7"/>
        <v>16.485599828549763</v>
      </c>
      <c r="AA5">
        <f t="shared" si="8"/>
        <v>18.042813264171116</v>
      </c>
      <c r="AB5">
        <f t="shared" si="9"/>
        <v>7.1712658197515005</v>
      </c>
      <c r="AD5">
        <f t="shared" ref="AD4:AD6" si="10">(X5-$X$2)/ABS($X$2)*100</f>
        <v>101.2606179052776</v>
      </c>
    </row>
    <row r="6" spans="1:30" x14ac:dyDescent="0.25">
      <c r="A6" t="s">
        <v>40</v>
      </c>
      <c r="B6" t="s">
        <v>59</v>
      </c>
      <c r="C6" t="s">
        <v>58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30.070699999999999</v>
      </c>
      <c r="O6">
        <v>783</v>
      </c>
      <c r="P6">
        <v>6.1367699999999997E-2</v>
      </c>
      <c r="Q6">
        <v>2.1924099999999998E-2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3.8404469987228608E-2</v>
      </c>
      <c r="X6">
        <f t="shared" si="5"/>
        <v>26.038635615399709</v>
      </c>
      <c r="Y6">
        <f t="shared" si="6"/>
        <v>45.611906532081136</v>
      </c>
      <c r="Z6">
        <f t="shared" si="7"/>
        <v>16.29521719080233</v>
      </c>
      <c r="AA6">
        <f t="shared" si="8"/>
        <v>19.573270916681427</v>
      </c>
      <c r="AB6">
        <f t="shared" si="9"/>
        <v>9.7434184245973796</v>
      </c>
      <c r="AD6">
        <f t="shared" si="10"/>
        <v>121.52350912733971</v>
      </c>
    </row>
    <row r="7" spans="1:30" x14ac:dyDescent="0.25">
      <c r="T7" s="3"/>
      <c r="U7" s="3"/>
      <c r="V7" s="3"/>
      <c r="AD7">
        <f>SUM(AD3:AD5)</f>
        <v>111.39173719712724</v>
      </c>
    </row>
    <row r="8" spans="1:30" x14ac:dyDescent="0.25">
      <c r="T8" s="3"/>
      <c r="U8" s="3"/>
      <c r="V8" s="3"/>
    </row>
    <row r="9" spans="1:30" x14ac:dyDescent="0.25">
      <c r="T9" s="3"/>
      <c r="U9" s="3"/>
      <c r="V9" s="3"/>
    </row>
    <row r="10" spans="1:30" x14ac:dyDescent="0.25">
      <c r="T10" s="3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4C4-2775-4810-AA43-487CC5A15D7E}">
  <dimension ref="A1:AD9"/>
  <sheetViews>
    <sheetView zoomScale="85" zoomScaleNormal="85" workbookViewId="0">
      <selection activeCell="AD7" sqref="AD7"/>
    </sheetView>
  </sheetViews>
  <sheetFormatPr defaultRowHeight="15" x14ac:dyDescent="0.25"/>
  <cols>
    <col min="1" max="1" width="30.42578125" bestFit="1" customWidth="1"/>
    <col min="2" max="2" width="59" bestFit="1" customWidth="1"/>
    <col min="3" max="3" width="95" bestFit="1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30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30" x14ac:dyDescent="0.25">
      <c r="A2" t="s">
        <v>39</v>
      </c>
      <c r="B2" t="s">
        <v>60</v>
      </c>
      <c r="C2" t="s">
        <v>58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30.0364</v>
      </c>
      <c r="O2">
        <v>1923</v>
      </c>
      <c r="P2">
        <v>2.65629E-2</v>
      </c>
      <c r="Q2">
        <v>8.9475000000000006E-3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1.5619552782111284E-2</v>
      </c>
      <c r="X2">
        <f>1/W2</f>
        <v>64.022319585569505</v>
      </c>
      <c r="Y2">
        <f>1/Q2</f>
        <v>111.76306230790723</v>
      </c>
      <c r="Z2">
        <f>1/P2</f>
        <v>37.646491911651211</v>
      </c>
      <c r="AA2">
        <f>Y2-X2</f>
        <v>47.740742722337728</v>
      </c>
      <c r="AB2">
        <f>X2-Z2</f>
        <v>26.375827673918295</v>
      </c>
    </row>
    <row r="3" spans="1:30" x14ac:dyDescent="0.25">
      <c r="A3" t="s">
        <v>52</v>
      </c>
      <c r="B3" t="s">
        <v>61</v>
      </c>
      <c r="C3" t="s">
        <v>58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30.053599999999999</v>
      </c>
      <c r="O3">
        <v>1636</v>
      </c>
      <c r="P3">
        <v>3.2870400000000001E-2</v>
      </c>
      <c r="Q3">
        <v>1.0447E-2</v>
      </c>
      <c r="S3">
        <f t="shared" ref="S3:S7" si="0">D3*E3</f>
        <v>2073600</v>
      </c>
      <c r="T3" s="3">
        <f t="shared" ref="T3:T7" si="1">K3/1000000000</f>
        <v>8.5894103039999994</v>
      </c>
      <c r="U3" s="3">
        <f t="shared" ref="U3:U7" si="2">L3/1000</f>
        <v>49.152000000000001</v>
      </c>
      <c r="V3" s="3">
        <f t="shared" ref="V3:V7" si="3">M3/1000</f>
        <v>65.536000000000001</v>
      </c>
      <c r="W3">
        <f t="shared" ref="W3:W7" si="4">N3/O3</f>
        <v>1.8370171149144254E-2</v>
      </c>
      <c r="X3">
        <f t="shared" ref="X3:X7" si="5">1/W3</f>
        <v>54.436074214070864</v>
      </c>
      <c r="Y3">
        <f t="shared" ref="Y3:Y7" si="6">1/Q3</f>
        <v>95.721259691777547</v>
      </c>
      <c r="Z3">
        <f t="shared" ref="Z3:Z7" si="7">1/P3</f>
        <v>30.422507788161994</v>
      </c>
      <c r="AA3">
        <f t="shared" ref="AA3:AA7" si="8">Y3-X3</f>
        <v>41.285185477706683</v>
      </c>
      <c r="AB3">
        <f t="shared" ref="AB3:AB7" si="9">X3-Z3</f>
        <v>24.01356642590887</v>
      </c>
      <c r="AD3">
        <f>(X3-$X$2)/ABS($X$2)*100</f>
        <v>-14.973286556239303</v>
      </c>
    </row>
    <row r="4" spans="1:30" x14ac:dyDescent="0.25">
      <c r="A4" t="s">
        <v>66</v>
      </c>
      <c r="B4" t="s">
        <v>62</v>
      </c>
      <c r="C4" t="s">
        <v>58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30.0273</v>
      </c>
      <c r="O4">
        <v>1918</v>
      </c>
      <c r="P4">
        <v>2.6415299999999999E-2</v>
      </c>
      <c r="Q4">
        <v>9.2403999999999993E-3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1.5655526590198122E-2</v>
      </c>
      <c r="X4">
        <f t="shared" si="5"/>
        <v>63.875206895058831</v>
      </c>
      <c r="Y4">
        <f t="shared" si="6"/>
        <v>108.22042335829619</v>
      </c>
      <c r="Z4">
        <f t="shared" si="7"/>
        <v>37.85684811453968</v>
      </c>
      <c r="AA4">
        <f t="shared" si="8"/>
        <v>44.345216463237357</v>
      </c>
      <c r="AB4">
        <f t="shared" si="9"/>
        <v>26.018358780519151</v>
      </c>
      <c r="AD4">
        <f>(X4-$X$2)/ABS($X$2)*100</f>
        <v>-0.22978344343498797</v>
      </c>
    </row>
    <row r="5" spans="1:30" x14ac:dyDescent="0.25">
      <c r="A5" t="s">
        <v>51</v>
      </c>
      <c r="B5" t="s">
        <v>63</v>
      </c>
      <c r="C5" t="s">
        <v>58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30.084599999999998</v>
      </c>
      <c r="O5">
        <v>845</v>
      </c>
      <c r="P5">
        <v>5.5558299999999998E-2</v>
      </c>
      <c r="Q5">
        <v>2.0879399999999999E-2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3.5603076923076918E-2</v>
      </c>
      <c r="X5">
        <f t="shared" si="5"/>
        <v>28.087460029383809</v>
      </c>
      <c r="Y5">
        <f t="shared" si="6"/>
        <v>47.894096573656334</v>
      </c>
      <c r="Z5">
        <f t="shared" si="7"/>
        <v>17.99911084392431</v>
      </c>
      <c r="AA5">
        <f t="shared" si="8"/>
        <v>19.806636544272525</v>
      </c>
      <c r="AB5">
        <f t="shared" si="9"/>
        <v>10.088349185459499</v>
      </c>
      <c r="AD5">
        <f t="shared" ref="AD5:AD7" si="10">(X5-$X$2)/ABS($X$2)*100</f>
        <v>-56.128643555559862</v>
      </c>
    </row>
    <row r="6" spans="1:30" x14ac:dyDescent="0.25">
      <c r="A6" t="s">
        <v>67</v>
      </c>
      <c r="B6" t="s">
        <v>64</v>
      </c>
      <c r="C6" t="s">
        <v>58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30.075399999999998</v>
      </c>
      <c r="O6">
        <v>781</v>
      </c>
      <c r="P6">
        <v>6.1097899999999997E-2</v>
      </c>
      <c r="Q6">
        <v>2.19572E-2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3.8508834827144685E-2</v>
      </c>
      <c r="X6">
        <f t="shared" si="5"/>
        <v>25.968066925128181</v>
      </c>
      <c r="Y6">
        <f t="shared" si="6"/>
        <v>45.543147578015414</v>
      </c>
      <c r="Z6">
        <f t="shared" si="7"/>
        <v>16.367174649210529</v>
      </c>
      <c r="AA6">
        <f t="shared" si="8"/>
        <v>19.575080652887234</v>
      </c>
      <c r="AB6">
        <f t="shared" si="9"/>
        <v>9.6008922759176514</v>
      </c>
      <c r="AD6">
        <f t="shared" si="10"/>
        <v>-59.439040801356199</v>
      </c>
    </row>
    <row r="7" spans="1:30" x14ac:dyDescent="0.25">
      <c r="A7" t="s">
        <v>40</v>
      </c>
      <c r="B7" t="s">
        <v>65</v>
      </c>
      <c r="C7" t="s">
        <v>58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30.083100000000002</v>
      </c>
      <c r="O7">
        <v>777</v>
      </c>
      <c r="P7">
        <v>6.1268700000000002E-2</v>
      </c>
      <c r="Q7">
        <v>2.1770600000000001E-2</v>
      </c>
      <c r="S7">
        <f t="shared" si="0"/>
        <v>2073600</v>
      </c>
      <c r="T7" s="3">
        <f t="shared" si="1"/>
        <v>8.5894103039999994</v>
      </c>
      <c r="U7" s="3">
        <f t="shared" si="2"/>
        <v>49.152000000000001</v>
      </c>
      <c r="V7" s="3">
        <f t="shared" si="3"/>
        <v>65.536000000000001</v>
      </c>
      <c r="W7">
        <f t="shared" si="4"/>
        <v>3.8716988416988417E-2</v>
      </c>
      <c r="X7">
        <f t="shared" si="5"/>
        <v>25.828455179153746</v>
      </c>
      <c r="Y7">
        <f t="shared" si="6"/>
        <v>45.933506655765115</v>
      </c>
      <c r="Z7">
        <f t="shared" si="7"/>
        <v>16.321547543851917</v>
      </c>
      <c r="AA7">
        <f t="shared" si="8"/>
        <v>20.105051476611369</v>
      </c>
      <c r="AB7">
        <f t="shared" si="9"/>
        <v>9.5069076353018289</v>
      </c>
      <c r="AD7">
        <f t="shared" si="10"/>
        <v>-59.657108104881239</v>
      </c>
    </row>
    <row r="8" spans="1:30" x14ac:dyDescent="0.25">
      <c r="T8" s="3"/>
      <c r="U8" s="3"/>
      <c r="V8" s="3"/>
    </row>
    <row r="9" spans="1:30" x14ac:dyDescent="0.25">
      <c r="AD9">
        <f>SUM(AD3:AD7)</f>
        <v>-190.42786246147162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B6"/>
  <sheetViews>
    <sheetView topLeftCell="C1" zoomScale="70" zoomScaleNormal="70" workbookViewId="0">
      <selection activeCell="AB2" sqref="S2:AB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42</v>
      </c>
      <c r="C2" t="s">
        <v>43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40.006100000000004</v>
      </c>
      <c r="O2">
        <v>1890</v>
      </c>
      <c r="P2">
        <v>0.13630700000000001</v>
      </c>
      <c r="Q2">
        <v>5.1435999999999999E-3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2.116724867724868E-2</v>
      </c>
      <c r="X2">
        <f>1/W2</f>
        <v>47.242795473690258</v>
      </c>
      <c r="Y2">
        <f>1/Q2</f>
        <v>194.41636208103273</v>
      </c>
      <c r="Z2">
        <f>1/P2</f>
        <v>7.3363803766497675</v>
      </c>
      <c r="AA2">
        <f>Y2-X2</f>
        <v>147.17356660734248</v>
      </c>
      <c r="AB2">
        <f>X2-Z2</f>
        <v>39.906415097040494</v>
      </c>
    </row>
    <row r="3" spans="1:28" x14ac:dyDescent="0.25">
      <c r="A3" t="s">
        <v>38</v>
      </c>
      <c r="B3" t="s">
        <v>45</v>
      </c>
      <c r="C3" t="s">
        <v>43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40.0075</v>
      </c>
      <c r="O3">
        <v>1855</v>
      </c>
      <c r="P3">
        <v>0.140766</v>
      </c>
      <c r="Q3">
        <v>5.1399999999999996E-3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2.1567385444743934E-2</v>
      </c>
      <c r="X3">
        <f t="shared" ref="X3:X6" si="5">1/W3</f>
        <v>46.36630631756546</v>
      </c>
      <c r="Y3">
        <f t="shared" ref="Y3:Y6" si="6">1/Q3</f>
        <v>194.5525291828794</v>
      </c>
      <c r="Z3">
        <f t="shared" ref="Z3:Z6" si="7">1/P3</f>
        <v>7.1039881789636699</v>
      </c>
      <c r="AA3">
        <f t="shared" ref="AA3:AA6" si="8">Y3-X3</f>
        <v>148.18622286531394</v>
      </c>
      <c r="AB3">
        <f t="shared" ref="AB3:AB6" si="9">X3-Z3</f>
        <v>39.262318138601792</v>
      </c>
    </row>
    <row r="4" spans="1:28" x14ac:dyDescent="0.25">
      <c r="A4" t="s">
        <v>37</v>
      </c>
      <c r="B4" t="s">
        <v>53</v>
      </c>
      <c r="C4" t="s">
        <v>43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40.008400000000002</v>
      </c>
      <c r="O4">
        <v>1884</v>
      </c>
      <c r="P4">
        <v>0.137575</v>
      </c>
      <c r="Q4">
        <v>5.3100999999999999E-3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2.1235881104033971E-2</v>
      </c>
      <c r="X4">
        <f t="shared" si="5"/>
        <v>47.0901110766739</v>
      </c>
      <c r="Y4">
        <f t="shared" si="6"/>
        <v>188.32037061448938</v>
      </c>
      <c r="Z4">
        <f t="shared" si="7"/>
        <v>7.2687624931855348</v>
      </c>
      <c r="AA4">
        <f t="shared" si="8"/>
        <v>141.23025953781547</v>
      </c>
      <c r="AB4">
        <f t="shared" si="9"/>
        <v>39.821348583488366</v>
      </c>
    </row>
    <row r="5" spans="1:28" x14ac:dyDescent="0.25">
      <c r="A5" t="s">
        <v>41</v>
      </c>
      <c r="B5" t="s">
        <v>42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40.0077</v>
      </c>
      <c r="O5">
        <v>2006</v>
      </c>
      <c r="P5">
        <v>9.9931199999999998E-2</v>
      </c>
      <c r="Q5">
        <v>4.7073000000000002E-3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1.9944017946161515E-2</v>
      </c>
      <c r="X5">
        <f t="shared" si="5"/>
        <v>50.140347983013271</v>
      </c>
      <c r="Y5">
        <f t="shared" si="6"/>
        <v>212.43600365389926</v>
      </c>
      <c r="Z5">
        <f t="shared" si="7"/>
        <v>10.006884736698849</v>
      </c>
      <c r="AA5">
        <f t="shared" si="8"/>
        <v>162.29565567088599</v>
      </c>
      <c r="AB5">
        <f t="shared" si="9"/>
        <v>40.13346324631442</v>
      </c>
    </row>
    <row r="6" spans="1:28" x14ac:dyDescent="0.25">
      <c r="A6" t="s">
        <v>40</v>
      </c>
      <c r="B6" t="s">
        <v>46</v>
      </c>
      <c r="C6" t="s">
        <v>44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40.008600000000001</v>
      </c>
      <c r="O6">
        <v>1970</v>
      </c>
      <c r="P6">
        <v>0.102577</v>
      </c>
      <c r="Q6">
        <v>4.6550999999999997E-3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2.0308934010152286E-2</v>
      </c>
      <c r="X6">
        <f t="shared" si="5"/>
        <v>49.239413526091887</v>
      </c>
      <c r="Y6">
        <f t="shared" si="6"/>
        <v>214.81815643058152</v>
      </c>
      <c r="Z6">
        <f t="shared" si="7"/>
        <v>9.7487740916579746</v>
      </c>
      <c r="AA6">
        <f t="shared" si="8"/>
        <v>165.57874290448964</v>
      </c>
      <c r="AB6">
        <f t="shared" si="9"/>
        <v>39.490639434433916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B5"/>
  <sheetViews>
    <sheetView topLeftCell="C1" zoomScale="70" zoomScaleNormal="70" workbookViewId="0">
      <selection activeCell="AB2" sqref="S2:AB5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47</v>
      </c>
      <c r="C2" t="s">
        <v>44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9.8291891891891907E-3</v>
      </c>
      <c r="X2">
        <f>1/W2</f>
        <v>101.73779146502419</v>
      </c>
      <c r="Y2">
        <f>1/Q2</f>
        <v>215.84752530812236</v>
      </c>
      <c r="Z2">
        <f>1/P2</f>
        <v>41.935402705672182</v>
      </c>
      <c r="AA2">
        <f>Y2-X2</f>
        <v>114.10973384309817</v>
      </c>
      <c r="AB2">
        <f>X2-Z2</f>
        <v>59.802388759352006</v>
      </c>
    </row>
    <row r="3" spans="1:28" x14ac:dyDescent="0.25">
      <c r="A3" t="s">
        <v>51</v>
      </c>
      <c r="B3" t="s">
        <v>48</v>
      </c>
      <c r="C3" t="s">
        <v>44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1.8226378132118453E-2</v>
      </c>
      <c r="X3">
        <f t="shared" ref="X3:X5" si="5">1/W3</f>
        <v>54.865535695092589</v>
      </c>
      <c r="Y3">
        <f t="shared" ref="Y3:Y5" si="6">1/Q3</f>
        <v>215.85684374123082</v>
      </c>
      <c r="Z3">
        <f t="shared" ref="Z3:Z5" si="7">1/P3</f>
        <v>11.229621045208209</v>
      </c>
      <c r="AA3">
        <f t="shared" ref="AA3:AA5" si="8">Y3-X3</f>
        <v>160.99130804613822</v>
      </c>
      <c r="AB3">
        <f t="shared" ref="AB3:AB5" si="9">X3-Z3</f>
        <v>43.635914649884384</v>
      </c>
    </row>
    <row r="4" spans="1:28" x14ac:dyDescent="0.25">
      <c r="A4" t="s">
        <v>52</v>
      </c>
      <c r="B4" t="s">
        <v>49</v>
      </c>
      <c r="C4" t="s">
        <v>44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1.2938486416558861E-2</v>
      </c>
      <c r="X4">
        <f t="shared" si="5"/>
        <v>77.288793124996872</v>
      </c>
      <c r="Y4">
        <f t="shared" si="6"/>
        <v>215.27598381124599</v>
      </c>
      <c r="Z4">
        <f t="shared" si="7"/>
        <v>24.458010487594894</v>
      </c>
      <c r="AA4">
        <f t="shared" si="8"/>
        <v>137.98719068624911</v>
      </c>
      <c r="AB4">
        <f t="shared" si="9"/>
        <v>52.830782637401981</v>
      </c>
    </row>
    <row r="5" spans="1:28" x14ac:dyDescent="0.25">
      <c r="A5" t="s">
        <v>40</v>
      </c>
      <c r="B5" t="s">
        <v>50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2.0454601226993864E-2</v>
      </c>
      <c r="X5">
        <f t="shared" si="5"/>
        <v>48.888755586215176</v>
      </c>
      <c r="Y5">
        <f t="shared" si="6"/>
        <v>215.04451421444239</v>
      </c>
      <c r="Z5">
        <f t="shared" si="7"/>
        <v>9.7594300492851218</v>
      </c>
      <c r="AA5">
        <f t="shared" si="8"/>
        <v>166.1557586282272</v>
      </c>
      <c r="AB5">
        <f t="shared" si="9"/>
        <v>39.129325536930054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Raw Data</vt:lpstr>
      <vt:lpstr>Mandelbulb Optimisations</vt:lpstr>
      <vt:lpstr>Mandelbulb Features</vt:lpstr>
      <vt:lpstr>Sierpinski Optimisations</vt:lpstr>
      <vt:lpstr>Sierpinski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2022-03-09T17:14:56Z</dcterms:modified>
</cp:coreProperties>
</file>