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746750AF-03A7-488D-A916-DEEF3C4443E3}" xr6:coauthVersionLast="47" xr6:coauthVersionMax="47" xr10:uidLastSave="{00000000-0000-0000-0000-000000000000}"/>
  <bookViews>
    <workbookView xWindow="-120" yWindow="-120" windowWidth="29040" windowHeight="15840" tabRatio="690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Planet" sheetId="15" r:id="rId9"/>
    <sheet name="Devices Sierpinski" sheetId="14" r:id="rId10"/>
    <sheet name="Resolutions 3060TI" sheetId="13" r:id="rId11"/>
    <sheet name="Resolutions 1660TI" sheetId="16" r:id="rId12"/>
    <sheet name="Resolutions 970 ME" sheetId="17" r:id="rId13"/>
    <sheet name="Resolutions 970 ME NO GUI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8" l="1"/>
  <c r="AE7" i="18"/>
  <c r="AC7" i="18"/>
  <c r="AB7" i="18"/>
  <c r="AA7" i="18"/>
  <c r="Z7" i="18"/>
  <c r="Y7" i="18"/>
  <c r="X7" i="18"/>
  <c r="W7" i="18"/>
  <c r="V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V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V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V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V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W3" i="13"/>
  <c r="X3" i="13"/>
  <c r="Y3" i="13"/>
  <c r="Z3" i="13"/>
  <c r="AA3" i="13"/>
  <c r="AB3" i="13"/>
  <c r="AC3" i="13"/>
  <c r="AE3" i="13"/>
  <c r="AF3" i="13"/>
  <c r="W4" i="13"/>
  <c r="X4" i="13"/>
  <c r="Y4" i="13"/>
  <c r="Z4" i="13"/>
  <c r="AA4" i="13"/>
  <c r="AB4" i="13"/>
  <c r="AC4" i="13"/>
  <c r="AE4" i="13"/>
  <c r="AF4" i="13"/>
  <c r="W5" i="13"/>
  <c r="X5" i="13"/>
  <c r="Y5" i="13"/>
  <c r="Z5" i="13"/>
  <c r="AA5" i="13"/>
  <c r="AB5" i="13"/>
  <c r="AC5" i="13"/>
  <c r="AE5" i="13"/>
  <c r="AF5" i="13"/>
  <c r="W6" i="13"/>
  <c r="X6" i="13"/>
  <c r="Y6" i="13"/>
  <c r="Z6" i="13"/>
  <c r="AA6" i="13"/>
  <c r="AB6" i="13"/>
  <c r="AC6" i="13"/>
  <c r="AE6" i="13"/>
  <c r="AF6" i="13"/>
  <c r="W7" i="13"/>
  <c r="X7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X2" i="13"/>
  <c r="W2" i="13"/>
  <c r="V2" i="13"/>
  <c r="W3" i="12"/>
  <c r="W2" i="12"/>
  <c r="X3" i="12"/>
  <c r="X2" i="12"/>
  <c r="AD4" i="18" l="1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D4" i="16"/>
  <c r="AG4" i="16" s="1"/>
  <c r="AD3" i="16"/>
  <c r="AG3" i="16" s="1"/>
  <c r="AH4" i="16"/>
  <c r="AD2" i="16"/>
  <c r="AG2" i="16" s="1"/>
  <c r="AH2" i="16"/>
  <c r="AD7" i="16"/>
  <c r="AG7" i="16" s="1"/>
  <c r="AH7" i="16"/>
  <c r="AG5" i="16"/>
  <c r="AH5" i="13"/>
  <c r="AD6" i="13"/>
  <c r="AG6" i="13" s="1"/>
  <c r="AH6" i="13"/>
  <c r="AH7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<sst xmlns="http://schemas.openxmlformats.org/spreadsheetml/2006/main" count="1230" uniqueCount="81">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</sst>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25.404208194905866</c:v>
                </c:pt>
                <c:pt idx="1">
                  <c:v>10.459859463530325</c:v>
                </c:pt>
                <c:pt idx="2">
                  <c:v>4.9984292193274031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57.437657097719942</c:v>
                </c:pt>
                <c:pt idx="1">
                  <c:v>31.413528972693783</c:v>
                </c:pt>
                <c:pt idx="2">
                  <c:v>13.948716321452466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69.95275485759916</c:v>
                </c:pt>
                <c:pt idx="1">
                  <c:v>52.540947365971547</c:v>
                </c:pt>
                <c:pt idx="2">
                  <c:v>34.549809031975968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3060TI'!$F$2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3060TI'!$W$2:$W$7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3060TI'!$AD$2:$AD$7</c:f>
              <c:numCache>
                <c:formatCode>General</c:formatCode>
                <c:ptCount val="6"/>
                <c:pt idx="0">
                  <c:v>60.284955174717609</c:v>
                </c:pt>
                <c:pt idx="1">
                  <c:v>44.58278654063534</c:v>
                </c:pt>
                <c:pt idx="2">
                  <c:v>32.645771745822223</c:v>
                </c:pt>
                <c:pt idx="3">
                  <c:v>25.453215726253269</c:v>
                </c:pt>
                <c:pt idx="4">
                  <c:v>16.765598803751868</c:v>
                </c:pt>
                <c:pt idx="5">
                  <c:v>9.1250026173769587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1"/>
          <c:order val="1"/>
          <c:tx>
            <c:strRef>
              <c:f>'Resolutions 1660TI'!$F$2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1660TI'!$W$2:$W$7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1660TI'!$AD$2:$AD$7</c:f>
              <c:numCache>
                <c:formatCode>General</c:formatCode>
                <c:ptCount val="6"/>
                <c:pt idx="0">
                  <c:v>27.504297892703327</c:v>
                </c:pt>
                <c:pt idx="1">
                  <c:v>19.430867889993436</c:v>
                </c:pt>
                <c:pt idx="2">
                  <c:v>13.676387314405684</c:v>
                </c:pt>
                <c:pt idx="3">
                  <c:v>10.35431338028169</c:v>
                </c:pt>
                <c:pt idx="4">
                  <c:v>6.6618004010271932</c:v>
                </c:pt>
                <c:pt idx="5">
                  <c:v>3.5768857536206511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F-4C9E-80B3-79319AAA8A21}"/>
            </c:ext>
          </c:extLst>
        </c:ser>
        <c:ser>
          <c:idx val="2"/>
          <c:order val="2"/>
          <c:tx>
            <c:strRef>
              <c:f>'Resolutions 970 ME'!$F$2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26</xdr:col>
      <xdr:colOff>19050</xdr:colOff>
      <xdr:row>24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595312</xdr:colOff>
      <xdr:row>2</xdr:row>
      <xdr:rowOff>119061</xdr:rowOff>
    </xdr:from>
    <xdr:to>
      <xdr:col>38</xdr:col>
      <xdr:colOff>57150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409575</xdr:colOff>
      <xdr:row>25</xdr:row>
      <xdr:rowOff>57150</xdr:rowOff>
    </xdr:from>
    <xdr:to>
      <xdr:col>39</xdr:col>
      <xdr:colOff>171450</xdr:colOff>
      <xdr:row>63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323850</xdr:colOff>
      <xdr:row>64</xdr:row>
      <xdr:rowOff>104775</xdr:rowOff>
    </xdr:from>
    <xdr:to>
      <xdr:col>38</xdr:col>
      <xdr:colOff>400050</xdr:colOff>
      <xdr:row>83</xdr:row>
      <xdr:rowOff>33338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S32" zoomScaleNormal="100" workbookViewId="0">
      <selection activeCell="AN56" sqref="AN56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25.031199999999998</v>
      </c>
      <c r="O2">
        <v>1436</v>
      </c>
      <c r="P2">
        <v>4.3578800000000001E-2</v>
      </c>
      <c r="Q2">
        <v>6.6847E-3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75.072699999999998</v>
      </c>
      <c r="AC2" s="4">
        <f ca="1">SUM(OFFSET($O$2,(ROW()-ROW($AC$2))*$S$2,,$S$2,))</f>
        <v>4312</v>
      </c>
      <c r="AD2" s="4">
        <f ca="1">AC2/AB2</f>
        <v>57.437657097719942</v>
      </c>
      <c r="AE2" s="4">
        <f ca="1">1/MAX(OFFSET($Q$2,(ROW()-ROW($AE$2))*$S$2,,$S$2,))</f>
        <v>149.24927614101071</v>
      </c>
      <c r="AF2" s="4">
        <f ca="1">1/MIN(OFFSET($P$2,(ROW()-ROW($AF$2))*$S$2,,$S$2,))</f>
        <v>23.224272151310778</v>
      </c>
      <c r="AG2">
        <f ca="1">AE2-AD2</f>
        <v>91.811619043290762</v>
      </c>
      <c r="AH2">
        <f ca="1">AE2-AF2</f>
        <v>126.02500398969994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4.3058399999999997E-2</v>
      </c>
      <c r="Q3">
        <v>6.5182E-3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75.158699999999996</v>
      </c>
      <c r="AC3" s="4">
        <f ca="1">SUM(OFFSET($O$2,(ROW()-ROW($AC$2))*$S$2,,$S$2,))</f>
        <v>2361</v>
      </c>
      <c r="AD3" s="4">
        <f t="shared" ref="AD3" ca="1" si="3">AC3/AB3</f>
        <v>31.413528972693783</v>
      </c>
      <c r="AE3" s="4">
        <f ca="1">1/MAX(OFFSET($Q$2,(ROW()-ROW($AE$2))*$S$2,,$S$2,))</f>
        <v>98.257887651931256</v>
      </c>
      <c r="AF3" s="4">
        <f ca="1">1/MIN(OFFSET($P$2,(ROW()-ROW($AF$2))*$S$2,,$S$2,))</f>
        <v>8.7342347063550303</v>
      </c>
      <c r="AG3">
        <f t="shared" ref="AG3" ca="1" si="4">AE3-AD3</f>
        <v>66.844358679237473</v>
      </c>
      <c r="AH3">
        <f t="shared" ref="AH3" ca="1" si="5">AE3-AF3</f>
        <v>89.523652945576231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25.017399999999999</v>
      </c>
      <c r="O4">
        <v>1438</v>
      </c>
      <c r="P4">
        <v>4.3473999999999999E-2</v>
      </c>
      <c r="Q4">
        <v>6.7001999999999999E-3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75.634199999999993</v>
      </c>
      <c r="AC4" s="4">
        <f ca="1">SUM(OFFSET($O$2,(ROW()-ROW($AC$2))*$S$2,,$S$2,))</f>
        <v>1055</v>
      </c>
      <c r="AD4" s="4">
        <f t="shared" ref="AD4" ca="1" si="8">AC4/AB4</f>
        <v>13.948716321452466</v>
      </c>
      <c r="AE4" s="4">
        <f ca="1">1/MAX(OFFSET($Q$2,(ROW()-ROW($AE$2))*$S$2,,$S$2,))</f>
        <v>50.663181039811128</v>
      </c>
      <c r="AF4" s="4">
        <f ca="1">1/MIN(OFFSET($P$2,(ROW()-ROW($AF$2))*$S$2,,$S$2,))</f>
        <v>3.9469529523208089</v>
      </c>
      <c r="AG4">
        <f t="shared" ref="AG4" ca="1" si="9">AE4-AD4</f>
        <v>36.714464718358663</v>
      </c>
      <c r="AH4">
        <f t="shared" ref="AH4" ca="1" si="10">AE4-AF4</f>
        <v>46.716228087490322</v>
      </c>
    </row>
    <row r="5" spans="1:39" ht="15.75" x14ac:dyDescent="0.25">
      <c r="B5" t="s">
        <v>58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25.064499999999999</v>
      </c>
      <c r="O5">
        <v>788</v>
      </c>
      <c r="P5">
        <v>0.11497300000000001</v>
      </c>
      <c r="Q5">
        <v>1.01773E-2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25.0581</v>
      </c>
      <c r="O6">
        <v>787</v>
      </c>
      <c r="P6">
        <v>0.114492</v>
      </c>
      <c r="Q6">
        <v>1.01262E-2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25.036100000000001</v>
      </c>
      <c r="O7">
        <v>786</v>
      </c>
      <c r="P7">
        <v>0.114955</v>
      </c>
      <c r="Q7">
        <v>1.01447E-2</v>
      </c>
      <c r="T7" s="4"/>
      <c r="U7" s="4"/>
      <c r="AE7" s="3"/>
      <c r="AF7" s="3"/>
      <c r="AG7" s="3"/>
    </row>
    <row r="8" spans="1:39" ht="15.75" x14ac:dyDescent="0.25">
      <c r="B8" t="s">
        <v>58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25.181899999999999</v>
      </c>
      <c r="O8">
        <v>351</v>
      </c>
      <c r="P8">
        <v>0.25335999999999997</v>
      </c>
      <c r="Q8">
        <v>1.9738200000000001E-2</v>
      </c>
      <c r="T8" s="4"/>
      <c r="U8" s="4"/>
      <c r="V8" s="3"/>
    </row>
    <row r="9" spans="1:39" ht="15.75" x14ac:dyDescent="0.25">
      <c r="B9" t="s">
        <v>58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25.2547</v>
      </c>
      <c r="O9">
        <v>352</v>
      </c>
      <c r="P9">
        <v>0.254054</v>
      </c>
      <c r="Q9">
        <v>1.9688299999999999E-2</v>
      </c>
      <c r="T9" s="4"/>
      <c r="U9" s="3"/>
      <c r="V9" s="3"/>
    </row>
    <row r="10" spans="1:39" ht="15.75" x14ac:dyDescent="0.25">
      <c r="B10" t="s">
        <v>58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25.197600000000001</v>
      </c>
      <c r="O10">
        <v>352</v>
      </c>
      <c r="P10">
        <v>0.25697300000000001</v>
      </c>
      <c r="Q10">
        <v>1.96595E-2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19"/>
  <sheetViews>
    <sheetView topLeftCell="R1"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38</v>
      </c>
      <c r="Y3" s="3">
        <f t="shared" ref="Y3:Y7" si="3">K3/1000000000</f>
        <v>8.5894103039999994</v>
      </c>
      <c r="Z3" s="3">
        <f t="shared" ref="Z3:Z7" si="4">L3/1000</f>
        <v>49.152000000000001</v>
      </c>
      <c r="AA3" s="3">
        <f t="shared" ref="AA3:AA7" si="5">M3/1000</f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>
        <f t="shared" ca="1" si="0"/>
        <v>0</v>
      </c>
      <c r="W4">
        <f t="shared" ca="1" si="1"/>
        <v>1440000</v>
      </c>
      <c r="X4">
        <f t="shared" ca="1" si="2"/>
        <v>38</v>
      </c>
      <c r="Y4" s="3">
        <f t="shared" si="3"/>
        <v>8.5894103039999994</v>
      </c>
      <c r="Z4" s="3">
        <f t="shared" si="4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>
        <f t="shared" ca="1" si="0"/>
        <v>0</v>
      </c>
      <c r="W5">
        <f t="shared" ca="1" si="1"/>
        <v>2073600</v>
      </c>
      <c r="X5">
        <f t="shared" ca="1" si="2"/>
        <v>38</v>
      </c>
      <c r="Y5" s="3">
        <f t="shared" si="3"/>
        <v>8.5894103039999994</v>
      </c>
      <c r="Z5" s="3">
        <f t="shared" si="4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>
        <f t="shared" ca="1" si="0"/>
        <v>0</v>
      </c>
      <c r="W6">
        <f t="shared" ca="1" si="1"/>
        <v>3686400</v>
      </c>
      <c r="X6">
        <f t="shared" ca="1" si="2"/>
        <v>38</v>
      </c>
      <c r="Y6" s="3">
        <f t="shared" si="3"/>
        <v>8.5894103039999994</v>
      </c>
      <c r="Z6" s="3">
        <f t="shared" si="4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38</v>
      </c>
      <c r="Y7" s="3">
        <f t="shared" si="3"/>
        <v>8.5894103039999994</v>
      </c>
      <c r="Z7" s="3">
        <f t="shared" si="4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2:17" x14ac:dyDescent="0.25"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2:17" x14ac:dyDescent="0.25"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2:17" x14ac:dyDescent="0.25"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R1" zoomScale="85" zoomScaleNormal="85" workbookViewId="0">
      <selection activeCell="G27" sqref="G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77</v>
      </c>
      <c r="D2">
        <v>1024</v>
      </c>
      <c r="E2">
        <v>576</v>
      </c>
      <c r="F2" t="s">
        <v>78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B3" t="s">
        <v>38</v>
      </c>
      <c r="C3" t="s">
        <v>77</v>
      </c>
      <c r="D3">
        <v>1024</v>
      </c>
      <c r="E3">
        <v>576</v>
      </c>
      <c r="F3" t="s">
        <v>78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24</v>
      </c>
      <c r="Y3" s="3">
        <f t="shared" ref="Y3:Y7" si="3">K3/1000000000</f>
        <v>6.4419921919999998</v>
      </c>
      <c r="Z3" s="3">
        <f t="shared" ref="Z3:AA7" si="4">L3/1000</f>
        <v>49.152000000000001</v>
      </c>
      <c r="AA3" s="3">
        <f t="shared" si="4"/>
        <v>65.536000000000001</v>
      </c>
      <c r="AB3" s="4">
        <f t="shared" ref="AB3:AB7" ca="1" si="5">SUM(OFFSET($N$2,(ROW()-ROW($AB$2))*$S$2,,$S$2,))</f>
        <v>90.474599999999995</v>
      </c>
      <c r="AC3" s="4">
        <f t="shared" ref="AC3:AC7" ca="1" si="6">SUM(OFFSET($O$2,(ROW()-ROW($AC$2))*$S$2,,$S$2,))</f>
        <v>1758</v>
      </c>
      <c r="AD3" s="4">
        <f t="shared" ref="AD3:AD7" ca="1" si="7">AC3/AB3</f>
        <v>19.430867889993436</v>
      </c>
      <c r="AE3" s="4">
        <f t="shared" ref="AE3:AE7" ca="1" si="8">1/MAX(OFFSET($Q$2,(ROW()-ROW($AE$2))*$S$2,,$S$2,))</f>
        <v>37.858997948042308</v>
      </c>
      <c r="AF3" s="4">
        <f t="shared" ref="AF3:AF7" ca="1" si="9">1/MIN(OFFSET($P$2,(ROW()-ROW($AF$2))*$S$2,,$S$2,))</f>
        <v>10.208946508182981</v>
      </c>
      <c r="AG3">
        <f t="shared" ref="AG3:AG7" ca="1" si="10">AE3-AD3</f>
        <v>18.428130058048872</v>
      </c>
      <c r="AH3">
        <f t="shared" ref="AH3:AH7" ca="1" si="11">AE3-AF3</f>
        <v>27.650051439859325</v>
      </c>
    </row>
    <row r="4" spans="1:39" ht="15.75" x14ac:dyDescent="0.25">
      <c r="B4" t="s">
        <v>38</v>
      </c>
      <c r="C4" t="s">
        <v>77</v>
      </c>
      <c r="D4">
        <v>1024</v>
      </c>
      <c r="E4">
        <v>576</v>
      </c>
      <c r="F4" t="s">
        <v>78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>
        <f t="shared" ca="1" si="0"/>
        <v>0</v>
      </c>
      <c r="W4">
        <f t="shared" ca="1" si="1"/>
        <v>1440000</v>
      </c>
      <c r="X4">
        <f t="shared" ca="1" si="2"/>
        <v>24</v>
      </c>
      <c r="Y4" s="3">
        <f t="shared" si="3"/>
        <v>6.4419921919999998</v>
      </c>
      <c r="Z4" s="3">
        <f t="shared" si="4"/>
        <v>49.152000000000001</v>
      </c>
      <c r="AA4" s="3">
        <f t="shared" si="4"/>
        <v>65.536000000000001</v>
      </c>
      <c r="AB4" s="4">
        <f t="shared" ca="1" si="5"/>
        <v>90.594099999999997</v>
      </c>
      <c r="AC4" s="4">
        <f t="shared" ca="1" si="6"/>
        <v>1239</v>
      </c>
      <c r="AD4" s="4">
        <f t="shared" ca="1" si="7"/>
        <v>13.676387314405684</v>
      </c>
      <c r="AE4" s="4">
        <f t="shared" ca="1" si="8"/>
        <v>26.620595289751872</v>
      </c>
      <c r="AF4" s="4">
        <f t="shared" ca="1" si="9"/>
        <v>7.0163129275565685</v>
      </c>
      <c r="AG4">
        <f t="shared" ca="1" si="10"/>
        <v>12.944207975346188</v>
      </c>
      <c r="AH4">
        <f t="shared" ca="1" si="11"/>
        <v>19.604282362195303</v>
      </c>
    </row>
    <row r="5" spans="1:39" ht="15.75" x14ac:dyDescent="0.25">
      <c r="B5" t="s">
        <v>38</v>
      </c>
      <c r="C5" t="s">
        <v>77</v>
      </c>
      <c r="D5">
        <v>1280</v>
      </c>
      <c r="E5">
        <v>720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>
        <f t="shared" ca="1" si="0"/>
        <v>0</v>
      </c>
      <c r="W5">
        <f t="shared" ca="1" si="1"/>
        <v>2073600</v>
      </c>
      <c r="X5">
        <f t="shared" ca="1" si="2"/>
        <v>24</v>
      </c>
      <c r="Y5" s="3">
        <f t="shared" si="3"/>
        <v>6.4419921919999998</v>
      </c>
      <c r="Z5" s="3">
        <f t="shared" si="4"/>
        <v>49.152000000000001</v>
      </c>
      <c r="AA5" s="3">
        <f t="shared" si="4"/>
        <v>65.536000000000001</v>
      </c>
      <c r="AB5" s="4">
        <f t="shared" ca="1" si="5"/>
        <v>90.88</v>
      </c>
      <c r="AC5" s="4">
        <f t="shared" ca="1" si="6"/>
        <v>941</v>
      </c>
      <c r="AD5" s="4">
        <f t="shared" ca="1" si="7"/>
        <v>10.35431338028169</v>
      </c>
      <c r="AE5" s="4">
        <f t="shared" ca="1" si="8"/>
        <v>20.207613016127699</v>
      </c>
      <c r="AF5" s="4">
        <f t="shared" ca="1" si="9"/>
        <v>5.3266288831124564</v>
      </c>
      <c r="AG5">
        <f t="shared" ca="1" si="10"/>
        <v>9.8532996358460085</v>
      </c>
      <c r="AH5">
        <f t="shared" ca="1" si="11"/>
        <v>14.880984133015243</v>
      </c>
    </row>
    <row r="6" spans="1:39" ht="15.75" x14ac:dyDescent="0.25">
      <c r="B6" t="s">
        <v>38</v>
      </c>
      <c r="C6" t="s">
        <v>77</v>
      </c>
      <c r="D6">
        <v>1280</v>
      </c>
      <c r="E6">
        <v>720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>
        <f t="shared" ca="1" si="0"/>
        <v>0</v>
      </c>
      <c r="W6">
        <f t="shared" ca="1" si="1"/>
        <v>3686400</v>
      </c>
      <c r="X6">
        <f t="shared" ca="1" si="2"/>
        <v>24</v>
      </c>
      <c r="Y6" s="3">
        <f t="shared" si="3"/>
        <v>6.4419921919999998</v>
      </c>
      <c r="Z6" s="3">
        <f t="shared" si="4"/>
        <v>49.152000000000001</v>
      </c>
      <c r="AA6" s="3">
        <f t="shared" si="4"/>
        <v>65.536000000000001</v>
      </c>
      <c r="AB6" s="4">
        <f t="shared" ca="1" si="5"/>
        <v>90.966399999999993</v>
      </c>
      <c r="AC6" s="4">
        <f t="shared" ca="1" si="6"/>
        <v>606</v>
      </c>
      <c r="AD6" s="4">
        <f t="shared" ca="1" si="7"/>
        <v>6.6618004010271932</v>
      </c>
      <c r="AE6" s="4">
        <f t="shared" ca="1" si="8"/>
        <v>13.114650901107662</v>
      </c>
      <c r="AF6" s="4">
        <f t="shared" ca="1" si="9"/>
        <v>3.3799427437699205</v>
      </c>
      <c r="AG6">
        <f t="shared" ca="1" si="10"/>
        <v>6.4528505000804692</v>
      </c>
      <c r="AH6">
        <f t="shared" ca="1" si="11"/>
        <v>9.7347081573377423</v>
      </c>
    </row>
    <row r="7" spans="1:39" ht="15.75" x14ac:dyDescent="0.25">
      <c r="B7" t="s">
        <v>38</v>
      </c>
      <c r="C7" t="s">
        <v>77</v>
      </c>
      <c r="D7">
        <v>1280</v>
      </c>
      <c r="E7">
        <v>720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24</v>
      </c>
      <c r="Y7" s="3">
        <f t="shared" si="3"/>
        <v>6.4419921919999998</v>
      </c>
      <c r="Z7" s="3">
        <f t="shared" si="4"/>
        <v>49.152000000000001</v>
      </c>
      <c r="AA7" s="3">
        <f t="shared" si="4"/>
        <v>65.536000000000001</v>
      </c>
      <c r="AB7" s="4">
        <f t="shared" ca="1" si="5"/>
        <v>92.538600000000002</v>
      </c>
      <c r="AC7" s="4">
        <f t="shared" ca="1" si="6"/>
        <v>331</v>
      </c>
      <c r="AD7" s="4">
        <f t="shared" ca="1" si="7"/>
        <v>3.5768857536206511</v>
      </c>
      <c r="AE7" s="4">
        <f t="shared" ca="1" si="8"/>
        <v>7.0675873377105258</v>
      </c>
      <c r="AF7" s="4">
        <f t="shared" ca="1" si="9"/>
        <v>1.8161048546298868</v>
      </c>
      <c r="AG7">
        <f t="shared" ca="1" si="10"/>
        <v>3.4907015840898747</v>
      </c>
      <c r="AH7">
        <f t="shared" ca="1" si="11"/>
        <v>5.2514824830806388</v>
      </c>
    </row>
    <row r="8" spans="1:39" ht="15.75" x14ac:dyDescent="0.25">
      <c r="B8" t="s">
        <v>38</v>
      </c>
      <c r="C8" t="s">
        <v>77</v>
      </c>
      <c r="D8">
        <v>1600</v>
      </c>
      <c r="E8">
        <v>900</v>
      </c>
      <c r="F8" t="s">
        <v>78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77</v>
      </c>
      <c r="D9">
        <v>1600</v>
      </c>
      <c r="E9">
        <v>900</v>
      </c>
      <c r="F9" t="s">
        <v>78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77</v>
      </c>
      <c r="D10">
        <v>1600</v>
      </c>
      <c r="E10">
        <v>900</v>
      </c>
      <c r="F10" t="s">
        <v>78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77</v>
      </c>
      <c r="D11">
        <v>1920</v>
      </c>
      <c r="E11">
        <v>1080</v>
      </c>
      <c r="F11" t="s">
        <v>78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77</v>
      </c>
      <c r="D12">
        <v>1920</v>
      </c>
      <c r="E12">
        <v>1080</v>
      </c>
      <c r="F12" t="s">
        <v>78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77</v>
      </c>
      <c r="D13">
        <v>1920</v>
      </c>
      <c r="E13">
        <v>1080</v>
      </c>
      <c r="F13" t="s">
        <v>78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77</v>
      </c>
      <c r="D14">
        <v>2560</v>
      </c>
      <c r="E14">
        <v>1440</v>
      </c>
      <c r="F14" t="s">
        <v>78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B15" t="s">
        <v>38</v>
      </c>
      <c r="C15" t="s">
        <v>77</v>
      </c>
      <c r="D15">
        <v>2560</v>
      </c>
      <c r="E15">
        <v>1440</v>
      </c>
      <c r="F15" t="s">
        <v>78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B16" t="s">
        <v>38</v>
      </c>
      <c r="C16" t="s">
        <v>77</v>
      </c>
      <c r="D16">
        <v>2560</v>
      </c>
      <c r="E16">
        <v>1440</v>
      </c>
      <c r="F16" t="s">
        <v>78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2:17" x14ac:dyDescent="0.25">
      <c r="B17" t="s">
        <v>38</v>
      </c>
      <c r="C17" t="s">
        <v>77</v>
      </c>
      <c r="D17">
        <v>3840</v>
      </c>
      <c r="E17">
        <v>2160</v>
      </c>
      <c r="F17" t="s">
        <v>78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2:17" x14ac:dyDescent="0.25">
      <c r="B18" t="s">
        <v>38</v>
      </c>
      <c r="C18" t="s">
        <v>77</v>
      </c>
      <c r="D18">
        <v>3840</v>
      </c>
      <c r="E18">
        <v>2160</v>
      </c>
      <c r="F18" t="s">
        <v>78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2:17" x14ac:dyDescent="0.25">
      <c r="B19" t="s">
        <v>38</v>
      </c>
      <c r="C19" t="s">
        <v>77</v>
      </c>
      <c r="D19">
        <v>3840</v>
      </c>
      <c r="E19">
        <v>2160</v>
      </c>
      <c r="F19" t="s">
        <v>78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R1"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13</v>
      </c>
      <c r="Y3" s="3">
        <f t="shared" ref="Y3:Y7" si="3">K3/1000000000</f>
        <v>4.2947051519999997</v>
      </c>
      <c r="Z3" s="3">
        <f t="shared" ref="Z3:AA7" si="4">L3/1000</f>
        <v>49.152000000000001</v>
      </c>
      <c r="AA3" s="3">
        <f t="shared" si="4"/>
        <v>65.536000000000001</v>
      </c>
      <c r="AB3" s="4">
        <f t="shared" ref="AB3:AB7" ca="1" si="5">SUM(OFFSET($N$2,(ROW()-ROW($AB$2))*$S$2,,$S$2,))</f>
        <v>91.046499999999995</v>
      </c>
      <c r="AC3" s="4">
        <f t="shared" ref="AC3:AC7" ca="1" si="6">SUM(OFFSET($O$2,(ROW()-ROW($AC$2))*$S$2,,$S$2,))</f>
        <v>843</v>
      </c>
      <c r="AD3" s="4">
        <f t="shared" ref="AD3:AD7" ca="1" si="7">AC3/AB3</f>
        <v>9.2590050139214579</v>
      </c>
      <c r="AE3" s="4">
        <f t="shared" ref="AE3:AE7" ca="1" si="8">1/MAX(OFFSET($Q$2,(ROW()-ROW($AE$2))*$S$2,,$S$2,))</f>
        <v>20.31719200152785</v>
      </c>
      <c r="AF3" s="4">
        <f t="shared" ref="AF3:AF7" ca="1" si="9">1/MIN(OFFSET($P$2,(ROW()-ROW($AF$2))*$S$2,,$S$2,))</f>
        <v>3.1257032832387286</v>
      </c>
      <c r="AG3">
        <f t="shared" ref="AG3:AG7" ca="1" si="10">AE3-AD3</f>
        <v>11.058186987606392</v>
      </c>
      <c r="AH3">
        <f t="shared" ref="AH3:AH7" ca="1" si="11">AE3-AF3</f>
        <v>17.191488718289122</v>
      </c>
    </row>
    <row r="4" spans="1:39" ht="15.75" x14ac:dyDescent="0.25"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>
        <f t="shared" ca="1" si="0"/>
        <v>0</v>
      </c>
      <c r="W4">
        <f t="shared" ca="1" si="1"/>
        <v>1440000</v>
      </c>
      <c r="X4">
        <f t="shared" ca="1" si="2"/>
        <v>13</v>
      </c>
      <c r="Y4" s="3">
        <f t="shared" si="3"/>
        <v>4.2947051519999997</v>
      </c>
      <c r="Z4" s="3">
        <f t="shared" si="4"/>
        <v>49.152000000000001</v>
      </c>
      <c r="AA4" s="3">
        <f t="shared" si="4"/>
        <v>65.536000000000001</v>
      </c>
      <c r="AB4" s="4">
        <f t="shared" ca="1" si="5"/>
        <v>91.952100000000002</v>
      </c>
      <c r="AC4" s="4">
        <f t="shared" ca="1" si="6"/>
        <v>601</v>
      </c>
      <c r="AD4" s="4">
        <f t="shared" ca="1" si="7"/>
        <v>6.5360116843443485</v>
      </c>
      <c r="AE4" s="4">
        <f t="shared" ca="1" si="8"/>
        <v>14.12048444558036</v>
      </c>
      <c r="AF4" s="4">
        <f t="shared" ca="1" si="9"/>
        <v>2.1462359314234694</v>
      </c>
      <c r="AG4">
        <f t="shared" ca="1" si="10"/>
        <v>7.584472761236011</v>
      </c>
      <c r="AH4">
        <f t="shared" ca="1" si="11"/>
        <v>11.974248514156891</v>
      </c>
    </row>
    <row r="5" spans="1:39" ht="15.75" x14ac:dyDescent="0.25"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>
        <f t="shared" ca="1" si="0"/>
        <v>0</v>
      </c>
      <c r="W5">
        <f t="shared" ca="1" si="1"/>
        <v>2073600</v>
      </c>
      <c r="X5">
        <f t="shared" ca="1" si="2"/>
        <v>13</v>
      </c>
      <c r="Y5" s="3">
        <f t="shared" si="3"/>
        <v>4.2947051519999997</v>
      </c>
      <c r="Z5" s="3">
        <f t="shared" si="4"/>
        <v>49.152000000000001</v>
      </c>
      <c r="AA5" s="3">
        <f t="shared" si="4"/>
        <v>65.536000000000001</v>
      </c>
      <c r="AB5" s="4">
        <f t="shared" ca="1" si="5"/>
        <v>92.967199999999991</v>
      </c>
      <c r="AC5" s="4">
        <f t="shared" ca="1" si="6"/>
        <v>461</v>
      </c>
      <c r="AD5" s="4">
        <f t="shared" ca="1" si="7"/>
        <v>4.9587381356005134</v>
      </c>
      <c r="AE5" s="4">
        <f t="shared" ca="1" si="8"/>
        <v>10.639452366107811</v>
      </c>
      <c r="AF5" s="4">
        <f t="shared" ca="1" si="9"/>
        <v>1.6118217454095318</v>
      </c>
      <c r="AG5">
        <f t="shared" ca="1" si="10"/>
        <v>5.6807142305072977</v>
      </c>
      <c r="AH5">
        <f t="shared" ca="1" si="11"/>
        <v>9.0276306206982788</v>
      </c>
    </row>
    <row r="6" spans="1:39" ht="15.75" x14ac:dyDescent="0.25"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>
        <f t="shared" ca="1" si="0"/>
        <v>0</v>
      </c>
      <c r="W6">
        <f t="shared" ca="1" si="1"/>
        <v>3686400</v>
      </c>
      <c r="X6">
        <f t="shared" ca="1" si="2"/>
        <v>13</v>
      </c>
      <c r="Y6" s="3">
        <f t="shared" si="3"/>
        <v>4.2947051519999997</v>
      </c>
      <c r="Z6" s="3">
        <f t="shared" si="4"/>
        <v>49.152000000000001</v>
      </c>
      <c r="AA6" s="3">
        <f t="shared" si="4"/>
        <v>65.536000000000001</v>
      </c>
      <c r="AB6" s="4">
        <f t="shared" ca="1" si="5"/>
        <v>95.537399999999991</v>
      </c>
      <c r="AC6" s="4">
        <f t="shared" ca="1" si="6"/>
        <v>306</v>
      </c>
      <c r="AD6" s="4">
        <f t="shared" ca="1" si="7"/>
        <v>3.2029341388817367</v>
      </c>
      <c r="AE6" s="4">
        <f t="shared" ca="1" si="8"/>
        <v>6.8243547572577015</v>
      </c>
      <c r="AF6" s="4">
        <f t="shared" ca="1" si="9"/>
        <v>1.0508396208570647</v>
      </c>
      <c r="AG6">
        <f t="shared" ca="1" si="10"/>
        <v>3.6214206183759647</v>
      </c>
      <c r="AH6">
        <f t="shared" ca="1" si="11"/>
        <v>5.7735151364006363</v>
      </c>
    </row>
    <row r="7" spans="1:39" ht="15.75" x14ac:dyDescent="0.25"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13</v>
      </c>
      <c r="Y7" s="3">
        <f t="shared" si="3"/>
        <v>4.2947051519999997</v>
      </c>
      <c r="Z7" s="3">
        <f t="shared" si="4"/>
        <v>49.152000000000001</v>
      </c>
      <c r="AA7" s="3">
        <f t="shared" si="4"/>
        <v>65.536000000000001</v>
      </c>
      <c r="AB7" s="4">
        <f t="shared" ca="1" si="5"/>
        <v>94.522799999999989</v>
      </c>
      <c r="AC7" s="4">
        <f t="shared" ca="1" si="6"/>
        <v>177</v>
      </c>
      <c r="AD7" s="4">
        <f t="shared" ca="1" si="7"/>
        <v>1.8725640797775778</v>
      </c>
      <c r="AE7" s="4">
        <f t="shared" ca="1" si="8"/>
        <v>3.6806925591119226</v>
      </c>
      <c r="AF7" s="4">
        <f t="shared" ca="1" si="9"/>
        <v>0.9867966606801003</v>
      </c>
      <c r="AG7">
        <f t="shared" ca="1" si="10"/>
        <v>1.8081284793343448</v>
      </c>
      <c r="AH7">
        <f t="shared" ca="1" si="11"/>
        <v>2.6938958984318222</v>
      </c>
    </row>
    <row r="8" spans="1:39" ht="15.75" x14ac:dyDescent="0.25"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2:17" x14ac:dyDescent="0.25"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2:17" x14ac:dyDescent="0.25"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2:17" x14ac:dyDescent="0.25"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U1"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>
        <f t="shared" ref="V3:V7" ca="1" si="0">INDEX(OFFSET($A$2,(ROW()-ROW($V$2))*$S$2,,$S$2,),1)</f>
        <v>0</v>
      </c>
      <c r="W3">
        <f t="shared" ref="W3:W7" ca="1" si="1">OFFSET($D$1,(ROW()-1)*$S$2,0) * OFFSET($E$1,(ROW()-1)*$S$2,0)</f>
        <v>921600</v>
      </c>
      <c r="X3">
        <f t="shared" ref="X3:X7" ca="1" si="2">OFFSET($J$1,(ROW()-1)*$S$2,0)</f>
        <v>13</v>
      </c>
      <c r="Y3" s="3">
        <f t="shared" ref="Y3:Y7" si="3">K3/1000000000</f>
        <v>4.2947051519999997</v>
      </c>
      <c r="Z3" s="3">
        <f t="shared" ref="Z3:AA7" si="4">L3/1000</f>
        <v>49.152000000000001</v>
      </c>
      <c r="AA3" s="3">
        <f t="shared" si="4"/>
        <v>65.536000000000001</v>
      </c>
      <c r="AB3" s="4">
        <f t="shared" ref="AB3:AB7" ca="1" si="5">SUM(OFFSET($N$2,(ROW()-ROW($AB$2))*$S$2,,$S$2,))</f>
        <v>90.828299999999999</v>
      </c>
      <c r="AC3" s="4">
        <f t="shared" ref="AC3:AC7" ca="1" si="6">SUM(OFFSET($O$2,(ROW()-ROW($AC$2))*$S$2,,$S$2,))</f>
        <v>983</v>
      </c>
      <c r="AD3" s="4">
        <f t="shared" ref="AD3:AD7" ca="1" si="7">AC3/AB3</f>
        <v>10.822618060670518</v>
      </c>
      <c r="AE3" s="4">
        <f t="shared" ref="AE3:AE7" ca="1" si="8">1/MAX(OFFSET($Q$2,(ROW()-ROW($AE$2))*$S$2,,$S$2,))</f>
        <v>21.540907259931974</v>
      </c>
      <c r="AF3" s="4">
        <f t="shared" ref="AF3:AF7" ca="1" si="9">1/MIN(OFFSET($P$2,(ROW()-ROW($AF$2))*$S$2,,$S$2,))</f>
        <v>5.737596750225201</v>
      </c>
      <c r="AG3">
        <f t="shared" ref="AG3:AG7" ca="1" si="10">AE3-AD3</f>
        <v>10.718289199261456</v>
      </c>
      <c r="AH3">
        <f t="shared" ref="AH3:AH7" ca="1" si="11">AE3-AF3</f>
        <v>15.803310509706773</v>
      </c>
    </row>
    <row r="4" spans="1:39" ht="15.75" x14ac:dyDescent="0.25"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>
        <f t="shared" ca="1" si="0"/>
        <v>0</v>
      </c>
      <c r="W4">
        <f t="shared" ca="1" si="1"/>
        <v>1440000</v>
      </c>
      <c r="X4">
        <f t="shared" ca="1" si="2"/>
        <v>13</v>
      </c>
      <c r="Y4" s="3">
        <f t="shared" si="3"/>
        <v>4.2947051519999997</v>
      </c>
      <c r="Z4" s="3">
        <f t="shared" si="4"/>
        <v>49.152000000000001</v>
      </c>
      <c r="AA4" s="3">
        <f t="shared" si="4"/>
        <v>65.536000000000001</v>
      </c>
      <c r="AB4" s="4">
        <f t="shared" ca="1" si="5"/>
        <v>91.203800000000001</v>
      </c>
      <c r="AC4" s="4">
        <f t="shared" ca="1" si="6"/>
        <v>690</v>
      </c>
      <c r="AD4" s="4">
        <f t="shared" ca="1" si="7"/>
        <v>7.5654742455906439</v>
      </c>
      <c r="AE4" s="4">
        <f t="shared" ca="1" si="8"/>
        <v>15.094954813252768</v>
      </c>
      <c r="AF4" s="4">
        <f t="shared" ca="1" si="9"/>
        <v>3.9262955793838072</v>
      </c>
      <c r="AG4">
        <f t="shared" ca="1" si="10"/>
        <v>7.5294805676621239</v>
      </c>
      <c r="AH4">
        <f t="shared" ca="1" si="11"/>
        <v>11.168659233868961</v>
      </c>
    </row>
    <row r="5" spans="1:39" ht="15.75" x14ac:dyDescent="0.25"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>
        <f t="shared" ca="1" si="0"/>
        <v>0</v>
      </c>
      <c r="W5">
        <f t="shared" ca="1" si="1"/>
        <v>2073600</v>
      </c>
      <c r="X5">
        <f t="shared" ca="1" si="2"/>
        <v>13</v>
      </c>
      <c r="Y5" s="3">
        <f t="shared" si="3"/>
        <v>4.2947051519999997</v>
      </c>
      <c r="Z5" s="3">
        <f t="shared" si="4"/>
        <v>49.152000000000001</v>
      </c>
      <c r="AA5" s="3">
        <f t="shared" si="4"/>
        <v>65.536000000000001</v>
      </c>
      <c r="AB5" s="4">
        <f t="shared" ca="1" si="5"/>
        <v>91.49799999999999</v>
      </c>
      <c r="AC5" s="4">
        <f t="shared" ca="1" si="6"/>
        <v>522</v>
      </c>
      <c r="AD5" s="4">
        <f t="shared" ca="1" si="7"/>
        <v>5.705042733174496</v>
      </c>
      <c r="AE5" s="4">
        <f t="shared" ca="1" si="8"/>
        <v>11.481398985503585</v>
      </c>
      <c r="AF5" s="4">
        <f t="shared" ca="1" si="9"/>
        <v>2.9662412088026171</v>
      </c>
      <c r="AG5">
        <f t="shared" ca="1" si="10"/>
        <v>5.776356252329089</v>
      </c>
      <c r="AH5">
        <f t="shared" ca="1" si="11"/>
        <v>8.515157776700967</v>
      </c>
    </row>
    <row r="6" spans="1:39" ht="15.75" x14ac:dyDescent="0.25"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>
        <f t="shared" ca="1" si="0"/>
        <v>0</v>
      </c>
      <c r="W6">
        <f t="shared" ca="1" si="1"/>
        <v>3686400</v>
      </c>
      <c r="X6">
        <f t="shared" ca="1" si="2"/>
        <v>13</v>
      </c>
      <c r="Y6" s="3">
        <f t="shared" si="3"/>
        <v>4.2947051519999997</v>
      </c>
      <c r="Z6" s="3">
        <f t="shared" si="4"/>
        <v>49.152000000000001</v>
      </c>
      <c r="AA6" s="3">
        <f t="shared" si="4"/>
        <v>65.536000000000001</v>
      </c>
      <c r="AB6" s="4">
        <f t="shared" ca="1" si="5"/>
        <v>91.784800000000004</v>
      </c>
      <c r="AC6" s="4">
        <f t="shared" ca="1" si="6"/>
        <v>336</v>
      </c>
      <c r="AD6" s="4">
        <f t="shared" ca="1" si="7"/>
        <v>3.6607368540324758</v>
      </c>
      <c r="AE6" s="4">
        <f t="shared" ca="1" si="8"/>
        <v>7.3815991496397775</v>
      </c>
      <c r="AF6" s="4">
        <f t="shared" ca="1" si="9"/>
        <v>1.8786857465991094</v>
      </c>
      <c r="AG6">
        <f t="shared" ca="1" si="10"/>
        <v>3.7208622956073016</v>
      </c>
      <c r="AH6">
        <f t="shared" ca="1" si="11"/>
        <v>5.5029134030406679</v>
      </c>
    </row>
    <row r="7" spans="1:39" ht="15.75" x14ac:dyDescent="0.25"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13</v>
      </c>
      <c r="Y7" s="3">
        <f t="shared" si="3"/>
        <v>4.2947051519999997</v>
      </c>
      <c r="Z7" s="3">
        <f t="shared" si="4"/>
        <v>49.152000000000001</v>
      </c>
      <c r="AA7" s="3">
        <f t="shared" si="4"/>
        <v>65.536000000000001</v>
      </c>
      <c r="AB7" s="4">
        <f t="shared" ca="1" si="5"/>
        <v>97.433499999999995</v>
      </c>
      <c r="AC7" s="4">
        <f t="shared" ca="1" si="6"/>
        <v>181</v>
      </c>
      <c r="AD7" s="4">
        <f t="shared" ca="1" si="7"/>
        <v>1.857677287585892</v>
      </c>
      <c r="AE7" s="4">
        <f t="shared" ca="1" si="8"/>
        <v>3.995189791491045</v>
      </c>
      <c r="AF7" s="4">
        <f t="shared" ca="1" si="9"/>
        <v>0.50941137515600721</v>
      </c>
      <c r="AG7">
        <f t="shared" ca="1" si="10"/>
        <v>2.1375125039051532</v>
      </c>
      <c r="AH7">
        <f t="shared" ca="1" si="11"/>
        <v>3.4857784163350378</v>
      </c>
    </row>
    <row r="8" spans="1:39" ht="15.75" x14ac:dyDescent="0.25"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2:17" x14ac:dyDescent="0.25"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2:17" x14ac:dyDescent="0.25"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2:17" x14ac:dyDescent="0.25"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B20" sqref="B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30.102399999999999</v>
      </c>
      <c r="O2">
        <v>763</v>
      </c>
      <c r="P2">
        <v>6.44174E-2</v>
      </c>
      <c r="Q2">
        <v>2.2689299999999999E-2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90.300000000000011</v>
      </c>
      <c r="AC2" s="4">
        <f ca="1">SUM(OFFSET($O$2,(ROW()-ROW($AC$2))*$S$2,,$S$2,))</f>
        <v>2294</v>
      </c>
      <c r="AD2" s="4">
        <f ca="1">AC2/AB2</f>
        <v>25.404208194905866</v>
      </c>
      <c r="AE2" s="4">
        <f ca="1">1/MAX(OFFSET($Q$2,(ROW()-ROW($AE$2))*$S$2,,$S$2,))</f>
        <v>44.07363823476264</v>
      </c>
      <c r="AF2" s="4">
        <f ca="1">1/MIN(OFFSET($P$2,(ROW()-ROW($AF$2))*$S$2,,$S$2,))</f>
        <v>15.86885974308316</v>
      </c>
      <c r="AG2">
        <f ca="1">AE2-AD2</f>
        <v>18.669430039856774</v>
      </c>
      <c r="AH2">
        <f ca="1">AE2-AF2</f>
        <v>28.20477849167948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30.0839</v>
      </c>
      <c r="O3">
        <v>763</v>
      </c>
      <c r="P3">
        <v>6.3299099999999997E-2</v>
      </c>
      <c r="Q3">
        <v>2.2150300000000001E-2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90.823399999999992</v>
      </c>
      <c r="AC3" s="4">
        <f ca="1">SUM(OFFSET($O$2,(ROW()-ROW($AC$2))*$S$2,,$S$2,))</f>
        <v>950</v>
      </c>
      <c r="AD3" s="4">
        <f t="shared" ref="AD3" ca="1" si="3">AC3/AB3</f>
        <v>10.459859463530325</v>
      </c>
      <c r="AE3" s="4">
        <f ca="1">1/MAX(OFFSET($Q$2,(ROW()-ROW($AE$2))*$S$2,,$S$2,))</f>
        <v>20.410079313568211</v>
      </c>
      <c r="AF3" s="4">
        <f ca="1">1/MIN(OFFSET($P$2,(ROW()-ROW($AF$2))*$S$2,,$S$2,))</f>
        <v>5.4021932904759336</v>
      </c>
      <c r="AG3">
        <f t="shared" ref="AG3" ca="1" si="4">AE3-AD3</f>
        <v>9.950219850037886</v>
      </c>
      <c r="AH3">
        <f t="shared" ref="AH3" ca="1" si="5">AE3-AF3</f>
        <v>15.007886023092277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30.113700000000001</v>
      </c>
      <c r="O4">
        <v>768</v>
      </c>
      <c r="P4">
        <v>6.3016500000000003E-2</v>
      </c>
      <c r="Q4">
        <v>2.1803599999999999E-2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92.629100000000008</v>
      </c>
      <c r="AC4" s="4">
        <f ca="1">SUM(OFFSET($O$2,(ROW()-ROW($AC$2))*$S$2,,$S$2,))</f>
        <v>463</v>
      </c>
      <c r="AD4" s="4">
        <f t="shared" ref="AD4" ca="1" si="8">AC4/AB4</f>
        <v>4.9984292193274031</v>
      </c>
      <c r="AE4" s="4">
        <f ca="1">1/MAX(OFFSET($Q$2,(ROW()-ROW($AE$2))*$S$2,,$S$2,))</f>
        <v>10.644877312466535</v>
      </c>
      <c r="AF4" s="4">
        <f ca="1">1/MIN(OFFSET($P$2,(ROW()-ROW($AF$2))*$S$2,,$S$2,))</f>
        <v>1.6720842195379697</v>
      </c>
      <c r="AG4">
        <f t="shared" ref="AG4" ca="1" si="9">AE4-AD4</f>
        <v>5.6464480931391323</v>
      </c>
      <c r="AH4">
        <f t="shared" ref="AH4" ca="1" si="10">AE4-AF4</f>
        <v>8.9727930929285655</v>
      </c>
    </row>
    <row r="5" spans="1:39" ht="15.75" x14ac:dyDescent="0.25">
      <c r="B5" t="s">
        <v>38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30.2026</v>
      </c>
      <c r="O5">
        <v>317</v>
      </c>
      <c r="P5">
        <v>0.18511</v>
      </c>
      <c r="Q5">
        <v>4.8054100000000002E-2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30.331499999999998</v>
      </c>
      <c r="O6">
        <v>318</v>
      </c>
      <c r="P6">
        <v>0.18954199999999999</v>
      </c>
      <c r="Q6">
        <v>4.8645500000000001E-2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30.289300000000001</v>
      </c>
      <c r="O7">
        <v>315</v>
      </c>
      <c r="P7">
        <v>0.186718</v>
      </c>
      <c r="Q7">
        <v>4.8995400000000001E-2</v>
      </c>
      <c r="T7" s="4"/>
      <c r="U7" s="4"/>
      <c r="AE7" s="3"/>
      <c r="AF7" s="3"/>
      <c r="AG7" s="3"/>
    </row>
    <row r="8" spans="1:39" ht="15.75" x14ac:dyDescent="0.25">
      <c r="B8" t="s">
        <v>38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30.743200000000002</v>
      </c>
      <c r="O8">
        <v>154</v>
      </c>
      <c r="P8">
        <v>0.60818499999999998</v>
      </c>
      <c r="Q8">
        <v>9.3274599999999999E-2</v>
      </c>
      <c r="T8" s="4"/>
      <c r="U8" s="4"/>
      <c r="V8" s="3"/>
    </row>
    <row r="9" spans="1:39" ht="15.75" x14ac:dyDescent="0.25">
      <c r="B9" t="s">
        <v>38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30.757000000000001</v>
      </c>
      <c r="O9">
        <v>154</v>
      </c>
      <c r="P9">
        <v>0.60875299999999999</v>
      </c>
      <c r="Q9">
        <v>9.3289899999999995E-2</v>
      </c>
      <c r="T9" s="4"/>
      <c r="U9" s="3"/>
      <c r="V9" s="3"/>
    </row>
    <row r="10" spans="1:39" ht="15.75" x14ac:dyDescent="0.25">
      <c r="B10" t="s">
        <v>38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31.128900000000002</v>
      </c>
      <c r="O10">
        <v>155</v>
      </c>
      <c r="P10">
        <v>0.59805600000000003</v>
      </c>
      <c r="Q10">
        <v>9.3941899999999995E-2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" ca="1" si="4">AE3-AD3</f>
        <v>25.273403156551808</v>
      </c>
      <c r="AH3">
        <f t="shared" ref="AH3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60.376599999999996</v>
      </c>
      <c r="AC4" s="4">
        <f ca="1">SUM(OFFSET($O$2,(ROW()-ROW($AC$2))*$S$2,,$S$2,))</f>
        <v>2086</v>
      </c>
      <c r="AD4" s="4">
        <f t="shared" ref="AD4" ca="1" si="8">AC4/AB4</f>
        <v>34.549809031975968</v>
      </c>
      <c r="AE4" s="4">
        <f ca="1">1/MAX(OFFSET($Q$2,(ROW()-ROW($AE$2))*$S$2,,$S$2,))</f>
        <v>51.491980124095669</v>
      </c>
      <c r="AF4" s="4">
        <f ca="1">1/MIN(OFFSET($P$2,(ROW()-ROW($AF$2))*$S$2,,$S$2,))</f>
        <v>13.377389536205905</v>
      </c>
      <c r="AG4">
        <f t="shared" ref="AG4" ca="1" si="9">AE4-AD4</f>
        <v>16.9421710921197</v>
      </c>
      <c r="AH4">
        <f t="shared" ref="AH4" ca="1" si="10">AE4-AF4</f>
        <v>38.114590587889765</v>
      </c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B8" t="s">
        <v>57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20.095400000000001</v>
      </c>
      <c r="O8">
        <v>694</v>
      </c>
      <c r="P8">
        <v>7.6577999999999993E-2</v>
      </c>
      <c r="Q8">
        <v>1.94205E-2</v>
      </c>
      <c r="T8" s="4"/>
      <c r="U8" s="4"/>
      <c r="V8" s="3"/>
    </row>
    <row r="9" spans="1:39" ht="15.75" x14ac:dyDescent="0.25">
      <c r="B9" t="s">
        <v>57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20.134399999999999</v>
      </c>
      <c r="O9">
        <v>695</v>
      </c>
      <c r="P9">
        <v>7.5791800000000006E-2</v>
      </c>
      <c r="Q9">
        <v>1.9307000000000001E-2</v>
      </c>
      <c r="T9" s="4"/>
      <c r="U9" s="3"/>
      <c r="V9" s="3"/>
    </row>
    <row r="10" spans="1:39" ht="15.75" x14ac:dyDescent="0.25">
      <c r="B10" t="s">
        <v>57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20.146799999999999</v>
      </c>
      <c r="O10">
        <v>697</v>
      </c>
      <c r="P10">
        <v>7.4753E-2</v>
      </c>
      <c r="Q10">
        <v>1.92956E-2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Planet</vt:lpstr>
      <vt:lpstr>Devices Sierpinski</vt:lpstr>
      <vt:lpstr>Resolutions 3060TI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2022-03-19T16:16:36Z</dcterms:modified>
</cp:coreProperties>
</file>