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DAEBBEF9-B8F0-47AF-96C0-9532BA988B14}" xr6:coauthVersionLast="47" xr6:coauthVersionMax="47" xr10:uidLastSave="{00000000-0000-0000-0000-000000000000}"/>
  <bookViews>
    <workbookView xWindow="-120" yWindow="-120" windowWidth="38640" windowHeight="21240" tabRatio="595" xr2:uid="{00000000-000D-0000-FFFF-FFFF00000000}"/>
  </bookViews>
  <sheets>
    <sheet name="Graphs" sheetId="2" r:id="rId1"/>
    <sheet name="Raw Data" sheetId="1" r:id="rId2"/>
    <sheet name="Mandelbulb Optimisations" sheetId="5" r:id="rId3"/>
    <sheet name="Mandelbulb Features" sheetId="3" r:id="rId4"/>
    <sheet name="Sierpinski Optimisations" sheetId="7" r:id="rId5"/>
    <sheet name="Sierpinski Featur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3" l="1"/>
  <c r="T3" i="3"/>
  <c r="U3" i="3"/>
  <c r="V3" i="3"/>
  <c r="W3" i="3"/>
  <c r="X3" i="3"/>
  <c r="Y3" i="3"/>
  <c r="Z3" i="3"/>
  <c r="AA3" i="3"/>
  <c r="AB3" i="3"/>
  <c r="S4" i="3"/>
  <c r="T4" i="3"/>
  <c r="U4" i="3"/>
  <c r="V4" i="3"/>
  <c r="W4" i="3"/>
  <c r="X4" i="3"/>
  <c r="Y4" i="3"/>
  <c r="AA4" i="3" s="1"/>
  <c r="Z4" i="3"/>
  <c r="AB4" i="3" s="1"/>
  <c r="S5" i="3"/>
  <c r="T5" i="3"/>
  <c r="U5" i="3"/>
  <c r="V5" i="3"/>
  <c r="W5" i="3"/>
  <c r="X5" i="3" s="1"/>
  <c r="Y5" i="3"/>
  <c r="Z5" i="3"/>
  <c r="S3" i="7"/>
  <c r="T3" i="7"/>
  <c r="U3" i="7"/>
  <c r="V3" i="7"/>
  <c r="W3" i="7"/>
  <c r="X3" i="7"/>
  <c r="Y3" i="7"/>
  <c r="Z3" i="7"/>
  <c r="AA3" i="7"/>
  <c r="AB3" i="7"/>
  <c r="S4" i="7"/>
  <c r="T4" i="7"/>
  <c r="U4" i="7"/>
  <c r="V4" i="7"/>
  <c r="W4" i="7"/>
  <c r="X4" i="7"/>
  <c r="Y4" i="7"/>
  <c r="Z4" i="7"/>
  <c r="AB4" i="7" s="1"/>
  <c r="AA4" i="7"/>
  <c r="S5" i="7"/>
  <c r="T5" i="7"/>
  <c r="U5" i="7"/>
  <c r="V5" i="7"/>
  <c r="W5" i="7"/>
  <c r="X5" i="7" s="1"/>
  <c r="Y5" i="7"/>
  <c r="Z5" i="7"/>
  <c r="S6" i="7"/>
  <c r="T6" i="7"/>
  <c r="U6" i="7"/>
  <c r="V6" i="7"/>
  <c r="W6" i="7"/>
  <c r="X6" i="7"/>
  <c r="AA6" i="7" s="1"/>
  <c r="Y6" i="7"/>
  <c r="Z6" i="7"/>
  <c r="S3" i="6"/>
  <c r="T3" i="6"/>
  <c r="U3" i="6"/>
  <c r="V3" i="6"/>
  <c r="W3" i="6"/>
  <c r="X3" i="6"/>
  <c r="Y3" i="6"/>
  <c r="Z3" i="6"/>
  <c r="AA3" i="6"/>
  <c r="AB3" i="6"/>
  <c r="S4" i="6"/>
  <c r="T4" i="6"/>
  <c r="U4" i="6"/>
  <c r="V4" i="6"/>
  <c r="W4" i="6"/>
  <c r="X4" i="6"/>
  <c r="Y4" i="6"/>
  <c r="Z4" i="6"/>
  <c r="AA4" i="6"/>
  <c r="AB4" i="6"/>
  <c r="S5" i="6"/>
  <c r="T5" i="6"/>
  <c r="U5" i="6"/>
  <c r="V5" i="6"/>
  <c r="W5" i="6"/>
  <c r="X5" i="6" s="1"/>
  <c r="Y5" i="6"/>
  <c r="Z5" i="6"/>
  <c r="Z2" i="7"/>
  <c r="Y2" i="7"/>
  <c r="W2" i="7"/>
  <c r="X2" i="7" s="1"/>
  <c r="AB2" i="7" s="1"/>
  <c r="V2" i="7"/>
  <c r="U2" i="7"/>
  <c r="T2" i="7"/>
  <c r="S2" i="7"/>
  <c r="Z2" i="6"/>
  <c r="Y2" i="6"/>
  <c r="W2" i="6"/>
  <c r="X2" i="6" s="1"/>
  <c r="V2" i="6"/>
  <c r="U2" i="6"/>
  <c r="T2" i="6"/>
  <c r="S2" i="6"/>
  <c r="Z6" i="5"/>
  <c r="Y6" i="5"/>
  <c r="W6" i="5"/>
  <c r="X6" i="5" s="1"/>
  <c r="V6" i="5"/>
  <c r="U6" i="5"/>
  <c r="T6" i="5"/>
  <c r="S6" i="5"/>
  <c r="Z5" i="5"/>
  <c r="Y5" i="5"/>
  <c r="W5" i="5"/>
  <c r="X5" i="5" s="1"/>
  <c r="V5" i="5"/>
  <c r="U5" i="5"/>
  <c r="T5" i="5"/>
  <c r="S5" i="5"/>
  <c r="Z4" i="5"/>
  <c r="Y4" i="5"/>
  <c r="W4" i="5"/>
  <c r="X4" i="5" s="1"/>
  <c r="V4" i="5"/>
  <c r="U4" i="5"/>
  <c r="T4" i="5"/>
  <c r="S4" i="5"/>
  <c r="Z3" i="5"/>
  <c r="Y3" i="5"/>
  <c r="W3" i="5"/>
  <c r="X3" i="5" s="1"/>
  <c r="V3" i="5"/>
  <c r="U3" i="5"/>
  <c r="T3" i="5"/>
  <c r="S3" i="5"/>
  <c r="Z2" i="5"/>
  <c r="Y2" i="5"/>
  <c r="W2" i="5"/>
  <c r="X2" i="5" s="1"/>
  <c r="AB2" i="5" s="1"/>
  <c r="V2" i="5"/>
  <c r="U2" i="5"/>
  <c r="T2" i="5"/>
  <c r="S2" i="5"/>
  <c r="W2" i="3"/>
  <c r="X2" i="3" s="1"/>
  <c r="Z2" i="3"/>
  <c r="Y2" i="3"/>
  <c r="V2" i="3"/>
  <c r="U2" i="3"/>
  <c r="T2" i="3"/>
  <c r="S2" i="3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 s="1"/>
  <c r="W17" i="1"/>
  <c r="X17" i="1"/>
  <c r="X15" i="1"/>
  <c r="W15" i="1"/>
  <c r="V15" i="1"/>
  <c r="U15" i="1"/>
  <c r="T15" i="1"/>
  <c r="S15" i="1"/>
  <c r="R15" i="1"/>
  <c r="Q15" i="1"/>
  <c r="Q6" i="1"/>
  <c r="R6" i="1"/>
  <c r="S6" i="1"/>
  <c r="T6" i="1"/>
  <c r="U6" i="1"/>
  <c r="V6" i="1" s="1"/>
  <c r="W6" i="1"/>
  <c r="X6" i="1"/>
  <c r="S4" i="1"/>
  <c r="T4" i="1"/>
  <c r="S5" i="1"/>
  <c r="T5" i="1"/>
  <c r="T3" i="1"/>
  <c r="S3" i="1"/>
  <c r="R3" i="1"/>
  <c r="R4" i="1"/>
  <c r="R5" i="1"/>
  <c r="W3" i="1"/>
  <c r="Q4" i="1"/>
  <c r="U4" i="1"/>
  <c r="V4" i="1" s="1"/>
  <c r="X4" i="1"/>
  <c r="W4" i="1"/>
  <c r="Q5" i="1"/>
  <c r="U5" i="1"/>
  <c r="V5" i="1"/>
  <c r="X5" i="1"/>
  <c r="W5" i="1"/>
  <c r="Q3" i="1"/>
  <c r="U3" i="1"/>
  <c r="V3" i="1" s="1"/>
  <c r="X3" i="1"/>
  <c r="AA5" i="3" l="1"/>
  <c r="AB5" i="3"/>
  <c r="AA5" i="7"/>
  <c r="AB5" i="7"/>
  <c r="AB6" i="7"/>
  <c r="AB5" i="6"/>
  <c r="AA5" i="6"/>
  <c r="AB4" i="5"/>
  <c r="AB5" i="5"/>
  <c r="AB2" i="6"/>
  <c r="AA2" i="7"/>
  <c r="AA2" i="6"/>
  <c r="AA5" i="5"/>
  <c r="AB3" i="5"/>
  <c r="AA4" i="5"/>
  <c r="AB6" i="5"/>
  <c r="AA3" i="5"/>
  <c r="AA6" i="5"/>
  <c r="AA2" i="5"/>
  <c r="AB2" i="3"/>
  <c r="AA2" i="3"/>
</calcChain>
</file>

<file path=xl/sharedStrings.xml><?xml version="1.0" encoding="utf-8"?>
<sst xmlns="http://schemas.openxmlformats.org/spreadsheetml/2006/main" count="242" uniqueCount="62">
  <si>
    <t>kernels/mandelbulb.cl</t>
  </si>
  <si>
    <t>NVIDIA GeForce RTX 3060 Ti</t>
  </si>
  <si>
    <t>OpenCL 3.0 CUDA</t>
  </si>
  <si>
    <t>GeForce GTX 970</t>
  </si>
  <si>
    <t>OpenCL 1.2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</si>
  <si>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</si>
  <si>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</si>
  <si>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</si>
  <si>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</si>
  <si>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</si>
  <si>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</si>
  <si>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</si>
  <si>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</si>
  <si>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</si>
  <si>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</si>
  <si>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</si>
  <si>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</si>
  <si>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NVIDIA GeForce GTX 1660 Ti</t>
  </si>
  <si>
    <t>Average FPS</t>
  </si>
  <si>
    <t>Minimum Frame Time (s)</t>
  </si>
  <si>
    <t>Maximum Frame Time (s)</t>
  </si>
  <si>
    <t>Average Frame Time (s)</t>
  </si>
  <si>
    <t>Minimum FPS</t>
  </si>
  <si>
    <t>Maximum FPS</t>
  </si>
  <si>
    <t>Total Number of Pixels</t>
  </si>
  <si>
    <t>Total Duration (s)</t>
  </si>
  <si>
    <t>Global Memory (GB)</t>
  </si>
  <si>
    <t>Local Memory (KB)</t>
  </si>
  <si>
    <t>Constant Memory (KB)</t>
  </si>
  <si>
    <t>NVIDIA GeForce RTX 3080</t>
  </si>
  <si>
    <t>../../../../FractalGeometryRenderer/kernels/mandelbulb.cl</t>
  </si>
  <si>
    <t>Build Options</t>
  </si>
  <si>
    <t>Scene Description</t>
  </si>
  <si>
    <t>Max - Mean</t>
  </si>
  <si>
    <t>Mean - Min</t>
  </si>
  <si>
    <t>Mean FPS</t>
  </si>
  <si>
    <t>Mean Frame Time (s)</t>
  </si>
  <si>
    <t>Bounding Volume</t>
  </si>
  <si>
    <t>Linear Epsilon</t>
  </si>
  <si>
    <t>None</t>
  </si>
  <si>
    <t>All</t>
  </si>
  <si>
    <t xml:space="preserve">-cl-fast-relaxed-math </t>
  </si>
  <si>
    <t>kernels/benchmarks/mandelbulb_features/no_features.cl</t>
  </si>
  <si>
    <t>kernels/benchmarks/mandelbulb_features/hard_shadows.cl</t>
  </si>
  <si>
    <t>kernels/benchmarks/mandelbulb_features/phong.cl</t>
  </si>
  <si>
    <t>kernels/benchmarks/mandelbulb_features/all_features.cl</t>
  </si>
  <si>
    <t>kernels/benchmarks/sierpinski_optimisations/no_optimisations.cl</t>
  </si>
  <si>
    <t xml:space="preserve">-I "kernels" -I "kernels\benchmarks" -I "kernels\benchmarks\mandelbulb_features" -I "kernels\benchmarks\mandelbulb_optimisations" -I "kernels\benchmarks\sierpinski_features" -I "kernels\benchmarks\sierpinski_optimisations" -I "kernels\include" -I "kernels/include" 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</si>
  <si>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</si>
  <si>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kernels/benchmarks/sierpinski_optimisations/linear_epsilon.cl</t>
  </si>
  <si>
    <t>kernels/benchmarks/sierpinski_optimisations/all_optimisations.cl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</si>
  <si>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</si>
  <si>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</si>
  <si>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</si>
  <si>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</si>
  <si>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kernels/benchmarks/mandelbulb_optimisations/no_optimisations.cl</t>
  </si>
  <si>
    <t>kernels/benchmarks/mandelbulb_optimisations/linear_epsilon.cl</t>
  </si>
  <si>
    <t>kernels/benchmarks/mandelbulb_optimisations/all_optimisations.cl</t>
  </si>
  <si>
    <t>Hard Shadows</t>
  </si>
  <si>
    <t>Phong</t>
  </si>
  <si>
    <t>kernels/benchmarks/mandelbulb_optimisations/bounding_volume.cl</t>
  </si>
  <si>
    <t>kernels/benchmarks/sierpinski_optimisations/bounding_volume.cl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</si>
</sst>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</a:t>
            </a:r>
            <a:r>
              <a:rPr lang="en-US" baseline="0"/>
              <a:t> on Various Computers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Data'!$H$3:$H$6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Parallel Compute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Data'!$R$3:$R$6</c:f>
              <c:numCache>
                <c:formatCode>0.00</c:formatCode>
                <c:ptCount val="4"/>
                <c:pt idx="0">
                  <c:v>8.5894103039999994</c:v>
                </c:pt>
                <c:pt idx="1">
                  <c:v>6.4419921919999998</c:v>
                </c:pt>
                <c:pt idx="2">
                  <c:v>4.2949672960000003</c:v>
                </c:pt>
                <c:pt idx="3">
                  <c:v>10.736762880000001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4-4915-979C-493C200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Available GPU</a:t>
                </a:r>
                <a:r>
                  <a:rPr lang="en-GB" baseline="0"/>
                  <a:t> Memory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 using Various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Data'!$A$15</c:f>
              <c:strCache>
                <c:ptCount val="1"/>
                <c:pt idx="0">
                  <c:v>../../../../FractalGeometryRenderer/kernels/mandelbulb.cl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Data'!$Q$15:$Q$17</c:f>
              <c:numCache>
                <c:formatCode>General</c:formatCode>
                <c:ptCount val="3"/>
                <c:pt idx="0">
                  <c:v>2073600</c:v>
                </c:pt>
                <c:pt idx="1">
                  <c:v>1049088</c:v>
                </c:pt>
                <c:pt idx="2">
                  <c:v>3686400</c:v>
                </c:pt>
              </c:numCache>
            </c:numRef>
          </c:xVal>
          <c:yVal>
            <c:numRef>
              <c:f>'Raw Data'!$V$15:$V$17</c:f>
              <c:numCache>
                <c:formatCode>General</c:formatCode>
                <c:ptCount val="3"/>
                <c:pt idx="0">
                  <c:v>27.095343340000461</c:v>
                </c:pt>
                <c:pt idx="1">
                  <c:v>45.878609962651588</c:v>
                </c:pt>
                <c:pt idx="2">
                  <c:v>17.29351390899928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'Mandelbulb Optimisations'!$Y$2:$Y$6</c:f>
              <c:numCache>
                <c:formatCode>General</c:formatCode>
                <c:ptCount val="5"/>
                <c:pt idx="0">
                  <c:v>20.043655080765909</c:v>
                </c:pt>
                <c:pt idx="1">
                  <c:v>30.280365907941633</c:v>
                </c:pt>
                <c:pt idx="2">
                  <c:v>19.301516713183322</c:v>
                </c:pt>
                <c:pt idx="3">
                  <c:v>53.194601811808134</c:v>
                </c:pt>
                <c:pt idx="4">
                  <c:v>36.548906091240688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'Mandelbulb Optimisations'!$X$2:$X$6</c:f>
              <c:numCache>
                <c:formatCode>General</c:formatCode>
                <c:ptCount val="5"/>
                <c:pt idx="0">
                  <c:v>12.392531567293691</c:v>
                </c:pt>
                <c:pt idx="1">
                  <c:v>16.138150538062874</c:v>
                </c:pt>
                <c:pt idx="2">
                  <c:v>12.303891167848487</c:v>
                </c:pt>
                <c:pt idx="3">
                  <c:v>33.036842446973743</c:v>
                </c:pt>
                <c:pt idx="4">
                  <c:v>26.880646932561273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'Mandelbulb Optimisations'!$Z$2:$Z$6</c:f>
              <c:numCache>
                <c:formatCode>General</c:formatCode>
                <c:ptCount val="5"/>
                <c:pt idx="0">
                  <c:v>1.359924388204016</c:v>
                </c:pt>
                <c:pt idx="1">
                  <c:v>3.0995545940048417</c:v>
                </c:pt>
                <c:pt idx="2">
                  <c:v>6.4957420410920639</c:v>
                </c:pt>
                <c:pt idx="3">
                  <c:v>23.800626908512768</c:v>
                </c:pt>
                <c:pt idx="4">
                  <c:v>11.430047537567708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'Mandelbulb Features'!$Y$2:$Y$5</c:f>
              <c:numCache>
                <c:formatCode>General</c:formatCode>
                <c:ptCount val="4"/>
                <c:pt idx="0">
                  <c:v>117.72739045466318</c:v>
                </c:pt>
                <c:pt idx="1">
                  <c:v>56.797528171573973</c:v>
                </c:pt>
                <c:pt idx="2">
                  <c:v>104.23615743829218</c:v>
                </c:pt>
                <c:pt idx="3">
                  <c:v>52.656798782574811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'Mandelbulb Features'!$X$2:$X$5</c:f>
              <c:numCache>
                <c:formatCode>General</c:formatCode>
                <c:ptCount val="4"/>
                <c:pt idx="0">
                  <c:v>63.898880895283781</c:v>
                </c:pt>
                <c:pt idx="1">
                  <c:v>36.526055086184506</c:v>
                </c:pt>
                <c:pt idx="2">
                  <c:v>54.491557804254931</c:v>
                </c:pt>
                <c:pt idx="3">
                  <c:v>32.961846662488171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'Mandelbulb Features'!$Z$2:$Z$5</c:f>
              <c:numCache>
                <c:formatCode>General</c:formatCode>
                <c:ptCount val="4"/>
                <c:pt idx="0">
                  <c:v>41.880431368443098</c:v>
                </c:pt>
                <c:pt idx="1">
                  <c:v>27.045666608067723</c:v>
                </c:pt>
                <c:pt idx="2">
                  <c:v>34.855593277053167</c:v>
                </c:pt>
                <c:pt idx="3">
                  <c:v>23.779346686229143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Optimisations'!$Y$2:$Y$6</c:f>
              <c:numCache>
                <c:formatCode>General</c:formatCode>
                <c:ptCount val="5"/>
                <c:pt idx="0">
                  <c:v>194.41636208103273</c:v>
                </c:pt>
                <c:pt idx="1">
                  <c:v>194.5525291828794</c:v>
                </c:pt>
                <c:pt idx="2">
                  <c:v>188.32037061448938</c:v>
                </c:pt>
                <c:pt idx="3">
                  <c:v>212.43600365389926</c:v>
                </c:pt>
                <c:pt idx="4">
                  <c:v>214.81815643058152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Optimisations'!$X$2:$X$6</c:f>
              <c:numCache>
                <c:formatCode>General</c:formatCode>
                <c:ptCount val="5"/>
                <c:pt idx="0">
                  <c:v>47.242795473690258</c:v>
                </c:pt>
                <c:pt idx="1">
                  <c:v>46.36630631756546</c:v>
                </c:pt>
                <c:pt idx="2">
                  <c:v>47.0901110766739</c:v>
                </c:pt>
                <c:pt idx="3">
                  <c:v>50.140347983013271</c:v>
                </c:pt>
                <c:pt idx="4">
                  <c:v>49.239413526091887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Optimisations'!$Z$2:$Z$6</c:f>
              <c:numCache>
                <c:formatCode>General</c:formatCode>
                <c:ptCount val="5"/>
                <c:pt idx="0">
                  <c:v>7.3363803766497675</c:v>
                </c:pt>
                <c:pt idx="1">
                  <c:v>7.1039881789636699</c:v>
                </c:pt>
                <c:pt idx="2">
                  <c:v>7.2687624931855348</c:v>
                </c:pt>
                <c:pt idx="3">
                  <c:v>10.006884736698849</c:v>
                </c:pt>
                <c:pt idx="4">
                  <c:v>9.7487740916579746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Features'!$Y$2:$Y$5</c:f>
              <c:numCache>
                <c:formatCode>General</c:formatCode>
                <c:ptCount val="4"/>
                <c:pt idx="0">
                  <c:v>215.84752530812236</c:v>
                </c:pt>
                <c:pt idx="1">
                  <c:v>215.85684374123082</c:v>
                </c:pt>
                <c:pt idx="2">
                  <c:v>215.27598381124599</c:v>
                </c:pt>
                <c:pt idx="3">
                  <c:v>215.04451421444239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2-4A01-8A47-01301FA2C4B7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Features'!$X$2:$X$5</c:f>
              <c:numCache>
                <c:formatCode>General</c:formatCode>
                <c:ptCount val="4"/>
                <c:pt idx="0">
                  <c:v>101.73779146502419</c:v>
                </c:pt>
                <c:pt idx="1">
                  <c:v>54.865535695092589</c:v>
                </c:pt>
                <c:pt idx="2">
                  <c:v>77.288793124996872</c:v>
                </c:pt>
                <c:pt idx="3">
                  <c:v>48.888755586215176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2-4A01-8A47-01301FA2C4B7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Features'!$Z$2:$Z$5</c:f>
              <c:numCache>
                <c:formatCode>General</c:formatCode>
                <c:ptCount val="4"/>
                <c:pt idx="0">
                  <c:v>41.935402705672182</c:v>
                </c:pt>
                <c:pt idx="1">
                  <c:v>11.229621045208209</c:v>
                </c:pt>
                <c:pt idx="2">
                  <c:v>24.458010487594894</c:v>
                </c:pt>
                <c:pt idx="3">
                  <c:v>9.7594300492851218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2-4A01-8A47-01301FA2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90487</xdr:rowOff>
    </xdr:from>
    <xdr:to>
      <xdr:col>10</xdr:col>
      <xdr:colOff>333375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9A8E-4D06-475F-820B-3B559431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</xdr:row>
      <xdr:rowOff>85725</xdr:rowOff>
    </xdr:from>
    <xdr:to>
      <xdr:col>21</xdr:col>
      <xdr:colOff>171450</xdr:colOff>
      <xdr:row>19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01833-3083-4061-B9B2-896D6874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27</xdr:row>
      <xdr:rowOff>33337</xdr:rowOff>
    </xdr:from>
    <xdr:to>
      <xdr:col>10</xdr:col>
      <xdr:colOff>504825</xdr:colOff>
      <xdr:row>44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003A2-9286-43FA-B8C6-5A8D0903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487135</xdr:colOff>
      <xdr:row>21</xdr:row>
      <xdr:rowOff>178254</xdr:rowOff>
    </xdr:from>
    <xdr:to>
      <xdr:col>24</xdr:col>
      <xdr:colOff>151039</xdr:colOff>
      <xdr:row>44</xdr:row>
      <xdr:rowOff>92528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247650</xdr:colOff>
      <xdr:row>46</xdr:row>
      <xdr:rowOff>57150</xdr:rowOff>
    </xdr:from>
    <xdr:to>
      <xdr:col>23</xdr:col>
      <xdr:colOff>523875</xdr:colOff>
      <xdr:row>68</xdr:row>
      <xdr:rowOff>161924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149678</xdr:colOff>
      <xdr:row>21</xdr:row>
      <xdr:rowOff>13607</xdr:rowOff>
    </xdr:from>
    <xdr:to>
      <xdr:col>40</xdr:col>
      <xdr:colOff>425903</xdr:colOff>
      <xdr:row>43</xdr:row>
      <xdr:rowOff>118381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342900</xdr:colOff>
      <xdr:row>45</xdr:row>
      <xdr:rowOff>53068</xdr:rowOff>
    </xdr:from>
    <xdr:to>
      <xdr:col>40</xdr:col>
      <xdr:colOff>9524</xdr:colOff>
      <xdr:row>67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664492-F76C-474A-819C-6ACF9737E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1"/>
  <sheetViews>
    <sheetView tabSelected="1" topLeftCell="D16" zoomScaleNormal="100" workbookViewId="0">
      <selection activeCell="AA46" sqref="AA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topLeftCell="H1" workbookViewId="0">
      <selection activeCell="Q3" sqref="Q3:X3"/>
    </sheetView>
  </sheetViews>
  <sheetFormatPr defaultRowHeight="15" x14ac:dyDescent="0.25"/>
  <cols>
    <col min="1" max="1" width="23.42578125" customWidth="1"/>
    <col min="2" max="2" width="6.42578125" bestFit="1" customWidth="1"/>
    <col min="3" max="3" width="6.85546875" bestFit="1" customWidth="1"/>
    <col min="4" max="4" width="26" bestFit="1" customWidth="1"/>
    <col min="5" max="5" width="16.42578125" bestFit="1" customWidth="1"/>
    <col min="6" max="6" width="15.28515625" bestFit="1" customWidth="1"/>
    <col min="7" max="7" width="21.5703125" bestFit="1" customWidth="1"/>
    <col min="8" max="9" width="21.7109375" bestFit="1" customWidth="1"/>
    <col min="10" max="10" width="20.28515625" bestFit="1" customWidth="1"/>
    <col min="11" max="11" width="23.85546875" bestFit="1" customWidth="1"/>
    <col min="12" max="12" width="16.42578125" bestFit="1" customWidth="1"/>
    <col min="13" max="13" width="12.28515625" bestFit="1" customWidth="1"/>
    <col min="14" max="14" width="23.85546875" bestFit="1" customWidth="1"/>
    <col min="15" max="15" width="23.5703125" bestFit="1" customWidth="1"/>
    <col min="16" max="16" width="15" style="3" customWidth="1"/>
    <col min="17" max="17" width="21.5703125" bestFit="1" customWidth="1"/>
    <col min="18" max="18" width="19.140625" bestFit="1" customWidth="1"/>
    <col min="19" max="19" width="17.7109375" bestFit="1" customWidth="1"/>
    <col min="20" max="20" width="21.140625" bestFit="1" customWidth="1"/>
    <col min="21" max="21" width="22.28515625" bestFit="1" customWidth="1"/>
    <col min="22" max="22" width="12" bestFit="1" customWidth="1"/>
    <col min="23" max="23" width="13.5703125" bestFit="1" customWidth="1"/>
    <col min="24" max="24" width="13.28515625" bestFit="1" customWidth="1"/>
  </cols>
  <sheetData>
    <row r="2" spans="1:2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16</v>
      </c>
      <c r="J2" s="1" t="s">
        <v>15</v>
      </c>
      <c r="K2" s="1" t="s">
        <v>14</v>
      </c>
      <c r="L2" s="1" t="s">
        <v>25</v>
      </c>
      <c r="M2" s="1" t="s">
        <v>13</v>
      </c>
      <c r="N2" s="1" t="s">
        <v>20</v>
      </c>
      <c r="O2" s="1" t="s">
        <v>19</v>
      </c>
      <c r="Q2" s="2" t="s">
        <v>24</v>
      </c>
      <c r="R2" s="2" t="s">
        <v>26</v>
      </c>
      <c r="S2" s="2" t="s">
        <v>27</v>
      </c>
      <c r="T2" s="2" t="s">
        <v>28</v>
      </c>
      <c r="U2" s="2" t="s">
        <v>21</v>
      </c>
      <c r="V2" s="2" t="s">
        <v>18</v>
      </c>
      <c r="W2" s="2" t="s">
        <v>23</v>
      </c>
      <c r="X2" s="2" t="s">
        <v>22</v>
      </c>
    </row>
    <row r="3" spans="1:24" x14ac:dyDescent="0.25">
      <c r="A3" t="s">
        <v>0</v>
      </c>
      <c r="B3">
        <v>1920</v>
      </c>
      <c r="C3">
        <v>1080</v>
      </c>
      <c r="D3" t="s">
        <v>1</v>
      </c>
      <c r="E3" t="s">
        <v>2</v>
      </c>
      <c r="F3">
        <v>256</v>
      </c>
      <c r="G3">
        <v>1665</v>
      </c>
      <c r="H3">
        <v>38</v>
      </c>
      <c r="I3">
        <v>8589410304</v>
      </c>
      <c r="J3">
        <v>49152</v>
      </c>
      <c r="K3">
        <v>65536</v>
      </c>
      <c r="L3">
        <v>39.057099999999998</v>
      </c>
      <c r="M3">
        <v>948</v>
      </c>
      <c r="N3">
        <v>6.3865900000000003E-2</v>
      </c>
      <c r="O3">
        <v>1.9734499999999999E-2</v>
      </c>
      <c r="Q3">
        <f>B3*C3</f>
        <v>2073600</v>
      </c>
      <c r="R3" s="3">
        <f>I3/1000000000</f>
        <v>8.5894103039999994</v>
      </c>
      <c r="S3" s="3">
        <f>J3/1000</f>
        <v>49.152000000000001</v>
      </c>
      <c r="T3" s="3">
        <f>K3/1000</f>
        <v>65.536000000000001</v>
      </c>
      <c r="U3">
        <f>L3/M3</f>
        <v>4.1199472573839664E-2</v>
      </c>
      <c r="V3">
        <f>1/U3</f>
        <v>24.272155382760111</v>
      </c>
      <c r="W3">
        <f>1/O3</f>
        <v>50.672679824672528</v>
      </c>
      <c r="X3">
        <f>1/N3</f>
        <v>15.657808000826732</v>
      </c>
    </row>
    <row r="4" spans="1:24" x14ac:dyDescent="0.25">
      <c r="A4" t="s">
        <v>0</v>
      </c>
      <c r="B4">
        <v>1920</v>
      </c>
      <c r="C4">
        <v>1080</v>
      </c>
      <c r="D4" t="s">
        <v>17</v>
      </c>
      <c r="E4" t="s">
        <v>2</v>
      </c>
      <c r="F4">
        <v>256</v>
      </c>
      <c r="G4">
        <v>1770</v>
      </c>
      <c r="H4">
        <v>24</v>
      </c>
      <c r="I4">
        <v>6441992192</v>
      </c>
      <c r="J4">
        <v>49152</v>
      </c>
      <c r="K4">
        <v>65536</v>
      </c>
      <c r="L4">
        <v>39.248100000000001</v>
      </c>
      <c r="M4">
        <v>278</v>
      </c>
      <c r="N4">
        <v>0.235572</v>
      </c>
      <c r="O4">
        <v>6.2359900000000003E-2</v>
      </c>
      <c r="Q4">
        <f t="shared" ref="Q4:Q5" si="0">B4*C4</f>
        <v>2073600</v>
      </c>
      <c r="R4" s="3">
        <f>I4/1000000000</f>
        <v>6.4419921919999998</v>
      </c>
      <c r="S4" s="3">
        <f t="shared" ref="S4:S5" si="1">J4/1000</f>
        <v>49.152000000000001</v>
      </c>
      <c r="T4" s="3">
        <f t="shared" ref="T4:T5" si="2">K4/1000</f>
        <v>65.536000000000001</v>
      </c>
      <c r="U4">
        <f>L4/M4</f>
        <v>0.14118021582733814</v>
      </c>
      <c r="V4">
        <f t="shared" ref="V4:V5" si="3">1/U4</f>
        <v>7.0831454261480165</v>
      </c>
      <c r="W4">
        <f>1/O4</f>
        <v>16.035946176950251</v>
      </c>
      <c r="X4">
        <f>1/N4</f>
        <v>4.244986670741854</v>
      </c>
    </row>
    <row r="5" spans="1:24" x14ac:dyDescent="0.25">
      <c r="A5" t="s">
        <v>0</v>
      </c>
      <c r="B5">
        <v>1920</v>
      </c>
      <c r="C5">
        <v>1080</v>
      </c>
      <c r="D5" t="s">
        <v>3</v>
      </c>
      <c r="E5" t="s">
        <v>4</v>
      </c>
      <c r="F5">
        <v>256</v>
      </c>
      <c r="G5">
        <v>1253</v>
      </c>
      <c r="H5">
        <v>13</v>
      </c>
      <c r="I5">
        <v>4294967296</v>
      </c>
      <c r="J5">
        <v>49152</v>
      </c>
      <c r="K5">
        <v>65536</v>
      </c>
      <c r="L5">
        <v>39.391100000000002</v>
      </c>
      <c r="M5">
        <v>150</v>
      </c>
      <c r="N5">
        <v>0.43477199999999999</v>
      </c>
      <c r="O5">
        <v>0.117463</v>
      </c>
      <c r="Q5">
        <f t="shared" si="0"/>
        <v>2073600</v>
      </c>
      <c r="R5" s="3">
        <f>I5/1000000000</f>
        <v>4.2949672960000003</v>
      </c>
      <c r="S5" s="3">
        <f t="shared" si="1"/>
        <v>49.152000000000001</v>
      </c>
      <c r="T5" s="3">
        <f t="shared" si="2"/>
        <v>65.536000000000001</v>
      </c>
      <c r="U5">
        <f>L5/M5</f>
        <v>0.26260733333333336</v>
      </c>
      <c r="V5">
        <f t="shared" si="3"/>
        <v>3.8079667742205725</v>
      </c>
      <c r="W5">
        <f>1/O5</f>
        <v>8.5133190877127269</v>
      </c>
      <c r="X5">
        <f>1/N5</f>
        <v>2.3000561213693613</v>
      </c>
    </row>
    <row r="6" spans="1:24" x14ac:dyDescent="0.25">
      <c r="A6" t="s">
        <v>0</v>
      </c>
      <c r="B6">
        <v>1920</v>
      </c>
      <c r="C6">
        <v>1080</v>
      </c>
      <c r="D6" t="s">
        <v>29</v>
      </c>
      <c r="E6" t="s">
        <v>2</v>
      </c>
      <c r="F6">
        <v>256</v>
      </c>
      <c r="G6">
        <v>1845</v>
      </c>
      <c r="H6">
        <v>68</v>
      </c>
      <c r="I6">
        <v>10736762880</v>
      </c>
      <c r="J6">
        <v>49152</v>
      </c>
      <c r="K6">
        <v>65536</v>
      </c>
      <c r="L6">
        <v>39.036499999999997</v>
      </c>
      <c r="M6">
        <v>1515</v>
      </c>
      <c r="N6">
        <v>3.9475999999999997E-2</v>
      </c>
      <c r="O6">
        <v>1.31985E-2</v>
      </c>
      <c r="Q6">
        <f t="shared" ref="Q6" si="4">B6*C6</f>
        <v>2073600</v>
      </c>
      <c r="R6" s="3">
        <f t="shared" ref="R6" si="5">I6/1000000000</f>
        <v>10.736762880000001</v>
      </c>
      <c r="S6" s="3">
        <f t="shared" ref="S6" si="6">J6/1000</f>
        <v>49.152000000000001</v>
      </c>
      <c r="T6" s="3">
        <f t="shared" ref="T6" si="7">K6/1000</f>
        <v>65.536000000000001</v>
      </c>
      <c r="U6">
        <f t="shared" ref="U6" si="8">L6/M6</f>
        <v>2.5766666666666663E-2</v>
      </c>
      <c r="V6">
        <f t="shared" ref="V6" si="9">1/U6</f>
        <v>38.809831824062101</v>
      </c>
      <c r="W6">
        <f t="shared" ref="W6" si="10">1/O6</f>
        <v>75.766185551388418</v>
      </c>
      <c r="X6">
        <f t="shared" ref="X6" si="11">1/N6</f>
        <v>25.331847198297702</v>
      </c>
    </row>
    <row r="7" spans="1:24" x14ac:dyDescent="0.25">
      <c r="R7" s="3"/>
      <c r="S7" s="3"/>
      <c r="T7" s="3"/>
    </row>
    <row r="8" spans="1:24" x14ac:dyDescent="0.25">
      <c r="R8" s="3"/>
      <c r="S8" s="3"/>
      <c r="T8" s="3"/>
    </row>
    <row r="9" spans="1:24" x14ac:dyDescent="0.25">
      <c r="R9" s="3"/>
      <c r="S9" s="3"/>
      <c r="T9" s="3"/>
    </row>
    <row r="10" spans="1:24" x14ac:dyDescent="0.25">
      <c r="R10" s="3"/>
      <c r="S10" s="3"/>
      <c r="T10" s="3"/>
    </row>
    <row r="11" spans="1:24" x14ac:dyDescent="0.25">
      <c r="R11" s="3"/>
      <c r="S11" s="3"/>
      <c r="T11" s="3"/>
    </row>
    <row r="12" spans="1:24" x14ac:dyDescent="0.25">
      <c r="R12" s="3"/>
      <c r="S12" s="3"/>
      <c r="T12" s="3"/>
    </row>
    <row r="13" spans="1:24" x14ac:dyDescent="0.25">
      <c r="R13" s="3"/>
      <c r="S13" s="3"/>
      <c r="T13" s="3"/>
    </row>
    <row r="14" spans="1:24" x14ac:dyDescent="0.25">
      <c r="R14" s="3"/>
      <c r="S14" s="3"/>
      <c r="T14" s="3"/>
    </row>
    <row r="15" spans="1:24" x14ac:dyDescent="0.25">
      <c r="A15" t="s">
        <v>30</v>
      </c>
      <c r="B15">
        <v>1920</v>
      </c>
      <c r="C15">
        <v>1080</v>
      </c>
      <c r="D15" t="s">
        <v>1</v>
      </c>
      <c r="E15" t="s">
        <v>2</v>
      </c>
      <c r="F15">
        <v>256</v>
      </c>
      <c r="G15">
        <v>1665</v>
      </c>
      <c r="H15">
        <v>38</v>
      </c>
      <c r="I15">
        <v>8589410304</v>
      </c>
      <c r="J15">
        <v>49152</v>
      </c>
      <c r="K15">
        <v>65536</v>
      </c>
      <c r="L15">
        <v>39.0473</v>
      </c>
      <c r="M15">
        <v>1058</v>
      </c>
      <c r="N15">
        <v>5.4805300000000001E-2</v>
      </c>
      <c r="O15">
        <v>1.9339800000000001E-2</v>
      </c>
      <c r="Q15">
        <f t="shared" ref="Q15" si="12">B15*C15</f>
        <v>2073600</v>
      </c>
      <c r="R15" s="3">
        <f t="shared" ref="R15" si="13">I15/1000000000</f>
        <v>8.5894103039999994</v>
      </c>
      <c r="S15" s="3">
        <f t="shared" ref="S15" si="14">J15/1000</f>
        <v>49.152000000000001</v>
      </c>
      <c r="T15" s="3">
        <f t="shared" ref="T15" si="15">K15/1000</f>
        <v>65.536000000000001</v>
      </c>
      <c r="U15">
        <f t="shared" ref="U15" si="16">L15/M15</f>
        <v>3.6906710775047258E-2</v>
      </c>
      <c r="V15">
        <f t="shared" ref="V15" si="17">1/U15</f>
        <v>27.095343340000461</v>
      </c>
      <c r="W15">
        <f t="shared" ref="W15" si="18">1/O15</f>
        <v>51.706842883587214</v>
      </c>
      <c r="X15">
        <f t="shared" ref="X15" si="19">1/N15</f>
        <v>18.246410474899324</v>
      </c>
    </row>
    <row r="16" spans="1:24" x14ac:dyDescent="0.25">
      <c r="A16" t="s">
        <v>30</v>
      </c>
      <c r="B16">
        <v>1366</v>
      </c>
      <c r="C16">
        <v>768</v>
      </c>
      <c r="D16" t="s">
        <v>1</v>
      </c>
      <c r="E16" t="s">
        <v>2</v>
      </c>
      <c r="F16">
        <v>256</v>
      </c>
      <c r="G16">
        <v>1665</v>
      </c>
      <c r="H16">
        <v>38</v>
      </c>
      <c r="I16">
        <v>8589410304</v>
      </c>
      <c r="J16">
        <v>49152</v>
      </c>
      <c r="K16">
        <v>65536</v>
      </c>
      <c r="L16">
        <v>39.037799999999997</v>
      </c>
      <c r="M16">
        <v>1791</v>
      </c>
      <c r="N16">
        <v>3.2864999999999998E-2</v>
      </c>
      <c r="O16">
        <v>1.11924E-2</v>
      </c>
      <c r="Q16">
        <f t="shared" ref="Q16:Q17" si="20">B16*C16</f>
        <v>1049088</v>
      </c>
      <c r="R16" s="3">
        <f t="shared" ref="R16:R17" si="21">I16/1000000000</f>
        <v>8.5894103039999994</v>
      </c>
      <c r="S16" s="3">
        <f t="shared" ref="S16:S17" si="22">J16/1000</f>
        <v>49.152000000000001</v>
      </c>
      <c r="T16" s="3">
        <f t="shared" ref="T16:T17" si="23">K16/1000</f>
        <v>65.536000000000001</v>
      </c>
      <c r="U16">
        <f t="shared" ref="U16:U17" si="24">L16/M16</f>
        <v>2.1796649916247905E-2</v>
      </c>
      <c r="V16">
        <f t="shared" ref="V16:V17" si="25">1/U16</f>
        <v>45.878609962651588</v>
      </c>
      <c r="W16">
        <f t="shared" ref="W16:W17" si="26">1/O16</f>
        <v>89.346342160751945</v>
      </c>
      <c r="X16">
        <f t="shared" ref="X16:X17" si="27">1/N16</f>
        <v>30.427506465845127</v>
      </c>
    </row>
    <row r="17" spans="1:24" x14ac:dyDescent="0.25">
      <c r="A17" t="s">
        <v>30</v>
      </c>
      <c r="B17">
        <v>2560</v>
      </c>
      <c r="C17">
        <v>1440</v>
      </c>
      <c r="D17" t="s">
        <v>1</v>
      </c>
      <c r="E17" t="s">
        <v>2</v>
      </c>
      <c r="F17">
        <v>256</v>
      </c>
      <c r="G17">
        <v>1665</v>
      </c>
      <c r="H17">
        <v>38</v>
      </c>
      <c r="I17">
        <v>8589410304</v>
      </c>
      <c r="J17">
        <v>49152</v>
      </c>
      <c r="K17">
        <v>65536</v>
      </c>
      <c r="L17">
        <v>39.089799999999997</v>
      </c>
      <c r="M17">
        <v>676</v>
      </c>
      <c r="N17">
        <v>8.3523399999999998E-2</v>
      </c>
      <c r="O17">
        <v>3.0041700000000001E-2</v>
      </c>
      <c r="Q17">
        <f t="shared" si="20"/>
        <v>3686400</v>
      </c>
      <c r="R17" s="3">
        <f t="shared" si="21"/>
        <v>8.5894103039999994</v>
      </c>
      <c r="S17" s="3">
        <f t="shared" si="22"/>
        <v>49.152000000000001</v>
      </c>
      <c r="T17" s="3">
        <f t="shared" si="23"/>
        <v>65.536000000000001</v>
      </c>
      <c r="U17">
        <f t="shared" si="24"/>
        <v>5.7825147928994076E-2</v>
      </c>
      <c r="V17">
        <f t="shared" si="25"/>
        <v>17.29351390899928</v>
      </c>
      <c r="W17">
        <f t="shared" si="26"/>
        <v>33.287064313936959</v>
      </c>
      <c r="X17">
        <f t="shared" si="27"/>
        <v>11.972692682529686</v>
      </c>
    </row>
    <row r="18" spans="1:24" x14ac:dyDescent="0.25">
      <c r="R18" s="3"/>
      <c r="S18" s="3"/>
      <c r="T18" s="3"/>
    </row>
    <row r="19" spans="1:24" x14ac:dyDescent="0.25">
      <c r="R19" s="3"/>
      <c r="S19" s="3"/>
      <c r="T19" s="3"/>
    </row>
    <row r="20" spans="1:24" x14ac:dyDescent="0.25">
      <c r="R20" s="3"/>
      <c r="S20" s="3"/>
      <c r="T20" s="3"/>
    </row>
    <row r="21" spans="1:24" x14ac:dyDescent="0.25">
      <c r="R21" s="3"/>
      <c r="S21" s="3"/>
      <c r="T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021C-7FB8-4DB3-B867-3D7A2496B207}">
  <dimension ref="A1:AB8"/>
  <sheetViews>
    <sheetView zoomScale="70" zoomScaleNormal="70" workbookViewId="0">
      <selection activeCell="B2" sqref="B2:Q6"/>
    </sheetView>
  </sheetViews>
  <sheetFormatPr defaultRowHeight="15" x14ac:dyDescent="0.25"/>
  <cols>
    <col min="1" max="1" width="30.42578125" bestFit="1" customWidth="1"/>
    <col min="2" max="2" width="35.85546875" customWidth="1"/>
    <col min="3" max="3" width="59.28515625" customWidth="1"/>
    <col min="4" max="5" width="7.140625" bestFit="1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1.570312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55</v>
      </c>
      <c r="C2" t="s">
        <v>47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40.104799999999997</v>
      </c>
      <c r="O2">
        <v>497</v>
      </c>
      <c r="P2">
        <v>0.73533499999999996</v>
      </c>
      <c r="Q2">
        <v>4.9891100000000001E-2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8.0693762575452715E-2</v>
      </c>
      <c r="X2">
        <f>1/W2</f>
        <v>12.392531567293691</v>
      </c>
      <c r="Y2">
        <f>1/Q2</f>
        <v>20.043655080765909</v>
      </c>
      <c r="Z2">
        <f>1/P2</f>
        <v>1.359924388204016</v>
      </c>
      <c r="AA2">
        <f>Y2-X2</f>
        <v>7.6511235134722178</v>
      </c>
      <c r="AB2">
        <f>X2-Z2</f>
        <v>11.032607179089675</v>
      </c>
    </row>
    <row r="3" spans="1:28" x14ac:dyDescent="0.25">
      <c r="A3" t="s">
        <v>38</v>
      </c>
      <c r="B3" t="s">
        <v>56</v>
      </c>
      <c r="C3" t="s">
        <v>47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40.153300000000002</v>
      </c>
      <c r="O3">
        <v>648</v>
      </c>
      <c r="P3">
        <v>0.322627</v>
      </c>
      <c r="Q3">
        <v>3.3024699999999997E-2</v>
      </c>
      <c r="S3">
        <f t="shared" ref="S3:S4" si="0">D3*E3</f>
        <v>2073600</v>
      </c>
      <c r="T3" s="3">
        <f t="shared" ref="T3:T4" si="1">K3/1000000000</f>
        <v>8.5894103039999994</v>
      </c>
      <c r="U3" s="3">
        <f t="shared" ref="U3:V4" si="2">L3/1000</f>
        <v>49.152000000000001</v>
      </c>
      <c r="V3" s="3">
        <f t="shared" si="2"/>
        <v>65.536000000000001</v>
      </c>
      <c r="W3">
        <f t="shared" ref="W3:W4" si="3">N3/O3</f>
        <v>6.1964969135802468E-2</v>
      </c>
      <c r="X3">
        <f t="shared" ref="X3:X6" si="4">1/W3</f>
        <v>16.138150538062874</v>
      </c>
      <c r="Y3">
        <f t="shared" ref="Y3:Y4" si="5">1/Q3</f>
        <v>30.280365907941633</v>
      </c>
      <c r="Z3">
        <f t="shared" ref="Z3:Z4" si="6">1/P3</f>
        <v>3.0995545940048417</v>
      </c>
      <c r="AA3">
        <f t="shared" ref="AA3:AA6" si="7">Y3-X3</f>
        <v>14.142215369878759</v>
      </c>
      <c r="AB3">
        <f t="shared" ref="AB3:AB6" si="8">X3-Z3</f>
        <v>13.038595944058033</v>
      </c>
    </row>
    <row r="4" spans="1:28" x14ac:dyDescent="0.25">
      <c r="A4" t="s">
        <v>37</v>
      </c>
      <c r="B4" t="s">
        <v>60</v>
      </c>
      <c r="C4" t="s">
        <v>47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40.149900000000002</v>
      </c>
      <c r="O4">
        <v>494</v>
      </c>
      <c r="P4">
        <v>0.153947</v>
      </c>
      <c r="Q4">
        <v>5.1809399999999999E-2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2"/>
        <v>65.536000000000001</v>
      </c>
      <c r="W4">
        <f t="shared" si="3"/>
        <v>8.1275101214574902E-2</v>
      </c>
      <c r="X4">
        <f t="shared" si="4"/>
        <v>12.303891167848487</v>
      </c>
      <c r="Y4">
        <f t="shared" si="5"/>
        <v>19.301516713183322</v>
      </c>
      <c r="Z4">
        <f t="shared" si="6"/>
        <v>6.4957420410920639</v>
      </c>
      <c r="AA4">
        <f t="shared" si="7"/>
        <v>6.9976255453348344</v>
      </c>
      <c r="AB4">
        <f t="shared" si="8"/>
        <v>5.8081491267564234</v>
      </c>
    </row>
    <row r="5" spans="1:28" x14ac:dyDescent="0.25">
      <c r="A5" t="s">
        <v>41</v>
      </c>
      <c r="B5" t="s">
        <v>55</v>
      </c>
      <c r="C5" t="s">
        <v>48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40.066000000000003</v>
      </c>
      <c r="O5">
        <v>1077</v>
      </c>
      <c r="P5">
        <v>8.7488700000000003E-2</v>
      </c>
      <c r="Q5">
        <v>2.7360599999999999E-2</v>
      </c>
      <c r="S5">
        <f>D6*E6</f>
        <v>2073600</v>
      </c>
      <c r="T5" s="3">
        <f>K6/1000000000</f>
        <v>8.5894103039999994</v>
      </c>
      <c r="U5" s="3">
        <f>L6/1000</f>
        <v>49.152000000000001</v>
      </c>
      <c r="V5" s="3">
        <f>M6/1000</f>
        <v>65.536000000000001</v>
      </c>
      <c r="W5">
        <f>N6/O6</f>
        <v>3.0269236583522298E-2</v>
      </c>
      <c r="X5">
        <f t="shared" si="4"/>
        <v>33.036842446973743</v>
      </c>
      <c r="Y5">
        <f>1/Q6</f>
        <v>53.194601811808134</v>
      </c>
      <c r="Z5">
        <f>1/P6</f>
        <v>23.800626908512768</v>
      </c>
      <c r="AA5">
        <f t="shared" si="7"/>
        <v>20.157759364834391</v>
      </c>
      <c r="AB5">
        <f t="shared" si="8"/>
        <v>9.236215538460975</v>
      </c>
    </row>
    <row r="6" spans="1:28" x14ac:dyDescent="0.25">
      <c r="A6" t="s">
        <v>40</v>
      </c>
      <c r="B6" t="s">
        <v>57</v>
      </c>
      <c r="C6" t="s">
        <v>48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40.046199999999999</v>
      </c>
      <c r="O6">
        <v>1323</v>
      </c>
      <c r="P6">
        <v>4.2015700000000003E-2</v>
      </c>
      <c r="Q6">
        <v>1.87989E-2</v>
      </c>
      <c r="S6">
        <f>D5*E5</f>
        <v>2073600</v>
      </c>
      <c r="T6" s="3">
        <f>K5/1000000000</f>
        <v>8.5894103039999994</v>
      </c>
      <c r="U6" s="3">
        <f>L5/1000</f>
        <v>49.152000000000001</v>
      </c>
      <c r="V6" s="3">
        <f>M5/1000</f>
        <v>65.536000000000001</v>
      </c>
      <c r="W6">
        <f>N5/O5</f>
        <v>3.7201485608170846E-2</v>
      </c>
      <c r="X6">
        <f t="shared" si="4"/>
        <v>26.880646932561273</v>
      </c>
      <c r="Y6">
        <f>1/Q5</f>
        <v>36.548906091240688</v>
      </c>
      <c r="Z6">
        <f>1/P5</f>
        <v>11.430047537567708</v>
      </c>
      <c r="AA6">
        <f t="shared" si="7"/>
        <v>9.6682591586794153</v>
      </c>
      <c r="AB6">
        <f t="shared" si="8"/>
        <v>15.450599394993565</v>
      </c>
    </row>
    <row r="7" spans="1:28" x14ac:dyDescent="0.25">
      <c r="T7" s="3"/>
      <c r="U7" s="3"/>
      <c r="V7" s="3"/>
    </row>
    <row r="8" spans="1:28" x14ac:dyDescent="0.25">
      <c r="T8" s="3"/>
      <c r="U8" s="3"/>
      <c r="V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44C4-2775-4810-AA43-487CC5A15D7E}">
  <dimension ref="A1:AB8"/>
  <sheetViews>
    <sheetView zoomScale="70" zoomScaleNormal="70" workbookViewId="0">
      <selection activeCell="Z9" sqref="Z9"/>
    </sheetView>
  </sheetViews>
  <sheetFormatPr defaultRowHeight="15" x14ac:dyDescent="0.25"/>
  <cols>
    <col min="1" max="1" width="30.42578125" bestFit="1" customWidth="1"/>
    <col min="2" max="2" width="28.5703125" customWidth="1"/>
    <col min="3" max="3" width="95" bestFit="1" customWidth="1"/>
    <col min="4" max="5" width="7.140625" bestFit="1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1.570312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42</v>
      </c>
      <c r="C2" t="s">
        <v>48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40.031999999999996</v>
      </c>
      <c r="O2">
        <v>2558</v>
      </c>
      <c r="P2">
        <v>2.3877499999999999E-2</v>
      </c>
      <c r="Q2">
        <v>8.4942000000000004E-3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1.5649726348709928E-2</v>
      </c>
      <c r="X2">
        <f>1/W2</f>
        <v>63.898880895283781</v>
      </c>
      <c r="Y2">
        <f>1/Q2</f>
        <v>117.72739045466318</v>
      </c>
      <c r="Z2">
        <f>1/P2</f>
        <v>41.880431368443098</v>
      </c>
      <c r="AA2">
        <f>Y2-X2</f>
        <v>53.828509559379398</v>
      </c>
      <c r="AB2">
        <f>X2-Z2</f>
        <v>22.018449526840683</v>
      </c>
    </row>
    <row r="3" spans="1:28" x14ac:dyDescent="0.25">
      <c r="A3" t="s">
        <v>58</v>
      </c>
      <c r="B3" t="s">
        <v>43</v>
      </c>
      <c r="C3" t="s">
        <v>48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40.053600000000003</v>
      </c>
      <c r="O3">
        <v>1463</v>
      </c>
      <c r="P3">
        <v>3.69745E-2</v>
      </c>
      <c r="Q3">
        <v>1.7606400000000001E-2</v>
      </c>
      <c r="S3">
        <f t="shared" ref="S3:S5" si="0">D3*E3</f>
        <v>2073600</v>
      </c>
      <c r="T3" s="3">
        <f t="shared" ref="T3:T5" si="1">K3/1000000000</f>
        <v>8.5894103039999994</v>
      </c>
      <c r="U3" s="3">
        <f t="shared" ref="U3:U5" si="2">L3/1000</f>
        <v>49.152000000000001</v>
      </c>
      <c r="V3" s="3">
        <f t="shared" ref="V3:V5" si="3">M3/1000</f>
        <v>65.536000000000001</v>
      </c>
      <c r="W3">
        <f t="shared" ref="W3:W5" si="4">N3/O3</f>
        <v>2.7377717019822286E-2</v>
      </c>
      <c r="X3">
        <f t="shared" ref="X3:X5" si="5">1/W3</f>
        <v>36.526055086184506</v>
      </c>
      <c r="Y3">
        <f t="shared" ref="Y3:Y5" si="6">1/Q3</f>
        <v>56.797528171573973</v>
      </c>
      <c r="Z3">
        <f t="shared" ref="Z3:Z5" si="7">1/P3</f>
        <v>27.045666608067723</v>
      </c>
      <c r="AA3">
        <f t="shared" ref="AA3:AA5" si="8">Y3-X3</f>
        <v>20.271473085389466</v>
      </c>
      <c r="AB3">
        <f t="shared" ref="AB3:AB5" si="9">X3-Z3</f>
        <v>9.4803884781167831</v>
      </c>
    </row>
    <row r="4" spans="1:28" x14ac:dyDescent="0.25">
      <c r="A4" t="s">
        <v>59</v>
      </c>
      <c r="B4" t="s">
        <v>44</v>
      </c>
      <c r="C4" t="s">
        <v>48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40.042900000000003</v>
      </c>
      <c r="O4">
        <v>2182</v>
      </c>
      <c r="P4">
        <v>2.8689800000000001E-2</v>
      </c>
      <c r="Q4">
        <v>9.5936000000000007E-3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1.8351466544454631E-2</v>
      </c>
      <c r="X4">
        <f t="shared" si="5"/>
        <v>54.491557804254931</v>
      </c>
      <c r="Y4">
        <f t="shared" si="6"/>
        <v>104.23615743829218</v>
      </c>
      <c r="Z4">
        <f t="shared" si="7"/>
        <v>34.855593277053167</v>
      </c>
      <c r="AA4">
        <f t="shared" si="8"/>
        <v>49.74459963403725</v>
      </c>
      <c r="AB4">
        <f t="shared" si="9"/>
        <v>19.635964527201764</v>
      </c>
    </row>
    <row r="5" spans="1:28" x14ac:dyDescent="0.25">
      <c r="A5" t="s">
        <v>40</v>
      </c>
      <c r="B5" t="s">
        <v>45</v>
      </c>
      <c r="C5" t="s">
        <v>48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40.046300000000002</v>
      </c>
      <c r="O5">
        <v>1320</v>
      </c>
      <c r="P5">
        <v>4.2053300000000002E-2</v>
      </c>
      <c r="Q5">
        <v>1.8990900000000002E-2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3.0338106060606062E-2</v>
      </c>
      <c r="X5">
        <f t="shared" si="5"/>
        <v>32.961846662488171</v>
      </c>
      <c r="Y5">
        <f t="shared" si="6"/>
        <v>52.656798782574811</v>
      </c>
      <c r="Z5">
        <f t="shared" si="7"/>
        <v>23.779346686229143</v>
      </c>
      <c r="AA5">
        <f t="shared" si="8"/>
        <v>19.69495212008664</v>
      </c>
      <c r="AB5">
        <f t="shared" si="9"/>
        <v>9.1824999762590274</v>
      </c>
    </row>
    <row r="6" spans="1:28" x14ac:dyDescent="0.25">
      <c r="T6" s="3"/>
      <c r="U6" s="3"/>
      <c r="V6" s="3"/>
    </row>
    <row r="7" spans="1:28" x14ac:dyDescent="0.25">
      <c r="T7" s="3"/>
      <c r="U7" s="3"/>
      <c r="V7" s="3"/>
    </row>
    <row r="8" spans="1:28" x14ac:dyDescent="0.25">
      <c r="T8" s="3"/>
      <c r="U8" s="3"/>
      <c r="V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B6"/>
  <sheetViews>
    <sheetView topLeftCell="C1" zoomScale="70" zoomScaleNormal="70" workbookViewId="0">
      <selection activeCell="S2" sqref="S2:AB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46</v>
      </c>
      <c r="C2" t="s">
        <v>47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40.006100000000004</v>
      </c>
      <c r="O2">
        <v>1890</v>
      </c>
      <c r="P2">
        <v>0.13630700000000001</v>
      </c>
      <c r="Q2">
        <v>5.1435999999999999E-3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2.116724867724868E-2</v>
      </c>
      <c r="X2">
        <f>1/W2</f>
        <v>47.242795473690258</v>
      </c>
      <c r="Y2">
        <f>1/Q2</f>
        <v>194.41636208103273</v>
      </c>
      <c r="Z2">
        <f>1/P2</f>
        <v>7.3363803766497675</v>
      </c>
      <c r="AA2">
        <f>Y2-X2</f>
        <v>147.17356660734248</v>
      </c>
      <c r="AB2">
        <f>X2-Z2</f>
        <v>39.906415097040494</v>
      </c>
    </row>
    <row r="3" spans="1:28" x14ac:dyDescent="0.25">
      <c r="A3" t="s">
        <v>38</v>
      </c>
      <c r="B3" t="s">
        <v>49</v>
      </c>
      <c r="C3" t="s">
        <v>47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40.0075</v>
      </c>
      <c r="O3">
        <v>1855</v>
      </c>
      <c r="P3">
        <v>0.140766</v>
      </c>
      <c r="Q3">
        <v>5.1399999999999996E-3</v>
      </c>
      <c r="S3">
        <f t="shared" ref="S3:S6" si="0">D3*E3</f>
        <v>2073600</v>
      </c>
      <c r="T3" s="3">
        <f t="shared" ref="T3:T6" si="1">K3/1000000000</f>
        <v>8.5894103039999994</v>
      </c>
      <c r="U3" s="3">
        <f t="shared" ref="U3:U6" si="2">L3/1000</f>
        <v>49.152000000000001</v>
      </c>
      <c r="V3" s="3">
        <f t="shared" ref="V3:V6" si="3">M3/1000</f>
        <v>65.536000000000001</v>
      </c>
      <c r="W3">
        <f t="shared" ref="W3:W6" si="4">N3/O3</f>
        <v>2.1567385444743934E-2</v>
      </c>
      <c r="X3">
        <f t="shared" ref="X3:X6" si="5">1/W3</f>
        <v>46.36630631756546</v>
      </c>
      <c r="Y3">
        <f t="shared" ref="Y3:Y6" si="6">1/Q3</f>
        <v>194.5525291828794</v>
      </c>
      <c r="Z3">
        <f t="shared" ref="Z3:Z6" si="7">1/P3</f>
        <v>7.1039881789636699</v>
      </c>
      <c r="AA3">
        <f t="shared" ref="AA3:AA6" si="8">Y3-X3</f>
        <v>148.18622286531394</v>
      </c>
      <c r="AB3">
        <f t="shared" ref="AB3:AB6" si="9">X3-Z3</f>
        <v>39.262318138601792</v>
      </c>
    </row>
    <row r="4" spans="1:28" x14ac:dyDescent="0.25">
      <c r="A4" t="s">
        <v>37</v>
      </c>
      <c r="B4" t="s">
        <v>61</v>
      </c>
      <c r="C4" t="s">
        <v>47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40.008400000000002</v>
      </c>
      <c r="O4">
        <v>1884</v>
      </c>
      <c r="P4">
        <v>0.137575</v>
      </c>
      <c r="Q4">
        <v>5.3100999999999999E-3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2.1235881104033971E-2</v>
      </c>
      <c r="X4">
        <f t="shared" si="5"/>
        <v>47.0901110766739</v>
      </c>
      <c r="Y4">
        <f t="shared" si="6"/>
        <v>188.32037061448938</v>
      </c>
      <c r="Z4">
        <f t="shared" si="7"/>
        <v>7.2687624931855348</v>
      </c>
      <c r="AA4">
        <f t="shared" si="8"/>
        <v>141.23025953781547</v>
      </c>
      <c r="AB4">
        <f t="shared" si="9"/>
        <v>39.821348583488366</v>
      </c>
    </row>
    <row r="5" spans="1:28" x14ac:dyDescent="0.25">
      <c r="A5" t="s">
        <v>41</v>
      </c>
      <c r="B5" t="s">
        <v>46</v>
      </c>
      <c r="C5" t="s">
        <v>48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40.0077</v>
      </c>
      <c r="O5">
        <v>2006</v>
      </c>
      <c r="P5">
        <v>9.9931199999999998E-2</v>
      </c>
      <c r="Q5">
        <v>4.7073000000000002E-3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1.9944017946161515E-2</v>
      </c>
      <c r="X5">
        <f t="shared" si="5"/>
        <v>50.140347983013271</v>
      </c>
      <c r="Y5">
        <f t="shared" si="6"/>
        <v>212.43600365389926</v>
      </c>
      <c r="Z5">
        <f t="shared" si="7"/>
        <v>10.006884736698849</v>
      </c>
      <c r="AA5">
        <f t="shared" si="8"/>
        <v>162.29565567088599</v>
      </c>
      <c r="AB5">
        <f t="shared" si="9"/>
        <v>40.13346324631442</v>
      </c>
    </row>
    <row r="6" spans="1:28" x14ac:dyDescent="0.25">
      <c r="A6" t="s">
        <v>40</v>
      </c>
      <c r="B6" t="s">
        <v>50</v>
      </c>
      <c r="C6" t="s">
        <v>48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40.008600000000001</v>
      </c>
      <c r="O6">
        <v>1970</v>
      </c>
      <c r="P6">
        <v>0.102577</v>
      </c>
      <c r="Q6">
        <v>4.6550999999999997E-3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2.0308934010152286E-2</v>
      </c>
      <c r="X6">
        <f t="shared" si="5"/>
        <v>49.239413526091887</v>
      </c>
      <c r="Y6">
        <f t="shared" si="6"/>
        <v>214.81815643058152</v>
      </c>
      <c r="Z6">
        <f t="shared" si="7"/>
        <v>9.7487740916579746</v>
      </c>
      <c r="AA6">
        <f t="shared" si="8"/>
        <v>165.57874290448964</v>
      </c>
      <c r="AB6">
        <f t="shared" si="9"/>
        <v>39.490639434433916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B5"/>
  <sheetViews>
    <sheetView topLeftCell="C1" zoomScale="70" zoomScaleNormal="70" workbookViewId="0">
      <selection activeCell="AB2" sqref="S2:AB5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51</v>
      </c>
      <c r="C2" t="s">
        <v>48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9.8291891891891907E-3</v>
      </c>
      <c r="X2">
        <f>1/W2</f>
        <v>101.73779146502419</v>
      </c>
      <c r="Y2">
        <f>1/Q2</f>
        <v>215.84752530812236</v>
      </c>
      <c r="Z2">
        <f>1/P2</f>
        <v>41.935402705672182</v>
      </c>
      <c r="AA2">
        <f>Y2-X2</f>
        <v>114.10973384309817</v>
      </c>
      <c r="AB2">
        <f>X2-Z2</f>
        <v>59.802388759352006</v>
      </c>
    </row>
    <row r="3" spans="1:28" x14ac:dyDescent="0.25">
      <c r="A3" t="s">
        <v>58</v>
      </c>
      <c r="B3" t="s">
        <v>52</v>
      </c>
      <c r="C3" t="s">
        <v>48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S3">
        <f t="shared" ref="S3:S5" si="0">D3*E3</f>
        <v>2073600</v>
      </c>
      <c r="T3" s="3">
        <f t="shared" ref="T3:T5" si="1">K3/1000000000</f>
        <v>8.5894103039999994</v>
      </c>
      <c r="U3" s="3">
        <f t="shared" ref="U3:U5" si="2">L3/1000</f>
        <v>49.152000000000001</v>
      </c>
      <c r="V3" s="3">
        <f t="shared" ref="V3:V5" si="3">M3/1000</f>
        <v>65.536000000000001</v>
      </c>
      <c r="W3">
        <f t="shared" ref="W3:W5" si="4">N3/O3</f>
        <v>1.8226378132118453E-2</v>
      </c>
      <c r="X3">
        <f t="shared" ref="X3:X5" si="5">1/W3</f>
        <v>54.865535695092589</v>
      </c>
      <c r="Y3">
        <f t="shared" ref="Y3:Y5" si="6">1/Q3</f>
        <v>215.85684374123082</v>
      </c>
      <c r="Z3">
        <f t="shared" ref="Z3:Z5" si="7">1/P3</f>
        <v>11.229621045208209</v>
      </c>
      <c r="AA3">
        <f t="shared" ref="AA3:AA5" si="8">Y3-X3</f>
        <v>160.99130804613822</v>
      </c>
      <c r="AB3">
        <f t="shared" ref="AB3:AB5" si="9">X3-Z3</f>
        <v>43.635914649884384</v>
      </c>
    </row>
    <row r="4" spans="1:28" x14ac:dyDescent="0.25">
      <c r="A4" t="s">
        <v>59</v>
      </c>
      <c r="B4" t="s">
        <v>53</v>
      </c>
      <c r="C4" t="s">
        <v>48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1.2938486416558861E-2</v>
      </c>
      <c r="X4">
        <f t="shared" si="5"/>
        <v>77.288793124996872</v>
      </c>
      <c r="Y4">
        <f t="shared" si="6"/>
        <v>215.27598381124599</v>
      </c>
      <c r="Z4">
        <f t="shared" si="7"/>
        <v>24.458010487594894</v>
      </c>
      <c r="AA4">
        <f t="shared" si="8"/>
        <v>137.98719068624911</v>
      </c>
      <c r="AB4">
        <f t="shared" si="9"/>
        <v>52.830782637401981</v>
      </c>
    </row>
    <row r="5" spans="1:28" x14ac:dyDescent="0.25">
      <c r="A5" t="s">
        <v>40</v>
      </c>
      <c r="B5" t="s">
        <v>54</v>
      </c>
      <c r="C5" t="s">
        <v>48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2.0454601226993864E-2</v>
      </c>
      <c r="X5">
        <f t="shared" si="5"/>
        <v>48.888755586215176</v>
      </c>
      <c r="Y5">
        <f t="shared" si="6"/>
        <v>215.04451421444239</v>
      </c>
      <c r="Z5">
        <f t="shared" si="7"/>
        <v>9.7594300492851218</v>
      </c>
      <c r="AA5">
        <f t="shared" si="8"/>
        <v>166.1557586282272</v>
      </c>
      <c r="AB5">
        <f t="shared" si="9"/>
        <v>39.129325536930054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Raw Data</vt:lpstr>
      <vt:lpstr>Mandelbulb Optimisations</vt:lpstr>
      <vt:lpstr>Mandelbulb Features</vt:lpstr>
      <vt:lpstr>Sierpinski Optimisations</vt:lpstr>
      <vt:lpstr>Sierpinski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2022-03-07T16:53:10Z</dcterms:modified>
</cp:coreProperties>
</file>