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89EFB985-7607-4715-AF42-DBA193EB7DD7}" xr6:coauthVersionLast="47" xr6:coauthVersionMax="47" xr10:uidLastSave="{00000000-0000-0000-0000-000000000000}"/>
  <bookViews>
    <workbookView xWindow="-120" yWindow="-120" windowWidth="38640" windowHeight="21240" tabRatio="848" xr2:uid="{00000000-000D-0000-FFFF-FFFF00000000}"/>
  </bookViews>
  <sheets>
    <sheet name="Graphs" sheetId="2" r:id="rId1"/>
    <sheet name="Mandelbulb Optimisations" sheetId="8" r:id="rId2"/>
    <sheet name="Mandelbulb Features" sheetId="9" r:id="rId3"/>
    <sheet name="Stationary Optimisations" sheetId="10" r:id="rId4"/>
    <sheet name="Sierpinski Optimisations" sheetId="7" r:id="rId5"/>
    <sheet name="Planet Optimisations" sheetId="11" r:id="rId6"/>
    <sheet name="Devices Mandelbulb" sheetId="12" r:id="rId7"/>
    <sheet name="Devices Sierpinski" sheetId="14" r:id="rId8"/>
    <sheet name="Devices Planet" sheetId="15" r:id="rId9"/>
    <sheet name="Devices Trivial" sheetId="20" r:id="rId10"/>
    <sheet name="Resolutions Mandelbulb" sheetId="13" r:id="rId11"/>
    <sheet name="Resolutions Sierpinski" sheetId="21" r:id="rId12"/>
    <sheet name="Resolutions Planet" sheetId="22" r:id="rId13"/>
    <sheet name="Resolutions Trivial" sheetId="19" r:id="rId14"/>
    <sheet name="Resolutions 1660TI" sheetId="16" r:id="rId15"/>
    <sheet name="Resolutions 970 ME" sheetId="17" r:id="rId16"/>
    <sheet name="Resolutions 970 ME NO GUI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57" i="2" l="1"/>
  <c r="AM258" i="2"/>
  <c r="AM259" i="2"/>
  <c r="AM260" i="2"/>
  <c r="AM256" i="2"/>
  <c r="AK257" i="2"/>
  <c r="AK258" i="2"/>
  <c r="AK259" i="2"/>
  <c r="AK260" i="2"/>
  <c r="AK256" i="2"/>
  <c r="A59" i="22"/>
  <c r="A58" i="22"/>
  <c r="A57" i="22"/>
  <c r="V47" i="22" s="1"/>
  <c r="A56" i="22"/>
  <c r="A55" i="22"/>
  <c r="A54" i="22"/>
  <c r="A53" i="22"/>
  <c r="A52" i="22"/>
  <c r="A51" i="22"/>
  <c r="A50" i="22"/>
  <c r="A49" i="22"/>
  <c r="A48" i="22"/>
  <c r="V44" i="22" s="1"/>
  <c r="AF47" i="22"/>
  <c r="AE47" i="22"/>
  <c r="AC47" i="22"/>
  <c r="AB47" i="22"/>
  <c r="AA47" i="22"/>
  <c r="Z47" i="22"/>
  <c r="Y47" i="22"/>
  <c r="X47" i="22"/>
  <c r="W47" i="22"/>
  <c r="A47" i="22"/>
  <c r="AF46" i="22"/>
  <c r="AE46" i="22"/>
  <c r="AC46" i="22"/>
  <c r="AB46" i="22"/>
  <c r="AA46" i="22"/>
  <c r="Z46" i="22"/>
  <c r="Y46" i="22"/>
  <c r="X46" i="22"/>
  <c r="W46" i="22"/>
  <c r="V46" i="22"/>
  <c r="A46" i="22"/>
  <c r="AF45" i="22"/>
  <c r="AE45" i="22"/>
  <c r="AC45" i="22"/>
  <c r="AB45" i="22"/>
  <c r="AA45" i="22"/>
  <c r="Z45" i="22"/>
  <c r="Y45" i="22"/>
  <c r="X45" i="22"/>
  <c r="W45" i="22"/>
  <c r="V45" i="22"/>
  <c r="A45" i="22"/>
  <c r="V43" i="22" s="1"/>
  <c r="AF44" i="22"/>
  <c r="AE44" i="22"/>
  <c r="AC44" i="22"/>
  <c r="AB44" i="22"/>
  <c r="AA44" i="22"/>
  <c r="Z44" i="22"/>
  <c r="Y44" i="22"/>
  <c r="X44" i="22"/>
  <c r="W44" i="22"/>
  <c r="A44" i="22"/>
  <c r="AF43" i="22"/>
  <c r="AE43" i="22"/>
  <c r="AC43" i="22"/>
  <c r="AB43" i="22"/>
  <c r="AA43" i="22"/>
  <c r="Z43" i="22"/>
  <c r="Y43" i="22"/>
  <c r="X43" i="22"/>
  <c r="W43" i="22"/>
  <c r="A43" i="22"/>
  <c r="AF42" i="22"/>
  <c r="AE42" i="22"/>
  <c r="AC42" i="22"/>
  <c r="AB42" i="22"/>
  <c r="AA42" i="22"/>
  <c r="Z42" i="22"/>
  <c r="Y42" i="22"/>
  <c r="X42" i="22"/>
  <c r="W42" i="22"/>
  <c r="A42" i="22"/>
  <c r="V42" i="22" s="1"/>
  <c r="A39" i="22"/>
  <c r="A38" i="22"/>
  <c r="A37" i="22"/>
  <c r="A36" i="22"/>
  <c r="A35" i="22"/>
  <c r="A34" i="22"/>
  <c r="A33" i="22"/>
  <c r="A32" i="22"/>
  <c r="A31" i="22"/>
  <c r="A30" i="22"/>
  <c r="A29" i="22"/>
  <c r="A28" i="22"/>
  <c r="AF27" i="22"/>
  <c r="AE27" i="22"/>
  <c r="AC27" i="22"/>
  <c r="AB27" i="22"/>
  <c r="AA27" i="22"/>
  <c r="Z27" i="22"/>
  <c r="Y27" i="22"/>
  <c r="X27" i="22"/>
  <c r="W27" i="22"/>
  <c r="V27" i="22"/>
  <c r="A27" i="22"/>
  <c r="AF26" i="22"/>
  <c r="AE26" i="22"/>
  <c r="AC26" i="22"/>
  <c r="AB26" i="22"/>
  <c r="AA26" i="22"/>
  <c r="Z26" i="22"/>
  <c r="Y26" i="22"/>
  <c r="X26" i="22"/>
  <c r="W26" i="22"/>
  <c r="V26" i="22"/>
  <c r="A26" i="22"/>
  <c r="AF25" i="22"/>
  <c r="AE25" i="22"/>
  <c r="AC25" i="22"/>
  <c r="AB25" i="22"/>
  <c r="AA25" i="22"/>
  <c r="Z25" i="22"/>
  <c r="Y25" i="22"/>
  <c r="X25" i="22"/>
  <c r="W25" i="22"/>
  <c r="V25" i="22"/>
  <c r="A25" i="22"/>
  <c r="AF24" i="22"/>
  <c r="AE24" i="22"/>
  <c r="AC24" i="22"/>
  <c r="AB24" i="22"/>
  <c r="AA24" i="22"/>
  <c r="Z24" i="22"/>
  <c r="Y24" i="22"/>
  <c r="X24" i="22"/>
  <c r="W24" i="22"/>
  <c r="V24" i="22"/>
  <c r="A24" i="22"/>
  <c r="AF23" i="22"/>
  <c r="AE23" i="22"/>
  <c r="AC23" i="22"/>
  <c r="AB23" i="22"/>
  <c r="AA23" i="22"/>
  <c r="Z23" i="22"/>
  <c r="Y23" i="22"/>
  <c r="X23" i="22"/>
  <c r="W23" i="22"/>
  <c r="V23" i="22"/>
  <c r="A23" i="22"/>
  <c r="AF22" i="22"/>
  <c r="AE22" i="22"/>
  <c r="AC22" i="22"/>
  <c r="AB22" i="22"/>
  <c r="AA22" i="22"/>
  <c r="Z22" i="22"/>
  <c r="Y22" i="22"/>
  <c r="X22" i="22"/>
  <c r="W22" i="22"/>
  <c r="V22" i="22"/>
  <c r="A22" i="22"/>
  <c r="A19" i="22"/>
  <c r="A18" i="22"/>
  <c r="A17" i="22"/>
  <c r="V7" i="22" s="1"/>
  <c r="A16" i="22"/>
  <c r="A15" i="22"/>
  <c r="A14" i="22"/>
  <c r="A13" i="22"/>
  <c r="A12" i="22"/>
  <c r="A11" i="22"/>
  <c r="A10" i="22"/>
  <c r="A9" i="22"/>
  <c r="A8" i="22"/>
  <c r="V4" i="22" s="1"/>
  <c r="AF7" i="22"/>
  <c r="AE7" i="22"/>
  <c r="AC7" i="22"/>
  <c r="AB7" i="22"/>
  <c r="AA7" i="22"/>
  <c r="Z7" i="22"/>
  <c r="Y7" i="22"/>
  <c r="X7" i="22"/>
  <c r="W7" i="22"/>
  <c r="A7" i="22"/>
  <c r="AF6" i="22"/>
  <c r="AE6" i="22"/>
  <c r="AC6" i="22"/>
  <c r="AB6" i="22"/>
  <c r="AA6" i="22"/>
  <c r="Z6" i="22"/>
  <c r="Y6" i="22"/>
  <c r="X6" i="22"/>
  <c r="W6" i="22"/>
  <c r="V6" i="22"/>
  <c r="A6" i="22"/>
  <c r="AF5" i="22"/>
  <c r="AE5" i="22"/>
  <c r="AC5" i="22"/>
  <c r="AB5" i="22"/>
  <c r="AA5" i="22"/>
  <c r="Z5" i="22"/>
  <c r="Y5" i="22"/>
  <c r="X5" i="22"/>
  <c r="W5" i="22"/>
  <c r="V5" i="22"/>
  <c r="A5" i="22"/>
  <c r="V3" i="22" s="1"/>
  <c r="AF4" i="22"/>
  <c r="AE4" i="22"/>
  <c r="AC4" i="22"/>
  <c r="AB4" i="22"/>
  <c r="AA4" i="22"/>
  <c r="Z4" i="22"/>
  <c r="Y4" i="22"/>
  <c r="X4" i="22"/>
  <c r="W4" i="22"/>
  <c r="A4" i="22"/>
  <c r="AF3" i="22"/>
  <c r="AE3" i="22"/>
  <c r="AC3" i="22"/>
  <c r="AB3" i="22"/>
  <c r="AA3" i="22"/>
  <c r="Z3" i="22"/>
  <c r="Y3" i="22"/>
  <c r="X3" i="22"/>
  <c r="W3" i="22"/>
  <c r="A3" i="22"/>
  <c r="AF2" i="22"/>
  <c r="AE2" i="22"/>
  <c r="AC2" i="22"/>
  <c r="AB2" i="22"/>
  <c r="AA2" i="22"/>
  <c r="Z2" i="22"/>
  <c r="Y2" i="22"/>
  <c r="X2" i="22"/>
  <c r="W2" i="22"/>
  <c r="A2" i="22"/>
  <c r="V2" i="22" s="1"/>
  <c r="A59" i="21"/>
  <c r="A58" i="21"/>
  <c r="A57" i="21"/>
  <c r="A56" i="21"/>
  <c r="A55" i="21"/>
  <c r="A54" i="21"/>
  <c r="A53" i="21"/>
  <c r="A52" i="21"/>
  <c r="A51" i="21"/>
  <c r="V45" i="21" s="1"/>
  <c r="A50" i="21"/>
  <c r="A49" i="21"/>
  <c r="A48" i="21"/>
  <c r="V44" i="21" s="1"/>
  <c r="AF47" i="21"/>
  <c r="AE47" i="21"/>
  <c r="AC47" i="21"/>
  <c r="AB47" i="21"/>
  <c r="AA47" i="21"/>
  <c r="Z47" i="21"/>
  <c r="Y47" i="21"/>
  <c r="X47" i="21"/>
  <c r="W47" i="21"/>
  <c r="V47" i="21"/>
  <c r="A47" i="21"/>
  <c r="AF46" i="21"/>
  <c r="AE46" i="21"/>
  <c r="AC46" i="21"/>
  <c r="AB46" i="21"/>
  <c r="AA46" i="21"/>
  <c r="Z46" i="21"/>
  <c r="Y46" i="21"/>
  <c r="X46" i="21"/>
  <c r="W46" i="21"/>
  <c r="V46" i="21"/>
  <c r="A46" i="21"/>
  <c r="AF45" i="21"/>
  <c r="AE45" i="21"/>
  <c r="AC45" i="21"/>
  <c r="AB45" i="21"/>
  <c r="AA45" i="21"/>
  <c r="Z45" i="21"/>
  <c r="Y45" i="21"/>
  <c r="X45" i="21"/>
  <c r="W45" i="21"/>
  <c r="A45" i="21"/>
  <c r="V43" i="21" s="1"/>
  <c r="AF44" i="21"/>
  <c r="AE44" i="21"/>
  <c r="AC44" i="21"/>
  <c r="AB44" i="21"/>
  <c r="AA44" i="21"/>
  <c r="Z44" i="21"/>
  <c r="Y44" i="21"/>
  <c r="X44" i="21"/>
  <c r="W44" i="21"/>
  <c r="A44" i="21"/>
  <c r="AF43" i="21"/>
  <c r="AE43" i="21"/>
  <c r="AC43" i="21"/>
  <c r="AB43" i="21"/>
  <c r="AA43" i="21"/>
  <c r="Z43" i="21"/>
  <c r="Y43" i="21"/>
  <c r="X43" i="21"/>
  <c r="W43" i="21"/>
  <c r="A43" i="21"/>
  <c r="AF42" i="21"/>
  <c r="AE42" i="21"/>
  <c r="AC42" i="21"/>
  <c r="AB42" i="21"/>
  <c r="AA42" i="21"/>
  <c r="Z42" i="21"/>
  <c r="Y42" i="21"/>
  <c r="X42" i="21"/>
  <c r="W42" i="21"/>
  <c r="A42" i="21"/>
  <c r="V42" i="21" s="1"/>
  <c r="A39" i="21"/>
  <c r="A38" i="21"/>
  <c r="A37" i="21"/>
  <c r="A36" i="21"/>
  <c r="A35" i="21"/>
  <c r="A34" i="21"/>
  <c r="A33" i="21"/>
  <c r="A32" i="21"/>
  <c r="A31" i="21"/>
  <c r="A30" i="21"/>
  <c r="A29" i="21"/>
  <c r="A28" i="21"/>
  <c r="AF27" i="21"/>
  <c r="AE27" i="21"/>
  <c r="AC27" i="21"/>
  <c r="AB27" i="21"/>
  <c r="AA27" i="21"/>
  <c r="Z27" i="21"/>
  <c r="Y27" i="21"/>
  <c r="X27" i="21"/>
  <c r="W27" i="21"/>
  <c r="V27" i="21"/>
  <c r="A27" i="21"/>
  <c r="AF26" i="21"/>
  <c r="AE26" i="21"/>
  <c r="AC26" i="21"/>
  <c r="AB26" i="21"/>
  <c r="AA26" i="21"/>
  <c r="Z26" i="21"/>
  <c r="Y26" i="21"/>
  <c r="X26" i="21"/>
  <c r="W26" i="21"/>
  <c r="V26" i="21"/>
  <c r="A26" i="21"/>
  <c r="AF25" i="21"/>
  <c r="AE25" i="21"/>
  <c r="AC25" i="21"/>
  <c r="AB25" i="21"/>
  <c r="AA25" i="21"/>
  <c r="Z25" i="21"/>
  <c r="Y25" i="21"/>
  <c r="X25" i="21"/>
  <c r="W25" i="21"/>
  <c r="V25" i="21"/>
  <c r="A25" i="21"/>
  <c r="AF24" i="21"/>
  <c r="AE24" i="21"/>
  <c r="AC24" i="21"/>
  <c r="AB24" i="21"/>
  <c r="AA24" i="21"/>
  <c r="Z24" i="21"/>
  <c r="Y24" i="21"/>
  <c r="X24" i="21"/>
  <c r="W24" i="21"/>
  <c r="V24" i="21"/>
  <c r="A24" i="21"/>
  <c r="AF23" i="21"/>
  <c r="AE23" i="21"/>
  <c r="AC23" i="21"/>
  <c r="AB23" i="21"/>
  <c r="AA23" i="21"/>
  <c r="Z23" i="21"/>
  <c r="Y23" i="21"/>
  <c r="X23" i="21"/>
  <c r="W23" i="21"/>
  <c r="V23" i="21"/>
  <c r="A23" i="21"/>
  <c r="AF22" i="21"/>
  <c r="AE22" i="21"/>
  <c r="AC22" i="21"/>
  <c r="AB22" i="21"/>
  <c r="AA22" i="21"/>
  <c r="Z22" i="21"/>
  <c r="Y22" i="21"/>
  <c r="X22" i="21"/>
  <c r="W22" i="21"/>
  <c r="V22" i="21"/>
  <c r="A22" i="21"/>
  <c r="A19" i="21"/>
  <c r="A18" i="21"/>
  <c r="A17" i="21"/>
  <c r="V7" i="21" s="1"/>
  <c r="A16" i="21"/>
  <c r="A15" i="21"/>
  <c r="A14" i="21"/>
  <c r="V6" i="21" s="1"/>
  <c r="A13" i="21"/>
  <c r="A12" i="21"/>
  <c r="A11" i="21"/>
  <c r="A10" i="21"/>
  <c r="A9" i="21"/>
  <c r="A8" i="21"/>
  <c r="V4" i="21" s="1"/>
  <c r="AF7" i="21"/>
  <c r="AE7" i="21"/>
  <c r="AC7" i="21"/>
  <c r="AB7" i="21"/>
  <c r="AA7" i="21"/>
  <c r="Z7" i="21"/>
  <c r="Y7" i="21"/>
  <c r="X7" i="21"/>
  <c r="W7" i="21"/>
  <c r="A7" i="21"/>
  <c r="AF6" i="21"/>
  <c r="AE6" i="21"/>
  <c r="AC6" i="21"/>
  <c r="AB6" i="21"/>
  <c r="AA6" i="21"/>
  <c r="Z6" i="21"/>
  <c r="Y6" i="21"/>
  <c r="X6" i="21"/>
  <c r="W6" i="21"/>
  <c r="A6" i="21"/>
  <c r="AF5" i="21"/>
  <c r="AE5" i="21"/>
  <c r="AC5" i="21"/>
  <c r="AB5" i="21"/>
  <c r="AA5" i="21"/>
  <c r="Z5" i="21"/>
  <c r="Y5" i="21"/>
  <c r="X5" i="21"/>
  <c r="W5" i="21"/>
  <c r="V5" i="21"/>
  <c r="A5" i="21"/>
  <c r="V3" i="21" s="1"/>
  <c r="AF4" i="21"/>
  <c r="AE4" i="21"/>
  <c r="AC4" i="21"/>
  <c r="AB4" i="21"/>
  <c r="AA4" i="21"/>
  <c r="Z4" i="21"/>
  <c r="Y4" i="21"/>
  <c r="X4" i="21"/>
  <c r="W4" i="21"/>
  <c r="A4" i="21"/>
  <c r="AF3" i="21"/>
  <c r="AE3" i="21"/>
  <c r="AC3" i="21"/>
  <c r="AB3" i="21"/>
  <c r="AA3" i="21"/>
  <c r="Z3" i="21"/>
  <c r="Y3" i="21"/>
  <c r="X3" i="21"/>
  <c r="W3" i="21"/>
  <c r="A3" i="21"/>
  <c r="AF2" i="21"/>
  <c r="AE2" i="21"/>
  <c r="AC2" i="21"/>
  <c r="AB2" i="21"/>
  <c r="AA2" i="21"/>
  <c r="Z2" i="21"/>
  <c r="Y2" i="21"/>
  <c r="X2" i="21"/>
  <c r="W2" i="21"/>
  <c r="A2" i="21"/>
  <c r="V2" i="21" s="1"/>
  <c r="AF4" i="20"/>
  <c r="AE4" i="20"/>
  <c r="AC4" i="20"/>
  <c r="AB4" i="20"/>
  <c r="AA4" i="20"/>
  <c r="Z4" i="20"/>
  <c r="Y4" i="20"/>
  <c r="X4" i="20"/>
  <c r="W4" i="20"/>
  <c r="V4" i="20"/>
  <c r="AF3" i="20"/>
  <c r="AE3" i="20"/>
  <c r="AC3" i="20"/>
  <c r="AB3" i="20"/>
  <c r="AA3" i="20"/>
  <c r="Z3" i="20"/>
  <c r="Y3" i="20"/>
  <c r="X3" i="20"/>
  <c r="W3" i="20"/>
  <c r="V3" i="20"/>
  <c r="AF2" i="20"/>
  <c r="AE2" i="20"/>
  <c r="AC2" i="20"/>
  <c r="AB2" i="20"/>
  <c r="AA2" i="20"/>
  <c r="Z2" i="20"/>
  <c r="Y2" i="20"/>
  <c r="X2" i="20"/>
  <c r="W2" i="20"/>
  <c r="V2" i="20"/>
  <c r="A59" i="19"/>
  <c r="A58" i="19"/>
  <c r="A57" i="19"/>
  <c r="V47" i="19" s="1"/>
  <c r="A56" i="19"/>
  <c r="A55" i="19"/>
  <c r="A54" i="19"/>
  <c r="V46" i="19" s="1"/>
  <c r="A53" i="19"/>
  <c r="A52" i="19"/>
  <c r="A51" i="19"/>
  <c r="A50" i="19"/>
  <c r="A49" i="19"/>
  <c r="A48" i="19"/>
  <c r="V44" i="19" s="1"/>
  <c r="AF47" i="19"/>
  <c r="AE47" i="19"/>
  <c r="AC47" i="19"/>
  <c r="AB47" i="19"/>
  <c r="AA47" i="19"/>
  <c r="Z47" i="19"/>
  <c r="Y47" i="19"/>
  <c r="X47" i="19"/>
  <c r="W47" i="19"/>
  <c r="A47" i="19"/>
  <c r="AF46" i="19"/>
  <c r="AE46" i="19"/>
  <c r="AC46" i="19"/>
  <c r="AB46" i="19"/>
  <c r="AA46" i="19"/>
  <c r="Z46" i="19"/>
  <c r="Y46" i="19"/>
  <c r="X46" i="19"/>
  <c r="W46" i="19"/>
  <c r="A46" i="19"/>
  <c r="AF45" i="19"/>
  <c r="AE45" i="19"/>
  <c r="AC45" i="19"/>
  <c r="AB45" i="19"/>
  <c r="AA45" i="19"/>
  <c r="Z45" i="19"/>
  <c r="Y45" i="19"/>
  <c r="X45" i="19"/>
  <c r="W45" i="19"/>
  <c r="V45" i="19"/>
  <c r="A45" i="19"/>
  <c r="V43" i="19" s="1"/>
  <c r="AF44" i="19"/>
  <c r="AE44" i="19"/>
  <c r="AC44" i="19"/>
  <c r="AB44" i="19"/>
  <c r="AA44" i="19"/>
  <c r="Z44" i="19"/>
  <c r="Y44" i="19"/>
  <c r="X44" i="19"/>
  <c r="W44" i="19"/>
  <c r="A44" i="19"/>
  <c r="AF43" i="19"/>
  <c r="AE43" i="19"/>
  <c r="AC43" i="19"/>
  <c r="AB43" i="19"/>
  <c r="AA43" i="19"/>
  <c r="Z43" i="19"/>
  <c r="Y43" i="19"/>
  <c r="X43" i="19"/>
  <c r="W43" i="19"/>
  <c r="A43" i="19"/>
  <c r="AF42" i="19"/>
  <c r="AE42" i="19"/>
  <c r="AC42" i="19"/>
  <c r="AB42" i="19"/>
  <c r="AA42" i="19"/>
  <c r="Z42" i="19"/>
  <c r="Y42" i="19"/>
  <c r="X42" i="19"/>
  <c r="W42" i="19"/>
  <c r="A42" i="19"/>
  <c r="V42" i="19" s="1"/>
  <c r="A39" i="19"/>
  <c r="A38" i="19"/>
  <c r="A37" i="19"/>
  <c r="A36" i="19"/>
  <c r="A35" i="19"/>
  <c r="A34" i="19"/>
  <c r="A33" i="19"/>
  <c r="A32" i="19"/>
  <c r="A31" i="19"/>
  <c r="A30" i="19"/>
  <c r="A29" i="19"/>
  <c r="A28" i="19"/>
  <c r="AF27" i="19"/>
  <c r="AE27" i="19"/>
  <c r="AC27" i="19"/>
  <c r="AB27" i="19"/>
  <c r="AA27" i="19"/>
  <c r="Z27" i="19"/>
  <c r="Y27" i="19"/>
  <c r="X27" i="19"/>
  <c r="W27" i="19"/>
  <c r="V27" i="19"/>
  <c r="A27" i="19"/>
  <c r="AF26" i="19"/>
  <c r="AE26" i="19"/>
  <c r="AC26" i="19"/>
  <c r="AB26" i="19"/>
  <c r="AA26" i="19"/>
  <c r="Z26" i="19"/>
  <c r="Y26" i="19"/>
  <c r="X26" i="19"/>
  <c r="W26" i="19"/>
  <c r="V26" i="19"/>
  <c r="A26" i="19"/>
  <c r="AF25" i="19"/>
  <c r="AE25" i="19"/>
  <c r="AC25" i="19"/>
  <c r="AB25" i="19"/>
  <c r="AA25" i="19"/>
  <c r="Z25" i="19"/>
  <c r="Y25" i="19"/>
  <c r="X25" i="19"/>
  <c r="W25" i="19"/>
  <c r="V25" i="19"/>
  <c r="A25" i="19"/>
  <c r="AF24" i="19"/>
  <c r="AE24" i="19"/>
  <c r="AC24" i="19"/>
  <c r="AB24" i="19"/>
  <c r="AA24" i="19"/>
  <c r="Z24" i="19"/>
  <c r="Y24" i="19"/>
  <c r="X24" i="19"/>
  <c r="W24" i="19"/>
  <c r="V24" i="19"/>
  <c r="A24" i="19"/>
  <c r="AF23" i="19"/>
  <c r="AE23" i="19"/>
  <c r="AC23" i="19"/>
  <c r="AB23" i="19"/>
  <c r="AA23" i="19"/>
  <c r="Z23" i="19"/>
  <c r="Y23" i="19"/>
  <c r="X23" i="19"/>
  <c r="W23" i="19"/>
  <c r="V23" i="19"/>
  <c r="A23" i="19"/>
  <c r="AF22" i="19"/>
  <c r="AE22" i="19"/>
  <c r="AC22" i="19"/>
  <c r="AB22" i="19"/>
  <c r="AA22" i="19"/>
  <c r="Z22" i="19"/>
  <c r="Y22" i="19"/>
  <c r="X22" i="19"/>
  <c r="W22" i="19"/>
  <c r="V22" i="19"/>
  <c r="A22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V4" i="19" s="1"/>
  <c r="AF7" i="19"/>
  <c r="AE7" i="19"/>
  <c r="AC7" i="19"/>
  <c r="AB7" i="19"/>
  <c r="AA7" i="19"/>
  <c r="Z7" i="19"/>
  <c r="Y7" i="19"/>
  <c r="X7" i="19"/>
  <c r="W7" i="19"/>
  <c r="V7" i="19"/>
  <c r="A7" i="19"/>
  <c r="AF6" i="19"/>
  <c r="AE6" i="19"/>
  <c r="AC6" i="19"/>
  <c r="AB6" i="19"/>
  <c r="AA6" i="19"/>
  <c r="Z6" i="19"/>
  <c r="Y6" i="19"/>
  <c r="X6" i="19"/>
  <c r="W6" i="19"/>
  <c r="V6" i="19"/>
  <c r="A6" i="19"/>
  <c r="AF5" i="19"/>
  <c r="AE5" i="19"/>
  <c r="AC5" i="19"/>
  <c r="AB5" i="19"/>
  <c r="AA5" i="19"/>
  <c r="Z5" i="19"/>
  <c r="Y5" i="19"/>
  <c r="X5" i="19"/>
  <c r="W5" i="19"/>
  <c r="V5" i="19"/>
  <c r="A5" i="19"/>
  <c r="V3" i="19" s="1"/>
  <c r="AF4" i="19"/>
  <c r="AE4" i="19"/>
  <c r="AC4" i="19"/>
  <c r="AB4" i="19"/>
  <c r="AA4" i="19"/>
  <c r="Z4" i="19"/>
  <c r="Y4" i="19"/>
  <c r="X4" i="19"/>
  <c r="W4" i="19"/>
  <c r="A4" i="19"/>
  <c r="AF3" i="19"/>
  <c r="AE3" i="19"/>
  <c r="AC3" i="19"/>
  <c r="AB3" i="19"/>
  <c r="AA3" i="19"/>
  <c r="Z3" i="19"/>
  <c r="Y3" i="19"/>
  <c r="X3" i="19"/>
  <c r="W3" i="19"/>
  <c r="A3" i="19"/>
  <c r="AF2" i="19"/>
  <c r="AE2" i="19"/>
  <c r="AC2" i="19"/>
  <c r="AB2" i="19"/>
  <c r="AA2" i="19"/>
  <c r="Z2" i="19"/>
  <c r="Y2" i="19"/>
  <c r="X2" i="19"/>
  <c r="W2" i="19"/>
  <c r="A2" i="19"/>
  <c r="V2" i="19" s="1"/>
  <c r="W23" i="13"/>
  <c r="X23" i="13"/>
  <c r="W24" i="13"/>
  <c r="X24" i="13"/>
  <c r="W25" i="13"/>
  <c r="X25" i="13"/>
  <c r="W26" i="13"/>
  <c r="X26" i="13"/>
  <c r="W27" i="13"/>
  <c r="X27" i="13"/>
  <c r="X22" i="13"/>
  <c r="W22" i="13"/>
  <c r="W3" i="13"/>
  <c r="X3" i="13"/>
  <c r="W4" i="13"/>
  <c r="X4" i="13"/>
  <c r="W5" i="13"/>
  <c r="X5" i="13"/>
  <c r="W6" i="13"/>
  <c r="X6" i="13"/>
  <c r="W7" i="13"/>
  <c r="X7" i="13"/>
  <c r="X2" i="13"/>
  <c r="W2" i="13"/>
  <c r="X43" i="13"/>
  <c r="X44" i="13"/>
  <c r="X45" i="13"/>
  <c r="X46" i="13"/>
  <c r="X47" i="13"/>
  <c r="X42" i="13"/>
  <c r="W43" i="13"/>
  <c r="W44" i="13"/>
  <c r="W45" i="13"/>
  <c r="W46" i="13"/>
  <c r="W47" i="13"/>
  <c r="W42" i="13"/>
  <c r="AB42" i="13"/>
  <c r="Y43" i="13"/>
  <c r="Z43" i="13"/>
  <c r="AA43" i="13"/>
  <c r="AB43" i="13"/>
  <c r="AC43" i="13"/>
  <c r="AE43" i="13"/>
  <c r="AF43" i="13"/>
  <c r="Y44" i="13"/>
  <c r="Z44" i="13"/>
  <c r="AA44" i="13"/>
  <c r="AB44" i="13"/>
  <c r="AC44" i="13"/>
  <c r="AE44" i="13"/>
  <c r="AF44" i="13"/>
  <c r="Y45" i="13"/>
  <c r="Z45" i="13"/>
  <c r="AA45" i="13"/>
  <c r="AB45" i="13"/>
  <c r="AC45" i="13"/>
  <c r="AE45" i="13"/>
  <c r="AF45" i="13"/>
  <c r="Y46" i="13"/>
  <c r="Z46" i="13"/>
  <c r="AA46" i="13"/>
  <c r="AB46" i="13"/>
  <c r="AC46" i="13"/>
  <c r="AE46" i="13"/>
  <c r="AF46" i="13"/>
  <c r="Y47" i="13"/>
  <c r="Z47" i="13"/>
  <c r="AA47" i="13"/>
  <c r="AB47" i="13"/>
  <c r="AI47" i="13" s="1"/>
  <c r="AC47" i="13"/>
  <c r="AE47" i="13"/>
  <c r="AF47" i="13"/>
  <c r="AF42" i="13"/>
  <c r="AE42" i="13"/>
  <c r="AC42" i="13"/>
  <c r="V23" i="13"/>
  <c r="Y23" i="13"/>
  <c r="Z23" i="13"/>
  <c r="AA23" i="13"/>
  <c r="AB23" i="13"/>
  <c r="AC23" i="13"/>
  <c r="AE23" i="13"/>
  <c r="AF23" i="13"/>
  <c r="V24" i="13"/>
  <c r="Y24" i="13"/>
  <c r="Z24" i="13"/>
  <c r="AA24" i="13"/>
  <c r="AB24" i="13"/>
  <c r="AC24" i="13"/>
  <c r="AE24" i="13"/>
  <c r="AF24" i="13"/>
  <c r="V25" i="13"/>
  <c r="Y25" i="13"/>
  <c r="Z25" i="13"/>
  <c r="AA25" i="13"/>
  <c r="AB25" i="13"/>
  <c r="AC25" i="13"/>
  <c r="AE25" i="13"/>
  <c r="AF25" i="13"/>
  <c r="V26" i="13"/>
  <c r="Y26" i="13"/>
  <c r="Z26" i="13"/>
  <c r="AA26" i="13"/>
  <c r="AB26" i="13"/>
  <c r="AC26" i="13"/>
  <c r="AE26" i="13"/>
  <c r="AF26" i="13"/>
  <c r="V27" i="13"/>
  <c r="Y27" i="13"/>
  <c r="Z27" i="13"/>
  <c r="AA27" i="13"/>
  <c r="AB27" i="13"/>
  <c r="AC27" i="13"/>
  <c r="AE27" i="13"/>
  <c r="AF27" i="13"/>
  <c r="AF22" i="13"/>
  <c r="AE22" i="13"/>
  <c r="AC22" i="13"/>
  <c r="AB22" i="13"/>
  <c r="AI22" i="13" s="1"/>
  <c r="AA42" i="13"/>
  <c r="Z42" i="13"/>
  <c r="Y42" i="13"/>
  <c r="AA22" i="13"/>
  <c r="Z22" i="13"/>
  <c r="Y22" i="13"/>
  <c r="V22" i="13"/>
  <c r="A59" i="13"/>
  <c r="A58" i="13"/>
  <c r="A57" i="13"/>
  <c r="V47" i="13" s="1"/>
  <c r="A56" i="13"/>
  <c r="A55" i="13"/>
  <c r="A54" i="13"/>
  <c r="V46" i="13" s="1"/>
  <c r="A53" i="13"/>
  <c r="A52" i="13"/>
  <c r="A51" i="13"/>
  <c r="V45" i="13" s="1"/>
  <c r="A50" i="13"/>
  <c r="A49" i="13"/>
  <c r="A48" i="13"/>
  <c r="V44" i="13" s="1"/>
  <c r="A47" i="13"/>
  <c r="A46" i="13"/>
  <c r="A45" i="13"/>
  <c r="V43" i="13" s="1"/>
  <c r="A44" i="13"/>
  <c r="A43" i="13"/>
  <c r="A42" i="13"/>
  <c r="V42" i="13" s="1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19" i="18"/>
  <c r="A18" i="18"/>
  <c r="A17" i="18"/>
  <c r="V7" i="18" s="1"/>
  <c r="A16" i="18"/>
  <c r="A15" i="18"/>
  <c r="A14" i="18"/>
  <c r="A13" i="18"/>
  <c r="A12" i="18"/>
  <c r="A11" i="18"/>
  <c r="A10" i="18"/>
  <c r="A9" i="18"/>
  <c r="A8" i="18"/>
  <c r="A7" i="18"/>
  <c r="A6" i="18"/>
  <c r="A5" i="18"/>
  <c r="V3" i="18" s="1"/>
  <c r="A4" i="18"/>
  <c r="A3" i="18"/>
  <c r="A2" i="18"/>
  <c r="A19" i="17"/>
  <c r="A18" i="17"/>
  <c r="A17" i="17"/>
  <c r="V7" i="17" s="1"/>
  <c r="A16" i="17"/>
  <c r="A15" i="17"/>
  <c r="A14" i="17"/>
  <c r="A13" i="17"/>
  <c r="A12" i="17"/>
  <c r="A11" i="17"/>
  <c r="A10" i="17"/>
  <c r="A9" i="17"/>
  <c r="A8" i="17"/>
  <c r="A7" i="17"/>
  <c r="A6" i="17"/>
  <c r="A5" i="17"/>
  <c r="V3" i="17" s="1"/>
  <c r="A4" i="17"/>
  <c r="A3" i="17"/>
  <c r="A2" i="17"/>
  <c r="A19" i="16"/>
  <c r="A18" i="16"/>
  <c r="A17" i="16"/>
  <c r="A16" i="16"/>
  <c r="A15" i="16"/>
  <c r="A14" i="16"/>
  <c r="A13" i="16"/>
  <c r="A12" i="16"/>
  <c r="A11" i="16"/>
  <c r="A10" i="16"/>
  <c r="A9" i="16"/>
  <c r="A8" i="16"/>
  <c r="V4" i="16" s="1"/>
  <c r="A7" i="16"/>
  <c r="A6" i="16"/>
  <c r="A5" i="16"/>
  <c r="A4" i="16"/>
  <c r="A3" i="16"/>
  <c r="A2" i="16"/>
  <c r="A3" i="13"/>
  <c r="A4" i="13"/>
  <c r="A5" i="13"/>
  <c r="A6" i="13"/>
  <c r="A7" i="13"/>
  <c r="A8" i="13"/>
  <c r="A9" i="13"/>
  <c r="A10" i="13"/>
  <c r="A11" i="13"/>
  <c r="V5" i="13" s="1"/>
  <c r="A12" i="13"/>
  <c r="A13" i="13"/>
  <c r="A14" i="13"/>
  <c r="A15" i="13"/>
  <c r="A16" i="13"/>
  <c r="A17" i="13"/>
  <c r="A18" i="13"/>
  <c r="A19" i="13"/>
  <c r="A2" i="13"/>
  <c r="V2" i="13" s="1"/>
  <c r="AF7" i="18"/>
  <c r="AE7" i="18"/>
  <c r="AC7" i="18"/>
  <c r="AB7" i="18"/>
  <c r="AA7" i="18"/>
  <c r="Z7" i="18"/>
  <c r="Y7" i="18"/>
  <c r="X7" i="18"/>
  <c r="W7" i="18"/>
  <c r="AF6" i="18"/>
  <c r="AE6" i="18"/>
  <c r="AC6" i="18"/>
  <c r="AB6" i="18"/>
  <c r="AA6" i="18"/>
  <c r="Z6" i="18"/>
  <c r="Y6" i="18"/>
  <c r="X6" i="18"/>
  <c r="W6" i="18"/>
  <c r="V6" i="18"/>
  <c r="AF5" i="18"/>
  <c r="AE5" i="18"/>
  <c r="AC5" i="18"/>
  <c r="AB5" i="18"/>
  <c r="AA5" i="18"/>
  <c r="Z5" i="18"/>
  <c r="Y5" i="18"/>
  <c r="X5" i="18"/>
  <c r="W5" i="18"/>
  <c r="V5" i="18"/>
  <c r="AF4" i="18"/>
  <c r="AE4" i="18"/>
  <c r="AC4" i="18"/>
  <c r="AB4" i="18"/>
  <c r="AA4" i="18"/>
  <c r="Z4" i="18"/>
  <c r="Y4" i="18"/>
  <c r="X4" i="18"/>
  <c r="W4" i="18"/>
  <c r="V4" i="18"/>
  <c r="AF3" i="18"/>
  <c r="AE3" i="18"/>
  <c r="AC3" i="18"/>
  <c r="AB3" i="18"/>
  <c r="AA3" i="18"/>
  <c r="Z3" i="18"/>
  <c r="Y3" i="18"/>
  <c r="X3" i="18"/>
  <c r="W3" i="18"/>
  <c r="AF2" i="18"/>
  <c r="AE2" i="18"/>
  <c r="AC2" i="18"/>
  <c r="AB2" i="18"/>
  <c r="AA2" i="18"/>
  <c r="Z2" i="18"/>
  <c r="Y2" i="18"/>
  <c r="X2" i="18"/>
  <c r="W2" i="18"/>
  <c r="V2" i="18"/>
  <c r="V4" i="12"/>
  <c r="W4" i="12"/>
  <c r="X4" i="12"/>
  <c r="Y4" i="12"/>
  <c r="Z4" i="12"/>
  <c r="AA4" i="12"/>
  <c r="AB4" i="12"/>
  <c r="AC4" i="12"/>
  <c r="AE4" i="12"/>
  <c r="AF4" i="12"/>
  <c r="V4" i="15"/>
  <c r="W4" i="15"/>
  <c r="X4" i="15"/>
  <c r="Y4" i="15"/>
  <c r="Z4" i="15"/>
  <c r="AA4" i="15"/>
  <c r="AB4" i="15"/>
  <c r="AC4" i="15"/>
  <c r="AE4" i="15"/>
  <c r="AF4" i="15"/>
  <c r="V4" i="14"/>
  <c r="W4" i="14"/>
  <c r="X4" i="14"/>
  <c r="Y4" i="14"/>
  <c r="Z4" i="14"/>
  <c r="AA4" i="14"/>
  <c r="AB4" i="14"/>
  <c r="AC4" i="14"/>
  <c r="AE4" i="14"/>
  <c r="AF4" i="14"/>
  <c r="AF7" i="17"/>
  <c r="AE7" i="17"/>
  <c r="AC7" i="17"/>
  <c r="AB7" i="17"/>
  <c r="AA7" i="17"/>
  <c r="Z7" i="17"/>
  <c r="Y7" i="17"/>
  <c r="X7" i="17"/>
  <c r="W7" i="17"/>
  <c r="AF6" i="17"/>
  <c r="AE6" i="17"/>
  <c r="AC6" i="17"/>
  <c r="AB6" i="17"/>
  <c r="AA6" i="17"/>
  <c r="Z6" i="17"/>
  <c r="Y6" i="17"/>
  <c r="X6" i="17"/>
  <c r="W6" i="17"/>
  <c r="V6" i="17"/>
  <c r="AF5" i="17"/>
  <c r="AE5" i="17"/>
  <c r="AC5" i="17"/>
  <c r="AB5" i="17"/>
  <c r="AA5" i="17"/>
  <c r="Z5" i="17"/>
  <c r="Y5" i="17"/>
  <c r="X5" i="17"/>
  <c r="W5" i="17"/>
  <c r="V5" i="17"/>
  <c r="AF4" i="17"/>
  <c r="AE4" i="17"/>
  <c r="AC4" i="17"/>
  <c r="AB4" i="17"/>
  <c r="AA4" i="17"/>
  <c r="Z4" i="17"/>
  <c r="Y4" i="17"/>
  <c r="X4" i="17"/>
  <c r="W4" i="17"/>
  <c r="V4" i="17"/>
  <c r="AF3" i="17"/>
  <c r="AE3" i="17"/>
  <c r="AC3" i="17"/>
  <c r="AB3" i="17"/>
  <c r="AA3" i="17"/>
  <c r="Z3" i="17"/>
  <c r="Y3" i="17"/>
  <c r="X3" i="17"/>
  <c r="W3" i="17"/>
  <c r="AF2" i="17"/>
  <c r="AE2" i="17"/>
  <c r="AC2" i="17"/>
  <c r="AB2" i="17"/>
  <c r="AA2" i="17"/>
  <c r="Z2" i="17"/>
  <c r="Y2" i="17"/>
  <c r="X2" i="17"/>
  <c r="W2" i="17"/>
  <c r="V2" i="17"/>
  <c r="AF7" i="16"/>
  <c r="AE7" i="16"/>
  <c r="AC7" i="16"/>
  <c r="AB7" i="16"/>
  <c r="AA7" i="16"/>
  <c r="Z7" i="16"/>
  <c r="Y7" i="16"/>
  <c r="X7" i="16"/>
  <c r="W7" i="16"/>
  <c r="V7" i="16"/>
  <c r="AF6" i="16"/>
  <c r="AE6" i="16"/>
  <c r="AC6" i="16"/>
  <c r="AB6" i="16"/>
  <c r="AA6" i="16"/>
  <c r="Z6" i="16"/>
  <c r="Y6" i="16"/>
  <c r="X6" i="16"/>
  <c r="W6" i="16"/>
  <c r="V6" i="16"/>
  <c r="AF5" i="16"/>
  <c r="AE5" i="16"/>
  <c r="AC5" i="16"/>
  <c r="AB5" i="16"/>
  <c r="AA5" i="16"/>
  <c r="Z5" i="16"/>
  <c r="Y5" i="16"/>
  <c r="X5" i="16"/>
  <c r="W5" i="16"/>
  <c r="V5" i="16"/>
  <c r="AF4" i="16"/>
  <c r="AE4" i="16"/>
  <c r="AC4" i="16"/>
  <c r="AB4" i="16"/>
  <c r="AA4" i="16"/>
  <c r="Z4" i="16"/>
  <c r="Y4" i="16"/>
  <c r="X4" i="16"/>
  <c r="W4" i="16"/>
  <c r="AF3" i="16"/>
  <c r="AE3" i="16"/>
  <c r="AC3" i="16"/>
  <c r="AB3" i="16"/>
  <c r="AA3" i="16"/>
  <c r="Z3" i="16"/>
  <c r="Y3" i="16"/>
  <c r="X3" i="16"/>
  <c r="W3" i="16"/>
  <c r="V3" i="16"/>
  <c r="AF2" i="16"/>
  <c r="AE2" i="16"/>
  <c r="AC2" i="16"/>
  <c r="AB2" i="16"/>
  <c r="AA2" i="16"/>
  <c r="Z2" i="16"/>
  <c r="Y2" i="16"/>
  <c r="X2" i="16"/>
  <c r="W2" i="16"/>
  <c r="V2" i="16"/>
  <c r="Y3" i="13"/>
  <c r="Z3" i="13"/>
  <c r="AA3" i="13"/>
  <c r="AB3" i="13"/>
  <c r="AC3" i="13"/>
  <c r="AE3" i="13"/>
  <c r="AF3" i="13"/>
  <c r="Y4" i="13"/>
  <c r="Z4" i="13"/>
  <c r="AA4" i="13"/>
  <c r="AB4" i="13"/>
  <c r="AC4" i="13"/>
  <c r="AE4" i="13"/>
  <c r="AF4" i="13"/>
  <c r="Y5" i="13"/>
  <c r="Z5" i="13"/>
  <c r="AA5" i="13"/>
  <c r="AB5" i="13"/>
  <c r="AC5" i="13"/>
  <c r="AE5" i="13"/>
  <c r="AF5" i="13"/>
  <c r="Y6" i="13"/>
  <c r="Z6" i="13"/>
  <c r="AA6" i="13"/>
  <c r="AB6" i="13"/>
  <c r="AC6" i="13"/>
  <c r="AE6" i="13"/>
  <c r="AF6" i="13"/>
  <c r="Y7" i="13"/>
  <c r="Z7" i="13"/>
  <c r="AA7" i="13"/>
  <c r="AB7" i="13"/>
  <c r="AI7" i="13" s="1"/>
  <c r="AC7" i="13"/>
  <c r="AE7" i="13"/>
  <c r="AF7" i="13"/>
  <c r="AF3" i="15"/>
  <c r="AE3" i="15"/>
  <c r="AC3" i="15"/>
  <c r="AB3" i="15"/>
  <c r="AA3" i="15"/>
  <c r="Z3" i="15"/>
  <c r="Y3" i="15"/>
  <c r="X3" i="15"/>
  <c r="W3" i="15"/>
  <c r="V3" i="15"/>
  <c r="AF2" i="15"/>
  <c r="AE2" i="15"/>
  <c r="AC2" i="15"/>
  <c r="AB2" i="15"/>
  <c r="AA2" i="15"/>
  <c r="Z2" i="15"/>
  <c r="Y2" i="15"/>
  <c r="X2" i="15"/>
  <c r="W2" i="15"/>
  <c r="V2" i="15"/>
  <c r="AF3" i="14"/>
  <c r="AE3" i="14"/>
  <c r="AC3" i="14"/>
  <c r="AB3" i="14"/>
  <c r="AA3" i="14"/>
  <c r="Z3" i="14"/>
  <c r="Y3" i="14"/>
  <c r="X3" i="14"/>
  <c r="W3" i="14"/>
  <c r="V3" i="14"/>
  <c r="AF2" i="14"/>
  <c r="AE2" i="14"/>
  <c r="AC2" i="14"/>
  <c r="AB2" i="14"/>
  <c r="AA2" i="14"/>
  <c r="Z2" i="14"/>
  <c r="Y2" i="14"/>
  <c r="X2" i="14"/>
  <c r="W2" i="14"/>
  <c r="V2" i="14"/>
  <c r="V3" i="11"/>
  <c r="W3" i="11"/>
  <c r="X3" i="11"/>
  <c r="Y3" i="11"/>
  <c r="Z3" i="11"/>
  <c r="AA3" i="11"/>
  <c r="AB3" i="11"/>
  <c r="AD3" i="11"/>
  <c r="AE3" i="11"/>
  <c r="V4" i="11"/>
  <c r="W4" i="11"/>
  <c r="X4" i="11"/>
  <c r="Y4" i="11"/>
  <c r="Z4" i="11"/>
  <c r="AA4" i="11"/>
  <c r="AB4" i="11"/>
  <c r="AD4" i="11"/>
  <c r="AE4" i="11"/>
  <c r="V5" i="11"/>
  <c r="W5" i="11"/>
  <c r="X5" i="11"/>
  <c r="Y5" i="11"/>
  <c r="Z5" i="11"/>
  <c r="AA5" i="11"/>
  <c r="AB5" i="11"/>
  <c r="AD5" i="11"/>
  <c r="AE5" i="11"/>
  <c r="V6" i="11"/>
  <c r="W6" i="11"/>
  <c r="X6" i="11"/>
  <c r="Y6" i="11"/>
  <c r="Z6" i="11"/>
  <c r="AA6" i="11"/>
  <c r="AB6" i="11"/>
  <c r="AD6" i="11"/>
  <c r="AE6" i="11"/>
  <c r="V3" i="7"/>
  <c r="W3" i="7"/>
  <c r="X3" i="7"/>
  <c r="Y3" i="7"/>
  <c r="Z3" i="7"/>
  <c r="AA3" i="7"/>
  <c r="AB3" i="7"/>
  <c r="AD3" i="7"/>
  <c r="AE3" i="7"/>
  <c r="V4" i="7"/>
  <c r="W4" i="7"/>
  <c r="X4" i="7"/>
  <c r="Y4" i="7"/>
  <c r="Z4" i="7"/>
  <c r="AA4" i="7"/>
  <c r="AB4" i="7"/>
  <c r="AD4" i="7"/>
  <c r="AE4" i="7"/>
  <c r="V5" i="7"/>
  <c r="W5" i="7"/>
  <c r="X5" i="7"/>
  <c r="Y5" i="7"/>
  <c r="Z5" i="7"/>
  <c r="AA5" i="7"/>
  <c r="AB5" i="7"/>
  <c r="AD5" i="7"/>
  <c r="AE5" i="7"/>
  <c r="V6" i="7"/>
  <c r="W6" i="7"/>
  <c r="X6" i="7"/>
  <c r="Y6" i="7"/>
  <c r="Z6" i="7"/>
  <c r="AA6" i="7"/>
  <c r="AB6" i="7"/>
  <c r="AD6" i="7"/>
  <c r="AE6" i="7"/>
  <c r="V3" i="10"/>
  <c r="W3" i="10"/>
  <c r="X3" i="10"/>
  <c r="Y3" i="10"/>
  <c r="Z3" i="10"/>
  <c r="AA3" i="10"/>
  <c r="AB3" i="10"/>
  <c r="AD3" i="10"/>
  <c r="AE3" i="10"/>
  <c r="V4" i="10"/>
  <c r="W4" i="10"/>
  <c r="X4" i="10"/>
  <c r="Y4" i="10"/>
  <c r="Z4" i="10"/>
  <c r="AA4" i="10"/>
  <c r="AB4" i="10"/>
  <c r="AD4" i="10"/>
  <c r="AE4" i="10"/>
  <c r="V5" i="10"/>
  <c r="W5" i="10"/>
  <c r="X5" i="10"/>
  <c r="Y5" i="10"/>
  <c r="Z5" i="10"/>
  <c r="AA5" i="10"/>
  <c r="AB5" i="10"/>
  <c r="AD5" i="10"/>
  <c r="AE5" i="10"/>
  <c r="V6" i="10"/>
  <c r="W6" i="10"/>
  <c r="X6" i="10"/>
  <c r="Y6" i="10"/>
  <c r="Z6" i="10"/>
  <c r="AA6" i="10"/>
  <c r="AB6" i="10"/>
  <c r="AD6" i="10"/>
  <c r="AE6" i="10"/>
  <c r="AE2" i="7"/>
  <c r="AD2" i="7"/>
  <c r="AB2" i="7"/>
  <c r="AA2" i="7"/>
  <c r="Z2" i="7"/>
  <c r="Y2" i="7"/>
  <c r="X2" i="7"/>
  <c r="W2" i="7"/>
  <c r="V2" i="7"/>
  <c r="AE2" i="9"/>
  <c r="AD2" i="9"/>
  <c r="AB2" i="9"/>
  <c r="AA2" i="9"/>
  <c r="Z2" i="9"/>
  <c r="Y2" i="9"/>
  <c r="X2" i="9"/>
  <c r="W2" i="9"/>
  <c r="V2" i="9"/>
  <c r="V3" i="13"/>
  <c r="V4" i="13"/>
  <c r="V6" i="13"/>
  <c r="V7" i="13"/>
  <c r="AF2" i="13"/>
  <c r="AE2" i="13"/>
  <c r="AC2" i="13"/>
  <c r="AB2" i="13"/>
  <c r="AA2" i="13"/>
  <c r="Z2" i="13"/>
  <c r="Y2" i="13"/>
  <c r="W3" i="12"/>
  <c r="W2" i="12"/>
  <c r="X3" i="12"/>
  <c r="X2" i="12"/>
  <c r="AI25" i="13" l="1"/>
  <c r="AI44" i="13"/>
  <c r="AI26" i="13"/>
  <c r="AI45" i="13"/>
  <c r="AI4" i="13"/>
  <c r="AI3" i="13"/>
  <c r="AI6" i="13"/>
  <c r="AI23" i="13"/>
  <c r="AI43" i="13"/>
  <c r="AI27" i="13"/>
  <c r="AI24" i="13"/>
  <c r="AI46" i="13"/>
  <c r="AI5" i="13"/>
  <c r="AI42" i="13"/>
  <c r="AI2" i="13"/>
  <c r="AD45" i="22"/>
  <c r="AG45" i="22" s="1"/>
  <c r="AD7" i="22"/>
  <c r="AG7" i="22" s="1"/>
  <c r="AH24" i="22"/>
  <c r="AD2" i="13"/>
  <c r="AD7" i="13"/>
  <c r="AH25" i="21"/>
  <c r="AH47" i="22"/>
  <c r="AH2" i="21"/>
  <c r="AH7" i="21"/>
  <c r="AH44" i="22"/>
  <c r="AH4" i="21"/>
  <c r="AH42" i="21"/>
  <c r="AD2" i="22"/>
  <c r="AG2" i="22" s="1"/>
  <c r="AD26" i="22"/>
  <c r="AG26" i="22" s="1"/>
  <c r="AH27" i="22"/>
  <c r="AD6" i="22"/>
  <c r="AG6" i="22" s="1"/>
  <c r="AH45" i="21"/>
  <c r="AH2" i="22"/>
  <c r="AH4" i="22"/>
  <c r="AH3" i="22"/>
  <c r="AD3" i="22"/>
  <c r="AG3" i="22" s="1"/>
  <c r="AH7" i="22"/>
  <c r="AH22" i="22"/>
  <c r="AH26" i="22"/>
  <c r="AD44" i="22"/>
  <c r="AG44" i="22" s="1"/>
  <c r="AH45" i="22"/>
  <c r="AH46" i="22"/>
  <c r="AH6" i="22"/>
  <c r="AD27" i="22"/>
  <c r="AG27" i="22" s="1"/>
  <c r="AH42" i="22"/>
  <c r="AD6" i="21"/>
  <c r="AG6" i="21" s="1"/>
  <c r="AD24" i="21"/>
  <c r="AG24" i="21" s="1"/>
  <c r="AD44" i="21"/>
  <c r="AG44" i="21" s="1"/>
  <c r="AD4" i="22"/>
  <c r="AG4" i="22" s="1"/>
  <c r="AD5" i="22"/>
  <c r="AG5" i="22" s="1"/>
  <c r="AD24" i="22"/>
  <c r="AG24" i="22" s="1"/>
  <c r="AD25" i="22"/>
  <c r="AG25" i="22" s="1"/>
  <c r="AD43" i="22"/>
  <c r="AG43" i="22" s="1"/>
  <c r="AD47" i="22"/>
  <c r="AG47" i="22" s="1"/>
  <c r="AH5" i="22"/>
  <c r="AD22" i="22"/>
  <c r="AG22" i="22" s="1"/>
  <c r="AD23" i="22"/>
  <c r="AG23" i="22" s="1"/>
  <c r="AH25" i="22"/>
  <c r="AD42" i="22"/>
  <c r="AG42" i="22" s="1"/>
  <c r="AH43" i="22"/>
  <c r="AD46" i="22"/>
  <c r="AG46" i="22" s="1"/>
  <c r="AH4" i="20"/>
  <c r="AH3" i="21"/>
  <c r="AH23" i="21"/>
  <c r="AH27" i="21"/>
  <c r="AH47" i="21"/>
  <c r="AH23" i="22"/>
  <c r="AD5" i="21"/>
  <c r="AG5" i="21" s="1"/>
  <c r="AD22" i="21"/>
  <c r="AG22" i="21" s="1"/>
  <c r="AD26" i="21"/>
  <c r="AG26" i="21" s="1"/>
  <c r="AD43" i="21"/>
  <c r="AG43" i="21" s="1"/>
  <c r="AD46" i="21"/>
  <c r="AG46" i="21" s="1"/>
  <c r="AD3" i="21"/>
  <c r="AG3" i="21" s="1"/>
  <c r="AH6" i="21"/>
  <c r="AD23" i="21"/>
  <c r="AG23" i="21" s="1"/>
  <c r="AH24" i="21"/>
  <c r="AD27" i="21"/>
  <c r="AG27" i="21" s="1"/>
  <c r="AH44" i="21"/>
  <c r="AD47" i="21"/>
  <c r="AG47" i="21" s="1"/>
  <c r="AD2" i="21"/>
  <c r="AG2" i="21" s="1"/>
  <c r="AD4" i="21"/>
  <c r="AG4" i="21" s="1"/>
  <c r="AH5" i="21"/>
  <c r="AD7" i="21"/>
  <c r="AG7" i="21" s="1"/>
  <c r="AH22" i="21"/>
  <c r="AD25" i="21"/>
  <c r="AG25" i="21" s="1"/>
  <c r="AH26" i="21"/>
  <c r="AD42" i="21"/>
  <c r="AG42" i="21" s="1"/>
  <c r="AH43" i="21"/>
  <c r="AD45" i="21"/>
  <c r="AG45" i="21" s="1"/>
  <c r="AH46" i="21"/>
  <c r="AH5" i="19"/>
  <c r="AH2" i="20"/>
  <c r="AD3" i="20"/>
  <c r="AG3" i="20" s="1"/>
  <c r="AD2" i="20"/>
  <c r="AG2" i="20" s="1"/>
  <c r="AH3" i="20"/>
  <c r="AD4" i="20"/>
  <c r="AG4" i="20" s="1"/>
  <c r="AH27" i="19"/>
  <c r="AH23" i="19"/>
  <c r="AD3" i="19"/>
  <c r="AG3" i="19" s="1"/>
  <c r="AD6" i="19"/>
  <c r="AG6" i="19" s="1"/>
  <c r="AH7" i="19"/>
  <c r="AD24" i="19"/>
  <c r="AG24" i="19" s="1"/>
  <c r="AH25" i="19"/>
  <c r="AH42" i="19"/>
  <c r="AD44" i="19"/>
  <c r="AG44" i="19" s="1"/>
  <c r="AH45" i="19"/>
  <c r="AH47" i="19"/>
  <c r="AD2" i="19"/>
  <c r="AG2" i="19" s="1"/>
  <c r="AD4" i="19"/>
  <c r="AG4" i="19" s="1"/>
  <c r="AD22" i="19"/>
  <c r="AG22" i="19" s="1"/>
  <c r="AD26" i="19"/>
  <c r="AG26" i="19" s="1"/>
  <c r="AD43" i="19"/>
  <c r="AG43" i="19" s="1"/>
  <c r="AD46" i="19"/>
  <c r="AG46" i="19" s="1"/>
  <c r="AH3" i="19"/>
  <c r="AD5" i="19"/>
  <c r="AG5" i="19" s="1"/>
  <c r="AH6" i="19"/>
  <c r="AD23" i="19"/>
  <c r="AG23" i="19" s="1"/>
  <c r="AH24" i="19"/>
  <c r="AD27" i="19"/>
  <c r="AG27" i="19" s="1"/>
  <c r="AH44" i="19"/>
  <c r="AD47" i="19"/>
  <c r="AG47" i="19" s="1"/>
  <c r="AH2" i="19"/>
  <c r="AH4" i="19"/>
  <c r="AD7" i="19"/>
  <c r="AG7" i="19" s="1"/>
  <c r="AH22" i="19"/>
  <c r="AD25" i="19"/>
  <c r="AG25" i="19" s="1"/>
  <c r="AH26" i="19"/>
  <c r="AD42" i="19"/>
  <c r="AG42" i="19" s="1"/>
  <c r="AH43" i="19"/>
  <c r="AD45" i="19"/>
  <c r="AG45" i="19" s="1"/>
  <c r="AH46" i="19"/>
  <c r="AH47" i="13"/>
  <c r="AD43" i="13"/>
  <c r="AG43" i="13" s="1"/>
  <c r="AD46" i="13"/>
  <c r="AG46" i="13" s="1"/>
  <c r="AD45" i="13"/>
  <c r="AG45" i="13" s="1"/>
  <c r="AH44" i="13"/>
  <c r="AH43" i="13"/>
  <c r="AH46" i="13"/>
  <c r="AD47" i="13"/>
  <c r="AG47" i="13" s="1"/>
  <c r="AD44" i="13"/>
  <c r="AG44" i="13" s="1"/>
  <c r="AH45" i="13"/>
  <c r="AH26" i="13"/>
  <c r="AD26" i="13"/>
  <c r="AG26" i="13" s="1"/>
  <c r="AD25" i="13"/>
  <c r="AG25" i="13" s="1"/>
  <c r="AH24" i="13"/>
  <c r="AD24" i="13"/>
  <c r="AG24" i="13" s="1"/>
  <c r="AH23" i="13"/>
  <c r="AH27" i="13"/>
  <c r="AD27" i="13"/>
  <c r="AG27" i="13" s="1"/>
  <c r="AD23" i="13"/>
  <c r="AG23" i="13" s="1"/>
  <c r="AH25" i="13"/>
  <c r="AH42" i="13"/>
  <c r="AD42" i="13"/>
  <c r="AG42" i="13" s="1"/>
  <c r="AD22" i="13"/>
  <c r="AG22" i="13" s="1"/>
  <c r="AH22" i="13"/>
  <c r="AD4" i="18"/>
  <c r="AG4" i="18" s="1"/>
  <c r="AH4" i="18"/>
  <c r="AH3" i="18"/>
  <c r="AH5" i="18"/>
  <c r="AH7" i="18"/>
  <c r="AD2" i="18"/>
  <c r="AG2" i="18" s="1"/>
  <c r="AD5" i="18"/>
  <c r="AG5" i="18" s="1"/>
  <c r="AH6" i="18"/>
  <c r="AD7" i="18"/>
  <c r="AG7" i="18" s="1"/>
  <c r="AH2" i="18"/>
  <c r="AD3" i="18"/>
  <c r="AG3" i="18" s="1"/>
  <c r="AD6" i="18"/>
  <c r="AG6" i="18" s="1"/>
  <c r="AD4" i="12"/>
  <c r="AG4" i="12" s="1"/>
  <c r="AH4" i="15"/>
  <c r="AH4" i="14"/>
  <c r="AH4" i="12"/>
  <c r="AD4" i="15"/>
  <c r="AG4" i="15" s="1"/>
  <c r="AD4" i="14"/>
  <c r="AG4" i="14" s="1"/>
  <c r="AH7" i="17"/>
  <c r="AH4" i="17"/>
  <c r="AH6" i="17"/>
  <c r="AD7" i="17"/>
  <c r="AG7" i="17" s="1"/>
  <c r="AD2" i="17"/>
  <c r="AG2" i="17" s="1"/>
  <c r="AD4" i="17"/>
  <c r="AG4" i="17" s="1"/>
  <c r="AD5" i="17"/>
  <c r="AG5" i="17" s="1"/>
  <c r="AH5" i="17"/>
  <c r="AH2" i="17"/>
  <c r="AD3" i="17"/>
  <c r="AG3" i="17" s="1"/>
  <c r="AH5" i="16"/>
  <c r="AH3" i="17"/>
  <c r="AD6" i="17"/>
  <c r="AG6" i="17" s="1"/>
  <c r="AD4" i="13"/>
  <c r="AG4" i="13" s="1"/>
  <c r="AH3" i="16"/>
  <c r="AH6" i="16"/>
  <c r="AD6" i="16"/>
  <c r="AG6" i="16" s="1"/>
  <c r="AD5" i="16"/>
  <c r="AG5" i="16" s="1"/>
  <c r="AD4" i="16"/>
  <c r="AG4" i="16" s="1"/>
  <c r="AD3" i="16"/>
  <c r="AG3" i="16" s="1"/>
  <c r="AH4" i="16"/>
  <c r="AD2" i="16"/>
  <c r="AG2" i="16" s="1"/>
  <c r="AH2" i="16"/>
  <c r="AD7" i="16"/>
  <c r="AG7" i="16" s="1"/>
  <c r="AH7" i="16"/>
  <c r="AH5" i="13"/>
  <c r="AD6" i="13"/>
  <c r="AG6" i="13" s="1"/>
  <c r="AH6" i="13"/>
  <c r="AH7" i="13"/>
  <c r="AH3" i="13"/>
  <c r="AG7" i="13"/>
  <c r="AD3" i="13"/>
  <c r="AG3" i="13" s="1"/>
  <c r="AH4" i="13"/>
  <c r="AD5" i="13"/>
  <c r="AG5" i="13" s="1"/>
  <c r="AD2" i="15"/>
  <c r="AG2" i="15" s="1"/>
  <c r="AH2" i="15"/>
  <c r="AH3" i="15"/>
  <c r="AD3" i="15"/>
  <c r="AG3" i="15" s="1"/>
  <c r="AD2" i="14"/>
  <c r="AG2" i="14" s="1"/>
  <c r="AD3" i="14"/>
  <c r="AG3" i="14" s="1"/>
  <c r="AH3" i="14"/>
  <c r="AH2" i="14"/>
  <c r="AC4" i="10"/>
  <c r="AF4" i="10" s="1"/>
  <c r="AC4" i="11"/>
  <c r="AF4" i="11" s="1"/>
  <c r="AG3" i="7"/>
  <c r="AG3" i="11"/>
  <c r="AC5" i="11"/>
  <c r="AF5" i="11" s="1"/>
  <c r="AC6" i="11"/>
  <c r="AF6" i="11" s="1"/>
  <c r="AG4" i="11"/>
  <c r="AC3" i="11"/>
  <c r="AF3" i="11" s="1"/>
  <c r="AC4" i="7"/>
  <c r="AF4" i="7" s="1"/>
  <c r="AC6" i="10"/>
  <c r="AF6" i="10" s="1"/>
  <c r="AG6" i="11"/>
  <c r="AG5" i="11"/>
  <c r="AC3" i="7"/>
  <c r="AF3" i="7" s="1"/>
  <c r="AC5" i="7"/>
  <c r="AF5" i="7" s="1"/>
  <c r="AC6" i="7"/>
  <c r="AF6" i="7" s="1"/>
  <c r="AG4" i="7"/>
  <c r="AG6" i="7"/>
  <c r="AG5" i="7"/>
  <c r="AC3" i="10"/>
  <c r="AF3" i="10" s="1"/>
  <c r="AG4" i="10"/>
  <c r="AC5" i="10"/>
  <c r="AF5" i="10" s="1"/>
  <c r="AG3" i="10"/>
  <c r="AG6" i="10"/>
  <c r="AG5" i="10"/>
  <c r="AG2" i="7"/>
  <c r="AC2" i="7"/>
  <c r="AH2" i="7" s="1"/>
  <c r="AG2" i="9"/>
  <c r="AC2" i="9"/>
  <c r="AH2" i="9" s="1"/>
  <c r="AH2" i="13"/>
  <c r="AG2" i="13"/>
  <c r="AB2" i="12"/>
  <c r="AC2" i="12"/>
  <c r="V3" i="12"/>
  <c r="Y3" i="12"/>
  <c r="Z3" i="12"/>
  <c r="AA3" i="12"/>
  <c r="AB3" i="12"/>
  <c r="AC3" i="12"/>
  <c r="AE3" i="12"/>
  <c r="AF3" i="12"/>
  <c r="AE2" i="10"/>
  <c r="AD2" i="10"/>
  <c r="AB2" i="10"/>
  <c r="AA2" i="10"/>
  <c r="Z2" i="10"/>
  <c r="Y2" i="10"/>
  <c r="X2" i="10"/>
  <c r="W2" i="10"/>
  <c r="V2" i="10"/>
  <c r="AE2" i="11"/>
  <c r="AD2" i="11"/>
  <c r="AB2" i="11"/>
  <c r="AA2" i="11"/>
  <c r="Z2" i="11"/>
  <c r="Y2" i="11"/>
  <c r="X2" i="11"/>
  <c r="W2" i="11"/>
  <c r="V2" i="11"/>
  <c r="AF2" i="12"/>
  <c r="AE2" i="12"/>
  <c r="AA2" i="12"/>
  <c r="Z2" i="12"/>
  <c r="Y2" i="12"/>
  <c r="V2" i="12"/>
  <c r="V7" i="9"/>
  <c r="W7" i="9"/>
  <c r="X7" i="9"/>
  <c r="Y7" i="9"/>
  <c r="Z7" i="9"/>
  <c r="AA7" i="9"/>
  <c r="AB7" i="9"/>
  <c r="AD7" i="9"/>
  <c r="AE7" i="9"/>
  <c r="AD3" i="9"/>
  <c r="AE3" i="9"/>
  <c r="AD4" i="9"/>
  <c r="AE4" i="9"/>
  <c r="AD5" i="9"/>
  <c r="AE5" i="9"/>
  <c r="AD6" i="9"/>
  <c r="AE6" i="9"/>
  <c r="AD3" i="8"/>
  <c r="AE3" i="8"/>
  <c r="AD4" i="8"/>
  <c r="AE4" i="8"/>
  <c r="AD5" i="8"/>
  <c r="AE5" i="8"/>
  <c r="AD6" i="8"/>
  <c r="AE6" i="8"/>
  <c r="AE2" i="8"/>
  <c r="AD2" i="8"/>
  <c r="AB6" i="9"/>
  <c r="AA6" i="9"/>
  <c r="Z6" i="9"/>
  <c r="Y6" i="9"/>
  <c r="X6" i="9"/>
  <c r="W6" i="9"/>
  <c r="V6" i="9"/>
  <c r="AB5" i="9"/>
  <c r="AA5" i="9"/>
  <c r="Z5" i="9"/>
  <c r="Y5" i="9"/>
  <c r="X5" i="9"/>
  <c r="W5" i="9"/>
  <c r="V5" i="9"/>
  <c r="AB4" i="9"/>
  <c r="AA4" i="9"/>
  <c r="Z4" i="9"/>
  <c r="Y4" i="9"/>
  <c r="X4" i="9"/>
  <c r="W4" i="9"/>
  <c r="V4" i="9"/>
  <c r="AB3" i="9"/>
  <c r="AA3" i="9"/>
  <c r="Z3" i="9"/>
  <c r="Y3" i="9"/>
  <c r="X3" i="9"/>
  <c r="W3" i="9"/>
  <c r="V3" i="9"/>
  <c r="V3" i="8"/>
  <c r="AA3" i="8"/>
  <c r="AB3" i="8"/>
  <c r="V4" i="8"/>
  <c r="AA4" i="8"/>
  <c r="AB4" i="8"/>
  <c r="V5" i="8"/>
  <c r="AA5" i="8"/>
  <c r="AB5" i="8"/>
  <c r="V6" i="8"/>
  <c r="AA6" i="8"/>
  <c r="AB6" i="8"/>
  <c r="AB2" i="8"/>
  <c r="AA2" i="8"/>
  <c r="V2" i="8"/>
  <c r="AH6" i="7" l="1"/>
  <c r="AV27" i="2" s="1"/>
  <c r="AH5" i="7"/>
  <c r="AU27" i="2" s="1"/>
  <c r="AH4" i="7"/>
  <c r="AT27" i="2" s="1"/>
  <c r="AH3" i="7"/>
  <c r="AF2" i="7"/>
  <c r="AF2" i="9"/>
  <c r="AD3" i="12"/>
  <c r="AG3" i="12" s="1"/>
  <c r="AG2" i="10"/>
  <c r="AH3" i="12"/>
  <c r="AC2" i="11"/>
  <c r="AG2" i="11"/>
  <c r="AC2" i="10"/>
  <c r="AD2" i="12"/>
  <c r="AG2" i="12" s="1"/>
  <c r="AH2" i="12"/>
  <c r="AC7" i="9"/>
  <c r="AF7" i="9" s="1"/>
  <c r="AG7" i="9"/>
  <c r="AG6" i="9"/>
  <c r="AC5" i="9"/>
  <c r="AG4" i="9"/>
  <c r="AG5" i="9"/>
  <c r="AC3" i="9"/>
  <c r="AC4" i="9"/>
  <c r="AC6" i="9"/>
  <c r="AG3" i="9"/>
  <c r="AG6" i="8"/>
  <c r="AG5" i="8"/>
  <c r="AG4" i="8"/>
  <c r="AG3" i="8"/>
  <c r="AG2" i="8"/>
  <c r="AC3" i="8"/>
  <c r="AC6" i="8"/>
  <c r="AC4" i="8"/>
  <c r="AC5" i="8"/>
  <c r="AC2" i="8"/>
  <c r="Z6" i="8"/>
  <c r="Y6" i="8"/>
  <c r="X6" i="8"/>
  <c r="W6" i="8"/>
  <c r="Z5" i="8"/>
  <c r="Y5" i="8"/>
  <c r="X5" i="8"/>
  <c r="W5" i="8"/>
  <c r="Z4" i="8"/>
  <c r="Y4" i="8"/>
  <c r="X4" i="8"/>
  <c r="W4" i="8"/>
  <c r="Z3" i="8"/>
  <c r="Y3" i="8"/>
  <c r="X3" i="8"/>
  <c r="W3" i="8"/>
  <c r="Z2" i="8"/>
  <c r="Y2" i="8"/>
  <c r="X2" i="8"/>
  <c r="W2" i="8"/>
  <c r="AS27" i="2" l="1"/>
  <c r="AH2" i="11"/>
  <c r="AH3" i="11"/>
  <c r="AH4" i="11"/>
  <c r="AT28" i="2" s="1"/>
  <c r="AH6" i="11"/>
  <c r="AV28" i="2" s="1"/>
  <c r="AH5" i="11"/>
  <c r="AU28" i="2" s="1"/>
  <c r="AH2" i="10"/>
  <c r="AH6" i="10"/>
  <c r="AV26" i="2" s="1"/>
  <c r="AH3" i="10"/>
  <c r="AH5" i="10"/>
  <c r="AU26" i="2" s="1"/>
  <c r="AH4" i="10"/>
  <c r="AT26" i="2" s="1"/>
  <c r="AF2" i="11"/>
  <c r="AF2" i="10"/>
  <c r="AH6" i="9"/>
  <c r="AH4" i="9"/>
  <c r="AH3" i="9"/>
  <c r="AH5" i="9"/>
  <c r="AH7" i="9"/>
  <c r="AF4" i="9"/>
  <c r="AF6" i="9"/>
  <c r="AF3" i="9"/>
  <c r="AF5" i="9"/>
  <c r="AH5" i="8"/>
  <c r="AU25" i="2" s="1"/>
  <c r="AH4" i="8"/>
  <c r="AT25" i="2" s="1"/>
  <c r="AH6" i="8"/>
  <c r="AV25" i="2" s="1"/>
  <c r="AH3" i="8"/>
  <c r="AF5" i="8"/>
  <c r="AF6" i="8"/>
  <c r="AF3" i="8"/>
  <c r="AF4" i="8"/>
  <c r="AF2" i="8"/>
  <c r="AH2" i="8"/>
  <c r="AS28" i="2" l="1"/>
  <c r="AS26" i="2"/>
  <c r="AS25" i="2"/>
  <c r="AI6" i="9"/>
  <c r="AI5" i="8"/>
  <c r="AI6" i="8" s="1"/>
</calcChain>
</file>

<file path=xl/sharedStrings.xml><?xml version="1.0" encoding="utf-8"?>
<sst xmlns="http://schemas.openxmlformats.org/spreadsheetml/2006/main" count="2057" uniqueCount="83">
  <si>
    <t>NVIDIA GeForce RTX 3060 Ti</t>
  </si>
  <si>
    <t>OpenCL 3.0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</si>
  <si>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</si>
  <si>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</si>
  <si>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</si>
  <si>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</si>
  <si>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</si>
  <si>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</si>
  <si>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</si>
  <si>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</si>
  <si>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</si>
  <si>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</si>
  <si>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</si>
  <si>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</si>
  <si>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Minimum Frame Time (s)</t>
  </si>
  <si>
    <t>Maximum Frame Time (s)</t>
  </si>
  <si>
    <t>Total Number of Pixels</t>
  </si>
  <si>
    <t>Total Duration (s)</t>
  </si>
  <si>
    <t>Global Memory (GB)</t>
  </si>
  <si>
    <t>Local Memory (KB)</t>
  </si>
  <si>
    <t>Constant Memory (KB)</t>
  </si>
  <si>
    <t>Build Options</t>
  </si>
  <si>
    <t>Scene Description</t>
  </si>
  <si>
    <t>Mean FPS</t>
  </si>
  <si>
    <t>Bounding Volume</t>
  </si>
  <si>
    <t>Linear Epsilon</t>
  </si>
  <si>
    <t>None</t>
  </si>
  <si>
    <t>All</t>
  </si>
  <si>
    <t>Hard Shadows</t>
  </si>
  <si>
    <t>Phong</t>
  </si>
  <si>
    <t>kernels/benchmarks/mandelbulb/optimisations_none.cl</t>
  </si>
  <si>
    <t>kernels/benchmarks/mandelbulb/optimisations_intersection_epsilon.cl</t>
  </si>
  <si>
    <t>kernels/benchmarks/mandelbulb/optimisations_bounding_volume.cl</t>
  </si>
  <si>
    <t>kernels/benchmarks/mandelbulb/optimisations_all.cl</t>
  </si>
  <si>
    <t>kernels/benchmarks/mandelbulb/features_none.cl</t>
  </si>
  <si>
    <t>kernels/benchmarks/mandelbulb/features_phong.cl</t>
  </si>
  <si>
    <t>kernels/benchmarks/mandelbulb/features_glow.cl</t>
  </si>
  <si>
    <t>kernels/benchmarks/mandelbulb/features_hard_shadows.cl</t>
  </si>
  <si>
    <t>kernels/benchmarks/mandelbulb/features_soft_shadows.cl</t>
  </si>
  <si>
    <t>kernels/benchmarks/mandelbulb/features_all.cl</t>
  </si>
  <si>
    <t>Glow</t>
  </si>
  <si>
    <t>Soft Shadows</t>
  </si>
  <si>
    <t>Rows per Run</t>
  </si>
  <si>
    <t>Run Name</t>
  </si>
  <si>
    <t>Total Runtime</t>
  </si>
  <si>
    <t>Max-Mean</t>
  </si>
  <si>
    <t>Mean-Min</t>
  </si>
  <si>
    <t>Min FPS</t>
  </si>
  <si>
    <t>Max FPS</t>
  </si>
  <si>
    <t>Digits to Round</t>
  </si>
  <si>
    <t>Mean FPS % Difference</t>
  </si>
  <si>
    <t>Fast Maths</t>
  </si>
  <si>
    <t>kernels/benchmarks/planet/optimisations_all.cl</t>
  </si>
  <si>
    <t>kernels/benchmarks/sierpinski/optimisations_all.cl</t>
  </si>
  <si>
    <t>Compute Units</t>
  </si>
  <si>
    <t>kernels/benchmarks/mandelbulb_stationary/optimisations_none.cl</t>
  </si>
  <si>
    <t>kernels/benchmarks/mandelbulb_stationary/optimisations_intersection_epsilon.cl</t>
  </si>
  <si>
    <t>kernels/benchmarks/mandelbulb_stationary/optimisations_bounding_volume.cl</t>
  </si>
  <si>
    <t>kernels/benchmarks/mandelbulb_stationary/optimisations_all.cl</t>
  </si>
  <si>
    <t>kernels/benchmarks/sierpinski/optimisations_none.cl</t>
  </si>
  <si>
    <t>kernels/benchmarks/sierpinski/optimisations_intersection_epsilon.cl</t>
  </si>
  <si>
    <t>kernels/benchmarks/sierpinski/optimisations_bounding_volume.cl</t>
  </si>
  <si>
    <t>kernels/benchmarks/planet/optimisations_none.cl</t>
  </si>
  <si>
    <t>kernels/benchmarks/planet/optimisations_intersection_epsilon.cl</t>
  </si>
  <si>
    <t>kernels/benchmarks/planet/optimisations_bounding_volume.cl</t>
  </si>
  <si>
    <t>Mandelbulb</t>
  </si>
  <si>
    <t>Sierpinski</t>
  </si>
  <si>
    <t>Stationary</t>
  </si>
  <si>
    <t>Planet</t>
  </si>
  <si>
    <t xml:space="preserve">-cl-fast-relaxed-math -I "kernels" -I "kernels\benchmarks" -I "kernels\benchmarks\mandelbulb" -I "kernels\benchmarks\mandelbulb_features" -I "kernels\benchmarks\mandelbulb_optimisations" -I "kernels\benchmarks\mandelbulb_stationary" -I "kernels\benchmarks\planet" -I "kernels\benchmarks\sierpinski" -I "kernels\benchmarks\sierpinski_features" -I "kernels\benchmarks\sierpinski_optimisations" -I "kernels\benchmarks\spheres" -I "kernels\include" -I "kernels/include" </t>
  </si>
  <si>
    <t>NVIDIA GeForce GTX 1660 Ti</t>
  </si>
  <si>
    <t>NVIDIA GeForce GTX 970</t>
  </si>
  <si>
    <t xml:space="preserve">-cl-fast-relaxed-math -I "kernels" -I "kernels\benchmarks" -I "kernels\benchmarks\mandelbulb" -I "kernels\benchmarks\mandelbulb_stationary" -I "kernels\benchmarks\planet" -I "kernels\benchmarks\sierpinski" -I "kernels\benchmarks\spheres" -I "kernels\include" -I "kernels/include" </t>
  </si>
  <si>
    <t>Name</t>
  </si>
  <si>
    <t xml:space="preserve">-cl-fast-relaxed-math -I "kernels" -I "kernels\benchmarks" -I "kernels\benchmarks\mandelbulb" -I "kernels\benchmarks\mandelbulb_stationary" -I "kernels\benchmarks\NewFolder" -I "kernels\benchmarks\planet" -I "kernels\benchmarks\sierpinski" -I "kernels\benchmarks\spheres" -I "kernels\benchmarks\trivial" -I "kernels\include" -I "kernels/include" </t>
  </si>
  <si>
    <t>kernels/benchmarks/trivial/optimisations_all.cl</t>
  </si>
  <si>
    <t>-cl-fast-relaxed-math -I "kernels" -I "kernels\benchmarks" -I "kernels\benchmarks\mandelbulb" -I "kernels\benchmarks\mandelbulb_stationary" -I "kernels\benchmarks\planet" -I "kernels\benchmarks\sierpinski" -I "kernels\benchmarks\spheres" -I "kernels\bench</t>
  </si>
  <si>
    <t xml:space="preserve">-cl-fast-relaxed-math -I "kernels" -I "kernels\benchmarks" -I "kernels\benchmarks\mandelbulb" -I "kernels\benchmarks\mandelbulb_stationary" -I "kernels\benchmarks\planet" -I "kernels\benchmarks\sierpinski" -I "kernels\benchmarks\spheres" -I "kernels\benchmarks\trivial" -I "kernels\include" -I "kernels/include" </t>
  </si>
  <si>
    <t>-I "kernels" -I "kernels\benchmarks" -I "kernels\benchmarks\mandelbulb" -I "kernels\benchmarks\mandelbulb_stationary" -I "kernels\benchmarks\planet" -I "kernels\benchmarks\sierpinski" -I "kernels\benchmarks\spheres" -I "kernels\benchmarks\trivial" -I "ker</t>
  </si>
  <si>
    <t xml:space="preserve">-I "kernels" -I "kernels\benchmarks" -I "kernels\benchmarks\mandelbulb" -I "kernels\benchmarks\mandelbulb_stationary" -I "kernels\benchmarks\planet" -I "kernels\benchmarks\sierpinski" -I "kernels\benchmarks\spheres" -I "kernels\benchmarks\trivial" -I "kernels\include" -I "kernels/include" </t>
  </si>
  <si>
    <t>FPS</t>
  </si>
  <si>
    <t>PIXELS</t>
  </si>
  <si>
    <t>MEAN FRAME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</si>
</sst>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Optimisations'!$AD$2:$AD$6</c:f>
              <c:numCache>
                <c:formatCode>General</c:formatCode>
                <c:ptCount val="5"/>
                <c:pt idx="0">
                  <c:v>20.167592695297927</c:v>
                </c:pt>
                <c:pt idx="1">
                  <c:v>24.831764793523874</c:v>
                </c:pt>
                <c:pt idx="2">
                  <c:v>18.929642305478996</c:v>
                </c:pt>
                <c:pt idx="3">
                  <c:v>40.49419110828552</c:v>
                </c:pt>
                <c:pt idx="4">
                  <c:v>45.237815194477363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1-466A-83EC-AC49AAF1A0F2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Optimisations'!$AC$2:$AC$6</c:f>
              <c:numCache>
                <c:formatCode>General</c:formatCode>
                <c:ptCount val="5"/>
                <c:pt idx="0">
                  <c:v>11.830354921704057</c:v>
                </c:pt>
                <c:pt idx="1">
                  <c:v>13.324141222639108</c:v>
                </c:pt>
                <c:pt idx="2">
                  <c:v>11.010622597644655</c:v>
                </c:pt>
                <c:pt idx="3">
                  <c:v>23.405805216245913</c:v>
                </c:pt>
                <c:pt idx="4">
                  <c:v>25.470991862571818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66A-83EC-AC49AAF1A0F2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Optimisations'!$AE$2:$AE$6</c:f>
              <c:numCache>
                <c:formatCode>General</c:formatCode>
                <c:ptCount val="5"/>
                <c:pt idx="0">
                  <c:v>8.2695202024378549</c:v>
                </c:pt>
                <c:pt idx="1">
                  <c:v>7.5809838600853618</c:v>
                </c:pt>
                <c:pt idx="2">
                  <c:v>7.4909733770806177</c:v>
                </c:pt>
                <c:pt idx="3">
                  <c:v>16.568168902541061</c:v>
                </c:pt>
                <c:pt idx="4">
                  <c:v>15.842713539975128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1-466A-83EC-AC49AAF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Trivial Scene Performance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Trivial'!$F$42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D6F9BB8-9A41-445A-BF30-052AAA83D94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3B6-44C9-81E2-BE7ACDD93A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8547557331731048E-2"/>
                  <c:y val="1.1285817252118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Trivial'!$W$42:$W$47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Trivial'!$AD$42:$AD$47</c:f>
              <c:numCache>
                <c:formatCode>General</c:formatCode>
                <c:ptCount val="6"/>
                <c:pt idx="0">
                  <c:v>314.69102487332259</c:v>
                </c:pt>
                <c:pt idx="1">
                  <c:v>210.30204536845628</c:v>
                </c:pt>
                <c:pt idx="2">
                  <c:v>146.97340084654368</c:v>
                </c:pt>
                <c:pt idx="3">
                  <c:v>102.43789757987135</c:v>
                </c:pt>
                <c:pt idx="4">
                  <c:v>53.321316428270947</c:v>
                </c:pt>
                <c:pt idx="5">
                  <c:v>25.459506970052658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53B6-44C9-81E2-BE7ACDD93A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Trivial Scene Performance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'Resolutions Trivial'!$F$42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B9701D6-CAD2-40BD-99A2-4DEA1A412BB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C47-4DA8-A96E-D28527A7DA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'Resolutions Trivial'!$W$42:$W$47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Trivial'!$AD$42:$AD$47</c:f>
              <c:numCache>
                <c:formatCode>General</c:formatCode>
                <c:ptCount val="6"/>
                <c:pt idx="0">
                  <c:v>314.69102487332259</c:v>
                </c:pt>
                <c:pt idx="1">
                  <c:v>210.30204536845628</c:v>
                </c:pt>
                <c:pt idx="2">
                  <c:v>146.97340084654368</c:v>
                </c:pt>
                <c:pt idx="3">
                  <c:v>102.43789757987135</c:v>
                </c:pt>
                <c:pt idx="4">
                  <c:v>53.321316428270947</c:v>
                </c:pt>
                <c:pt idx="5">
                  <c:v>25.459506970052658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C47-4DA8-A96E-D28527A7DA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Performance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 Sierpinski'!$F$2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D24686B-579D-4DFA-8E35-F59B3A21420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9C1-46EE-BB00-C445C2AE38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988DA27-8451-4433-AD18-4379080762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9C1-46EE-BB00-C445C2AE38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81D0D0A-D0B1-4690-966E-7850142402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9C1-46EE-BB00-C445C2AE38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4D7EC2D-5DEB-4E65-BD0C-312890E6D4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9C1-46EE-BB00-C445C2AE38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F8C61A3-0853-4545-B7F2-8359E80B9BF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9C1-46EE-BB00-C445C2AE38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17ED804-A2BE-418E-9161-8A8598824E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9C1-46EE-BB00-C445C2AE38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Sierpinski'!$W$2:$W$7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Sierpinski'!$AD$2:$AD$7</c:f>
              <c:numCache>
                <c:formatCode>General</c:formatCode>
                <c:ptCount val="6"/>
                <c:pt idx="0">
                  <c:v>136.74311486421649</c:v>
                </c:pt>
                <c:pt idx="1">
                  <c:v>102.62225787623498</c:v>
                </c:pt>
                <c:pt idx="2">
                  <c:v>73.89044446161347</c:v>
                </c:pt>
                <c:pt idx="3">
                  <c:v>57.238841955791415</c:v>
                </c:pt>
                <c:pt idx="4">
                  <c:v>36.098103784710482</c:v>
                </c:pt>
                <c:pt idx="5">
                  <c:v>17.920527971433426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49C1-46EE-BB00-C445C2AE3805}"/>
            </c:ext>
          </c:extLst>
        </c:ser>
        <c:ser>
          <c:idx val="2"/>
          <c:order val="1"/>
          <c:tx>
            <c:strRef>
              <c:f>'Resolutions Sierpinski'!$F$42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A5BF822-A22A-4A8C-B7D3-0C8107F9F92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9C1-46EE-BB00-C445C2AE38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D0D517C-6271-4C06-B6E7-1BE2DDE08E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9C1-46EE-BB00-C445C2AE38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7586ACC-776C-42BF-9176-F6F872C10D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9C1-46EE-BB00-C445C2AE380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1EB429-75ED-4E8E-A281-0FB2FF32F8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9C1-46EE-BB00-C445C2AE380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321781-473A-4534-88EA-8C2BC6F81A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9C1-46EE-BB00-C445C2AE380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1A5C08C-8AC4-4D28-8E91-1E9A6712B6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9C1-46EE-BB00-C445C2AE38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8547557331731048E-2"/>
                  <c:y val="1.1285817252118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Sierpinski'!$W$42:$W$47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Sierpinski'!$AD$42:$AD$47</c:f>
              <c:numCache>
                <c:formatCode>General</c:formatCode>
                <c:ptCount val="6"/>
                <c:pt idx="0">
                  <c:v>42.560161504893223</c:v>
                </c:pt>
                <c:pt idx="1">
                  <c:v>30.405769381682852</c:v>
                </c:pt>
                <c:pt idx="2">
                  <c:v>20.941935295266671</c:v>
                </c:pt>
                <c:pt idx="3">
                  <c:v>15.168465516623602</c:v>
                </c:pt>
                <c:pt idx="4">
                  <c:v>9.1445717027192508</c:v>
                </c:pt>
                <c:pt idx="5">
                  <c:v>4.4281699736012943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49C1-46EE-BB00-C445C2AE38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Performance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DC325E9-42C1-4E20-A311-C9BBB46CBFE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07-442E-A81B-2067EE05A1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6479873-F4B1-49F1-BB94-E553C266CB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B07-442E-A81B-2067EE05A1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998DECF-469E-45F9-A63C-3C373DFEFB4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B07-442E-A81B-2067EE05A1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EB5D302-85AB-43E5-828E-A7AA929293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B07-442E-A81B-2067EE05A1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B70F612-B948-4102-999A-9941F4F9613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B07-442E-A81B-2067EE05A1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9089EC6-D4EE-4645-9A36-75CA0893C0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B07-442E-A81B-2067EE05A1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Mandelbulb'!$AD$2:$AD$7</c:f>
              <c:numCache>
                <c:formatCode>General</c:formatCode>
                <c:ptCount val="6"/>
                <c:pt idx="0">
                  <c:v>60.377023434942096</c:v>
                </c:pt>
                <c:pt idx="1">
                  <c:v>44.718165756665307</c:v>
                </c:pt>
                <c:pt idx="2">
                  <c:v>32.646229055698122</c:v>
                </c:pt>
                <c:pt idx="3">
                  <c:v>25.44774515473603</c:v>
                </c:pt>
                <c:pt idx="4">
                  <c:v>16.723832235186631</c:v>
                </c:pt>
                <c:pt idx="5">
                  <c:v>9.0842442382850184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1B07-442E-A81B-2067EE05A14E}"/>
            </c:ext>
          </c:extLst>
        </c:ser>
        <c:ser>
          <c:idx val="1"/>
          <c:order val="1"/>
          <c:tx>
            <c:v>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Mandelbulb'!$AF$2:$AF$7</c:f>
              <c:numCache>
                <c:formatCode>General</c:formatCode>
                <c:ptCount val="6"/>
                <c:pt idx="0">
                  <c:v>37.434956762624935</c:v>
                </c:pt>
                <c:pt idx="1">
                  <c:v>28.766547956712099</c:v>
                </c:pt>
                <c:pt idx="2">
                  <c:v>19.869023397761953</c:v>
                </c:pt>
                <c:pt idx="3">
                  <c:v>15.759547133653568</c:v>
                </c:pt>
                <c:pt idx="4">
                  <c:v>10.100775436530263</c:v>
                </c:pt>
                <c:pt idx="5">
                  <c:v>5.4873297555943328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B07-442E-A81B-2067EE05A14E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Mandelbulb'!$AE$2:$AE$7</c:f>
              <c:numCache>
                <c:formatCode>General</c:formatCode>
                <c:ptCount val="6"/>
                <c:pt idx="0">
                  <c:v>105.18786552783271</c:v>
                </c:pt>
                <c:pt idx="1">
                  <c:v>79.888156580786898</c:v>
                </c:pt>
                <c:pt idx="2">
                  <c:v>57.127840681877913</c:v>
                </c:pt>
                <c:pt idx="3">
                  <c:v>44.85491677170193</c:v>
                </c:pt>
                <c:pt idx="4">
                  <c:v>30.090934804980652</c:v>
                </c:pt>
                <c:pt idx="5">
                  <c:v>16.073320056770967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B07-442E-A81B-2067EE05A1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Performance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ACA2E9E-818A-48BE-96FA-CF3F53AB434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86EF803-C502-4E91-A616-0C8CAE3FA1F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E9B-48C7-B2D9-CB9CC78FBE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BCF3F4-BD95-4876-B3B6-20A6EE52BC0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1C59E2E-2DC9-4E05-8E57-5E952C4AD1E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E9B-48C7-B2D9-CB9CC78FBE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F58C59A-CDED-4EBB-BD77-1524304FFF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D16B6E0-44CA-4E10-8918-5E748E6F3C9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E9B-48C7-B2D9-CB9CC78FBE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8496B13-2B28-4649-888F-AA049575328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2C46649-58A4-4C84-8E3B-DC7278014F3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E9B-48C7-B2D9-CB9CC78FBE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A0FF780-A894-4555-B5F8-53E89C5D9C5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87DAF9D-C24F-410F-A951-174BA5E08AC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E9B-48C7-B2D9-CB9CC78FBEF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2A926B0-85CA-48FD-8F0E-98BDD6693DA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6DD0D7F-CF63-4BA9-AC8C-FCFD5E9F0E1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E9B-48C7-B2D9-CB9CC78FBE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Mandelbulb'!$AC$2:$AC$7</c:f>
              <c:numCache>
                <c:formatCode>General</c:formatCode>
                <c:ptCount val="6"/>
                <c:pt idx="0">
                  <c:v>5440</c:v>
                </c:pt>
                <c:pt idx="1">
                  <c:v>4032</c:v>
                </c:pt>
                <c:pt idx="2">
                  <c:v>2945</c:v>
                </c:pt>
                <c:pt idx="3">
                  <c:v>2297</c:v>
                </c:pt>
                <c:pt idx="4">
                  <c:v>1512</c:v>
                </c:pt>
                <c:pt idx="5">
                  <c:v>824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E9B-48C7-B2D9-CB9CC78FBEF7}"/>
            </c:ext>
          </c:extLst>
        </c:ser>
        <c:ser>
          <c:idx val="2"/>
          <c:order val="1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DB8BC60-3C40-4ADD-A8FD-E31EFF17F80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15A7937-059C-498B-A701-DF6B45B3759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E9B-48C7-B2D9-CB9CC78FBE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48E5D45-339D-422D-8D75-7DAD15B5E2F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16EFF4D-630C-494F-A17F-C58E22DD7CA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E9B-48C7-B2D9-CB9CC78FBE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ADD70D-0269-432A-BFF2-4BF4DE74147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6E4F083-7508-484E-BD46-DD6D6F0A136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E9B-48C7-B2D9-CB9CC78FBE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CBA00ED-ACC8-4F7E-877D-AE21FB446BB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644D492-DA9C-4F14-9669-DDC668E1292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E9B-48C7-B2D9-CB9CC78FBE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1272D61-EC20-4AD4-8642-9FC0F2E2D7F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810206B-9A6D-45FD-8B68-C61672E29A7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E9B-48C7-B2D9-CB9CC78FBEF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E6BD8D4-B4DF-4BE1-8682-912C27B33C2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35A069B-558B-47CC-87B0-8ED488D20B6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E9B-48C7-B2D9-CB9CC78FBE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8547557331731048E-2"/>
                  <c:y val="1.1285817252118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Mandelbulb'!$AC$42:$AC$47</c:f>
              <c:numCache>
                <c:formatCode>General</c:formatCode>
                <c:ptCount val="6"/>
                <c:pt idx="0">
                  <c:v>1350</c:v>
                </c:pt>
                <c:pt idx="1">
                  <c:v>947</c:v>
                </c:pt>
                <c:pt idx="2">
                  <c:v>664</c:v>
                </c:pt>
                <c:pt idx="3">
                  <c:v>501</c:v>
                </c:pt>
                <c:pt idx="4">
                  <c:v>324</c:v>
                </c:pt>
                <c:pt idx="5">
                  <c:v>177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7E9B-48C7-B2D9-CB9CC78FBE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Performance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033CC30-2F82-45DA-A735-0FF739821C9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189F908-A807-4160-B3DD-54521129403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7B8-431D-AAE8-6D833D6794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7EC7CDC-BC2C-4818-8222-E23B3198F2B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452EE1C-DBE6-4147-91E6-D6B6C6A29A2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7B8-431D-AAE8-6D833D6794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A93F32-42ED-45D7-9980-EB60F6ABC30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9CB92BC-D28E-4F62-A804-8296A06AF8A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7B8-431D-AAE8-6D833D6794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B786E02-653B-42AB-AC5E-E30CCE966BF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BE2177D-C35C-4561-AE89-2116D501240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7B8-431D-AAE8-6D833D6794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8314AB-E803-4F03-96F9-5276DB7C3B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EA61EFE-E156-4848-A2CB-E2B194C1022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7B8-431D-AAE8-6D833D6794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6D7E95C-A1CA-4E30-A7B8-A8DE5556E09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7921781-0CBE-4FD8-8FF2-FC5F0A74E56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7B8-431D-AAE8-6D833D6794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Mandelbulb'!$AB$2:$AB$7</c:f>
              <c:numCache>
                <c:formatCode>General</c:formatCode>
                <c:ptCount val="6"/>
                <c:pt idx="0">
                  <c:v>90.100499999999997</c:v>
                </c:pt>
                <c:pt idx="1">
                  <c:v>90.164699999999996</c:v>
                </c:pt>
                <c:pt idx="2">
                  <c:v>90.209500000000006</c:v>
                </c:pt>
                <c:pt idx="3">
                  <c:v>90.26339999999999</c:v>
                </c:pt>
                <c:pt idx="4">
                  <c:v>90.409900000000007</c:v>
                </c:pt>
                <c:pt idx="5">
                  <c:v>90.706500000000005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47B8-431D-AAE8-6D833D67944E}"/>
            </c:ext>
          </c:extLst>
        </c:ser>
        <c:ser>
          <c:idx val="2"/>
          <c:order val="1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E040024-87C5-4505-84C9-0703A7E8A3B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EE5987C-418F-439E-AECB-D3E08D9D81F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7B8-431D-AAE8-6D833D6794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0DA68E4-858B-47BB-9A94-71B75E68992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EE1B519-B269-4C75-87E1-307F4A6983A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7B8-431D-AAE8-6D833D6794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257492-AFCB-49A9-A4BB-4D73AED91CA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25179DE-8369-4BF8-9ACB-CD95B7AD8CE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7B8-431D-AAE8-6D833D6794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DC80038-BCAF-483C-A8D6-B71C2AA49E2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984EFAD-4EF4-42CC-9A7D-BDE22BB5CDD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7B8-431D-AAE8-6D833D6794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D88CEAB-23A0-4409-8E06-C33B8152F41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1CE70DF-8E26-4A57-B1BA-8F35B48A316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7B8-431D-AAE8-6D833D6794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FE452B8-3C64-4BD3-9A86-86F61F6D078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0203BF8-2F3D-421B-BC3C-346EEAEA616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7B8-431D-AAE8-6D833D6794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8547557331731048E-2"/>
                  <c:y val="1.1285817252118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Mandelbulb'!$AB$42:$AB$47</c:f>
              <c:numCache>
                <c:formatCode>General</c:formatCode>
                <c:ptCount val="6"/>
                <c:pt idx="0">
                  <c:v>90.549700000000001</c:v>
                </c:pt>
                <c:pt idx="1">
                  <c:v>90.870699999999999</c:v>
                </c:pt>
                <c:pt idx="2">
                  <c:v>90.989900000000006</c:v>
                </c:pt>
                <c:pt idx="3">
                  <c:v>91.346800000000002</c:v>
                </c:pt>
                <c:pt idx="4">
                  <c:v>92.867599999999996</c:v>
                </c:pt>
                <c:pt idx="5">
                  <c:v>94.806300000000007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47B8-431D-AAE8-6D833D6794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  <c:extLst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Graphs!$AK$256:$AK$260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Graphs!$AM$256:$AM$260</c:f>
              <c:numCache>
                <c:formatCode>General</c:formatCode>
                <c:ptCount val="5"/>
                <c:pt idx="0">
                  <c:v>0.14117197301525969</c:v>
                </c:pt>
                <c:pt idx="1">
                  <c:v>8.8600570818037544E-2</c:v>
                </c:pt>
                <c:pt idx="2">
                  <c:v>5.7937219460741214E-2</c:v>
                </c:pt>
                <c:pt idx="3">
                  <c:v>4.021898109072429E-2</c:v>
                </c:pt>
                <c:pt idx="4">
                  <c:v>2.2625807806387885E-2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F1-493F-AE1F-A0ACAAB6F9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SMALLPT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smallpt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D098E9C-D3A4-45B9-BBD6-9FAF03A5362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2330D0A-B075-4734-9D6B-69B83C8C7B3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7C5-4322-98B7-331A021FC0D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40B21BB-4392-4DFE-A9DC-B0E3BA73E9D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7BC73F1-5A93-4BF7-95C8-7CF1E12DCE9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7C5-4322-98B7-331A021FC0D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30B320-FEC3-4C08-B722-6FC4917AA32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831B398-D263-4BC4-A757-09C5C6D1C1E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7C5-4322-98B7-331A021FC0D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C6A9A81-1AA6-4FA1-A69F-0F54B0C0DDE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67FF74F-B993-48B8-93D0-20FA36DBF1D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C5-4322-98B7-331A021FC0D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474F436-AF2D-46D9-A09A-56A12BCD2B6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C186B02-D9EC-4A20-A45A-0D659AB4137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7C5-4322-98B7-331A021FC0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Graphs!$AK$256:$AK$260</c:f>
              <c:numCache>
                <c:formatCode>General</c:formatCode>
                <c:ptCount val="5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</c:numCache>
            </c:numRef>
          </c:xVal>
          <c:yVal>
            <c:numRef>
              <c:f>Graphs!$AL$256:$AL$260</c:f>
              <c:numCache>
                <c:formatCode>General</c:formatCode>
                <c:ptCount val="5"/>
                <c:pt idx="0">
                  <c:v>7.0835590000000002</c:v>
                </c:pt>
                <c:pt idx="1">
                  <c:v>11.286609</c:v>
                </c:pt>
                <c:pt idx="2">
                  <c:v>17.260062000000001</c:v>
                </c:pt>
                <c:pt idx="3">
                  <c:v>24.863882</c:v>
                </c:pt>
                <c:pt idx="4">
                  <c:v>44.197316999999998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27C5-4322-98B7-331A021FC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Performance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7E7A7F2-77B9-4039-8628-BA8CFEE6CD9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E856E46-0626-4C33-87B4-4B8361C4203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B49-4F9B-948A-E200854744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A251F2-4CF1-4004-8746-584D9BF0CE0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5BADE91-5E06-4D7D-A4C9-4364CE39434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B49-4F9B-948A-E200854744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8F6261-F00D-47AF-BC33-844879FEA2D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4D1EEFF-F085-4558-A9E9-377612C455C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B49-4F9B-948A-E200854744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82B209-13DB-4C5E-AA83-CF5C479EAB8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1F7D2C3-7589-4065-A2FF-F66370E65EF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B49-4F9B-948A-E200854744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C20AE57-3512-41A0-8C0D-9C0FE5F17D0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BBFB311-4198-47E0-8D9E-723CEFB99CA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B49-4F9B-948A-E200854744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E44B183-6178-4F9F-8194-C522F9CE3B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18BDC63-A06A-4CCD-9973-33195FEEB45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B49-4F9B-948A-E20085474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Mandelbulb'!$AI$2:$AI$7</c:f>
              <c:numCache>
                <c:formatCode>General</c:formatCode>
                <c:ptCount val="6"/>
                <c:pt idx="0">
                  <c:v>1.6562591911764707E-2</c:v>
                </c:pt>
                <c:pt idx="1">
                  <c:v>2.2362276785714286E-2</c:v>
                </c:pt>
                <c:pt idx="2">
                  <c:v>3.0631409168081495E-2</c:v>
                </c:pt>
                <c:pt idx="3">
                  <c:v>3.929621245102307E-2</c:v>
                </c:pt>
                <c:pt idx="4">
                  <c:v>5.9794907407407415E-2</c:v>
                </c:pt>
                <c:pt idx="5">
                  <c:v>0.11008070388349515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AB49-4F9B-948A-E2008547446D}"/>
            </c:ext>
          </c:extLst>
        </c:ser>
        <c:ser>
          <c:idx val="2"/>
          <c:order val="1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91822FD-2AE2-4F9D-BFD7-8B3A426DB18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DB9BE1A-C2D9-4054-ADAE-49F0F2E1159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B49-4F9B-948A-E200854744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DCF38FF-0483-4ADF-B32A-1EC6B5186BC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BD022D7-E4F8-4F60-85C4-DE224333A8F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B49-4F9B-948A-E2008547446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B7E31B1-A13A-451F-9DE9-A317E4B8204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CEEFE26-C264-443D-852B-0B74FACDA02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B49-4F9B-948A-E2008547446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F2F9B08-5839-430F-B436-E6565B51558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660230C-E26F-4417-A65A-914B0100B9D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B49-4F9B-948A-E2008547446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0130478-8B56-468C-B3F1-CDD29EECB34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0BACFC0-C4F2-4CD7-8E7C-A5D7D6A8915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B49-4F9B-948A-E2008547446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F09D67F-C769-4D85-A912-A2AE64DE792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8EE83A0-FFA7-411B-916C-178E203DAD8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B49-4F9B-948A-E200854744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8547557331731048E-2"/>
                  <c:y val="1.1285817252118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Mandelbulb'!$AI$42:$AI$47</c:f>
              <c:numCache>
                <c:formatCode>General</c:formatCode>
                <c:ptCount val="6"/>
                <c:pt idx="0">
                  <c:v>6.7073851851851857E-2</c:v>
                </c:pt>
                <c:pt idx="1">
                  <c:v>9.5956388595564948E-2</c:v>
                </c:pt>
                <c:pt idx="2">
                  <c:v>0.13703298192771085</c:v>
                </c:pt>
                <c:pt idx="3">
                  <c:v>0.18232894211576847</c:v>
                </c:pt>
                <c:pt idx="4">
                  <c:v>0.28662839506172838</c:v>
                </c:pt>
                <c:pt idx="5">
                  <c:v>0.53562881355932213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B49-4F9B-948A-E200854744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Features'!$AD$2:$AD$7</c:f>
              <c:numCache>
                <c:formatCode>General</c:formatCode>
                <c:ptCount val="6"/>
                <c:pt idx="0">
                  <c:v>107.64957909014576</c:v>
                </c:pt>
                <c:pt idx="1">
                  <c:v>93.543619389721428</c:v>
                </c:pt>
                <c:pt idx="2">
                  <c:v>106.52009501592477</c:v>
                </c:pt>
                <c:pt idx="3">
                  <c:v>47.840251831085645</c:v>
                </c:pt>
                <c:pt idx="4">
                  <c:v>45.282472060714738</c:v>
                </c:pt>
                <c:pt idx="5">
                  <c:v>44.991339167210313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861-BBAB-4063B4AD157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Features'!$AC$2:$AC$7</c:f>
              <c:numCache>
                <c:formatCode>General</c:formatCode>
                <c:ptCount val="6"/>
                <c:pt idx="0">
                  <c:v>62.905155137938614</c:v>
                </c:pt>
                <c:pt idx="1">
                  <c:v>53.116579247940209</c:v>
                </c:pt>
                <c:pt idx="2">
                  <c:v>62.547712464714969</c:v>
                </c:pt>
                <c:pt idx="3">
                  <c:v>27.664677956337005</c:v>
                </c:pt>
                <c:pt idx="4">
                  <c:v>25.383775878211061</c:v>
                </c:pt>
                <c:pt idx="5">
                  <c:v>25.397979242803352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A-4861-BBAB-4063B4AD157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Features'!$AE$2:$AE$7</c:f>
              <c:numCache>
                <c:formatCode>General</c:formatCode>
                <c:ptCount val="6"/>
                <c:pt idx="0">
                  <c:v>36.484765786046033</c:v>
                </c:pt>
                <c:pt idx="1">
                  <c:v>29.294328910866145</c:v>
                </c:pt>
                <c:pt idx="2">
                  <c:v>36.154204914802612</c:v>
                </c:pt>
                <c:pt idx="3">
                  <c:v>17.573333520782224</c:v>
                </c:pt>
                <c:pt idx="4">
                  <c:v>15.747957096265688</c:v>
                </c:pt>
                <c:pt idx="5">
                  <c:v>15.814352157156705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A-4861-BBAB-4063B4AD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Optimisations'!$AD$2:$AD$6</c:f>
              <c:numCache>
                <c:formatCode>General</c:formatCode>
                <c:ptCount val="5"/>
                <c:pt idx="0">
                  <c:v>83.528232542599397</c:v>
                </c:pt>
                <c:pt idx="1">
                  <c:v>89.598509080808896</c:v>
                </c:pt>
                <c:pt idx="2">
                  <c:v>115.59891799412758</c:v>
                </c:pt>
                <c:pt idx="3">
                  <c:v>94.028264896427871</c:v>
                </c:pt>
                <c:pt idx="4">
                  <c:v>144.72617807108949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EF9-8E65-DC39ADAED72E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Optimisations'!$AC$2:$AC$6</c:f>
              <c:numCache>
                <c:formatCode>General</c:formatCode>
                <c:ptCount val="5"/>
                <c:pt idx="0">
                  <c:v>36.986954079744883</c:v>
                </c:pt>
                <c:pt idx="1">
                  <c:v>38.367938142682931</c:v>
                </c:pt>
                <c:pt idx="2">
                  <c:v>44.718061808937485</c:v>
                </c:pt>
                <c:pt idx="3">
                  <c:v>43.038588249080505</c:v>
                </c:pt>
                <c:pt idx="4">
                  <c:v>57.074720721560894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3-4EF9-8E65-DC39ADAED72E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Optimisations'!$AE$2:$AE$6</c:f>
              <c:numCache>
                <c:formatCode>General</c:formatCode>
                <c:ptCount val="5"/>
                <c:pt idx="0">
                  <c:v>20.463414484414042</c:v>
                </c:pt>
                <c:pt idx="1">
                  <c:v>18.013474078610802</c:v>
                </c:pt>
                <c:pt idx="2">
                  <c:v>20.773048216322213</c:v>
                </c:pt>
                <c:pt idx="3">
                  <c:v>24.309548061191993</c:v>
                </c:pt>
                <c:pt idx="4">
                  <c:v>23.129676531473706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3-4EF9-8E65-DC39ADAE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Optimisation Improvement for Various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Graphs!$AS$24</c:f>
              <c:strCache>
                <c:ptCount val="1"/>
                <c:pt idx="0">
                  <c:v>Linear Epsilon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Graphs!$AS$25:$AS$28</c:f>
              <c:numCache>
                <c:formatCode>General</c:formatCode>
                <c:ptCount val="4"/>
                <c:pt idx="0">
                  <c:v>12.6</c:v>
                </c:pt>
                <c:pt idx="1">
                  <c:v>32.799999999999997</c:v>
                </c:pt>
                <c:pt idx="2">
                  <c:v>3.7</c:v>
                </c:pt>
                <c:pt idx="3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0-4526-9BA0-E3AB65B4F3DF}"/>
            </c:ext>
          </c:extLst>
        </c:ser>
        <c:ser>
          <c:idx val="0"/>
          <c:order val="1"/>
          <c:tx>
            <c:strRef>
              <c:f>Graphs!$AT$24</c:f>
              <c:strCache>
                <c:ptCount val="1"/>
                <c:pt idx="0">
                  <c:v>Bounding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Graphs!$AT$25:$AT$28</c:f>
              <c:numCache>
                <c:formatCode>General</c:formatCode>
                <c:ptCount val="4"/>
                <c:pt idx="0">
                  <c:v>-6.9</c:v>
                </c:pt>
                <c:pt idx="1">
                  <c:v>-2.5</c:v>
                </c:pt>
                <c:pt idx="2">
                  <c:v>20.9</c:v>
                </c:pt>
                <c:pt idx="3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0-4526-9BA0-E3AB65B4F3DF}"/>
            </c:ext>
          </c:extLst>
        </c:ser>
        <c:ser>
          <c:idx val="1"/>
          <c:order val="2"/>
          <c:tx>
            <c:strRef>
              <c:f>Graphs!$AU$24</c:f>
              <c:strCache>
                <c:ptCount val="1"/>
                <c:pt idx="0">
                  <c:v>Fast 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Graphs!$AU$25:$AU$28</c:f>
              <c:numCache>
                <c:formatCode>General</c:formatCode>
                <c:ptCount val="4"/>
                <c:pt idx="0">
                  <c:v>97.8</c:v>
                </c:pt>
                <c:pt idx="1">
                  <c:v>65</c:v>
                </c:pt>
                <c:pt idx="2">
                  <c:v>16.399999999999999</c:v>
                </c:pt>
                <c:pt idx="3">
                  <c:v>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0-4526-9BA0-E3AB65B4F3DF}"/>
            </c:ext>
          </c:extLst>
        </c:ser>
        <c:ser>
          <c:idx val="3"/>
          <c:order val="3"/>
          <c:tx>
            <c:strRef>
              <c:f>Graphs!$AV$24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Graphs!$AV$25:$AV$28</c:f>
              <c:numCache>
                <c:formatCode>General</c:formatCode>
                <c:ptCount val="4"/>
                <c:pt idx="0">
                  <c:v>115.3</c:v>
                </c:pt>
                <c:pt idx="1">
                  <c:v>103</c:v>
                </c:pt>
                <c:pt idx="2">
                  <c:v>54.3</c:v>
                </c:pt>
                <c:pt idx="3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0-4526-9BA0-E3AB65B4F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Stationary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Optimisations'!$AD$2:$AD$6</c:f>
              <c:numCache>
                <c:formatCode>General</c:formatCode>
                <c:ptCount val="5"/>
                <c:pt idx="0">
                  <c:v>51.797905292709956</c:v>
                </c:pt>
                <c:pt idx="1">
                  <c:v>70.014773117127717</c:v>
                </c:pt>
                <c:pt idx="2">
                  <c:v>50.774823811361379</c:v>
                </c:pt>
                <c:pt idx="3">
                  <c:v>92.855683696399055</c:v>
                </c:pt>
                <c:pt idx="4">
                  <c:v>103.24072640175096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8-4E8B-9D69-4C43D60CDFB0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Optimisations'!$AC$2:$AC$6</c:f>
              <c:numCache>
                <c:formatCode>General</c:formatCode>
                <c:ptCount val="5"/>
                <c:pt idx="0">
                  <c:v>42.602124448127753</c:v>
                </c:pt>
                <c:pt idx="1">
                  <c:v>56.563854065922357</c:v>
                </c:pt>
                <c:pt idx="2">
                  <c:v>41.551638352644787</c:v>
                </c:pt>
                <c:pt idx="3">
                  <c:v>70.308193685584826</c:v>
                </c:pt>
                <c:pt idx="4">
                  <c:v>86.500869171389951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8-4E8B-9D69-4C43D60CDFB0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Optimisations'!$AE$2:$AE$6</c:f>
              <c:numCache>
                <c:formatCode>General</c:formatCode>
                <c:ptCount val="5"/>
                <c:pt idx="0">
                  <c:v>33.578568814240001</c:v>
                </c:pt>
                <c:pt idx="1">
                  <c:v>44.60502252553637</c:v>
                </c:pt>
                <c:pt idx="2">
                  <c:v>34.057045551298422</c:v>
                </c:pt>
                <c:pt idx="3">
                  <c:v>52.216867092408194</c:v>
                </c:pt>
                <c:pt idx="4">
                  <c:v>58.232639394380548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8-4E8B-9D69-4C43D60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Optimisations'!$AD$2:$AD$6</c:f>
              <c:numCache>
                <c:formatCode>General</c:formatCode>
                <c:ptCount val="5"/>
                <c:pt idx="0">
                  <c:v>87.936826184069361</c:v>
                </c:pt>
                <c:pt idx="1">
                  <c:v>99.782474206230404</c:v>
                </c:pt>
                <c:pt idx="2">
                  <c:v>103.597957048287</c:v>
                </c:pt>
                <c:pt idx="3">
                  <c:v>71.794724523642003</c:v>
                </c:pt>
                <c:pt idx="4">
                  <c:v>102.5630506353781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E-4EC0-821E-FF21374272D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Optimisations'!$AC$2:$AC$6</c:f>
              <c:numCache>
                <c:formatCode>General</c:formatCode>
                <c:ptCount val="5"/>
                <c:pt idx="0">
                  <c:v>60.19016699902371</c:v>
                </c:pt>
                <c:pt idx="1">
                  <c:v>68.418030672447216</c:v>
                </c:pt>
                <c:pt idx="2">
                  <c:v>71.879721266414194</c:v>
                </c:pt>
                <c:pt idx="3">
                  <c:v>48.738875364169687</c:v>
                </c:pt>
                <c:pt idx="4">
                  <c:v>70.190207309830114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E-4EC0-821E-FF21374272D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Optimisations'!$AE$2:$AE$6</c:f>
              <c:numCache>
                <c:formatCode>General</c:formatCode>
                <c:ptCount val="5"/>
                <c:pt idx="0">
                  <c:v>37.182600030489731</c:v>
                </c:pt>
                <c:pt idx="1">
                  <c:v>42.173984555886854</c:v>
                </c:pt>
                <c:pt idx="2">
                  <c:v>45.635635955404858</c:v>
                </c:pt>
                <c:pt idx="3">
                  <c:v>29.231560731490575</c:v>
                </c:pt>
                <c:pt idx="4">
                  <c:v>42.982836953204583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E-4EC0-821E-FF213742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Mandelbulb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Mandelbulb'!$X$2:$X$4</c:f>
              <c:numCache>
                <c:formatCode>General</c:formatCode>
                <c:ptCount val="3"/>
                <c:pt idx="0">
                  <c:v>38</c:v>
                </c:pt>
                <c:pt idx="1">
                  <c:v>0</c:v>
                </c:pt>
                <c:pt idx="2">
                  <c:v>13</c:v>
                </c:pt>
              </c:numCache>
            </c:numRef>
          </c:xVal>
          <c:yVal>
            <c:numRef>
              <c:f>'Devices Mandelbulb'!$AD$2:$AD$4</c:f>
              <c:numCache>
                <c:formatCode>General</c:formatCode>
                <c:ptCount val="3"/>
                <c:pt idx="0">
                  <c:v>25.31749310303201</c:v>
                </c:pt>
                <c:pt idx="1">
                  <c:v>0</c:v>
                </c:pt>
                <c:pt idx="2">
                  <c:v>5.4903156931523558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8-49A8-BFEC-D4DE0826C446}"/>
            </c:ext>
          </c:extLst>
        </c:ser>
        <c:ser>
          <c:idx val="1"/>
          <c:order val="1"/>
          <c:tx>
            <c:v>Sierpinski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Sierpinski'!$X$2:$X$4</c:f>
              <c:numCache>
                <c:formatCode>General</c:formatCode>
                <c:ptCount val="3"/>
                <c:pt idx="0">
                  <c:v>38</c:v>
                </c:pt>
                <c:pt idx="1">
                  <c:v>0</c:v>
                </c:pt>
                <c:pt idx="2">
                  <c:v>13</c:v>
                </c:pt>
              </c:numCache>
            </c:numRef>
          </c:xVal>
          <c:yVal>
            <c:numRef>
              <c:f>'Devices Sierpinski'!$AD$2:$AD$4</c:f>
              <c:numCache>
                <c:formatCode>General</c:formatCode>
                <c:ptCount val="3"/>
                <c:pt idx="0">
                  <c:v>57.327581039808301</c:v>
                </c:pt>
                <c:pt idx="1">
                  <c:v>0</c:v>
                </c:pt>
                <c:pt idx="2">
                  <c:v>15.186815083268616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C8-49A8-BFEC-D4DE0826C446}"/>
            </c:ext>
          </c:extLst>
        </c:ser>
        <c:ser>
          <c:idx val="2"/>
          <c:order val="2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Planet'!$X$2:$X$4</c:f>
              <c:numCache>
                <c:formatCode>General</c:formatCode>
                <c:ptCount val="3"/>
                <c:pt idx="0">
                  <c:v>38</c:v>
                </c:pt>
                <c:pt idx="1">
                  <c:v>0</c:v>
                </c:pt>
                <c:pt idx="2">
                  <c:v>13</c:v>
                </c:pt>
              </c:numCache>
            </c:numRef>
          </c:xVal>
          <c:yVal>
            <c:numRef>
              <c:f>'Devices Planet'!$AD$2:$AD$4</c:f>
              <c:numCache>
                <c:formatCode>General</c:formatCode>
                <c:ptCount val="3"/>
                <c:pt idx="0">
                  <c:v>70.372379548245604</c:v>
                </c:pt>
                <c:pt idx="1">
                  <c:v>0</c:v>
                </c:pt>
                <c:pt idx="2">
                  <c:v>36.308829443220297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C8-49A8-BFEC-D4DE0826C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Performance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 Mandelbulb'!$F$2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1C3478-2D19-48BB-9D48-BBD6CBBDEAF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F8A-451F-B6A4-D0AD52F7F8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CFF093-F732-468D-AFBD-DA06449631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F8A-451F-B6A4-D0AD52F7F8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21EC160-4808-453B-AB85-3F071205332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F8A-451F-B6A4-D0AD52F7F8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E04F33A-610F-40DC-9BBD-F3D5F678C1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F8A-451F-B6A4-D0AD52F7F8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6021C7-8048-4E42-B864-4E0707984E2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F8A-451F-B6A4-D0AD52F7F8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B8CE322-4B6D-44FB-BEC4-CDD1FC772D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F8A-451F-B6A4-D0AD52F7F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Mandelbulb'!$AD$2:$AD$7</c:f>
              <c:numCache>
                <c:formatCode>General</c:formatCode>
                <c:ptCount val="6"/>
                <c:pt idx="0">
                  <c:v>60.377023434942096</c:v>
                </c:pt>
                <c:pt idx="1">
                  <c:v>44.718165756665307</c:v>
                </c:pt>
                <c:pt idx="2">
                  <c:v>32.646229055698122</c:v>
                </c:pt>
                <c:pt idx="3">
                  <c:v>25.44774515473603</c:v>
                </c:pt>
                <c:pt idx="4">
                  <c:v>16.723832235186631</c:v>
                </c:pt>
                <c:pt idx="5">
                  <c:v>9.0842442382850184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B98-48A5-9FE0-B3D87D69B500}"/>
            </c:ext>
          </c:extLst>
        </c:ser>
        <c:ser>
          <c:idx val="2"/>
          <c:order val="1"/>
          <c:tx>
            <c:strRef>
              <c:f>'Resolutions Mandelbulb'!$F$42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24FDD2F-7C43-4677-A2FA-46CCBE352FE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F8A-451F-B6A4-D0AD52F7F8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D05EC3F-C775-4053-BD92-46F5BFEB40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F8A-451F-B6A4-D0AD52F7F8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82BFF6A-8085-4B94-A4C5-2DBB4D2EACB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F8A-451F-B6A4-D0AD52F7F8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6739E8F-5D06-4967-908C-04F8F0BD9E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F8A-451F-B6A4-D0AD52F7F8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A0F0BF1-72CE-4471-B5BE-87E190E6DD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F8A-451F-B6A4-D0AD52F7F8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E3170B0-CC63-45DB-AF5C-0BA180FBB2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F8A-451F-B6A4-D0AD52F7F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8547557331731048E-2"/>
                  <c:y val="1.1285817252118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Mandelbulb'!$W$42:$W$47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Mandelbulb'!$AD$42:$AD$47</c:f>
              <c:numCache>
                <c:formatCode>General</c:formatCode>
                <c:ptCount val="6"/>
                <c:pt idx="0">
                  <c:v>14.908939510567125</c:v>
                </c:pt>
                <c:pt idx="1">
                  <c:v>10.421400957624405</c:v>
                </c:pt>
                <c:pt idx="2">
                  <c:v>7.2975132404805363</c:v>
                </c:pt>
                <c:pt idx="3">
                  <c:v>5.4845927826700001</c:v>
                </c:pt>
                <c:pt idx="4">
                  <c:v>3.4888378724119069</c:v>
                </c:pt>
                <c:pt idx="5">
                  <c:v>1.8669645371668337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9E5-4AA9-9B65-FFCF79566B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over Varying Resolutions FOR GTX 970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970 ME'!$W$2:$W$7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970 ME'!$AD$2:$AD$7</c:f>
              <c:numCache>
                <c:formatCode>General</c:formatCode>
                <c:ptCount val="6"/>
                <c:pt idx="0">
                  <c:v>13.088270421939859</c:v>
                </c:pt>
                <c:pt idx="1">
                  <c:v>9.2590050139214579</c:v>
                </c:pt>
                <c:pt idx="2">
                  <c:v>6.5360116843443485</c:v>
                </c:pt>
                <c:pt idx="3">
                  <c:v>4.9587381356005134</c:v>
                </c:pt>
                <c:pt idx="4">
                  <c:v>3.2029341388817367</c:v>
                </c:pt>
                <c:pt idx="5">
                  <c:v>1.8725640797775778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BB-49CE-90BD-0ADA6AFEF5E0}"/>
            </c:ext>
          </c:extLst>
        </c:ser>
        <c:ser>
          <c:idx val="1"/>
          <c:order val="1"/>
          <c:tx>
            <c:v>No GUI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970 ME NO GUI'!$W$2:$W$7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970 ME NO GUI'!$AD$2:$AD$7</c:f>
              <c:numCache>
                <c:formatCode>General</c:formatCode>
                <c:ptCount val="6"/>
                <c:pt idx="0">
                  <c:v>15.451068487220009</c:v>
                </c:pt>
                <c:pt idx="1">
                  <c:v>10.822618060670518</c:v>
                </c:pt>
                <c:pt idx="2">
                  <c:v>7.5654742455906439</c:v>
                </c:pt>
                <c:pt idx="3">
                  <c:v>5.705042733174496</c:v>
                </c:pt>
                <c:pt idx="4">
                  <c:v>3.6607368540324758</c:v>
                </c:pt>
                <c:pt idx="5">
                  <c:v>1.857677287585892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B-49CE-90BD-0ADA6AFEF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182335</xdr:colOff>
      <xdr:row>1</xdr:row>
      <xdr:rowOff>149679</xdr:rowOff>
    </xdr:from>
    <xdr:to>
      <xdr:col>12</xdr:col>
      <xdr:colOff>455839</xdr:colOff>
      <xdr:row>24</xdr:row>
      <xdr:rowOff>63953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059A0-53E4-41DE-A929-9763D7A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1</xdr:row>
      <xdr:rowOff>76200</xdr:rowOff>
    </xdr:from>
    <xdr:to>
      <xdr:col>27</xdr:col>
      <xdr:colOff>419100</xdr:colOff>
      <xdr:row>23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7B0DF-6127-4924-998B-8E4A8A422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159203</xdr:colOff>
      <xdr:row>26</xdr:row>
      <xdr:rowOff>42182</xdr:rowOff>
    </xdr:from>
    <xdr:to>
      <xdr:col>12</xdr:col>
      <xdr:colOff>435428</xdr:colOff>
      <xdr:row>48</xdr:row>
      <xdr:rowOff>146956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122D30-AF72-4D50-83FF-A22A2DE9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76200</xdr:colOff>
      <xdr:row>29</xdr:row>
      <xdr:rowOff>114300</xdr:rowOff>
    </xdr:from>
    <xdr:to>
      <xdr:col>51</xdr:col>
      <xdr:colOff>381000</xdr:colOff>
      <xdr:row>52</xdr:row>
      <xdr:rowOff>28574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EC411D-C7BB-4EE4-A3E8-CD5C93BA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49</xdr:row>
      <xdr:rowOff>152400</xdr:rowOff>
    </xdr:from>
    <xdr:to>
      <xdr:col>12</xdr:col>
      <xdr:colOff>485775</xdr:colOff>
      <xdr:row>72</xdr:row>
      <xdr:rowOff>66674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8B6A3F-11FD-45DC-954D-EF6288E7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73</xdr:row>
      <xdr:rowOff>19050</xdr:rowOff>
    </xdr:from>
    <xdr:to>
      <xdr:col>12</xdr:col>
      <xdr:colOff>428625</xdr:colOff>
      <xdr:row>95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291065-C423-4AC0-8E01-216B32100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300037</xdr:colOff>
      <xdr:row>1</xdr:row>
      <xdr:rowOff>80961</xdr:rowOff>
    </xdr:from>
    <xdr:to>
      <xdr:col>38</xdr:col>
      <xdr:colOff>371475</xdr:colOff>
      <xdr:row>20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52857-FF2C-4989-AA03-87A5D9639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207870</xdr:colOff>
      <xdr:row>26</xdr:row>
      <xdr:rowOff>23534</xdr:rowOff>
    </xdr:from>
    <xdr:to>
      <xdr:col>31</xdr:col>
      <xdr:colOff>574862</xdr:colOff>
      <xdr:row>64</xdr:row>
      <xdr:rowOff>137834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4409FD3-6A1E-440E-ADE6-342B99574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424702</xdr:colOff>
      <xdr:row>101</xdr:row>
      <xdr:rowOff>26334</xdr:rowOff>
    </xdr:from>
    <xdr:to>
      <xdr:col>14</xdr:col>
      <xdr:colOff>500903</xdr:colOff>
      <xdr:row>119</xdr:row>
      <xdr:rowOff>145397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5D75C46-F431-4510-9BC6-B9A15B47D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123265</xdr:colOff>
      <xdr:row>58</xdr:row>
      <xdr:rowOff>145677</xdr:rowOff>
    </xdr:from>
    <xdr:to>
      <xdr:col>53</xdr:col>
      <xdr:colOff>528357</xdr:colOff>
      <xdr:row>97</xdr:row>
      <xdr:rowOff>69477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C7A9B49-139D-4AC4-9AF6-432FDF92B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515470</xdr:colOff>
      <xdr:row>99</xdr:row>
      <xdr:rowOff>33618</xdr:rowOff>
    </xdr:from>
    <xdr:to>
      <xdr:col>50</xdr:col>
      <xdr:colOff>315445</xdr:colOff>
      <xdr:row>137</xdr:row>
      <xdr:rowOff>147918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3DA8572-5A7E-4DC5-A705-3893ACAC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68</xdr:row>
      <xdr:rowOff>0</xdr:rowOff>
    </xdr:from>
    <xdr:to>
      <xdr:col>33</xdr:col>
      <xdr:colOff>366992</xdr:colOff>
      <xdr:row>106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911CCFE-3E63-41ED-A5E6-8CF29F421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156882</xdr:colOff>
      <xdr:row>121</xdr:row>
      <xdr:rowOff>78442</xdr:rowOff>
    </xdr:from>
    <xdr:to>
      <xdr:col>33</xdr:col>
      <xdr:colOff>523874</xdr:colOff>
      <xdr:row>160</xdr:row>
      <xdr:rowOff>2242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87185B8-6F92-46F0-AE9C-162489B48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235324</xdr:colOff>
      <xdr:row>187</xdr:row>
      <xdr:rowOff>33618</xdr:rowOff>
    </xdr:from>
    <xdr:to>
      <xdr:col>33</xdr:col>
      <xdr:colOff>602316</xdr:colOff>
      <xdr:row>225</xdr:row>
      <xdr:rowOff>147918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6D5D219-3315-491B-85A9-CB0495F39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403411</xdr:colOff>
      <xdr:row>187</xdr:row>
      <xdr:rowOff>0</xdr:rowOff>
    </xdr:from>
    <xdr:to>
      <xdr:col>49</xdr:col>
      <xdr:colOff>176491</xdr:colOff>
      <xdr:row>225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4156146-00B5-4BFF-B311-E66644C80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33617</xdr:colOff>
      <xdr:row>240</xdr:row>
      <xdr:rowOff>11206</xdr:rowOff>
    </xdr:from>
    <xdr:to>
      <xdr:col>29</xdr:col>
      <xdr:colOff>400609</xdr:colOff>
      <xdr:row>278</xdr:row>
      <xdr:rowOff>125506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6508EAB-2FA1-4662-9608-846284D3C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437029</xdr:colOff>
      <xdr:row>280</xdr:row>
      <xdr:rowOff>56029</xdr:rowOff>
    </xdr:from>
    <xdr:to>
      <xdr:col>30</xdr:col>
      <xdr:colOff>198904</xdr:colOff>
      <xdr:row>318</xdr:row>
      <xdr:rowOff>170329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23D4B4C-7651-46B7-BF8D-6A0407CF4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537882</xdr:colOff>
      <xdr:row>25</xdr:row>
      <xdr:rowOff>134471</xdr:rowOff>
    </xdr:from>
    <xdr:to>
      <xdr:col>47</xdr:col>
      <xdr:colOff>310963</xdr:colOff>
      <xdr:row>64</xdr:row>
      <xdr:rowOff>58271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13E747-28D2-4D47-913C-1CC905D48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AI24:AV260"/>
  <sheetViews>
    <sheetView tabSelected="1" topLeftCell="L4" zoomScale="85" zoomScaleNormal="85" workbookViewId="0">
      <selection activeCell="AI29" sqref="AI29"/>
    </sheetView>
  </sheetViews>
  <sheetFormatPr defaultRowHeight="15" x14ac:dyDescent="0.25"/>
  <cols>
    <col min="44" max="44" width="22.5703125" customWidth="1"/>
    <col min="45" max="45" width="13.42578125" bestFit="1" customWidth="1"/>
    <col min="46" max="46" width="17" bestFit="1" customWidth="1"/>
    <col min="47" max="47" width="10.42578125" bestFit="1" customWidth="1"/>
  </cols>
  <sheetData>
    <row r="24" spans="44:48" x14ac:dyDescent="0.25">
      <c r="AS24" t="s">
        <v>25</v>
      </c>
      <c r="AT24" t="s">
        <v>24</v>
      </c>
      <c r="AU24" t="s">
        <v>51</v>
      </c>
      <c r="AV24" t="s">
        <v>27</v>
      </c>
    </row>
    <row r="25" spans="44:48" x14ac:dyDescent="0.25">
      <c r="AR25" t="s">
        <v>65</v>
      </c>
      <c r="AS25">
        <f ca="1">'Mandelbulb Optimisations'!$AH$3</f>
        <v>12.6</v>
      </c>
      <c r="AT25">
        <f ca="1">'Mandelbulb Optimisations'!$AH$4</f>
        <v>-6.9</v>
      </c>
      <c r="AU25">
        <f ca="1">'Mandelbulb Optimisations'!$AH$5</f>
        <v>97.8</v>
      </c>
      <c r="AV25">
        <f ca="1">'Mandelbulb Optimisations'!$AH$6</f>
        <v>115.3</v>
      </c>
    </row>
    <row r="26" spans="44:48" x14ac:dyDescent="0.25">
      <c r="AR26" t="s">
        <v>67</v>
      </c>
      <c r="AS26">
        <f ca="1">'Stationary Optimisations'!$AH$3</f>
        <v>32.799999999999997</v>
      </c>
      <c r="AT26">
        <f ca="1">'Stationary Optimisations'!$AH$4</f>
        <v>-2.5</v>
      </c>
      <c r="AU26">
        <f ca="1">'Stationary Optimisations'!$AH$5</f>
        <v>65</v>
      </c>
      <c r="AV26">
        <f ca="1">'Stationary Optimisations'!$AH$6</f>
        <v>103</v>
      </c>
    </row>
    <row r="27" spans="44:48" x14ac:dyDescent="0.25">
      <c r="AR27" t="s">
        <v>66</v>
      </c>
      <c r="AS27">
        <f ca="1">'Sierpinski Optimisations'!$AH$3</f>
        <v>3.7</v>
      </c>
      <c r="AT27">
        <f ca="1">'Sierpinski Optimisations'!$AH$4</f>
        <v>20.9</v>
      </c>
      <c r="AU27">
        <f ca="1">'Sierpinski Optimisations'!$AH$5</f>
        <v>16.399999999999999</v>
      </c>
      <c r="AV27">
        <f ca="1">'Sierpinski Optimisations'!$AH$6</f>
        <v>54.3</v>
      </c>
    </row>
    <row r="28" spans="44:48" x14ac:dyDescent="0.25">
      <c r="AR28" t="s">
        <v>68</v>
      </c>
      <c r="AS28">
        <f ca="1">'Planet Optimisations'!$AH$3</f>
        <v>13.7</v>
      </c>
      <c r="AT28">
        <f ca="1">'Planet Optimisations'!$AH$4</f>
        <v>19.399999999999999</v>
      </c>
      <c r="AU28">
        <f ca="1">'Planet Optimisations'!$AH$5</f>
        <v>-19</v>
      </c>
      <c r="AV28">
        <f ca="1">'Planet Optimisations'!$AH$6</f>
        <v>16.600000000000001</v>
      </c>
    </row>
    <row r="255" spans="35:39" x14ac:dyDescent="0.25">
      <c r="AK255" t="s">
        <v>81</v>
      </c>
      <c r="AM255" t="s">
        <v>80</v>
      </c>
    </row>
    <row r="256" spans="35:39" x14ac:dyDescent="0.25">
      <c r="AI256">
        <v>1024</v>
      </c>
      <c r="AJ256">
        <v>576</v>
      </c>
      <c r="AK256">
        <f>AI256*AJ256</f>
        <v>589824</v>
      </c>
      <c r="AL256">
        <v>7.0835590000000002</v>
      </c>
      <c r="AM256">
        <f>1/AL256</f>
        <v>0.14117197301525969</v>
      </c>
    </row>
    <row r="257" spans="35:39" x14ac:dyDescent="0.25">
      <c r="AI257">
        <v>1280</v>
      </c>
      <c r="AJ257">
        <v>720</v>
      </c>
      <c r="AK257">
        <f t="shared" ref="AK257:AK260" si="0">AI257*AJ257</f>
        <v>921600</v>
      </c>
      <c r="AL257">
        <v>11.286609</v>
      </c>
      <c r="AM257">
        <f t="shared" ref="AM257:AM260" si="1">1/AL257</f>
        <v>8.8600570818037544E-2</v>
      </c>
    </row>
    <row r="258" spans="35:39" x14ac:dyDescent="0.25">
      <c r="AI258">
        <v>1600</v>
      </c>
      <c r="AJ258">
        <v>900</v>
      </c>
      <c r="AK258">
        <f t="shared" si="0"/>
        <v>1440000</v>
      </c>
      <c r="AL258">
        <v>17.260062000000001</v>
      </c>
      <c r="AM258">
        <f t="shared" si="1"/>
        <v>5.7937219460741214E-2</v>
      </c>
    </row>
    <row r="259" spans="35:39" x14ac:dyDescent="0.25">
      <c r="AI259">
        <v>1920</v>
      </c>
      <c r="AJ259">
        <v>1080</v>
      </c>
      <c r="AK259">
        <f t="shared" si="0"/>
        <v>2073600</v>
      </c>
      <c r="AL259">
        <v>24.863882</v>
      </c>
      <c r="AM259">
        <f t="shared" si="1"/>
        <v>4.021898109072429E-2</v>
      </c>
    </row>
    <row r="260" spans="35:39" x14ac:dyDescent="0.25">
      <c r="AI260">
        <v>2560</v>
      </c>
      <c r="AJ260">
        <v>1440</v>
      </c>
      <c r="AK260">
        <f t="shared" si="0"/>
        <v>3686400</v>
      </c>
      <c r="AL260">
        <v>44.197316999999998</v>
      </c>
      <c r="AM260">
        <f t="shared" si="1"/>
        <v>2.2625807806387885E-2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AF66-8C1B-4DD7-9B92-F691DA4BBA16}">
  <dimension ref="A1:AM10"/>
  <sheetViews>
    <sheetView zoomScale="70" zoomScaleNormal="70" workbookViewId="0">
      <selection activeCell="B8" sqref="B8:Q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B2" t="s">
        <v>75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30.004999999999999</v>
      </c>
      <c r="O2">
        <v>6683</v>
      </c>
      <c r="P2">
        <v>1.17644E-2</v>
      </c>
      <c r="Q2">
        <v>4.1663000000000004E-3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4" si="0">L2/1000</f>
        <v>49.152000000000001</v>
      </c>
      <c r="AA2" s="3">
        <f t="shared" si="0"/>
        <v>65.536000000000001</v>
      </c>
      <c r="AB2" s="4">
        <f ca="1">SUM(OFFSET($N$2,(ROW()-ROW($AB$2))*$S$2,,$S$2,))</f>
        <v>90.018599999999992</v>
      </c>
      <c r="AC2" s="4">
        <f ca="1">SUM(OFFSET($O$2,(ROW()-ROW($AC$2))*$S$2,,$S$2,))</f>
        <v>20054</v>
      </c>
      <c r="AD2" s="4">
        <f ca="1">AC2/AB2</f>
        <v>222.77618181131456</v>
      </c>
      <c r="AE2" s="4">
        <f ca="1">1/MAX(OFFSET($Q$2,(ROW()-ROW($AE$2))*$S$2,,$S$2,))</f>
        <v>238.16328474802324</v>
      </c>
      <c r="AF2" s="4">
        <f ca="1">1/MIN(OFFSET($P$2,(ROW()-ROW($AF$2))*$S$2,,$S$2,))</f>
        <v>89.739217832977374</v>
      </c>
      <c r="AG2">
        <f ca="1">AE2-AD2</f>
        <v>15.387102936708686</v>
      </c>
      <c r="AH2">
        <f ca="1">AE2-AF2</f>
        <v>148.42406691504587</v>
      </c>
    </row>
    <row r="3" spans="1:39" ht="15.75" x14ac:dyDescent="0.25">
      <c r="B3" t="s">
        <v>75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30.006900000000002</v>
      </c>
      <c r="O3">
        <v>6630</v>
      </c>
      <c r="P3">
        <v>1.1143399999999999E-2</v>
      </c>
      <c r="Q3">
        <v>4.1987999999999999E-3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0</v>
      </c>
      <c r="X3">
        <f ca="1">OFFSET($J$1,(ROW()-1)*$S$2,0)</f>
        <v>0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0</v>
      </c>
      <c r="AC3" s="4">
        <f ca="1">SUM(OFFSET($O$2,(ROW()-ROW($AC$2))*$S$2,,$S$2,))</f>
        <v>0</v>
      </c>
      <c r="AD3" s="4" t="e">
        <f t="shared" ref="AD3:AD4" ca="1" si="3">AC3/AB3</f>
        <v>#DIV/0!</v>
      </c>
      <c r="AE3" s="4" t="e">
        <f ca="1">1/MAX(OFFSET($Q$2,(ROW()-ROW($AE$2))*$S$2,,$S$2,))</f>
        <v>#DIV/0!</v>
      </c>
      <c r="AF3" s="4" t="e">
        <f ca="1">1/MIN(OFFSET($P$2,(ROW()-ROW($AF$2))*$S$2,,$S$2,))</f>
        <v>#DIV/0!</v>
      </c>
      <c r="AG3" t="e">
        <f t="shared" ref="AG3:AG4" ca="1" si="4">AE3-AD3</f>
        <v>#DIV/0!</v>
      </c>
      <c r="AH3" t="e">
        <f t="shared" ref="AH3:AH4" ca="1" si="5">AE3-AF3</f>
        <v>#DIV/0!</v>
      </c>
    </row>
    <row r="4" spans="1:39" ht="15.75" x14ac:dyDescent="0.25">
      <c r="B4" t="s">
        <v>75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30.006699999999999</v>
      </c>
      <c r="O4">
        <v>6741</v>
      </c>
      <c r="P4">
        <v>1.24633E-2</v>
      </c>
      <c r="Q4">
        <v>4.1281E-3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si="0"/>
        <v>49.152000000000001</v>
      </c>
      <c r="AA4" s="3">
        <f t="shared" si="0"/>
        <v>65.536000000000001</v>
      </c>
      <c r="AB4" s="4">
        <f ca="1">SUM(OFFSET($N$2,(ROW()-ROW($AB$2))*$S$2,,$S$2,))</f>
        <v>90.044099999999986</v>
      </c>
      <c r="AC4" s="4">
        <f ca="1">SUM(OFFSET($O$2,(ROW()-ROW($AC$2))*$S$2,,$S$2,))</f>
        <v>9188</v>
      </c>
      <c r="AD4" s="4">
        <f t="shared" ca="1" si="3"/>
        <v>102.03888983287079</v>
      </c>
      <c r="AE4" s="4">
        <f ca="1">1/MAX(OFFSET($Q$2,(ROW()-ROW($AE$2))*$S$2,,$S$2,))</f>
        <v>107.47487774732656</v>
      </c>
      <c r="AF4" s="4">
        <f ca="1">1/MIN(OFFSET($P$2,(ROW()-ROW($AF$2))*$S$2,,$S$2,))</f>
        <v>40.547882995028829</v>
      </c>
      <c r="AG4">
        <f t="shared" ca="1" si="4"/>
        <v>5.4359879144557652</v>
      </c>
      <c r="AH4">
        <f t="shared" ca="1" si="5"/>
        <v>66.92699475229773</v>
      </c>
    </row>
    <row r="5" spans="1:39" ht="15.75" x14ac:dyDescent="0.25"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T7" s="4"/>
      <c r="U7" s="4"/>
      <c r="AE7" s="3"/>
      <c r="AF7" s="3"/>
      <c r="AG7" s="3"/>
    </row>
    <row r="8" spans="1:39" ht="15.75" x14ac:dyDescent="0.25">
      <c r="B8" t="s">
        <v>75</v>
      </c>
      <c r="C8" t="s">
        <v>74</v>
      </c>
      <c r="D8">
        <v>1920</v>
      </c>
      <c r="E8">
        <v>1080</v>
      </c>
      <c r="F8" t="s">
        <v>71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30.015899999999998</v>
      </c>
      <c r="O8">
        <v>3047</v>
      </c>
      <c r="P8">
        <v>3.2750399999999999E-2</v>
      </c>
      <c r="Q8">
        <v>9.2575000000000001E-3</v>
      </c>
      <c r="T8" s="4"/>
      <c r="U8" s="4"/>
      <c r="V8" s="3"/>
    </row>
    <row r="9" spans="1:39" ht="15.75" x14ac:dyDescent="0.25">
      <c r="B9" t="s">
        <v>75</v>
      </c>
      <c r="C9" t="s">
        <v>74</v>
      </c>
      <c r="D9">
        <v>1920</v>
      </c>
      <c r="E9">
        <v>1080</v>
      </c>
      <c r="F9" t="s">
        <v>71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30.011299999999999</v>
      </c>
      <c r="O9">
        <v>3070</v>
      </c>
      <c r="P9">
        <v>3.1751700000000001E-2</v>
      </c>
      <c r="Q9">
        <v>9.3045000000000003E-3</v>
      </c>
      <c r="T9" s="4"/>
      <c r="U9" s="3"/>
      <c r="V9" s="3"/>
    </row>
    <row r="10" spans="1:39" ht="15.75" x14ac:dyDescent="0.25">
      <c r="B10" t="s">
        <v>75</v>
      </c>
      <c r="C10" t="s">
        <v>74</v>
      </c>
      <c r="D10">
        <v>1920</v>
      </c>
      <c r="E10">
        <v>1080</v>
      </c>
      <c r="F10" t="s">
        <v>71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30.0169</v>
      </c>
      <c r="O10">
        <v>3071</v>
      </c>
      <c r="P10">
        <v>2.4662199999999999E-2</v>
      </c>
      <c r="Q10">
        <v>9.1836000000000001E-3</v>
      </c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1C00-07CB-4F03-B932-655B80B938E4}">
  <dimension ref="A1:AM59"/>
  <sheetViews>
    <sheetView topLeftCell="N1" zoomScale="70" zoomScaleNormal="70" workbookViewId="0">
      <selection activeCell="AG12" sqref="AG1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73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2" t="s">
        <v>82</v>
      </c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33</v>
      </c>
      <c r="C2" t="s">
        <v>77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30.032399999999999</v>
      </c>
      <c r="O2">
        <v>1807</v>
      </c>
      <c r="P2">
        <v>2.6959E-2</v>
      </c>
      <c r="Q2">
        <v>9.5067999999999993E-3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90.100499999999997</v>
      </c>
      <c r="AC2" s="4">
        <f ca="1">SUM(OFFSET($O$2,(ROW()-ROW($AC$2))*$S$2,,$S$2,))</f>
        <v>5440</v>
      </c>
      <c r="AD2" s="4">
        <f ca="1">AC2/AB2</f>
        <v>60.377023434942096</v>
      </c>
      <c r="AE2" s="4">
        <f ca="1">1/MAX(OFFSET($Q$2,(ROW()-ROW($AE$2))*$S$2,,$S$2,))</f>
        <v>105.18786552783271</v>
      </c>
      <c r="AF2" s="4">
        <f ca="1">1/MIN(OFFSET($P$2,(ROW()-ROW($AF$2))*$S$2,,$S$2,))</f>
        <v>37.434956762624935</v>
      </c>
      <c r="AG2">
        <f ca="1">AE2-AD2</f>
        <v>44.810842092890617</v>
      </c>
      <c r="AH2">
        <f ca="1">AE2-AF2</f>
        <v>67.752908765207778</v>
      </c>
      <c r="AI2">
        <f ca="1">AB2/AC2</f>
        <v>1.6562591911764707E-2</v>
      </c>
    </row>
    <row r="3" spans="1:39" ht="15.75" x14ac:dyDescent="0.25">
      <c r="A3" t="str">
        <f t="shared" ref="A3:A19" si="0">_xlfn.CONCAT(D3,"x",E3)</f>
        <v>1024x576</v>
      </c>
      <c r="B3" t="s">
        <v>33</v>
      </c>
      <c r="C3" t="s">
        <v>77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30.035</v>
      </c>
      <c r="O3">
        <v>1815</v>
      </c>
      <c r="P3">
        <v>2.6713000000000001E-2</v>
      </c>
      <c r="Q3">
        <v>9.3255999999999999E-3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Z7" si="5">L3/1000</f>
        <v>49.152000000000001</v>
      </c>
      <c r="AA3" s="3">
        <f t="shared" ref="AA3:AA7" si="6">M3/1000</f>
        <v>65.536000000000001</v>
      </c>
      <c r="AB3" s="4">
        <f t="shared" ref="AB3:AB7" ca="1" si="7">SUM(OFFSET($N$2,(ROW()-ROW($AB$2))*$S$2,,$S$2,))</f>
        <v>90.164699999999996</v>
      </c>
      <c r="AC3" s="4">
        <f t="shared" ref="AC3:AC7" ca="1" si="8">SUM(OFFSET($O$2,(ROW()-ROW($AC$2))*$S$2,,$S$2,))</f>
        <v>4032</v>
      </c>
      <c r="AD3" s="4">
        <f t="shared" ref="AD3:AD7" ca="1" si="9">AC3/AB3</f>
        <v>44.718165756665307</v>
      </c>
      <c r="AE3" s="4">
        <f t="shared" ref="AE3:AE7" ca="1" si="10">1/MAX(OFFSET($Q$2,(ROW()-ROW($AE$2))*$S$2,,$S$2,))</f>
        <v>79.888156580786898</v>
      </c>
      <c r="AF3" s="4">
        <f t="shared" ref="AF3:AF7" ca="1" si="11">1/MIN(OFFSET($P$2,(ROW()-ROW($AF$2))*$S$2,,$S$2,))</f>
        <v>28.766547956712099</v>
      </c>
      <c r="AG3">
        <f t="shared" ref="AG3:AG7" ca="1" si="12">AE3-AD3</f>
        <v>35.169990824121591</v>
      </c>
      <c r="AH3">
        <f t="shared" ref="AH3:AH7" ca="1" si="13">AE3-AF3</f>
        <v>51.121608624074796</v>
      </c>
      <c r="AI3">
        <f t="shared" ref="AI3:AI47" ca="1" si="14">AB3/AC3</f>
        <v>2.2362276785714286E-2</v>
      </c>
    </row>
    <row r="4" spans="1:39" ht="15.75" x14ac:dyDescent="0.25">
      <c r="A4" t="str">
        <f t="shared" si="0"/>
        <v>1024x576</v>
      </c>
      <c r="B4" t="s">
        <v>33</v>
      </c>
      <c r="C4" t="s">
        <v>77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30.033100000000001</v>
      </c>
      <c r="O4">
        <v>1818</v>
      </c>
      <c r="P4">
        <v>2.6976699999999999E-2</v>
      </c>
      <c r="Q4">
        <v>9.2297000000000004E-3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6"/>
        <v>65.536000000000001</v>
      </c>
      <c r="AB4" s="4">
        <f t="shared" ca="1" si="7"/>
        <v>90.209500000000006</v>
      </c>
      <c r="AC4" s="4">
        <f t="shared" ca="1" si="8"/>
        <v>2945</v>
      </c>
      <c r="AD4" s="4">
        <f t="shared" ca="1" si="9"/>
        <v>32.646229055698122</v>
      </c>
      <c r="AE4" s="4">
        <f t="shared" ca="1" si="10"/>
        <v>57.127840681877913</v>
      </c>
      <c r="AF4" s="4">
        <f t="shared" ca="1" si="11"/>
        <v>19.869023397761953</v>
      </c>
      <c r="AG4">
        <f t="shared" ca="1" si="12"/>
        <v>24.481611626179792</v>
      </c>
      <c r="AH4">
        <f t="shared" ca="1" si="13"/>
        <v>37.258817284115963</v>
      </c>
      <c r="AI4">
        <f t="shared" ca="1" si="14"/>
        <v>3.0631409168081495E-2</v>
      </c>
    </row>
    <row r="5" spans="1:39" ht="15.75" x14ac:dyDescent="0.25">
      <c r="A5" t="str">
        <f t="shared" si="0"/>
        <v>1280x720</v>
      </c>
      <c r="B5" t="s">
        <v>33</v>
      </c>
      <c r="C5" t="s">
        <v>77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30.047899999999998</v>
      </c>
      <c r="O5">
        <v>1345</v>
      </c>
      <c r="P5">
        <v>3.5040300000000003E-2</v>
      </c>
      <c r="Q5">
        <v>1.2517500000000001E-2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6"/>
        <v>65.536000000000001</v>
      </c>
      <c r="AB5" s="4">
        <f t="shared" ca="1" si="7"/>
        <v>90.26339999999999</v>
      </c>
      <c r="AC5" s="4">
        <f t="shared" ca="1" si="8"/>
        <v>2297</v>
      </c>
      <c r="AD5" s="4">
        <f t="shared" ca="1" si="9"/>
        <v>25.44774515473603</v>
      </c>
      <c r="AE5" s="4">
        <f t="shared" ca="1" si="10"/>
        <v>44.85491677170193</v>
      </c>
      <c r="AF5" s="4">
        <f t="shared" ca="1" si="11"/>
        <v>15.759547133653568</v>
      </c>
      <c r="AG5">
        <f t="shared" ca="1" si="12"/>
        <v>19.407171616965901</v>
      </c>
      <c r="AH5">
        <f t="shared" ca="1" si="13"/>
        <v>29.095369638048361</v>
      </c>
      <c r="AI5">
        <f t="shared" ca="1" si="14"/>
        <v>3.929621245102307E-2</v>
      </c>
    </row>
    <row r="6" spans="1:39" ht="15.75" x14ac:dyDescent="0.25">
      <c r="A6" t="str">
        <f t="shared" si="0"/>
        <v>1280x720</v>
      </c>
      <c r="B6" t="s">
        <v>33</v>
      </c>
      <c r="C6" t="s">
        <v>77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30.052</v>
      </c>
      <c r="O6">
        <v>1342</v>
      </c>
      <c r="P6">
        <v>3.4762599999999998E-2</v>
      </c>
      <c r="Q6">
        <v>1.2396300000000001E-2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6"/>
        <v>65.536000000000001</v>
      </c>
      <c r="AB6" s="4">
        <f t="shared" ca="1" si="7"/>
        <v>90.409900000000007</v>
      </c>
      <c r="AC6" s="4">
        <f t="shared" ca="1" si="8"/>
        <v>1512</v>
      </c>
      <c r="AD6" s="4">
        <f t="shared" ca="1" si="9"/>
        <v>16.723832235186631</v>
      </c>
      <c r="AE6" s="4">
        <f t="shared" ca="1" si="10"/>
        <v>30.090934804980652</v>
      </c>
      <c r="AF6" s="4">
        <f t="shared" ca="1" si="11"/>
        <v>10.100775436530263</v>
      </c>
      <c r="AG6">
        <f t="shared" ca="1" si="12"/>
        <v>13.367102569794021</v>
      </c>
      <c r="AH6">
        <f t="shared" ca="1" si="13"/>
        <v>19.990159368450389</v>
      </c>
      <c r="AI6">
        <f t="shared" ca="1" si="14"/>
        <v>5.9794907407407415E-2</v>
      </c>
    </row>
    <row r="7" spans="1:39" ht="15.75" x14ac:dyDescent="0.25">
      <c r="A7" t="str">
        <f t="shared" si="0"/>
        <v>1280x720</v>
      </c>
      <c r="B7" t="s">
        <v>33</v>
      </c>
      <c r="C7" t="s">
        <v>77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30.064800000000002</v>
      </c>
      <c r="O7">
        <v>1345</v>
      </c>
      <c r="P7">
        <v>3.4929200000000001E-2</v>
      </c>
      <c r="Q7">
        <v>1.24359E-2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6"/>
        <v>65.536000000000001</v>
      </c>
      <c r="AB7" s="4">
        <f t="shared" ca="1" si="7"/>
        <v>90.706500000000005</v>
      </c>
      <c r="AC7" s="4">
        <f t="shared" ca="1" si="8"/>
        <v>824</v>
      </c>
      <c r="AD7" s="4">
        <f ca="1">AC7/AB7</f>
        <v>9.0842442382850184</v>
      </c>
      <c r="AE7" s="4">
        <f t="shared" ca="1" si="10"/>
        <v>16.073320056770967</v>
      </c>
      <c r="AF7" s="4">
        <f t="shared" ca="1" si="11"/>
        <v>5.4873297555943328</v>
      </c>
      <c r="AG7">
        <f t="shared" ca="1" si="12"/>
        <v>6.9890758184859489</v>
      </c>
      <c r="AH7">
        <f t="shared" ca="1" si="13"/>
        <v>10.585990301176635</v>
      </c>
      <c r="AI7">
        <f t="shared" ca="1" si="14"/>
        <v>0.11008070388349515</v>
      </c>
    </row>
    <row r="8" spans="1:39" ht="15.75" x14ac:dyDescent="0.25">
      <c r="A8" t="str">
        <f t="shared" si="0"/>
        <v>1600x900</v>
      </c>
      <c r="B8" t="s">
        <v>33</v>
      </c>
      <c r="C8" t="s">
        <v>77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30.086600000000001</v>
      </c>
      <c r="O8">
        <v>983</v>
      </c>
      <c r="P8">
        <v>5.1194700000000003E-2</v>
      </c>
      <c r="Q8">
        <v>1.72474E-2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33</v>
      </c>
      <c r="C9" t="s">
        <v>77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30.051500000000001</v>
      </c>
      <c r="O9">
        <v>981</v>
      </c>
      <c r="P9">
        <v>5.1434599999999997E-2</v>
      </c>
      <c r="Q9">
        <v>1.7065799999999999E-2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33</v>
      </c>
      <c r="C10" t="s">
        <v>77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30.071400000000001</v>
      </c>
      <c r="O10">
        <v>981</v>
      </c>
      <c r="P10">
        <v>5.0329600000000002E-2</v>
      </c>
      <c r="Q10">
        <v>1.7504599999999999E-2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33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30.061599999999999</v>
      </c>
      <c r="O11">
        <v>766</v>
      </c>
      <c r="P11">
        <v>6.3569899999999999E-2</v>
      </c>
      <c r="Q11">
        <v>2.2226699999999999E-2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33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30.098400000000002</v>
      </c>
      <c r="O12">
        <v>765</v>
      </c>
      <c r="P12">
        <v>6.3453599999999999E-2</v>
      </c>
      <c r="Q12">
        <v>2.2294100000000001E-2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33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30.103400000000001</v>
      </c>
      <c r="O13">
        <v>766</v>
      </c>
      <c r="P13">
        <v>6.4174400000000006E-2</v>
      </c>
      <c r="Q13">
        <v>2.2037600000000001E-2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33</v>
      </c>
      <c r="C14" t="s">
        <v>77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30.124700000000001</v>
      </c>
      <c r="O14">
        <v>504</v>
      </c>
      <c r="P14">
        <v>9.9192500000000003E-2</v>
      </c>
      <c r="Q14">
        <v>3.3232600000000001E-2</v>
      </c>
    </row>
    <row r="15" spans="1:39" x14ac:dyDescent="0.25">
      <c r="A15" t="str">
        <f t="shared" si="0"/>
        <v>2560x1440</v>
      </c>
      <c r="B15" t="s">
        <v>33</v>
      </c>
      <c r="C15" t="s">
        <v>77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30.135300000000001</v>
      </c>
      <c r="O15">
        <v>504</v>
      </c>
      <c r="P15">
        <v>9.9044900000000005E-2</v>
      </c>
      <c r="Q15">
        <v>3.3217700000000003E-2</v>
      </c>
    </row>
    <row r="16" spans="1:39" x14ac:dyDescent="0.25">
      <c r="A16" t="str">
        <f t="shared" si="0"/>
        <v>2560x1440</v>
      </c>
      <c r="B16" t="s">
        <v>33</v>
      </c>
      <c r="C16" t="s">
        <v>77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30.149899999999999</v>
      </c>
      <c r="O16">
        <v>504</v>
      </c>
      <c r="P16">
        <v>9.9002300000000001E-2</v>
      </c>
      <c r="Q16">
        <v>3.30031E-2</v>
      </c>
    </row>
    <row r="17" spans="1:35" x14ac:dyDescent="0.25">
      <c r="A17" t="str">
        <f t="shared" si="0"/>
        <v>3840x2160</v>
      </c>
      <c r="B17" t="s">
        <v>33</v>
      </c>
      <c r="C17" t="s">
        <v>77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30.2807</v>
      </c>
      <c r="O17">
        <v>275</v>
      </c>
      <c r="P17">
        <v>0.18290500000000001</v>
      </c>
      <c r="Q17">
        <v>6.2118199999999998E-2</v>
      </c>
    </row>
    <row r="18" spans="1:35" x14ac:dyDescent="0.25">
      <c r="A18" t="str">
        <f t="shared" si="0"/>
        <v>3840x2160</v>
      </c>
      <c r="B18" t="s">
        <v>33</v>
      </c>
      <c r="C18" t="s">
        <v>77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30.246200000000002</v>
      </c>
      <c r="O18">
        <v>275</v>
      </c>
      <c r="P18">
        <v>0.18223800000000001</v>
      </c>
      <c r="Q18">
        <v>6.1844099999999999E-2</v>
      </c>
    </row>
    <row r="19" spans="1:35" x14ac:dyDescent="0.25">
      <c r="A19" t="str">
        <f t="shared" si="0"/>
        <v>3840x2160</v>
      </c>
      <c r="B19" t="s">
        <v>33</v>
      </c>
      <c r="C19" t="s">
        <v>77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30.179600000000001</v>
      </c>
      <c r="O19">
        <v>274</v>
      </c>
      <c r="P19">
        <v>0.18323700000000001</v>
      </c>
      <c r="Q19">
        <v>6.2214899999999997E-2</v>
      </c>
    </row>
    <row r="21" spans="1:35" x14ac:dyDescent="0.25">
      <c r="A21" s="1" t="s">
        <v>73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49</v>
      </c>
      <c r="V21" s="2" t="s">
        <v>43</v>
      </c>
      <c r="W21" s="2" t="s">
        <v>16</v>
      </c>
      <c r="X21" s="2" t="s">
        <v>54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48</v>
      </c>
      <c r="AF21" s="2" t="s">
        <v>47</v>
      </c>
      <c r="AG21" s="2" t="s">
        <v>45</v>
      </c>
      <c r="AH21" s="2" t="s">
        <v>46</v>
      </c>
    </row>
    <row r="22" spans="1:35" ht="15.75" x14ac:dyDescent="0.25">
      <c r="A22" t="str">
        <f>_xlfn.CONCAT(D22,"x",E22)</f>
        <v>x</v>
      </c>
      <c r="S22">
        <v>3</v>
      </c>
      <c r="T22">
        <v>1</v>
      </c>
      <c r="V22" s="4">
        <f ca="1">INDEX(OFFSET($A$2,(ROW()-ROW($V$2))*$S$2,,$S$2,),1)</f>
        <v>0</v>
      </c>
      <c r="W22">
        <f ca="1">INDEX(OFFSET($D$22,(ROW()-ROW($W$22))*$S$2,,$S$2,),1) * INDEX(OFFSET($E$22,(ROW()-ROW($W$22))*$S$2,,$S$2,),1)</f>
        <v>0</v>
      </c>
      <c r="X22">
        <f ca="1">INDEX(OFFSET($J$22,(ROW()-ROW($X$22))*$S$2,,$S$2,),1)</f>
        <v>0</v>
      </c>
      <c r="Y22" s="3">
        <f>K22/1000000000</f>
        <v>0</v>
      </c>
      <c r="Z22" s="3">
        <f>L22/1000</f>
        <v>0</v>
      </c>
      <c r="AA22" s="3">
        <f>M22/1000</f>
        <v>0</v>
      </c>
      <c r="AB22" s="4">
        <f ca="1">SUM(OFFSET($N$22,(ROW()-ROW($AB$22))*$S$2,,$S$2,))</f>
        <v>0</v>
      </c>
      <c r="AC22" s="4">
        <f ca="1">SUM(OFFSET($O$22,(ROW()-ROW($AC$22))*$S$2,,$S$2,))</f>
        <v>0</v>
      </c>
      <c r="AD22" s="4" t="e">
        <f ca="1">AC22/AB22</f>
        <v>#DIV/0!</v>
      </c>
      <c r="AE22" s="4" t="e">
        <f ca="1">1/MAX(OFFSET($Q$22,(ROW()-ROW($AE$22))*$S$2,,$S$2,))</f>
        <v>#DIV/0!</v>
      </c>
      <c r="AF22" s="4" t="e">
        <f ca="1">1/MIN(OFFSET($P$22,(ROW()-ROW($AF$22))*$S$2,,$S$2,))</f>
        <v>#DIV/0!</v>
      </c>
      <c r="AG22" t="e">
        <f ca="1">AE22-AD22</f>
        <v>#DIV/0!</v>
      </c>
      <c r="AH22" t="e">
        <f ca="1">AE22-AF22</f>
        <v>#DIV/0!</v>
      </c>
      <c r="AI22" t="e">
        <f t="shared" ca="1" si="14"/>
        <v>#DIV/0!</v>
      </c>
    </row>
    <row r="23" spans="1:35" ht="15.75" x14ac:dyDescent="0.25">
      <c r="A23" t="str">
        <f t="shared" ref="A23:A39" si="15">_xlfn.CONCAT(D23,"x",E23)</f>
        <v>x</v>
      </c>
      <c r="V23" s="4">
        <f t="shared" ref="V23:V27" ca="1" si="16">INDEX(OFFSET($A$2,(ROW()-ROW($V$2))*$S$2,,$S$2,),1)</f>
        <v>0</v>
      </c>
      <c r="W23">
        <f t="shared" ref="W23:W27" ca="1" si="17">INDEX(OFFSET($D$22,(ROW()-ROW($W$22))*$S$2,,$S$2,),1) * INDEX(OFFSET($E$22,(ROW()-ROW($W$22))*$S$2,,$S$2,),1)</f>
        <v>0</v>
      </c>
      <c r="X23">
        <f t="shared" ref="X23:X27" ca="1" si="18">INDEX(OFFSET($J$22,(ROW()-ROW($X$22))*$S$2,,$S$2,),1)</f>
        <v>0</v>
      </c>
      <c r="Y23" s="3">
        <f t="shared" ref="Y23:Y27" si="19">K23/1000000000</f>
        <v>0</v>
      </c>
      <c r="Z23" s="3">
        <f t="shared" ref="Z23:Z27" si="20">L23/1000</f>
        <v>0</v>
      </c>
      <c r="AA23" s="3">
        <f t="shared" ref="AA23:AA27" si="21">M23/1000</f>
        <v>0</v>
      </c>
      <c r="AB23" s="4">
        <f t="shared" ref="AB23:AB27" ca="1" si="22">SUM(OFFSET($N$22,(ROW()-ROW($AB$22))*$S$2,,$S$2,))</f>
        <v>0</v>
      </c>
      <c r="AC23" s="4">
        <f t="shared" ref="AC23:AC27" ca="1" si="23">SUM(OFFSET($O$22,(ROW()-ROW($AC$22))*$S$2,,$S$2,))</f>
        <v>0</v>
      </c>
      <c r="AD23" s="4" t="e">
        <f t="shared" ref="AD23:AD27" ca="1" si="24">AC23/AB23</f>
        <v>#DIV/0!</v>
      </c>
      <c r="AE23" s="4" t="e">
        <f t="shared" ref="AE23:AE27" ca="1" si="25">1/MAX(OFFSET($Q$22,(ROW()-ROW($AE$22))*$S$2,,$S$2,))</f>
        <v>#DIV/0!</v>
      </c>
      <c r="AF23" s="4" t="e">
        <f t="shared" ref="AF23:AF27" ca="1" si="26">1/MIN(OFFSET($P$22,(ROW()-ROW($AF$22))*$S$2,,$S$2,))</f>
        <v>#DIV/0!</v>
      </c>
      <c r="AG23" t="e">
        <f t="shared" ref="AG23:AG27" ca="1" si="27">AE23-AD23</f>
        <v>#DIV/0!</v>
      </c>
      <c r="AH23" t="e">
        <f t="shared" ref="AH23:AH27" ca="1" si="28">AE23-AF23</f>
        <v>#DIV/0!</v>
      </c>
      <c r="AI23" t="e">
        <f t="shared" ca="1" si="14"/>
        <v>#DIV/0!</v>
      </c>
    </row>
    <row r="24" spans="1:35" ht="15.75" x14ac:dyDescent="0.25">
      <c r="A24" t="str">
        <f t="shared" si="15"/>
        <v>x</v>
      </c>
      <c r="V24" s="4">
        <f t="shared" ca="1" si="16"/>
        <v>0</v>
      </c>
      <c r="W24">
        <f t="shared" ca="1" si="17"/>
        <v>0</v>
      </c>
      <c r="X24">
        <f t="shared" ca="1" si="18"/>
        <v>0</v>
      </c>
      <c r="Y24" s="3">
        <f t="shared" si="19"/>
        <v>0</v>
      </c>
      <c r="Z24" s="3">
        <f t="shared" si="20"/>
        <v>0</v>
      </c>
      <c r="AA24" s="3">
        <f t="shared" si="21"/>
        <v>0</v>
      </c>
      <c r="AB24" s="4">
        <f t="shared" ca="1" si="22"/>
        <v>0</v>
      </c>
      <c r="AC24" s="4">
        <f t="shared" ca="1" si="23"/>
        <v>0</v>
      </c>
      <c r="AD24" s="4" t="e">
        <f t="shared" ca="1" si="24"/>
        <v>#DIV/0!</v>
      </c>
      <c r="AE24" s="4" t="e">
        <f t="shared" ca="1" si="25"/>
        <v>#DIV/0!</v>
      </c>
      <c r="AF24" s="4" t="e">
        <f t="shared" ca="1" si="26"/>
        <v>#DIV/0!</v>
      </c>
      <c r="AG24" t="e">
        <f t="shared" ca="1" si="27"/>
        <v>#DIV/0!</v>
      </c>
      <c r="AH24" t="e">
        <f t="shared" ca="1" si="28"/>
        <v>#DIV/0!</v>
      </c>
      <c r="AI24" t="e">
        <f t="shared" ca="1" si="14"/>
        <v>#DIV/0!</v>
      </c>
    </row>
    <row r="25" spans="1:35" ht="15.75" x14ac:dyDescent="0.25">
      <c r="A25" t="str">
        <f t="shared" si="15"/>
        <v>x</v>
      </c>
      <c r="V25" s="4">
        <f t="shared" ca="1" si="16"/>
        <v>0</v>
      </c>
      <c r="W25">
        <f t="shared" ca="1" si="17"/>
        <v>0</v>
      </c>
      <c r="X25">
        <f t="shared" ca="1" si="18"/>
        <v>0</v>
      </c>
      <c r="Y25" s="3">
        <f t="shared" si="19"/>
        <v>0</v>
      </c>
      <c r="Z25" s="3">
        <f t="shared" si="20"/>
        <v>0</v>
      </c>
      <c r="AA25" s="3">
        <f t="shared" si="21"/>
        <v>0</v>
      </c>
      <c r="AB25" s="4">
        <f t="shared" ca="1" si="22"/>
        <v>0</v>
      </c>
      <c r="AC25" s="4">
        <f t="shared" ca="1" si="23"/>
        <v>0</v>
      </c>
      <c r="AD25" s="4" t="e">
        <f t="shared" ca="1" si="24"/>
        <v>#DIV/0!</v>
      </c>
      <c r="AE25" s="4" t="e">
        <f t="shared" ca="1" si="25"/>
        <v>#DIV/0!</v>
      </c>
      <c r="AF25" s="4" t="e">
        <f t="shared" ca="1" si="26"/>
        <v>#DIV/0!</v>
      </c>
      <c r="AG25" t="e">
        <f t="shared" ca="1" si="27"/>
        <v>#DIV/0!</v>
      </c>
      <c r="AH25" t="e">
        <f t="shared" ca="1" si="28"/>
        <v>#DIV/0!</v>
      </c>
      <c r="AI25" t="e">
        <f t="shared" ca="1" si="14"/>
        <v>#DIV/0!</v>
      </c>
    </row>
    <row r="26" spans="1:35" ht="15.75" x14ac:dyDescent="0.25">
      <c r="A26" t="str">
        <f t="shared" si="15"/>
        <v>x</v>
      </c>
      <c r="V26" s="4">
        <f t="shared" ca="1" si="16"/>
        <v>0</v>
      </c>
      <c r="W26">
        <f t="shared" ca="1" si="17"/>
        <v>0</v>
      </c>
      <c r="X26">
        <f t="shared" ca="1" si="18"/>
        <v>0</v>
      </c>
      <c r="Y26" s="3">
        <f t="shared" si="19"/>
        <v>0</v>
      </c>
      <c r="Z26" s="3">
        <f t="shared" si="20"/>
        <v>0</v>
      </c>
      <c r="AA26" s="3">
        <f t="shared" si="21"/>
        <v>0</v>
      </c>
      <c r="AB26" s="4">
        <f t="shared" ca="1" si="22"/>
        <v>0</v>
      </c>
      <c r="AC26" s="4">
        <f t="shared" ca="1" si="23"/>
        <v>0</v>
      </c>
      <c r="AD26" s="4" t="e">
        <f t="shared" ca="1" si="24"/>
        <v>#DIV/0!</v>
      </c>
      <c r="AE26" s="4" t="e">
        <f t="shared" ca="1" si="25"/>
        <v>#DIV/0!</v>
      </c>
      <c r="AF26" s="4" t="e">
        <f t="shared" ca="1" si="26"/>
        <v>#DIV/0!</v>
      </c>
      <c r="AG26" t="e">
        <f t="shared" ca="1" si="27"/>
        <v>#DIV/0!</v>
      </c>
      <c r="AH26" t="e">
        <f t="shared" ca="1" si="28"/>
        <v>#DIV/0!</v>
      </c>
      <c r="AI26" t="e">
        <f t="shared" ca="1" si="14"/>
        <v>#DIV/0!</v>
      </c>
    </row>
    <row r="27" spans="1:35" ht="15.75" x14ac:dyDescent="0.25">
      <c r="A27" t="str">
        <f t="shared" si="15"/>
        <v>x</v>
      </c>
      <c r="T27" s="4"/>
      <c r="U27" s="4"/>
      <c r="V27" s="4">
        <f t="shared" ca="1" si="16"/>
        <v>0</v>
      </c>
      <c r="W27">
        <f t="shared" ca="1" si="17"/>
        <v>0</v>
      </c>
      <c r="X27">
        <f t="shared" ca="1" si="18"/>
        <v>0</v>
      </c>
      <c r="Y27" s="3">
        <f t="shared" si="19"/>
        <v>0</v>
      </c>
      <c r="Z27" s="3">
        <f t="shared" si="20"/>
        <v>0</v>
      </c>
      <c r="AA27" s="3">
        <f t="shared" si="21"/>
        <v>0</v>
      </c>
      <c r="AB27" s="4">
        <f t="shared" ca="1" si="22"/>
        <v>0</v>
      </c>
      <c r="AC27" s="4">
        <f t="shared" ca="1" si="23"/>
        <v>0</v>
      </c>
      <c r="AD27" s="4" t="e">
        <f t="shared" ca="1" si="24"/>
        <v>#DIV/0!</v>
      </c>
      <c r="AE27" s="4" t="e">
        <f t="shared" ca="1" si="25"/>
        <v>#DIV/0!</v>
      </c>
      <c r="AF27" s="4" t="e">
        <f t="shared" ca="1" si="26"/>
        <v>#DIV/0!</v>
      </c>
      <c r="AG27" t="e">
        <f t="shared" ca="1" si="27"/>
        <v>#DIV/0!</v>
      </c>
      <c r="AH27" t="e">
        <f t="shared" ca="1" si="28"/>
        <v>#DIV/0!</v>
      </c>
      <c r="AI27" t="e">
        <f t="shared" ca="1" si="14"/>
        <v>#DIV/0!</v>
      </c>
    </row>
    <row r="28" spans="1:35" ht="15.75" x14ac:dyDescent="0.25">
      <c r="A28" t="str">
        <f t="shared" si="15"/>
        <v>x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5" ht="15.75" x14ac:dyDescent="0.25">
      <c r="A29" t="str">
        <f t="shared" si="15"/>
        <v>x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5" ht="15.75" x14ac:dyDescent="0.25">
      <c r="A30" t="str">
        <f t="shared" si="15"/>
        <v>x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5" ht="15.75" x14ac:dyDescent="0.25">
      <c r="A31" t="str">
        <f t="shared" si="15"/>
        <v>x</v>
      </c>
      <c r="Y31" s="3"/>
      <c r="Z31" s="3"/>
      <c r="AA31" s="3"/>
      <c r="AB31" s="4"/>
      <c r="AC31" s="4"/>
      <c r="AD31" s="4"/>
      <c r="AE31" s="4"/>
      <c r="AF31" s="4"/>
    </row>
    <row r="32" spans="1:35" ht="15.75" x14ac:dyDescent="0.25">
      <c r="A32" t="str">
        <f t="shared" si="15"/>
        <v>x</v>
      </c>
      <c r="Y32" s="3"/>
      <c r="Z32" s="3"/>
      <c r="AA32" s="3"/>
      <c r="AB32" s="4"/>
      <c r="AC32" s="4"/>
      <c r="AD32" s="4"/>
      <c r="AE32" s="4"/>
      <c r="AF32" s="4"/>
    </row>
    <row r="33" spans="1:35" ht="15.75" x14ac:dyDescent="0.25">
      <c r="A33" t="str">
        <f t="shared" si="15"/>
        <v>x</v>
      </c>
      <c r="Y33" s="3"/>
      <c r="Z33" s="3"/>
      <c r="AA33" s="3"/>
      <c r="AB33" s="4"/>
      <c r="AC33" s="4"/>
      <c r="AD33" s="4"/>
      <c r="AE33" s="4"/>
      <c r="AF33" s="4"/>
    </row>
    <row r="34" spans="1:35" x14ac:dyDescent="0.25">
      <c r="A34" t="str">
        <f t="shared" si="15"/>
        <v>x</v>
      </c>
    </row>
    <row r="35" spans="1:35" x14ac:dyDescent="0.25">
      <c r="A35" t="str">
        <f t="shared" si="15"/>
        <v>x</v>
      </c>
    </row>
    <row r="36" spans="1:35" x14ac:dyDescent="0.25">
      <c r="A36" t="str">
        <f t="shared" si="15"/>
        <v>x</v>
      </c>
    </row>
    <row r="37" spans="1:35" x14ac:dyDescent="0.25">
      <c r="A37" t="str">
        <f t="shared" si="15"/>
        <v>x</v>
      </c>
    </row>
    <row r="38" spans="1:35" x14ac:dyDescent="0.25">
      <c r="A38" t="str">
        <f t="shared" si="15"/>
        <v>x</v>
      </c>
    </row>
    <row r="39" spans="1:35" x14ac:dyDescent="0.25">
      <c r="A39" t="str">
        <f t="shared" si="15"/>
        <v>x</v>
      </c>
    </row>
    <row r="41" spans="1:35" x14ac:dyDescent="0.25">
      <c r="A41" s="1" t="s">
        <v>73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49</v>
      </c>
      <c r="V41" s="2" t="s">
        <v>43</v>
      </c>
      <c r="W41" s="2" t="s">
        <v>16</v>
      </c>
      <c r="X41" s="2" t="s">
        <v>54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48</v>
      </c>
      <c r="AF41" s="2" t="s">
        <v>47</v>
      </c>
      <c r="AG41" s="2" t="s">
        <v>45</v>
      </c>
      <c r="AH41" s="2" t="s">
        <v>46</v>
      </c>
    </row>
    <row r="42" spans="1:35" ht="15.75" x14ac:dyDescent="0.25">
      <c r="A42" t="str">
        <f>_xlfn.CONCAT(D42,"x",E42)</f>
        <v>1024x576</v>
      </c>
      <c r="B42" t="s">
        <v>33</v>
      </c>
      <c r="C42" t="s">
        <v>74</v>
      </c>
      <c r="D42">
        <v>1024</v>
      </c>
      <c r="E42">
        <v>576</v>
      </c>
      <c r="F42" t="s">
        <v>71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30.160799999999998</v>
      </c>
      <c r="O42">
        <v>450</v>
      </c>
      <c r="P42">
        <v>0.124904</v>
      </c>
      <c r="Q42">
        <v>3.4205800000000001E-2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90.549700000000001</v>
      </c>
      <c r="AC42" s="4">
        <f ca="1">SUM(OFFSET($O$42,(ROW()-ROW($AC$42))*$S$2,,$S$2,))</f>
        <v>1350</v>
      </c>
      <c r="AD42" s="4">
        <f ca="1">AC42/AB42</f>
        <v>14.908939510567125</v>
      </c>
      <c r="AE42" s="4">
        <f ca="1">1/MAX(OFFSET($Q$42,(ROW()-ROW($AE$42))*$S$2,,$S$2,))</f>
        <v>28.975260922224606</v>
      </c>
      <c r="AF42" s="4">
        <f ca="1">1/MIN(OFFSET($P$42,(ROW()-ROW($AF$42))*$S$2,,$S$2,))</f>
        <v>8.0264551963270936</v>
      </c>
      <c r="AG42">
        <f ca="1">AE42-AD42</f>
        <v>14.066321411657482</v>
      </c>
      <c r="AH42">
        <f ca="1">AE42-AF42</f>
        <v>20.948805725897515</v>
      </c>
      <c r="AI42">
        <f t="shared" ca="1" si="14"/>
        <v>6.7073851851851857E-2</v>
      </c>
    </row>
    <row r="43" spans="1:35" ht="15.75" x14ac:dyDescent="0.25">
      <c r="A43" t="str">
        <f t="shared" ref="A43:A59" si="29">_xlfn.CONCAT(D43,"x",E43)</f>
        <v>1024x576</v>
      </c>
      <c r="B43" t="s">
        <v>33</v>
      </c>
      <c r="C43" t="s">
        <v>74</v>
      </c>
      <c r="D43">
        <v>1024</v>
      </c>
      <c r="E43">
        <v>576</v>
      </c>
      <c r="F43" t="s">
        <v>71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30.1751</v>
      </c>
      <c r="O43">
        <v>450</v>
      </c>
      <c r="P43">
        <v>0.124588</v>
      </c>
      <c r="Q43">
        <v>3.4258900000000002E-2</v>
      </c>
      <c r="V43" s="4" t="str">
        <f t="shared" ref="V43:V47" ca="1" si="30">INDEX(OFFSET($A$42,(ROW()-ROW($V$42))*$S$2,,$S$2,),1)</f>
        <v>1280x720</v>
      </c>
      <c r="W43">
        <f t="shared" ref="W43:W47" ca="1" si="31">INDEX(OFFSET($D$42,(ROW()-ROW($W$42))*$S$2,,$S$2,),1) * INDEX(OFFSET($E$42,(ROW()-ROW($W$42))*$S$2,,$S$2,),1)</f>
        <v>921600</v>
      </c>
      <c r="X43">
        <f t="shared" ref="X43:X47" ca="1" si="32">INDEX(OFFSET($J$42,(ROW()-ROW($X$42))*$S$2,,$S$2,),1)</f>
        <v>13</v>
      </c>
      <c r="Y43" s="3">
        <f t="shared" ref="Y43:Y47" si="33">K43/1000000000</f>
        <v>4.2947051519999997</v>
      </c>
      <c r="Z43" s="3">
        <f t="shared" ref="Z43:Z47" si="34">L43/1000</f>
        <v>49.152000000000001</v>
      </c>
      <c r="AA43" s="3">
        <f t="shared" ref="AA43:AA47" si="35">M43/1000</f>
        <v>65.536000000000001</v>
      </c>
      <c r="AB43" s="4">
        <f t="shared" ref="AB43:AB47" ca="1" si="36">SUM(OFFSET($N$42,(ROW()-ROW($AB$42))*$S$2,,$S$2,))</f>
        <v>90.870699999999999</v>
      </c>
      <c r="AC43" s="4">
        <f t="shared" ref="AC43:AC47" ca="1" si="37">SUM(OFFSET($O$42,(ROW()-ROW($AC$42))*$S$2,,$S$2,))</f>
        <v>947</v>
      </c>
      <c r="AD43" s="4">
        <f t="shared" ref="AD43:AD47" ca="1" si="38">AC43/AB43</f>
        <v>10.421400957624405</v>
      </c>
      <c r="AE43" s="4">
        <f t="shared" ref="AE43:AE47" ca="1" si="39">1/MAX(OFFSET($Q$42,(ROW()-ROW($AE$42))*$S$2,,$S$2,))</f>
        <v>20.34881946323884</v>
      </c>
      <c r="AF43" s="4">
        <f t="shared" ref="AF43:AF47" ca="1" si="40">1/MIN(OFFSET($P$42,(ROW()-ROW($AF$42))*$S$2,,$S$2,))</f>
        <v>5.6285389438609528</v>
      </c>
      <c r="AG43">
        <f t="shared" ref="AG43:AG47" ca="1" si="41">AE43-AD43</f>
        <v>9.9274185056144351</v>
      </c>
      <c r="AH43">
        <f t="shared" ref="AH43:AH47" ca="1" si="42">AE43-AF43</f>
        <v>14.720280519377887</v>
      </c>
      <c r="AI43">
        <f t="shared" ca="1" si="14"/>
        <v>9.5956388595564948E-2</v>
      </c>
    </row>
    <row r="44" spans="1:35" ht="15.75" x14ac:dyDescent="0.25">
      <c r="A44" t="str">
        <f t="shared" si="29"/>
        <v>1024x576</v>
      </c>
      <c r="B44" t="s">
        <v>33</v>
      </c>
      <c r="C44" t="s">
        <v>74</v>
      </c>
      <c r="D44">
        <v>1024</v>
      </c>
      <c r="E44">
        <v>576</v>
      </c>
      <c r="F44" t="s">
        <v>71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30.213799999999999</v>
      </c>
      <c r="O44">
        <v>450</v>
      </c>
      <c r="P44">
        <v>0.12547900000000001</v>
      </c>
      <c r="Q44">
        <v>3.45122E-2</v>
      </c>
      <c r="V44" s="4" t="str">
        <f t="shared" ca="1" si="30"/>
        <v>1600x900</v>
      </c>
      <c r="W44">
        <f t="shared" ca="1" si="31"/>
        <v>1440000</v>
      </c>
      <c r="X44">
        <f t="shared" ca="1" si="32"/>
        <v>13</v>
      </c>
      <c r="Y44" s="3">
        <f t="shared" si="33"/>
        <v>4.2947051519999997</v>
      </c>
      <c r="Z44" s="3">
        <f t="shared" si="34"/>
        <v>49.152000000000001</v>
      </c>
      <c r="AA44" s="3">
        <f t="shared" si="35"/>
        <v>65.536000000000001</v>
      </c>
      <c r="AB44" s="4">
        <f t="shared" ca="1" si="36"/>
        <v>90.989900000000006</v>
      </c>
      <c r="AC44" s="4">
        <f t="shared" ca="1" si="37"/>
        <v>664</v>
      </c>
      <c r="AD44" s="4">
        <f t="shared" ca="1" si="38"/>
        <v>7.2975132404805363</v>
      </c>
      <c r="AE44" s="4">
        <f t="shared" ca="1" si="39"/>
        <v>14.149615201214605</v>
      </c>
      <c r="AF44" s="4">
        <f t="shared" ca="1" si="40"/>
        <v>3.8900969801177148</v>
      </c>
      <c r="AG44">
        <f t="shared" ca="1" si="41"/>
        <v>6.8521019607340685</v>
      </c>
      <c r="AH44">
        <f t="shared" ca="1" si="42"/>
        <v>10.25951822109689</v>
      </c>
      <c r="AI44">
        <f t="shared" ca="1" si="14"/>
        <v>0.13703298192771085</v>
      </c>
    </row>
    <row r="45" spans="1:35" ht="15.75" x14ac:dyDescent="0.25">
      <c r="A45" t="str">
        <f t="shared" si="29"/>
        <v>1280x720</v>
      </c>
      <c r="B45" t="s">
        <v>33</v>
      </c>
      <c r="C45" t="s">
        <v>74</v>
      </c>
      <c r="D45">
        <v>1280</v>
      </c>
      <c r="E45">
        <v>720</v>
      </c>
      <c r="F45" t="s">
        <v>71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30.279599999999999</v>
      </c>
      <c r="O45">
        <v>316</v>
      </c>
      <c r="P45">
        <v>0.17766599999999999</v>
      </c>
      <c r="Q45">
        <v>4.8749599999999997E-2</v>
      </c>
      <c r="V45" s="4" t="str">
        <f t="shared" ca="1" si="30"/>
        <v>1920x1080</v>
      </c>
      <c r="W45">
        <f t="shared" ca="1" si="31"/>
        <v>2073600</v>
      </c>
      <c r="X45">
        <f t="shared" ca="1" si="32"/>
        <v>13</v>
      </c>
      <c r="Y45" s="3">
        <f t="shared" si="33"/>
        <v>4.2947051519999997</v>
      </c>
      <c r="Z45" s="3">
        <f t="shared" si="34"/>
        <v>49.152000000000001</v>
      </c>
      <c r="AA45" s="3">
        <f t="shared" si="35"/>
        <v>65.536000000000001</v>
      </c>
      <c r="AB45" s="4">
        <f t="shared" ca="1" si="36"/>
        <v>91.346800000000002</v>
      </c>
      <c r="AC45" s="4">
        <f t="shared" ca="1" si="37"/>
        <v>501</v>
      </c>
      <c r="AD45" s="4">
        <f t="shared" ca="1" si="38"/>
        <v>5.4845927826700001</v>
      </c>
      <c r="AE45" s="4">
        <f t="shared" ca="1" si="39"/>
        <v>10.584754777693687</v>
      </c>
      <c r="AF45" s="4">
        <f t="shared" ca="1" si="40"/>
        <v>2.9078474077994283</v>
      </c>
      <c r="AG45">
        <f t="shared" ca="1" si="41"/>
        <v>5.1001619950236874</v>
      </c>
      <c r="AH45">
        <f t="shared" ca="1" si="42"/>
        <v>7.6769073698942591</v>
      </c>
      <c r="AI45">
        <f t="shared" ca="1" si="14"/>
        <v>0.18232894211576847</v>
      </c>
    </row>
    <row r="46" spans="1:35" ht="15.75" x14ac:dyDescent="0.25">
      <c r="A46" t="str">
        <f t="shared" si="29"/>
        <v>1280x720</v>
      </c>
      <c r="B46" t="s">
        <v>33</v>
      </c>
      <c r="C46" t="s">
        <v>74</v>
      </c>
      <c r="D46">
        <v>1280</v>
      </c>
      <c r="E46">
        <v>720</v>
      </c>
      <c r="F46" t="s">
        <v>71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30.297799999999999</v>
      </c>
      <c r="O46">
        <v>316</v>
      </c>
      <c r="P46">
        <v>0.177865</v>
      </c>
      <c r="Q46">
        <v>4.8888099999999997E-2</v>
      </c>
      <c r="V46" s="4" t="str">
        <f t="shared" ca="1" si="30"/>
        <v>2560x1440</v>
      </c>
      <c r="W46">
        <f t="shared" ca="1" si="31"/>
        <v>3686400</v>
      </c>
      <c r="X46">
        <f t="shared" ca="1" si="32"/>
        <v>13</v>
      </c>
      <c r="Y46" s="3">
        <f t="shared" si="33"/>
        <v>4.2947051519999997</v>
      </c>
      <c r="Z46" s="3">
        <f t="shared" si="34"/>
        <v>49.152000000000001</v>
      </c>
      <c r="AA46" s="3">
        <f t="shared" si="35"/>
        <v>65.536000000000001</v>
      </c>
      <c r="AB46" s="4">
        <f t="shared" ca="1" si="36"/>
        <v>92.867599999999996</v>
      </c>
      <c r="AC46" s="4">
        <f t="shared" ca="1" si="37"/>
        <v>324</v>
      </c>
      <c r="AD46" s="4">
        <f t="shared" ca="1" si="38"/>
        <v>3.4888378724119069</v>
      </c>
      <c r="AE46" s="4">
        <f t="shared" ca="1" si="39"/>
        <v>6.8131029596119257</v>
      </c>
      <c r="AF46" s="4">
        <f t="shared" ca="1" si="40"/>
        <v>1.8506455051521968</v>
      </c>
      <c r="AG46">
        <f t="shared" ca="1" si="41"/>
        <v>3.3242650872000188</v>
      </c>
      <c r="AH46">
        <f t="shared" ca="1" si="42"/>
        <v>4.9624574544597291</v>
      </c>
      <c r="AI46">
        <f t="shared" ca="1" si="14"/>
        <v>0.28662839506172838</v>
      </c>
    </row>
    <row r="47" spans="1:35" ht="15.75" x14ac:dyDescent="0.25">
      <c r="A47" t="str">
        <f t="shared" si="29"/>
        <v>1280x720</v>
      </c>
      <c r="B47" t="s">
        <v>33</v>
      </c>
      <c r="C47" t="s">
        <v>74</v>
      </c>
      <c r="D47">
        <v>1280</v>
      </c>
      <c r="E47">
        <v>720</v>
      </c>
      <c r="F47" t="s">
        <v>71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30.293299999999999</v>
      </c>
      <c r="O47">
        <v>315</v>
      </c>
      <c r="P47">
        <v>0.177676</v>
      </c>
      <c r="Q47">
        <v>4.9142900000000003E-2</v>
      </c>
      <c r="T47" s="4"/>
      <c r="U47" s="4"/>
      <c r="V47" s="4" t="str">
        <f t="shared" ca="1" si="30"/>
        <v>3840x2160</v>
      </c>
      <c r="W47">
        <f t="shared" ca="1" si="31"/>
        <v>8294400</v>
      </c>
      <c r="X47">
        <f t="shared" ca="1" si="32"/>
        <v>13</v>
      </c>
      <c r="Y47" s="3">
        <f t="shared" si="33"/>
        <v>4.2947051519999997</v>
      </c>
      <c r="Z47" s="3">
        <f t="shared" si="34"/>
        <v>49.152000000000001</v>
      </c>
      <c r="AA47" s="3">
        <f t="shared" si="35"/>
        <v>65.536000000000001</v>
      </c>
      <c r="AB47" s="4">
        <f t="shared" ca="1" si="36"/>
        <v>94.806300000000007</v>
      </c>
      <c r="AC47" s="4">
        <f t="shared" ca="1" si="37"/>
        <v>177</v>
      </c>
      <c r="AD47" s="4">
        <f t="shared" ca="1" si="38"/>
        <v>1.8669645371668337</v>
      </c>
      <c r="AE47" s="4">
        <f t="shared" ca="1" si="39"/>
        <v>3.6581930721139599</v>
      </c>
      <c r="AF47" s="4">
        <f t="shared" ca="1" si="40"/>
        <v>0.98254025958713653</v>
      </c>
      <c r="AG47">
        <f t="shared" ca="1" si="41"/>
        <v>1.7912285349471262</v>
      </c>
      <c r="AH47">
        <f t="shared" ca="1" si="42"/>
        <v>2.6756528125268235</v>
      </c>
      <c r="AI47">
        <f t="shared" ca="1" si="14"/>
        <v>0.53562881355932213</v>
      </c>
    </row>
    <row r="48" spans="1:35" ht="15.75" x14ac:dyDescent="0.25">
      <c r="A48" t="str">
        <f t="shared" si="29"/>
        <v>1600x900</v>
      </c>
      <c r="B48" t="s">
        <v>33</v>
      </c>
      <c r="C48" t="s">
        <v>74</v>
      </c>
      <c r="D48">
        <v>1600</v>
      </c>
      <c r="E48">
        <v>900</v>
      </c>
      <c r="F48" t="s">
        <v>71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30.4541</v>
      </c>
      <c r="O48">
        <v>222</v>
      </c>
      <c r="P48">
        <v>0.25706299999999999</v>
      </c>
      <c r="Q48">
        <v>7.0161200000000007E-2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2" ht="15.75" x14ac:dyDescent="0.25">
      <c r="A49" t="str">
        <f t="shared" si="29"/>
        <v>1600x900</v>
      </c>
      <c r="B49" t="s">
        <v>33</v>
      </c>
      <c r="C49" t="s">
        <v>74</v>
      </c>
      <c r="D49">
        <v>1600</v>
      </c>
      <c r="E49">
        <v>900</v>
      </c>
      <c r="F49" t="s">
        <v>71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30.276700000000002</v>
      </c>
      <c r="O49">
        <v>221</v>
      </c>
      <c r="P49">
        <v>0.25862299999999999</v>
      </c>
      <c r="Q49">
        <v>7.0419200000000001E-2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2" ht="15.75" x14ac:dyDescent="0.25">
      <c r="A50" t="str">
        <f t="shared" si="29"/>
        <v>1600x900</v>
      </c>
      <c r="B50" t="s">
        <v>33</v>
      </c>
      <c r="C50" t="s">
        <v>74</v>
      </c>
      <c r="D50">
        <v>1600</v>
      </c>
      <c r="E50">
        <v>900</v>
      </c>
      <c r="F50" t="s">
        <v>71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30.2591</v>
      </c>
      <c r="O50">
        <v>221</v>
      </c>
      <c r="P50">
        <v>0.25883099999999998</v>
      </c>
      <c r="Q50">
        <v>7.0673299999999994E-2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2" ht="15.75" x14ac:dyDescent="0.25">
      <c r="A51" t="str">
        <f t="shared" si="29"/>
        <v>1920x1080</v>
      </c>
      <c r="B51" t="s">
        <v>33</v>
      </c>
      <c r="C51" t="s">
        <v>74</v>
      </c>
      <c r="D51">
        <v>1920</v>
      </c>
      <c r="E51">
        <v>1080</v>
      </c>
      <c r="F51" t="s">
        <v>71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30.445499999999999</v>
      </c>
      <c r="O51">
        <v>167</v>
      </c>
      <c r="P51">
        <v>0.34507900000000002</v>
      </c>
      <c r="Q51">
        <v>9.4308600000000006E-2</v>
      </c>
      <c r="Y51" s="3"/>
      <c r="Z51" s="3"/>
      <c r="AA51" s="3"/>
      <c r="AB51" s="4"/>
      <c r="AC51" s="4"/>
      <c r="AD51" s="4"/>
      <c r="AE51" s="4"/>
      <c r="AF51" s="4"/>
    </row>
    <row r="52" spans="1:32" ht="15.75" x14ac:dyDescent="0.25">
      <c r="A52" t="str">
        <f t="shared" si="29"/>
        <v>1920x1080</v>
      </c>
      <c r="B52" t="s">
        <v>33</v>
      </c>
      <c r="C52" t="s">
        <v>74</v>
      </c>
      <c r="D52">
        <v>1920</v>
      </c>
      <c r="E52">
        <v>1080</v>
      </c>
      <c r="F52" t="s">
        <v>71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30.4438</v>
      </c>
      <c r="O52">
        <v>167</v>
      </c>
      <c r="P52">
        <v>0.34402100000000002</v>
      </c>
      <c r="Q52">
        <v>9.3872499999999998E-2</v>
      </c>
      <c r="Y52" s="3"/>
      <c r="Z52" s="3"/>
      <c r="AA52" s="3"/>
      <c r="AB52" s="4"/>
      <c r="AC52" s="4"/>
      <c r="AD52" s="4"/>
      <c r="AE52" s="4"/>
      <c r="AF52" s="4"/>
    </row>
    <row r="53" spans="1:32" ht="15.75" x14ac:dyDescent="0.25">
      <c r="A53" t="str">
        <f t="shared" si="29"/>
        <v>1920x1080</v>
      </c>
      <c r="B53" t="s">
        <v>33</v>
      </c>
      <c r="C53" t="s">
        <v>74</v>
      </c>
      <c r="D53">
        <v>1920</v>
      </c>
      <c r="E53">
        <v>1080</v>
      </c>
      <c r="F53" t="s">
        <v>71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30.4575</v>
      </c>
      <c r="O53">
        <v>167</v>
      </c>
      <c r="P53">
        <v>0.34389700000000001</v>
      </c>
      <c r="Q53">
        <v>9.4475500000000004E-2</v>
      </c>
      <c r="Y53" s="3"/>
      <c r="Z53" s="3"/>
      <c r="AA53" s="3"/>
      <c r="AB53" s="4"/>
      <c r="AC53" s="4"/>
      <c r="AD53" s="4"/>
      <c r="AE53" s="4"/>
      <c r="AF53" s="4"/>
    </row>
    <row r="54" spans="1:32" x14ac:dyDescent="0.25">
      <c r="A54" t="str">
        <f t="shared" si="29"/>
        <v>2560x1440</v>
      </c>
      <c r="B54" t="s">
        <v>33</v>
      </c>
      <c r="C54" t="s">
        <v>74</v>
      </c>
      <c r="D54">
        <v>2560</v>
      </c>
      <c r="E54">
        <v>1440</v>
      </c>
      <c r="F54" t="s">
        <v>71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30.944299999999998</v>
      </c>
      <c r="O54">
        <v>108</v>
      </c>
      <c r="P54">
        <v>0.54192600000000002</v>
      </c>
      <c r="Q54">
        <v>0.14677599999999999</v>
      </c>
    </row>
    <row r="55" spans="1:32" x14ac:dyDescent="0.25">
      <c r="A55" t="str">
        <f t="shared" si="29"/>
        <v>2560x1440</v>
      </c>
      <c r="B55" t="s">
        <v>33</v>
      </c>
      <c r="C55" t="s">
        <v>74</v>
      </c>
      <c r="D55">
        <v>2560</v>
      </c>
      <c r="E55">
        <v>1440</v>
      </c>
      <c r="F55" t="s">
        <v>71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30.938600000000001</v>
      </c>
      <c r="O55">
        <v>108</v>
      </c>
      <c r="P55">
        <v>0.54446300000000003</v>
      </c>
      <c r="Q55">
        <v>0.146402</v>
      </c>
    </row>
    <row r="56" spans="1:32" x14ac:dyDescent="0.25">
      <c r="A56" t="str">
        <f t="shared" si="29"/>
        <v>2560x1440</v>
      </c>
      <c r="B56" t="s">
        <v>33</v>
      </c>
      <c r="C56" t="s">
        <v>74</v>
      </c>
      <c r="D56">
        <v>2560</v>
      </c>
      <c r="E56">
        <v>1440</v>
      </c>
      <c r="F56" t="s">
        <v>71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30.9847</v>
      </c>
      <c r="O56">
        <v>108</v>
      </c>
      <c r="P56">
        <v>0.54035200000000005</v>
      </c>
      <c r="Q56">
        <v>0.146208</v>
      </c>
    </row>
    <row r="57" spans="1:32" x14ac:dyDescent="0.25">
      <c r="A57" t="str">
        <f t="shared" si="29"/>
        <v>3840x2160</v>
      </c>
      <c r="B57" t="s">
        <v>33</v>
      </c>
      <c r="C57" t="s">
        <v>74</v>
      </c>
      <c r="D57">
        <v>3840</v>
      </c>
      <c r="E57">
        <v>2160</v>
      </c>
      <c r="F57" t="s">
        <v>71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31.598600000000001</v>
      </c>
      <c r="O57">
        <v>59</v>
      </c>
      <c r="P57">
        <v>1.0189600000000001</v>
      </c>
      <c r="Q57">
        <v>0.27168700000000001</v>
      </c>
    </row>
    <row r="58" spans="1:32" x14ac:dyDescent="0.25">
      <c r="A58" t="str">
        <f t="shared" si="29"/>
        <v>3840x2160</v>
      </c>
      <c r="B58" t="s">
        <v>33</v>
      </c>
      <c r="C58" t="s">
        <v>74</v>
      </c>
      <c r="D58">
        <v>3840</v>
      </c>
      <c r="E58">
        <v>2160</v>
      </c>
      <c r="F58" t="s">
        <v>71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31.599299999999999</v>
      </c>
      <c r="O58">
        <v>59</v>
      </c>
      <c r="P58">
        <v>1.0177700000000001</v>
      </c>
      <c r="Q58">
        <v>0.27335900000000002</v>
      </c>
    </row>
    <row r="59" spans="1:32" x14ac:dyDescent="0.25">
      <c r="A59" t="str">
        <f t="shared" si="29"/>
        <v>3840x2160</v>
      </c>
      <c r="B59" t="s">
        <v>33</v>
      </c>
      <c r="C59" t="s">
        <v>74</v>
      </c>
      <c r="D59">
        <v>3840</v>
      </c>
      <c r="E59">
        <v>2160</v>
      </c>
      <c r="F59" t="s">
        <v>71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31.6084</v>
      </c>
      <c r="O59">
        <v>59</v>
      </c>
      <c r="P59">
        <v>1.0189699999999999</v>
      </c>
      <c r="Q59">
        <v>0.271729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8810-1DA9-4249-846E-1F9A89936A02}">
  <dimension ref="A1:AM59"/>
  <sheetViews>
    <sheetView topLeftCell="E1" zoomScale="70" zoomScaleNormal="70" workbookViewId="0">
      <selection activeCell="B42" sqref="B42:Q5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73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53</v>
      </c>
      <c r="C2" t="s">
        <v>77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25.010200000000001</v>
      </c>
      <c r="O2">
        <v>3421</v>
      </c>
      <c r="P2">
        <v>1.5625799999999999E-2</v>
      </c>
      <c r="Q2">
        <v>2.9101000000000001E-3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75.031199999999998</v>
      </c>
      <c r="AC2" s="4">
        <f ca="1">SUM(OFFSET($O$2,(ROW()-ROW($AC$2))*$S$2,,$S$2,))</f>
        <v>10260</v>
      </c>
      <c r="AD2" s="4">
        <f ca="1">AC2/AB2</f>
        <v>136.74311486421649</v>
      </c>
      <c r="AE2" s="4">
        <f ca="1">1/MAX(OFFSET($Q$2,(ROW()-ROW($AE$2))*$S$2,,$S$2,))</f>
        <v>340.99433949396439</v>
      </c>
      <c r="AF2" s="4">
        <f ca="1">1/MIN(OFFSET($P$2,(ROW()-ROW($AF$2))*$S$2,,$S$2,))</f>
        <v>63.996723367763579</v>
      </c>
      <c r="AG2">
        <f ca="1">AE2-AD2</f>
        <v>204.2512246297479</v>
      </c>
      <c r="AH2">
        <f ca="1">AE2-AF2</f>
        <v>276.9976161262008</v>
      </c>
    </row>
    <row r="3" spans="1:39" ht="15.75" x14ac:dyDescent="0.25">
      <c r="A3" t="str">
        <f t="shared" ref="A3:A19" si="0">_xlfn.CONCAT(D3,"x",E3)</f>
        <v>1024x576</v>
      </c>
      <c r="B3" t="s">
        <v>53</v>
      </c>
      <c r="C3" t="s">
        <v>77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25.009699999999999</v>
      </c>
      <c r="O3">
        <v>3420</v>
      </c>
      <c r="P3">
        <v>1.5688500000000001E-2</v>
      </c>
      <c r="Q3">
        <v>2.9264E-3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75.042199999999994</v>
      </c>
      <c r="AC3" s="4">
        <f t="shared" ref="AC3:AC7" ca="1" si="7">SUM(OFFSET($O$2,(ROW()-ROW($AC$2))*$S$2,,$S$2,))</f>
        <v>7701</v>
      </c>
      <c r="AD3" s="4">
        <f t="shared" ref="AD3:AD7" ca="1" si="8">AC3/AB3</f>
        <v>102.62225787623498</v>
      </c>
      <c r="AE3" s="4">
        <f t="shared" ref="AE3:AE7" ca="1" si="9">1/MAX(OFFSET($Q$2,(ROW()-ROW($AE$2))*$S$2,,$S$2,))</f>
        <v>261.70474470702152</v>
      </c>
      <c r="AF3" s="4">
        <f t="shared" ref="AF3:AF7" ca="1" si="10">1/MIN(OFFSET($P$2,(ROW()-ROW($AF$2))*$S$2,,$S$2,))</f>
        <v>45.238838447584023</v>
      </c>
      <c r="AG3">
        <f t="shared" ref="AG3:AG7" ca="1" si="11">AE3-AD3</f>
        <v>159.08248683078654</v>
      </c>
      <c r="AH3">
        <f t="shared" ref="AH3:AH7" ca="1" si="12">AE3-AF3</f>
        <v>216.4659062594375</v>
      </c>
    </row>
    <row r="4" spans="1:39" ht="15.75" x14ac:dyDescent="0.25">
      <c r="A4" t="str">
        <f t="shared" si="0"/>
        <v>1024x576</v>
      </c>
      <c r="B4" t="s">
        <v>53</v>
      </c>
      <c r="C4" t="s">
        <v>77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25.011299999999999</v>
      </c>
      <c r="O4">
        <v>3419</v>
      </c>
      <c r="P4">
        <v>1.56968E-2</v>
      </c>
      <c r="Q4">
        <v>2.9326000000000001E-3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75.070599999999999</v>
      </c>
      <c r="AC4" s="4">
        <f t="shared" ca="1" si="7"/>
        <v>5547</v>
      </c>
      <c r="AD4" s="4">
        <f t="shared" ca="1" si="8"/>
        <v>73.89044446161347</v>
      </c>
      <c r="AE4" s="4">
        <f t="shared" ca="1" si="9"/>
        <v>185.42555164101611</v>
      </c>
      <c r="AF4" s="4">
        <f t="shared" ca="1" si="10"/>
        <v>31.395597081465294</v>
      </c>
      <c r="AG4">
        <f t="shared" ca="1" si="11"/>
        <v>111.53510717940264</v>
      </c>
      <c r="AH4">
        <f t="shared" ca="1" si="12"/>
        <v>154.02995455955082</v>
      </c>
    </row>
    <row r="5" spans="1:39" ht="15.75" x14ac:dyDescent="0.25">
      <c r="A5" t="str">
        <f t="shared" si="0"/>
        <v>1280x720</v>
      </c>
      <c r="B5" t="s">
        <v>53</v>
      </c>
      <c r="C5" t="s">
        <v>77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25.017499999999998</v>
      </c>
      <c r="O5">
        <v>2576</v>
      </c>
      <c r="P5">
        <v>2.21049E-2</v>
      </c>
      <c r="Q5">
        <v>3.2258E-3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75.071400000000011</v>
      </c>
      <c r="AC5" s="4">
        <f t="shared" ca="1" si="7"/>
        <v>4297</v>
      </c>
      <c r="AD5" s="4">
        <f t="shared" ca="1" si="8"/>
        <v>57.238841955791415</v>
      </c>
      <c r="AE5" s="4">
        <f t="shared" ca="1" si="9"/>
        <v>147.54703061600887</v>
      </c>
      <c r="AF5" s="4">
        <f t="shared" ca="1" si="10"/>
        <v>23.085198232597225</v>
      </c>
      <c r="AG5">
        <f t="shared" ca="1" si="11"/>
        <v>90.308188660217454</v>
      </c>
      <c r="AH5">
        <f t="shared" ca="1" si="12"/>
        <v>124.46183238341165</v>
      </c>
    </row>
    <row r="6" spans="1:39" ht="15.75" x14ac:dyDescent="0.25">
      <c r="A6" t="str">
        <f t="shared" si="0"/>
        <v>1280x720</v>
      </c>
      <c r="B6" t="s">
        <v>53</v>
      </c>
      <c r="C6" t="s">
        <v>77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25.013999999999999</v>
      </c>
      <c r="O6">
        <v>2553</v>
      </c>
      <c r="P6">
        <v>2.2206E-2</v>
      </c>
      <c r="Q6">
        <v>3.8211E-3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75.128600000000006</v>
      </c>
      <c r="AC6" s="4">
        <f t="shared" ca="1" si="7"/>
        <v>2712</v>
      </c>
      <c r="AD6" s="4">
        <f t="shared" ca="1" si="8"/>
        <v>36.098103784710482</v>
      </c>
      <c r="AE6" s="4">
        <f t="shared" ca="1" si="9"/>
        <v>93.659267584527484</v>
      </c>
      <c r="AF6" s="4">
        <f t="shared" ca="1" si="10"/>
        <v>13.942801052960336</v>
      </c>
      <c r="AG6">
        <f t="shared" ca="1" si="11"/>
        <v>57.561163799817002</v>
      </c>
      <c r="AH6">
        <f t="shared" ca="1" si="12"/>
        <v>79.71646653156715</v>
      </c>
    </row>
    <row r="7" spans="1:39" ht="15.75" x14ac:dyDescent="0.25">
      <c r="A7" t="str">
        <f t="shared" si="0"/>
        <v>1280x720</v>
      </c>
      <c r="B7" t="s">
        <v>53</v>
      </c>
      <c r="C7" t="s">
        <v>77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25.0107</v>
      </c>
      <c r="O7">
        <v>2572</v>
      </c>
      <c r="P7">
        <v>2.2491799999999999E-2</v>
      </c>
      <c r="Q7">
        <v>3.1708000000000001E-3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75.276800000000009</v>
      </c>
      <c r="AC7" s="4">
        <f t="shared" ca="1" si="7"/>
        <v>1349</v>
      </c>
      <c r="AD7" s="4">
        <f t="shared" ca="1" si="8"/>
        <v>17.920527971433426</v>
      </c>
      <c r="AE7" s="4">
        <f t="shared" ca="1" si="9"/>
        <v>45.817545370824305</v>
      </c>
      <c r="AF7" s="4">
        <f t="shared" ca="1" si="10"/>
        <v>6.7763991570159448</v>
      </c>
      <c r="AG7">
        <f t="shared" ca="1" si="11"/>
        <v>27.897017399390879</v>
      </c>
      <c r="AH7">
        <f t="shared" ca="1" si="12"/>
        <v>39.041146213808361</v>
      </c>
    </row>
    <row r="8" spans="1:39" ht="15.75" x14ac:dyDescent="0.25">
      <c r="A8" t="str">
        <f t="shared" si="0"/>
        <v>1600x900</v>
      </c>
      <c r="B8" t="s">
        <v>53</v>
      </c>
      <c r="C8" t="s">
        <v>77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25.020700000000001</v>
      </c>
      <c r="O8">
        <v>1846</v>
      </c>
      <c r="P8">
        <v>3.1948499999999998E-2</v>
      </c>
      <c r="Q8">
        <v>5.3930000000000002E-3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53</v>
      </c>
      <c r="C9" t="s">
        <v>77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25.0243</v>
      </c>
      <c r="O9">
        <v>1852</v>
      </c>
      <c r="P9">
        <v>3.2217099999999999E-2</v>
      </c>
      <c r="Q9">
        <v>4.9588000000000002E-3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53</v>
      </c>
      <c r="C10" t="s">
        <v>77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25.025600000000001</v>
      </c>
      <c r="O10">
        <v>1849</v>
      </c>
      <c r="P10">
        <v>3.1851600000000001E-2</v>
      </c>
      <c r="Q10">
        <v>5.2062999999999996E-3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53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25.022400000000001</v>
      </c>
      <c r="O11">
        <v>1436</v>
      </c>
      <c r="P11">
        <v>4.4239199999999999E-2</v>
      </c>
      <c r="Q11">
        <v>6.7689999999999998E-3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53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25.020600000000002</v>
      </c>
      <c r="O12">
        <v>1430</v>
      </c>
      <c r="P12">
        <v>4.3317799999999997E-2</v>
      </c>
      <c r="Q12">
        <v>6.7774999999999997E-3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53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25.028400000000001</v>
      </c>
      <c r="O13">
        <v>1431</v>
      </c>
      <c r="P13">
        <v>4.3400500000000002E-2</v>
      </c>
      <c r="Q13">
        <v>6.7555000000000002E-3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53</v>
      </c>
      <c r="C14" t="s">
        <v>77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25.048400000000001</v>
      </c>
      <c r="O14">
        <v>904</v>
      </c>
      <c r="P14">
        <v>7.1721599999999996E-2</v>
      </c>
      <c r="Q14">
        <v>1.0677000000000001E-2</v>
      </c>
    </row>
    <row r="15" spans="1:39" x14ac:dyDescent="0.25">
      <c r="A15" t="str">
        <f t="shared" si="0"/>
        <v>2560x1440</v>
      </c>
      <c r="B15" t="s">
        <v>53</v>
      </c>
      <c r="C15" t="s">
        <v>77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25.037600000000001</v>
      </c>
      <c r="O15">
        <v>903</v>
      </c>
      <c r="P15">
        <v>7.2374800000000003E-2</v>
      </c>
      <c r="Q15">
        <v>1.0514900000000001E-2</v>
      </c>
    </row>
    <row r="16" spans="1:39" x14ac:dyDescent="0.25">
      <c r="A16" t="str">
        <f t="shared" si="0"/>
        <v>2560x1440</v>
      </c>
      <c r="B16" t="s">
        <v>53</v>
      </c>
      <c r="C16" t="s">
        <v>77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25.0426</v>
      </c>
      <c r="O16">
        <v>905</v>
      </c>
      <c r="P16">
        <v>7.1813299999999997E-2</v>
      </c>
      <c r="Q16">
        <v>1.05784E-2</v>
      </c>
    </row>
    <row r="17" spans="1:34" x14ac:dyDescent="0.25">
      <c r="A17" t="str">
        <f t="shared" si="0"/>
        <v>3840x2160</v>
      </c>
      <c r="B17" t="s">
        <v>53</v>
      </c>
      <c r="C17" t="s">
        <v>77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25.097100000000001</v>
      </c>
      <c r="O17">
        <v>450</v>
      </c>
      <c r="P17">
        <v>0.14779200000000001</v>
      </c>
      <c r="Q17">
        <v>2.1669399999999998E-2</v>
      </c>
    </row>
    <row r="18" spans="1:34" x14ac:dyDescent="0.25">
      <c r="A18" t="str">
        <f t="shared" si="0"/>
        <v>3840x2160</v>
      </c>
      <c r="B18" t="s">
        <v>53</v>
      </c>
      <c r="C18" t="s">
        <v>77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25.089300000000001</v>
      </c>
      <c r="O18">
        <v>449</v>
      </c>
      <c r="P18">
        <v>0.14783199999999999</v>
      </c>
      <c r="Q18">
        <v>2.18257E-2</v>
      </c>
    </row>
    <row r="19" spans="1:34" x14ac:dyDescent="0.25">
      <c r="A19" t="str">
        <f t="shared" si="0"/>
        <v>3840x2160</v>
      </c>
      <c r="B19" t="s">
        <v>53</v>
      </c>
      <c r="C19" t="s">
        <v>77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25.090399999999999</v>
      </c>
      <c r="O19">
        <v>450</v>
      </c>
      <c r="P19">
        <v>0.14757100000000001</v>
      </c>
      <c r="Q19">
        <v>2.1624500000000001E-2</v>
      </c>
    </row>
    <row r="21" spans="1:34" x14ac:dyDescent="0.25">
      <c r="A21" s="1" t="s">
        <v>73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49</v>
      </c>
      <c r="V21" s="2" t="s">
        <v>43</v>
      </c>
      <c r="W21" s="2" t="s">
        <v>16</v>
      </c>
      <c r="X21" s="2" t="s">
        <v>54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48</v>
      </c>
      <c r="AF21" s="2" t="s">
        <v>47</v>
      </c>
      <c r="AG21" s="2" t="s">
        <v>45</v>
      </c>
      <c r="AH21" s="2" t="s">
        <v>46</v>
      </c>
    </row>
    <row r="22" spans="1:34" ht="15.75" x14ac:dyDescent="0.25">
      <c r="A22" t="str">
        <f>_xlfn.CONCAT(D22,"x",E22)</f>
        <v>x</v>
      </c>
      <c r="S22">
        <v>3</v>
      </c>
      <c r="T22">
        <v>1</v>
      </c>
      <c r="V22" s="4">
        <f ca="1">INDEX(OFFSET($A$2,(ROW()-ROW($V$2))*$S$2,,$S$2,),1)</f>
        <v>0</v>
      </c>
      <c r="W22">
        <f ca="1">INDEX(OFFSET($D$22,(ROW()-ROW($W$22))*$S$2,,$S$2,),1) * INDEX(OFFSET($E$22,(ROW()-ROW($W$22))*$S$2,,$S$2,),1)</f>
        <v>0</v>
      </c>
      <c r="X22">
        <f ca="1">INDEX(OFFSET($J$22,(ROW()-ROW($X$22))*$S$2,,$S$2,),1)</f>
        <v>0</v>
      </c>
      <c r="Y22" s="3">
        <f>K22/1000000000</f>
        <v>0</v>
      </c>
      <c r="Z22" s="3">
        <f>L22/1000</f>
        <v>0</v>
      </c>
      <c r="AA22" s="3">
        <f>M22/1000</f>
        <v>0</v>
      </c>
      <c r="AB22" s="4">
        <f ca="1">SUM(OFFSET($N$22,(ROW()-ROW($AB$22))*$S$2,,$S$2,))</f>
        <v>0</v>
      </c>
      <c r="AC22" s="4">
        <f ca="1">SUM(OFFSET($O$22,(ROW()-ROW($AC$22))*$S$2,,$S$2,))</f>
        <v>0</v>
      </c>
      <c r="AD22" s="4" t="e">
        <f ca="1">AC22/AB22</f>
        <v>#DIV/0!</v>
      </c>
      <c r="AE22" s="4" t="e">
        <f ca="1">1/MAX(OFFSET($Q$22,(ROW()-ROW($AE$22))*$S$2,,$S$2,))</f>
        <v>#DIV/0!</v>
      </c>
      <c r="AF22" s="4" t="e">
        <f ca="1">1/MIN(OFFSET($P$22,(ROW()-ROW($AF$22))*$S$2,,$S$2,))</f>
        <v>#DIV/0!</v>
      </c>
      <c r="AG22" t="e">
        <f ca="1">AE22-AD22</f>
        <v>#DIV/0!</v>
      </c>
      <c r="AH22" t="e">
        <f ca="1">AE22-AF22</f>
        <v>#DIV/0!</v>
      </c>
    </row>
    <row r="23" spans="1:34" ht="15.75" x14ac:dyDescent="0.25">
      <c r="A23" t="str">
        <f t="shared" ref="A23:A39" si="13">_xlfn.CONCAT(D23,"x",E23)</f>
        <v>x</v>
      </c>
      <c r="V23" s="4">
        <f t="shared" ref="V23:V27" ca="1" si="14">INDEX(OFFSET($A$2,(ROW()-ROW($V$2))*$S$2,,$S$2,),1)</f>
        <v>0</v>
      </c>
      <c r="W23">
        <f t="shared" ref="W23:W27" ca="1" si="15">INDEX(OFFSET($D$22,(ROW()-ROW($W$22))*$S$2,,$S$2,),1) * INDEX(OFFSET($E$22,(ROW()-ROW($W$22))*$S$2,,$S$2,),1)</f>
        <v>0</v>
      </c>
      <c r="X23">
        <f t="shared" ref="X23:X27" ca="1" si="16">INDEX(OFFSET($J$22,(ROW()-ROW($X$22))*$S$2,,$S$2,),1)</f>
        <v>0</v>
      </c>
      <c r="Y23" s="3">
        <f t="shared" ref="Y23:Y27" si="17">K23/1000000000</f>
        <v>0</v>
      </c>
      <c r="Z23" s="3">
        <f t="shared" ref="Z23:AA27" si="18">L23/1000</f>
        <v>0</v>
      </c>
      <c r="AA23" s="3">
        <f t="shared" si="18"/>
        <v>0</v>
      </c>
      <c r="AB23" s="4">
        <f t="shared" ref="AB23:AB27" ca="1" si="19">SUM(OFFSET($N$22,(ROW()-ROW($AB$22))*$S$2,,$S$2,))</f>
        <v>0</v>
      </c>
      <c r="AC23" s="4">
        <f t="shared" ref="AC23:AC27" ca="1" si="20">SUM(OFFSET($O$22,(ROW()-ROW($AC$22))*$S$2,,$S$2,))</f>
        <v>0</v>
      </c>
      <c r="AD23" s="4" t="e">
        <f t="shared" ref="AD23:AD27" ca="1" si="21">AC23/AB23</f>
        <v>#DIV/0!</v>
      </c>
      <c r="AE23" s="4" t="e">
        <f t="shared" ref="AE23:AE27" ca="1" si="22">1/MAX(OFFSET($Q$22,(ROW()-ROW($AE$22))*$S$2,,$S$2,))</f>
        <v>#DIV/0!</v>
      </c>
      <c r="AF23" s="4" t="e">
        <f t="shared" ref="AF23:AF27" ca="1" si="23">1/MIN(OFFSET($P$22,(ROW()-ROW($AF$22))*$S$2,,$S$2,))</f>
        <v>#DIV/0!</v>
      </c>
      <c r="AG23" t="e">
        <f t="shared" ref="AG23:AG27" ca="1" si="24">AE23-AD23</f>
        <v>#DIV/0!</v>
      </c>
      <c r="AH23" t="e">
        <f t="shared" ref="AH23:AH27" ca="1" si="25">AE23-AF23</f>
        <v>#DIV/0!</v>
      </c>
    </row>
    <row r="24" spans="1:34" ht="15.75" x14ac:dyDescent="0.25">
      <c r="A24" t="str">
        <f t="shared" si="13"/>
        <v>x</v>
      </c>
      <c r="V24" s="4">
        <f t="shared" ca="1" si="14"/>
        <v>0</v>
      </c>
      <c r="W24">
        <f t="shared" ca="1" si="15"/>
        <v>0</v>
      </c>
      <c r="X24">
        <f t="shared" ca="1" si="16"/>
        <v>0</v>
      </c>
      <c r="Y24" s="3">
        <f t="shared" si="17"/>
        <v>0</v>
      </c>
      <c r="Z24" s="3">
        <f t="shared" si="18"/>
        <v>0</v>
      </c>
      <c r="AA24" s="3">
        <f t="shared" si="18"/>
        <v>0</v>
      </c>
      <c r="AB24" s="4">
        <f t="shared" ca="1" si="19"/>
        <v>0</v>
      </c>
      <c r="AC24" s="4">
        <f t="shared" ca="1" si="20"/>
        <v>0</v>
      </c>
      <c r="AD24" s="4" t="e">
        <f t="shared" ca="1" si="21"/>
        <v>#DIV/0!</v>
      </c>
      <c r="AE24" s="4" t="e">
        <f t="shared" ca="1" si="22"/>
        <v>#DIV/0!</v>
      </c>
      <c r="AF24" s="4" t="e">
        <f t="shared" ca="1" si="23"/>
        <v>#DIV/0!</v>
      </c>
      <c r="AG24" t="e">
        <f t="shared" ca="1" si="24"/>
        <v>#DIV/0!</v>
      </c>
      <c r="AH24" t="e">
        <f t="shared" ca="1" si="25"/>
        <v>#DIV/0!</v>
      </c>
    </row>
    <row r="25" spans="1:34" ht="15.75" x14ac:dyDescent="0.25">
      <c r="A25" t="str">
        <f t="shared" si="13"/>
        <v>x</v>
      </c>
      <c r="V25" s="4">
        <f t="shared" ca="1" si="14"/>
        <v>0</v>
      </c>
      <c r="W25">
        <f t="shared" ca="1" si="15"/>
        <v>0</v>
      </c>
      <c r="X25">
        <f t="shared" ca="1" si="16"/>
        <v>0</v>
      </c>
      <c r="Y25" s="3">
        <f t="shared" si="17"/>
        <v>0</v>
      </c>
      <c r="Z25" s="3">
        <f t="shared" si="18"/>
        <v>0</v>
      </c>
      <c r="AA25" s="3">
        <f t="shared" si="18"/>
        <v>0</v>
      </c>
      <c r="AB25" s="4">
        <f t="shared" ca="1" si="19"/>
        <v>0</v>
      </c>
      <c r="AC25" s="4">
        <f t="shared" ca="1" si="20"/>
        <v>0</v>
      </c>
      <c r="AD25" s="4" t="e">
        <f t="shared" ca="1" si="21"/>
        <v>#DIV/0!</v>
      </c>
      <c r="AE25" s="4" t="e">
        <f t="shared" ca="1" si="22"/>
        <v>#DIV/0!</v>
      </c>
      <c r="AF25" s="4" t="e">
        <f t="shared" ca="1" si="23"/>
        <v>#DIV/0!</v>
      </c>
      <c r="AG25" t="e">
        <f t="shared" ca="1" si="24"/>
        <v>#DIV/0!</v>
      </c>
      <c r="AH25" t="e">
        <f t="shared" ca="1" si="25"/>
        <v>#DIV/0!</v>
      </c>
    </row>
    <row r="26" spans="1:34" ht="15.75" x14ac:dyDescent="0.25">
      <c r="A26" t="str">
        <f t="shared" si="13"/>
        <v>x</v>
      </c>
      <c r="V26" s="4">
        <f t="shared" ca="1" si="14"/>
        <v>0</v>
      </c>
      <c r="W26">
        <f t="shared" ca="1" si="15"/>
        <v>0</v>
      </c>
      <c r="X26">
        <f t="shared" ca="1" si="16"/>
        <v>0</v>
      </c>
      <c r="Y26" s="3">
        <f t="shared" si="17"/>
        <v>0</v>
      </c>
      <c r="Z26" s="3">
        <f t="shared" si="18"/>
        <v>0</v>
      </c>
      <c r="AA26" s="3">
        <f t="shared" si="18"/>
        <v>0</v>
      </c>
      <c r="AB26" s="4">
        <f t="shared" ca="1" si="19"/>
        <v>0</v>
      </c>
      <c r="AC26" s="4">
        <f t="shared" ca="1" si="20"/>
        <v>0</v>
      </c>
      <c r="AD26" s="4" t="e">
        <f t="shared" ca="1" si="21"/>
        <v>#DIV/0!</v>
      </c>
      <c r="AE26" s="4" t="e">
        <f t="shared" ca="1" si="22"/>
        <v>#DIV/0!</v>
      </c>
      <c r="AF26" s="4" t="e">
        <f t="shared" ca="1" si="23"/>
        <v>#DIV/0!</v>
      </c>
      <c r="AG26" t="e">
        <f t="shared" ca="1" si="24"/>
        <v>#DIV/0!</v>
      </c>
      <c r="AH26" t="e">
        <f t="shared" ca="1" si="25"/>
        <v>#DIV/0!</v>
      </c>
    </row>
    <row r="27" spans="1:34" ht="15.75" x14ac:dyDescent="0.25">
      <c r="A27" t="str">
        <f t="shared" si="13"/>
        <v>x</v>
      </c>
      <c r="T27" s="4"/>
      <c r="U27" s="4"/>
      <c r="V27" s="4">
        <f t="shared" ca="1" si="14"/>
        <v>0</v>
      </c>
      <c r="W27">
        <f t="shared" ca="1" si="15"/>
        <v>0</v>
      </c>
      <c r="X27">
        <f t="shared" ca="1" si="16"/>
        <v>0</v>
      </c>
      <c r="Y27" s="3">
        <f t="shared" si="17"/>
        <v>0</v>
      </c>
      <c r="Z27" s="3">
        <f t="shared" si="18"/>
        <v>0</v>
      </c>
      <c r="AA27" s="3">
        <f t="shared" si="18"/>
        <v>0</v>
      </c>
      <c r="AB27" s="4">
        <f t="shared" ca="1" si="19"/>
        <v>0</v>
      </c>
      <c r="AC27" s="4">
        <f t="shared" ca="1" si="20"/>
        <v>0</v>
      </c>
      <c r="AD27" s="4" t="e">
        <f t="shared" ca="1" si="21"/>
        <v>#DIV/0!</v>
      </c>
      <c r="AE27" s="4" t="e">
        <f t="shared" ca="1" si="22"/>
        <v>#DIV/0!</v>
      </c>
      <c r="AF27" s="4" t="e">
        <f t="shared" ca="1" si="23"/>
        <v>#DIV/0!</v>
      </c>
      <c r="AG27" t="e">
        <f t="shared" ca="1" si="24"/>
        <v>#DIV/0!</v>
      </c>
      <c r="AH27" t="e">
        <f t="shared" ca="1" si="25"/>
        <v>#DIV/0!</v>
      </c>
    </row>
    <row r="28" spans="1:34" ht="15.75" x14ac:dyDescent="0.25">
      <c r="A28" t="str">
        <f t="shared" si="13"/>
        <v>x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4" ht="15.75" x14ac:dyDescent="0.25">
      <c r="A29" t="str">
        <f t="shared" si="13"/>
        <v>x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4" ht="15.75" x14ac:dyDescent="0.25">
      <c r="A30" t="str">
        <f t="shared" si="13"/>
        <v>x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4" ht="15.75" x14ac:dyDescent="0.25">
      <c r="A31" t="str">
        <f t="shared" si="13"/>
        <v>x</v>
      </c>
      <c r="Y31" s="3"/>
      <c r="Z31" s="3"/>
      <c r="AA31" s="3"/>
      <c r="AB31" s="4"/>
      <c r="AC31" s="4"/>
      <c r="AD31" s="4"/>
      <c r="AE31" s="4"/>
      <c r="AF31" s="4"/>
    </row>
    <row r="32" spans="1:34" ht="15.75" x14ac:dyDescent="0.25">
      <c r="A32" t="str">
        <f t="shared" si="13"/>
        <v>x</v>
      </c>
      <c r="Y32" s="3"/>
      <c r="Z32" s="3"/>
      <c r="AA32" s="3"/>
      <c r="AB32" s="4"/>
      <c r="AC32" s="4"/>
      <c r="AD32" s="4"/>
      <c r="AE32" s="4"/>
      <c r="AF32" s="4"/>
    </row>
    <row r="33" spans="1:34" ht="15.75" x14ac:dyDescent="0.25">
      <c r="A33" t="str">
        <f t="shared" si="13"/>
        <v>x</v>
      </c>
      <c r="Y33" s="3"/>
      <c r="Z33" s="3"/>
      <c r="AA33" s="3"/>
      <c r="AB33" s="4"/>
      <c r="AC33" s="4"/>
      <c r="AD33" s="4"/>
      <c r="AE33" s="4"/>
      <c r="AF33" s="4"/>
    </row>
    <row r="34" spans="1:34" x14ac:dyDescent="0.25">
      <c r="A34" t="str">
        <f t="shared" si="13"/>
        <v>x</v>
      </c>
    </row>
    <row r="35" spans="1:34" x14ac:dyDescent="0.25">
      <c r="A35" t="str">
        <f t="shared" si="13"/>
        <v>x</v>
      </c>
    </row>
    <row r="36" spans="1:34" x14ac:dyDescent="0.25">
      <c r="A36" t="str">
        <f t="shared" si="13"/>
        <v>x</v>
      </c>
    </row>
    <row r="37" spans="1:34" x14ac:dyDescent="0.25">
      <c r="A37" t="str">
        <f t="shared" si="13"/>
        <v>x</v>
      </c>
    </row>
    <row r="38" spans="1:34" x14ac:dyDescent="0.25">
      <c r="A38" t="str">
        <f t="shared" si="13"/>
        <v>x</v>
      </c>
    </row>
    <row r="39" spans="1:34" x14ac:dyDescent="0.25">
      <c r="A39" t="str">
        <f t="shared" si="13"/>
        <v>x</v>
      </c>
    </row>
    <row r="41" spans="1:34" x14ac:dyDescent="0.25">
      <c r="A41" s="1" t="s">
        <v>73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49</v>
      </c>
      <c r="V41" s="2" t="s">
        <v>43</v>
      </c>
      <c r="W41" s="2" t="s">
        <v>16</v>
      </c>
      <c r="X41" s="2" t="s">
        <v>54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48</v>
      </c>
      <c r="AF41" s="2" t="s">
        <v>47</v>
      </c>
      <c r="AG41" s="2" t="s">
        <v>45</v>
      </c>
      <c r="AH41" s="2" t="s">
        <v>46</v>
      </c>
    </row>
    <row r="42" spans="1:34" ht="15.75" x14ac:dyDescent="0.25">
      <c r="A42" t="str">
        <f>_xlfn.CONCAT(D42,"x",E42)</f>
        <v>1024x576</v>
      </c>
      <c r="B42" t="s">
        <v>53</v>
      </c>
      <c r="C42" t="s">
        <v>74</v>
      </c>
      <c r="D42">
        <v>1024</v>
      </c>
      <c r="E42">
        <v>576</v>
      </c>
      <c r="F42" t="s">
        <v>71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25.0442</v>
      </c>
      <c r="O42">
        <v>1041</v>
      </c>
      <c r="P42">
        <v>0.177062</v>
      </c>
      <c r="Q42">
        <v>7.0289999999999997E-3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75.093699999999998</v>
      </c>
      <c r="AC42" s="4">
        <f ca="1">SUM(OFFSET($O$42,(ROW()-ROW($AC$42))*$S$2,,$S$2,))</f>
        <v>3196</v>
      </c>
      <c r="AD42" s="4">
        <f ca="1">AC42/AB42</f>
        <v>42.560161504893223</v>
      </c>
      <c r="AE42" s="4">
        <f ca="1">1/MAX(OFFSET($Q$42,(ROW()-ROW($AE$42))*$S$2,,$S$2,))</f>
        <v>142.26774790155073</v>
      </c>
      <c r="AF42" s="4">
        <f ca="1">1/MIN(OFFSET($P$42,(ROW()-ROW($AF$42))*$S$2,,$S$2,))</f>
        <v>11.894170429189245</v>
      </c>
      <c r="AG42">
        <f ca="1">AE42-AD42</f>
        <v>99.707586396657518</v>
      </c>
      <c r="AH42">
        <f ca="1">AE42-AF42</f>
        <v>130.37357747236149</v>
      </c>
    </row>
    <row r="43" spans="1:34" ht="15.75" x14ac:dyDescent="0.25">
      <c r="A43" t="str">
        <f t="shared" ref="A43:A59" si="26">_xlfn.CONCAT(D43,"x",E43)</f>
        <v>1024x576</v>
      </c>
      <c r="B43" t="s">
        <v>53</v>
      </c>
      <c r="C43" t="s">
        <v>74</v>
      </c>
      <c r="D43">
        <v>1024</v>
      </c>
      <c r="E43">
        <v>576</v>
      </c>
      <c r="F43" t="s">
        <v>71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25.025099999999998</v>
      </c>
      <c r="O43">
        <v>1077</v>
      </c>
      <c r="P43">
        <v>8.4854799999999994E-2</v>
      </c>
      <c r="Q43">
        <v>6.96E-3</v>
      </c>
      <c r="V43" s="4" t="str">
        <f t="shared" ref="V43:V47" ca="1" si="27">INDEX(OFFSET($A$42,(ROW()-ROW($V$42))*$S$2,,$S$2,),1)</f>
        <v>1280x720</v>
      </c>
      <c r="W43">
        <f t="shared" ref="W43:W47" ca="1" si="28">INDEX(OFFSET($D$42,(ROW()-ROW($W$42))*$S$2,,$S$2,),1) * INDEX(OFFSET($E$42,(ROW()-ROW($W$42))*$S$2,,$S$2,),1)</f>
        <v>921600</v>
      </c>
      <c r="X43">
        <f t="shared" ref="X43:X47" ca="1" si="29">INDEX(OFFSET($J$42,(ROW()-ROW($X$42))*$S$2,,$S$2,),1)</f>
        <v>13</v>
      </c>
      <c r="Y43" s="3">
        <f t="shared" ref="Y43:Y47" si="30">K43/1000000000</f>
        <v>4.2947051519999997</v>
      </c>
      <c r="Z43" s="3">
        <f t="shared" ref="Z43:AA47" si="31">L43/1000</f>
        <v>49.152000000000001</v>
      </c>
      <c r="AA43" s="3">
        <f t="shared" si="31"/>
        <v>65.536000000000001</v>
      </c>
      <c r="AB43" s="4">
        <f t="shared" ref="AB43:AB47" ca="1" si="32">SUM(OFFSET($N$42,(ROW()-ROW($AB$42))*$S$2,,$S$2,))</f>
        <v>75.183099999999996</v>
      </c>
      <c r="AC43" s="4">
        <f t="shared" ref="AC43:AC47" ca="1" si="33">SUM(OFFSET($O$42,(ROW()-ROW($AC$42))*$S$2,,$S$2,))</f>
        <v>2286</v>
      </c>
      <c r="AD43" s="4">
        <f t="shared" ref="AD43:AD47" ca="1" si="34">AC43/AB43</f>
        <v>30.405769381682852</v>
      </c>
      <c r="AE43" s="4">
        <f t="shared" ref="AE43:AE47" ca="1" si="35">1/MAX(OFFSET($Q$42,(ROW()-ROW($AE$42))*$S$2,,$S$2,))</f>
        <v>100.54697554697555</v>
      </c>
      <c r="AF43" s="4">
        <f t="shared" ref="AF43:AF47" ca="1" si="36">1/MIN(OFFSET($P$42,(ROW()-ROW($AF$42))*$S$2,,$S$2,))</f>
        <v>8.0834209037264575</v>
      </c>
      <c r="AG43">
        <f t="shared" ref="AG43:AG47" ca="1" si="37">AE43-AD43</f>
        <v>70.141206165292687</v>
      </c>
      <c r="AH43">
        <f t="shared" ref="AH43:AH47" ca="1" si="38">AE43-AF43</f>
        <v>92.463554643249083</v>
      </c>
    </row>
    <row r="44" spans="1:34" ht="15.75" x14ac:dyDescent="0.25">
      <c r="A44" t="str">
        <f t="shared" si="26"/>
        <v>1024x576</v>
      </c>
      <c r="B44" t="s">
        <v>53</v>
      </c>
      <c r="C44" t="s">
        <v>74</v>
      </c>
      <c r="D44">
        <v>1024</v>
      </c>
      <c r="E44">
        <v>576</v>
      </c>
      <c r="F44" t="s">
        <v>71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25.0244</v>
      </c>
      <c r="O44">
        <v>1078</v>
      </c>
      <c r="P44">
        <v>8.4074800000000005E-2</v>
      </c>
      <c r="Q44">
        <v>6.9430999999999998E-3</v>
      </c>
      <c r="V44" s="4" t="str">
        <f t="shared" ca="1" si="27"/>
        <v>1600x900</v>
      </c>
      <c r="W44">
        <f t="shared" ca="1" si="28"/>
        <v>1440000</v>
      </c>
      <c r="X44">
        <f t="shared" ca="1" si="29"/>
        <v>13</v>
      </c>
      <c r="Y44" s="3">
        <f t="shared" si="30"/>
        <v>4.2947051519999997</v>
      </c>
      <c r="Z44" s="3">
        <f t="shared" si="31"/>
        <v>49.152000000000001</v>
      </c>
      <c r="AA44" s="3">
        <f t="shared" si="31"/>
        <v>65.536000000000001</v>
      </c>
      <c r="AB44" s="4">
        <f t="shared" ca="1" si="32"/>
        <v>75.255700000000004</v>
      </c>
      <c r="AC44" s="4">
        <f t="shared" ca="1" si="33"/>
        <v>1576</v>
      </c>
      <c r="AD44" s="4">
        <f t="shared" ca="1" si="34"/>
        <v>20.941935295266671</v>
      </c>
      <c r="AE44" s="4">
        <f t="shared" ca="1" si="35"/>
        <v>70.815511429623541</v>
      </c>
      <c r="AF44" s="4">
        <f t="shared" ca="1" si="36"/>
        <v>5.4401340449028659</v>
      </c>
      <c r="AG44">
        <f t="shared" ca="1" si="37"/>
        <v>49.873576134356867</v>
      </c>
      <c r="AH44">
        <f t="shared" ca="1" si="38"/>
        <v>65.375377384720679</v>
      </c>
    </row>
    <row r="45" spans="1:34" ht="15.75" x14ac:dyDescent="0.25">
      <c r="A45" t="str">
        <f t="shared" si="26"/>
        <v>1280x720</v>
      </c>
      <c r="B45" t="s">
        <v>53</v>
      </c>
      <c r="C45" t="s">
        <v>74</v>
      </c>
      <c r="D45">
        <v>1280</v>
      </c>
      <c r="E45">
        <v>720</v>
      </c>
      <c r="F45" t="s">
        <v>71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25.0581</v>
      </c>
      <c r="O45">
        <v>762</v>
      </c>
      <c r="P45">
        <v>0.124692</v>
      </c>
      <c r="Q45">
        <v>9.8347E-3</v>
      </c>
      <c r="V45" s="4" t="str">
        <f t="shared" ca="1" si="27"/>
        <v>1920x1080</v>
      </c>
      <c r="W45">
        <f t="shared" ca="1" si="28"/>
        <v>2073600</v>
      </c>
      <c r="X45">
        <f t="shared" ca="1" si="29"/>
        <v>13</v>
      </c>
      <c r="Y45" s="3">
        <f t="shared" si="30"/>
        <v>4.2947051519999997</v>
      </c>
      <c r="Z45" s="3">
        <f t="shared" si="31"/>
        <v>49.152000000000001</v>
      </c>
      <c r="AA45" s="3">
        <f t="shared" si="31"/>
        <v>65.536000000000001</v>
      </c>
      <c r="AB45" s="4">
        <f t="shared" ca="1" si="32"/>
        <v>75.353700000000003</v>
      </c>
      <c r="AC45" s="4">
        <f t="shared" ca="1" si="33"/>
        <v>1143</v>
      </c>
      <c r="AD45" s="4">
        <f t="shared" ca="1" si="34"/>
        <v>15.168465516623602</v>
      </c>
      <c r="AE45" s="4">
        <f t="shared" ca="1" si="35"/>
        <v>50.546917648961774</v>
      </c>
      <c r="AF45" s="4">
        <f t="shared" ca="1" si="36"/>
        <v>3.9111695179092449</v>
      </c>
      <c r="AG45">
        <f t="shared" ca="1" si="37"/>
        <v>35.378452132338168</v>
      </c>
      <c r="AH45">
        <f t="shared" ca="1" si="38"/>
        <v>46.63574813105253</v>
      </c>
    </row>
    <row r="46" spans="1:34" ht="15.75" x14ac:dyDescent="0.25">
      <c r="A46" t="str">
        <f t="shared" si="26"/>
        <v>1280x720</v>
      </c>
      <c r="B46" t="s">
        <v>53</v>
      </c>
      <c r="C46" t="s">
        <v>74</v>
      </c>
      <c r="D46">
        <v>1280</v>
      </c>
      <c r="E46">
        <v>720</v>
      </c>
      <c r="F46" t="s">
        <v>71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25.059100000000001</v>
      </c>
      <c r="O46">
        <v>762</v>
      </c>
      <c r="P46">
        <v>0.12407600000000001</v>
      </c>
      <c r="Q46">
        <v>9.6558000000000008E-3</v>
      </c>
      <c r="V46" s="4" t="str">
        <f t="shared" ca="1" si="27"/>
        <v>2560x1440</v>
      </c>
      <c r="W46">
        <f t="shared" ca="1" si="28"/>
        <v>3686400</v>
      </c>
      <c r="X46">
        <f t="shared" ca="1" si="29"/>
        <v>13</v>
      </c>
      <c r="Y46" s="3">
        <f t="shared" si="30"/>
        <v>4.2947051519999997</v>
      </c>
      <c r="Z46" s="3">
        <f t="shared" si="31"/>
        <v>49.152000000000001</v>
      </c>
      <c r="AA46" s="3">
        <f t="shared" si="31"/>
        <v>65.536000000000001</v>
      </c>
      <c r="AB46" s="4">
        <f t="shared" ca="1" si="32"/>
        <v>75.454599999999999</v>
      </c>
      <c r="AC46" s="4">
        <f t="shared" ca="1" si="33"/>
        <v>690</v>
      </c>
      <c r="AD46" s="4">
        <f t="shared" ca="1" si="34"/>
        <v>9.1445717027192508</v>
      </c>
      <c r="AE46" s="4">
        <f t="shared" ca="1" si="35"/>
        <v>30.809520141723791</v>
      </c>
      <c r="AF46" s="4">
        <f t="shared" ca="1" si="36"/>
        <v>2.341914890129063</v>
      </c>
      <c r="AG46">
        <f t="shared" ca="1" si="37"/>
        <v>21.66494843900454</v>
      </c>
      <c r="AH46">
        <f t="shared" ca="1" si="38"/>
        <v>28.467605251594726</v>
      </c>
    </row>
    <row r="47" spans="1:34" ht="15.75" x14ac:dyDescent="0.25">
      <c r="A47" t="str">
        <f t="shared" si="26"/>
        <v>1280x720</v>
      </c>
      <c r="B47" t="s">
        <v>53</v>
      </c>
      <c r="C47" t="s">
        <v>74</v>
      </c>
      <c r="D47">
        <v>1280</v>
      </c>
      <c r="E47">
        <v>720</v>
      </c>
      <c r="F47" t="s">
        <v>71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25.065899999999999</v>
      </c>
      <c r="O47">
        <v>762</v>
      </c>
      <c r="P47">
        <v>0.12371</v>
      </c>
      <c r="Q47">
        <v>9.9456000000000006E-3</v>
      </c>
      <c r="T47" s="4"/>
      <c r="U47" s="4"/>
      <c r="V47" s="4" t="str">
        <f t="shared" ca="1" si="27"/>
        <v>3840x2160</v>
      </c>
      <c r="W47">
        <f t="shared" ca="1" si="28"/>
        <v>8294400</v>
      </c>
      <c r="X47">
        <f t="shared" ca="1" si="29"/>
        <v>13</v>
      </c>
      <c r="Y47" s="3">
        <f t="shared" si="30"/>
        <v>4.2947051519999997</v>
      </c>
      <c r="Z47" s="3">
        <f t="shared" si="31"/>
        <v>49.152000000000001</v>
      </c>
      <c r="AA47" s="3">
        <f t="shared" si="31"/>
        <v>65.536000000000001</v>
      </c>
      <c r="AB47" s="4">
        <f t="shared" ca="1" si="32"/>
        <v>76.329499999999996</v>
      </c>
      <c r="AC47" s="4">
        <f t="shared" ca="1" si="33"/>
        <v>338</v>
      </c>
      <c r="AD47" s="4">
        <f t="shared" ca="1" si="34"/>
        <v>4.4281699736012943</v>
      </c>
      <c r="AE47" s="4">
        <f t="shared" ca="1" si="35"/>
        <v>14.857693016289975</v>
      </c>
      <c r="AF47" s="4">
        <f t="shared" ca="1" si="36"/>
        <v>1.1478209766579126</v>
      </c>
      <c r="AG47">
        <f t="shared" ca="1" si="37"/>
        <v>10.429523042688681</v>
      </c>
      <c r="AH47">
        <f t="shared" ca="1" si="38"/>
        <v>13.709872039632062</v>
      </c>
    </row>
    <row r="48" spans="1:34" ht="15.75" x14ac:dyDescent="0.25">
      <c r="A48" t="str">
        <f t="shared" si="26"/>
        <v>1600x900</v>
      </c>
      <c r="B48" t="s">
        <v>53</v>
      </c>
      <c r="C48" t="s">
        <v>74</v>
      </c>
      <c r="D48">
        <v>1600</v>
      </c>
      <c r="E48">
        <v>900</v>
      </c>
      <c r="F48" t="s">
        <v>71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25.082100000000001</v>
      </c>
      <c r="O48">
        <v>525</v>
      </c>
      <c r="P48">
        <v>0.18406800000000001</v>
      </c>
      <c r="Q48">
        <v>1.41212E-2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2" ht="15.75" x14ac:dyDescent="0.25">
      <c r="A49" t="str">
        <f t="shared" si="26"/>
        <v>1600x900</v>
      </c>
      <c r="B49" t="s">
        <v>53</v>
      </c>
      <c r="C49" t="s">
        <v>74</v>
      </c>
      <c r="D49">
        <v>1600</v>
      </c>
      <c r="E49">
        <v>900</v>
      </c>
      <c r="F49" t="s">
        <v>71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25.0932</v>
      </c>
      <c r="O49">
        <v>526</v>
      </c>
      <c r="P49">
        <v>0.18381900000000001</v>
      </c>
      <c r="Q49">
        <v>1.40482E-2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2" ht="15.75" x14ac:dyDescent="0.25">
      <c r="A50" t="str">
        <f t="shared" si="26"/>
        <v>1600x900</v>
      </c>
      <c r="B50" t="s">
        <v>53</v>
      </c>
      <c r="C50" t="s">
        <v>74</v>
      </c>
      <c r="D50">
        <v>1600</v>
      </c>
      <c r="E50">
        <v>900</v>
      </c>
      <c r="F50" t="s">
        <v>71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25.080400000000001</v>
      </c>
      <c r="O50">
        <v>525</v>
      </c>
      <c r="P50">
        <v>0.18509200000000001</v>
      </c>
      <c r="Q50">
        <v>1.40839E-2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2" ht="15.75" x14ac:dyDescent="0.25">
      <c r="A51" t="str">
        <f t="shared" si="26"/>
        <v>1920x1080</v>
      </c>
      <c r="B51" t="s">
        <v>53</v>
      </c>
      <c r="C51" t="s">
        <v>74</v>
      </c>
      <c r="D51">
        <v>1920</v>
      </c>
      <c r="E51">
        <v>1080</v>
      </c>
      <c r="F51" t="s">
        <v>71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25.13</v>
      </c>
      <c r="O51">
        <v>381</v>
      </c>
      <c r="P51">
        <v>0.25897300000000001</v>
      </c>
      <c r="Q51">
        <v>1.97162E-2</v>
      </c>
      <c r="Y51" s="3"/>
      <c r="Z51" s="3"/>
      <c r="AA51" s="3"/>
      <c r="AB51" s="4"/>
      <c r="AC51" s="4"/>
      <c r="AD51" s="4"/>
      <c r="AE51" s="4"/>
      <c r="AF51" s="4"/>
    </row>
    <row r="52" spans="1:32" ht="15.75" x14ac:dyDescent="0.25">
      <c r="A52" t="str">
        <f t="shared" si="26"/>
        <v>1920x1080</v>
      </c>
      <c r="B52" t="s">
        <v>53</v>
      </c>
      <c r="C52" t="s">
        <v>74</v>
      </c>
      <c r="D52">
        <v>1920</v>
      </c>
      <c r="E52">
        <v>1080</v>
      </c>
      <c r="F52" t="s">
        <v>71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25.090800000000002</v>
      </c>
      <c r="O52">
        <v>381</v>
      </c>
      <c r="P52">
        <v>0.25567800000000002</v>
      </c>
      <c r="Q52">
        <v>1.9783599999999998E-2</v>
      </c>
      <c r="Y52" s="3"/>
      <c r="Z52" s="3"/>
      <c r="AA52" s="3"/>
      <c r="AB52" s="4"/>
      <c r="AC52" s="4"/>
      <c r="AD52" s="4"/>
      <c r="AE52" s="4"/>
      <c r="AF52" s="4"/>
    </row>
    <row r="53" spans="1:32" ht="15.75" x14ac:dyDescent="0.25">
      <c r="A53" t="str">
        <f t="shared" si="26"/>
        <v>1920x1080</v>
      </c>
      <c r="B53" t="s">
        <v>53</v>
      </c>
      <c r="C53" t="s">
        <v>74</v>
      </c>
      <c r="D53">
        <v>1920</v>
      </c>
      <c r="E53">
        <v>1080</v>
      </c>
      <c r="F53" t="s">
        <v>71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25.132899999999999</v>
      </c>
      <c r="O53">
        <v>381</v>
      </c>
      <c r="P53">
        <v>0.25652399999999997</v>
      </c>
      <c r="Q53">
        <v>1.9765600000000001E-2</v>
      </c>
      <c r="Y53" s="3"/>
      <c r="Z53" s="3"/>
      <c r="AA53" s="3"/>
      <c r="AB53" s="4"/>
      <c r="AC53" s="4"/>
      <c r="AD53" s="4"/>
      <c r="AE53" s="4"/>
      <c r="AF53" s="4"/>
    </row>
    <row r="54" spans="1:32" x14ac:dyDescent="0.25">
      <c r="A54" t="str">
        <f t="shared" si="26"/>
        <v>2560x1440</v>
      </c>
      <c r="B54" t="s">
        <v>53</v>
      </c>
      <c r="C54" t="s">
        <v>74</v>
      </c>
      <c r="D54">
        <v>2560</v>
      </c>
      <c r="E54">
        <v>1440</v>
      </c>
      <c r="F54" t="s">
        <v>71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25.1586</v>
      </c>
      <c r="O54">
        <v>230</v>
      </c>
      <c r="P54">
        <v>0.43031399999999997</v>
      </c>
      <c r="Q54">
        <v>3.2416100000000003E-2</v>
      </c>
    </row>
    <row r="55" spans="1:32" x14ac:dyDescent="0.25">
      <c r="A55" t="str">
        <f t="shared" si="26"/>
        <v>2560x1440</v>
      </c>
      <c r="B55" t="s">
        <v>53</v>
      </c>
      <c r="C55" t="s">
        <v>74</v>
      </c>
      <c r="D55">
        <v>2560</v>
      </c>
      <c r="E55">
        <v>1440</v>
      </c>
      <c r="F55" t="s">
        <v>71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25.1553</v>
      </c>
      <c r="O55">
        <v>230</v>
      </c>
      <c r="P55">
        <v>0.42700100000000002</v>
      </c>
      <c r="Q55">
        <v>3.24575E-2</v>
      </c>
    </row>
    <row r="56" spans="1:32" x14ac:dyDescent="0.25">
      <c r="A56" t="str">
        <f t="shared" si="26"/>
        <v>2560x1440</v>
      </c>
      <c r="B56" t="s">
        <v>53</v>
      </c>
      <c r="C56" t="s">
        <v>74</v>
      </c>
      <c r="D56">
        <v>2560</v>
      </c>
      <c r="E56">
        <v>1440</v>
      </c>
      <c r="F56" t="s">
        <v>71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25.140699999999999</v>
      </c>
      <c r="O56">
        <v>230</v>
      </c>
      <c r="P56">
        <v>0.42765700000000001</v>
      </c>
      <c r="Q56">
        <v>3.2416599999999997E-2</v>
      </c>
    </row>
    <row r="57" spans="1:32" x14ac:dyDescent="0.25">
      <c r="A57" t="str">
        <f t="shared" si="26"/>
        <v>3840x2160</v>
      </c>
      <c r="B57" t="s">
        <v>53</v>
      </c>
      <c r="C57" t="s">
        <v>74</v>
      </c>
      <c r="D57">
        <v>3840</v>
      </c>
      <c r="E57">
        <v>2160</v>
      </c>
      <c r="F57" t="s">
        <v>71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25.5063</v>
      </c>
      <c r="O57">
        <v>113</v>
      </c>
      <c r="P57">
        <v>0.87241100000000005</v>
      </c>
      <c r="Q57">
        <v>6.7188100000000001E-2</v>
      </c>
    </row>
    <row r="58" spans="1:32" x14ac:dyDescent="0.25">
      <c r="A58" t="str">
        <f t="shared" si="26"/>
        <v>3840x2160</v>
      </c>
      <c r="B58" t="s">
        <v>53</v>
      </c>
      <c r="C58" t="s">
        <v>74</v>
      </c>
      <c r="D58">
        <v>3840</v>
      </c>
      <c r="E58">
        <v>2160</v>
      </c>
      <c r="F58" t="s">
        <v>71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25.293299999999999</v>
      </c>
      <c r="O58">
        <v>112</v>
      </c>
      <c r="P58">
        <v>0.87294799999999995</v>
      </c>
      <c r="Q58">
        <v>6.7175799999999994E-2</v>
      </c>
    </row>
    <row r="59" spans="1:32" x14ac:dyDescent="0.25">
      <c r="A59" t="str">
        <f t="shared" si="26"/>
        <v>3840x2160</v>
      </c>
      <c r="B59" t="s">
        <v>53</v>
      </c>
      <c r="C59" t="s">
        <v>74</v>
      </c>
      <c r="D59">
        <v>3840</v>
      </c>
      <c r="E59">
        <v>2160</v>
      </c>
      <c r="F59" t="s">
        <v>71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25.529900000000001</v>
      </c>
      <c r="O59">
        <v>113</v>
      </c>
      <c r="P59">
        <v>0.87121599999999999</v>
      </c>
      <c r="Q59">
        <v>6.7305199999999996E-2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6E8F-5C31-4EAD-A2B3-64CE830FA41D}">
  <dimension ref="A1:AM59"/>
  <sheetViews>
    <sheetView zoomScale="70" zoomScaleNormal="70" workbookViewId="0">
      <selection activeCell="B42" sqref="B42:Q5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73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52</v>
      </c>
      <c r="C2" t="s">
        <v>77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20.0124</v>
      </c>
      <c r="O2">
        <v>3514</v>
      </c>
      <c r="P2">
        <v>9.9343999999999995E-3</v>
      </c>
      <c r="Q2">
        <v>3.4020000000000001E-3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60.041399999999996</v>
      </c>
      <c r="AC2" s="4">
        <f ca="1">SUM(OFFSET($O$2,(ROW()-ROW($AC$2))*$S$2,,$S$2,))</f>
        <v>10486</v>
      </c>
      <c r="AD2" s="4">
        <f ca="1">AC2/AB2</f>
        <v>174.64616081570384</v>
      </c>
      <c r="AE2" s="4">
        <f ca="1">1/MAX(OFFSET($Q$2,(ROW()-ROW($AE$2))*$S$2,,$S$2,))</f>
        <v>262.30884243107835</v>
      </c>
      <c r="AF2" s="4">
        <f ca="1">1/MIN(OFFSET($P$2,(ROW()-ROW($AF$2))*$S$2,,$S$2,))</f>
        <v>100.87661780875811</v>
      </c>
      <c r="AG2">
        <f ca="1">AE2-AD2</f>
        <v>87.66268161537451</v>
      </c>
      <c r="AH2">
        <f ca="1">AE2-AF2</f>
        <v>161.43222462232023</v>
      </c>
    </row>
    <row r="3" spans="1:39" ht="15.75" x14ac:dyDescent="0.25">
      <c r="A3" t="str">
        <f t="shared" ref="A3:A19" si="0">_xlfn.CONCAT(D3,"x",E3)</f>
        <v>1024x576</v>
      </c>
      <c r="B3" t="s">
        <v>52</v>
      </c>
      <c r="C3" t="s">
        <v>77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20.0139</v>
      </c>
      <c r="O3">
        <v>3482</v>
      </c>
      <c r="P3">
        <v>9.9130999999999993E-3</v>
      </c>
      <c r="Q3">
        <v>3.5485E-3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60.060300000000005</v>
      </c>
      <c r="AC3" s="4">
        <f t="shared" ref="AC3:AC7" ca="1" si="7">SUM(OFFSET($O$2,(ROW()-ROW($AC$2))*$S$2,,$S$2,))</f>
        <v>7285</v>
      </c>
      <c r="AD3" s="4">
        <f t="shared" ref="AD3:AD7" ca="1" si="8">AC3/AB3</f>
        <v>121.2947654274121</v>
      </c>
      <c r="AE3" s="4">
        <f t="shared" ref="AE3:AE7" ca="1" si="9">1/MAX(OFFSET($Q$2,(ROW()-ROW($AE$2))*$S$2,,$S$2,))</f>
        <v>183.08982386758944</v>
      </c>
      <c r="AF3" s="4">
        <f t="shared" ref="AF3:AF7" ca="1" si="10">1/MIN(OFFSET($P$2,(ROW()-ROW($AF$2))*$S$2,,$S$2,))</f>
        <v>74.266065606642357</v>
      </c>
      <c r="AG3">
        <f t="shared" ref="AG3:AG7" ca="1" si="11">AE3-AD3</f>
        <v>61.795058440177343</v>
      </c>
      <c r="AH3">
        <f t="shared" ref="AH3:AH7" ca="1" si="12">AE3-AF3</f>
        <v>108.82375826094709</v>
      </c>
    </row>
    <row r="4" spans="1:39" ht="15.75" x14ac:dyDescent="0.25">
      <c r="A4" t="str">
        <f t="shared" si="0"/>
        <v>1024x576</v>
      </c>
      <c r="B4" t="s">
        <v>52</v>
      </c>
      <c r="C4" t="s">
        <v>77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20.0151</v>
      </c>
      <c r="O4">
        <v>3490</v>
      </c>
      <c r="P4">
        <v>9.9924000000000002E-3</v>
      </c>
      <c r="Q4">
        <v>3.8122999999999998E-3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60.0702</v>
      </c>
      <c r="AC4" s="4">
        <f t="shared" ca="1" si="7"/>
        <v>5444</v>
      </c>
      <c r="AD4" s="4">
        <f t="shared" ca="1" si="8"/>
        <v>90.627299393043472</v>
      </c>
      <c r="AE4" s="4">
        <f t="shared" ca="1" si="9"/>
        <v>139.17109694658615</v>
      </c>
      <c r="AF4" s="4">
        <f t="shared" ca="1" si="10"/>
        <v>55.546606380083212</v>
      </c>
      <c r="AG4">
        <f t="shared" ca="1" si="11"/>
        <v>48.543797553542674</v>
      </c>
      <c r="AH4">
        <f t="shared" ca="1" si="12"/>
        <v>83.624490566502942</v>
      </c>
    </row>
    <row r="5" spans="1:39" ht="15.75" x14ac:dyDescent="0.25">
      <c r="A5" t="str">
        <f t="shared" si="0"/>
        <v>1280x720</v>
      </c>
      <c r="B5" t="s">
        <v>52</v>
      </c>
      <c r="C5" t="s">
        <v>77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20.014700000000001</v>
      </c>
      <c r="O5">
        <v>2430</v>
      </c>
      <c r="P5">
        <v>1.3465100000000001E-2</v>
      </c>
      <c r="Q5">
        <v>5.4213999999999998E-3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60.104299999999995</v>
      </c>
      <c r="AC5" s="4">
        <f t="shared" ca="1" si="7"/>
        <v>4232</v>
      </c>
      <c r="AD5" s="4">
        <f t="shared" ca="1" si="8"/>
        <v>70.410935656849844</v>
      </c>
      <c r="AE5" s="4">
        <f t="shared" ca="1" si="9"/>
        <v>103.11191767544493</v>
      </c>
      <c r="AF5" s="4">
        <f t="shared" ca="1" si="10"/>
        <v>42.742714504312737</v>
      </c>
      <c r="AG5">
        <f t="shared" ca="1" si="11"/>
        <v>32.700982018595084</v>
      </c>
      <c r="AH5">
        <f t="shared" ca="1" si="12"/>
        <v>60.369203171132192</v>
      </c>
    </row>
    <row r="6" spans="1:39" ht="15.75" x14ac:dyDescent="0.25">
      <c r="A6" t="str">
        <f t="shared" si="0"/>
        <v>1280x720</v>
      </c>
      <c r="B6" t="s">
        <v>52</v>
      </c>
      <c r="C6" t="s">
        <v>77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20.024799999999999</v>
      </c>
      <c r="O6">
        <v>2421</v>
      </c>
      <c r="P6">
        <v>1.37486E-2</v>
      </c>
      <c r="Q6">
        <v>5.2639000000000002E-3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60.168199999999999</v>
      </c>
      <c r="AC6" s="4">
        <f t="shared" ca="1" si="7"/>
        <v>2767</v>
      </c>
      <c r="AD6" s="4">
        <f t="shared" ca="1" si="8"/>
        <v>45.987747680668527</v>
      </c>
      <c r="AE6" s="4">
        <f t="shared" ca="1" si="9"/>
        <v>66.008343454612671</v>
      </c>
      <c r="AF6" s="4">
        <f t="shared" ca="1" si="10"/>
        <v>28.235187820469385</v>
      </c>
      <c r="AG6">
        <f t="shared" ca="1" si="11"/>
        <v>20.020595773944144</v>
      </c>
      <c r="AH6">
        <f t="shared" ca="1" si="12"/>
        <v>37.773155634143286</v>
      </c>
    </row>
    <row r="7" spans="1:39" ht="15.75" x14ac:dyDescent="0.25">
      <c r="A7" t="str">
        <f t="shared" si="0"/>
        <v>1280x720</v>
      </c>
      <c r="B7" t="s">
        <v>52</v>
      </c>
      <c r="C7" t="s">
        <v>77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20.020800000000001</v>
      </c>
      <c r="O7">
        <v>2434</v>
      </c>
      <c r="P7">
        <v>1.3795699999999999E-2</v>
      </c>
      <c r="Q7">
        <v>5.4618000000000002E-3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60.279300000000006</v>
      </c>
      <c r="AC7" s="4">
        <f t="shared" ca="1" si="7"/>
        <v>1413</v>
      </c>
      <c r="AD7" s="4">
        <f t="shared" ca="1" si="8"/>
        <v>23.440882691073053</v>
      </c>
      <c r="AE7" s="4">
        <f t="shared" ca="1" si="9"/>
        <v>32.563213337892179</v>
      </c>
      <c r="AF7" s="4">
        <f t="shared" ca="1" si="10"/>
        <v>14.577578226929159</v>
      </c>
      <c r="AG7">
        <f t="shared" ca="1" si="11"/>
        <v>9.1223306468191261</v>
      </c>
      <c r="AH7">
        <f t="shared" ca="1" si="12"/>
        <v>17.98563511096302</v>
      </c>
    </row>
    <row r="8" spans="1:39" ht="15.75" x14ac:dyDescent="0.25">
      <c r="A8" t="str">
        <f t="shared" si="0"/>
        <v>1600x900</v>
      </c>
      <c r="B8" t="s">
        <v>52</v>
      </c>
      <c r="C8" t="s">
        <v>77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20.017900000000001</v>
      </c>
      <c r="O8">
        <v>1813</v>
      </c>
      <c r="P8">
        <v>1.8002899999999999E-2</v>
      </c>
      <c r="Q8">
        <v>7.1853999999999998E-3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52</v>
      </c>
      <c r="C9" t="s">
        <v>77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20.0307</v>
      </c>
      <c r="O9">
        <v>1817</v>
      </c>
      <c r="P9">
        <v>1.8060699999999999E-2</v>
      </c>
      <c r="Q9">
        <v>7.0904000000000002E-3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52</v>
      </c>
      <c r="C10" t="s">
        <v>77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20.021599999999999</v>
      </c>
      <c r="O10">
        <v>1814</v>
      </c>
      <c r="P10">
        <v>1.8196199999999999E-2</v>
      </c>
      <c r="Q10">
        <v>7.1847999999999999E-3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52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20.028300000000002</v>
      </c>
      <c r="O11">
        <v>1409</v>
      </c>
      <c r="P11">
        <v>2.3395800000000001E-2</v>
      </c>
      <c r="Q11">
        <v>9.6982000000000006E-3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52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20.044899999999998</v>
      </c>
      <c r="O12">
        <v>1410</v>
      </c>
      <c r="P12">
        <v>2.3827299999999999E-2</v>
      </c>
      <c r="Q12">
        <v>9.6673000000000002E-3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52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20.031099999999999</v>
      </c>
      <c r="O13">
        <v>1413</v>
      </c>
      <c r="P13">
        <v>2.3520699999999999E-2</v>
      </c>
      <c r="Q13">
        <v>9.5913000000000005E-3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52</v>
      </c>
      <c r="C14" t="s">
        <v>77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20.049700000000001</v>
      </c>
      <c r="O14">
        <v>923</v>
      </c>
      <c r="P14">
        <v>3.5416799999999998E-2</v>
      </c>
      <c r="Q14">
        <v>1.5086799999999999E-2</v>
      </c>
    </row>
    <row r="15" spans="1:39" x14ac:dyDescent="0.25">
      <c r="A15" t="str">
        <f t="shared" si="0"/>
        <v>2560x1440</v>
      </c>
      <c r="B15" t="s">
        <v>52</v>
      </c>
      <c r="C15" t="s">
        <v>77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20.058299999999999</v>
      </c>
      <c r="O15">
        <v>922</v>
      </c>
      <c r="P15">
        <v>3.55585E-2</v>
      </c>
      <c r="Q15">
        <v>1.50809E-2</v>
      </c>
    </row>
    <row r="16" spans="1:39" x14ac:dyDescent="0.25">
      <c r="A16" t="str">
        <f t="shared" si="0"/>
        <v>2560x1440</v>
      </c>
      <c r="B16" t="s">
        <v>52</v>
      </c>
      <c r="C16" t="s">
        <v>77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20.060199999999998</v>
      </c>
      <c r="O16">
        <v>922</v>
      </c>
      <c r="P16">
        <v>3.5632299999999999E-2</v>
      </c>
      <c r="Q16">
        <v>1.5149599999999999E-2</v>
      </c>
    </row>
    <row r="17" spans="1:34" x14ac:dyDescent="0.25">
      <c r="A17" t="str">
        <f t="shared" si="0"/>
        <v>3840x2160</v>
      </c>
      <c r="B17" t="s">
        <v>52</v>
      </c>
      <c r="C17" t="s">
        <v>77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20.114999999999998</v>
      </c>
      <c r="O17">
        <v>472</v>
      </c>
      <c r="P17">
        <v>6.9649699999999995E-2</v>
      </c>
      <c r="Q17">
        <v>3.0709500000000001E-2</v>
      </c>
    </row>
    <row r="18" spans="1:34" x14ac:dyDescent="0.25">
      <c r="A18" t="str">
        <f t="shared" si="0"/>
        <v>3840x2160</v>
      </c>
      <c r="B18" t="s">
        <v>52</v>
      </c>
      <c r="C18" t="s">
        <v>77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20.088000000000001</v>
      </c>
      <c r="O18">
        <v>471</v>
      </c>
      <c r="P18">
        <v>6.8912200000000007E-2</v>
      </c>
      <c r="Q18">
        <v>3.0575399999999999E-2</v>
      </c>
    </row>
    <row r="19" spans="1:34" x14ac:dyDescent="0.25">
      <c r="A19" t="str">
        <f t="shared" si="0"/>
        <v>3840x2160</v>
      </c>
      <c r="B19" t="s">
        <v>52</v>
      </c>
      <c r="C19" t="s">
        <v>77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20.0763</v>
      </c>
      <c r="O19">
        <v>470</v>
      </c>
      <c r="P19">
        <v>6.8598500000000007E-2</v>
      </c>
      <c r="Q19">
        <v>3.05694E-2</v>
      </c>
    </row>
    <row r="21" spans="1:34" x14ac:dyDescent="0.25">
      <c r="A21" s="1" t="s">
        <v>73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49</v>
      </c>
      <c r="V21" s="2" t="s">
        <v>43</v>
      </c>
      <c r="W21" s="2" t="s">
        <v>16</v>
      </c>
      <c r="X21" s="2" t="s">
        <v>54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48</v>
      </c>
      <c r="AF21" s="2" t="s">
        <v>47</v>
      </c>
      <c r="AG21" s="2" t="s">
        <v>45</v>
      </c>
      <c r="AH21" s="2" t="s">
        <v>46</v>
      </c>
    </row>
    <row r="22" spans="1:34" ht="15.75" x14ac:dyDescent="0.25">
      <c r="A22" t="str">
        <f>_xlfn.CONCAT(D22,"x",E22)</f>
        <v>x</v>
      </c>
      <c r="S22">
        <v>3</v>
      </c>
      <c r="T22">
        <v>1</v>
      </c>
      <c r="V22" s="4">
        <f ca="1">INDEX(OFFSET($A$2,(ROW()-ROW($V$2))*$S$2,,$S$2,),1)</f>
        <v>0</v>
      </c>
      <c r="W22">
        <f ca="1">INDEX(OFFSET($D$22,(ROW()-ROW($W$22))*$S$2,,$S$2,),1) * INDEX(OFFSET($E$22,(ROW()-ROW($W$22))*$S$2,,$S$2,),1)</f>
        <v>0</v>
      </c>
      <c r="X22">
        <f ca="1">INDEX(OFFSET($J$22,(ROW()-ROW($X$22))*$S$2,,$S$2,),1)</f>
        <v>0</v>
      </c>
      <c r="Y22" s="3">
        <f>K22/1000000000</f>
        <v>0</v>
      </c>
      <c r="Z22" s="3">
        <f>L22/1000</f>
        <v>0</v>
      </c>
      <c r="AA22" s="3">
        <f>M22/1000</f>
        <v>0</v>
      </c>
      <c r="AB22" s="4">
        <f ca="1">SUM(OFFSET($N$22,(ROW()-ROW($AB$22))*$S$2,,$S$2,))</f>
        <v>0</v>
      </c>
      <c r="AC22" s="4">
        <f ca="1">SUM(OFFSET($O$22,(ROW()-ROW($AC$22))*$S$2,,$S$2,))</f>
        <v>0</v>
      </c>
      <c r="AD22" s="4" t="e">
        <f ca="1">AC22/AB22</f>
        <v>#DIV/0!</v>
      </c>
      <c r="AE22" s="4" t="e">
        <f ca="1">1/MAX(OFFSET($Q$22,(ROW()-ROW($AE$22))*$S$2,,$S$2,))</f>
        <v>#DIV/0!</v>
      </c>
      <c r="AF22" s="4" t="e">
        <f ca="1">1/MIN(OFFSET($P$22,(ROW()-ROW($AF$22))*$S$2,,$S$2,))</f>
        <v>#DIV/0!</v>
      </c>
      <c r="AG22" t="e">
        <f ca="1">AE22-AD22</f>
        <v>#DIV/0!</v>
      </c>
      <c r="AH22" t="e">
        <f ca="1">AE22-AF22</f>
        <v>#DIV/0!</v>
      </c>
    </row>
    <row r="23" spans="1:34" ht="15.75" x14ac:dyDescent="0.25">
      <c r="A23" t="str">
        <f t="shared" ref="A23:A39" si="13">_xlfn.CONCAT(D23,"x",E23)</f>
        <v>x</v>
      </c>
      <c r="V23" s="4">
        <f t="shared" ref="V23:V27" ca="1" si="14">INDEX(OFFSET($A$2,(ROW()-ROW($V$2))*$S$2,,$S$2,),1)</f>
        <v>0</v>
      </c>
      <c r="W23">
        <f t="shared" ref="W23:W27" ca="1" si="15">INDEX(OFFSET($D$22,(ROW()-ROW($W$22))*$S$2,,$S$2,),1) * INDEX(OFFSET($E$22,(ROW()-ROW($W$22))*$S$2,,$S$2,),1)</f>
        <v>0</v>
      </c>
      <c r="X23">
        <f t="shared" ref="X23:X27" ca="1" si="16">INDEX(OFFSET($J$22,(ROW()-ROW($X$22))*$S$2,,$S$2,),1)</f>
        <v>0</v>
      </c>
      <c r="Y23" s="3">
        <f t="shared" ref="Y23:Y27" si="17">K23/1000000000</f>
        <v>0</v>
      </c>
      <c r="Z23" s="3">
        <f t="shared" ref="Z23:AA27" si="18">L23/1000</f>
        <v>0</v>
      </c>
      <c r="AA23" s="3">
        <f t="shared" si="18"/>
        <v>0</v>
      </c>
      <c r="AB23" s="4">
        <f t="shared" ref="AB23:AB27" ca="1" si="19">SUM(OFFSET($N$22,(ROW()-ROW($AB$22))*$S$2,,$S$2,))</f>
        <v>0</v>
      </c>
      <c r="AC23" s="4">
        <f t="shared" ref="AC23:AC27" ca="1" si="20">SUM(OFFSET($O$22,(ROW()-ROW($AC$22))*$S$2,,$S$2,))</f>
        <v>0</v>
      </c>
      <c r="AD23" s="4" t="e">
        <f t="shared" ref="AD23:AD27" ca="1" si="21">AC23/AB23</f>
        <v>#DIV/0!</v>
      </c>
      <c r="AE23" s="4" t="e">
        <f t="shared" ref="AE23:AE27" ca="1" si="22">1/MAX(OFFSET($Q$22,(ROW()-ROW($AE$22))*$S$2,,$S$2,))</f>
        <v>#DIV/0!</v>
      </c>
      <c r="AF23" s="4" t="e">
        <f t="shared" ref="AF23:AF27" ca="1" si="23">1/MIN(OFFSET($P$22,(ROW()-ROW($AF$22))*$S$2,,$S$2,))</f>
        <v>#DIV/0!</v>
      </c>
      <c r="AG23" t="e">
        <f t="shared" ref="AG23:AG27" ca="1" si="24">AE23-AD23</f>
        <v>#DIV/0!</v>
      </c>
      <c r="AH23" t="e">
        <f t="shared" ref="AH23:AH27" ca="1" si="25">AE23-AF23</f>
        <v>#DIV/0!</v>
      </c>
    </row>
    <row r="24" spans="1:34" ht="15.75" x14ac:dyDescent="0.25">
      <c r="A24" t="str">
        <f t="shared" si="13"/>
        <v>x</v>
      </c>
      <c r="V24" s="4">
        <f t="shared" ca="1" si="14"/>
        <v>0</v>
      </c>
      <c r="W24">
        <f t="shared" ca="1" si="15"/>
        <v>0</v>
      </c>
      <c r="X24">
        <f t="shared" ca="1" si="16"/>
        <v>0</v>
      </c>
      <c r="Y24" s="3">
        <f t="shared" si="17"/>
        <v>0</v>
      </c>
      <c r="Z24" s="3">
        <f t="shared" si="18"/>
        <v>0</v>
      </c>
      <c r="AA24" s="3">
        <f t="shared" si="18"/>
        <v>0</v>
      </c>
      <c r="AB24" s="4">
        <f t="shared" ca="1" si="19"/>
        <v>0</v>
      </c>
      <c r="AC24" s="4">
        <f t="shared" ca="1" si="20"/>
        <v>0</v>
      </c>
      <c r="AD24" s="4" t="e">
        <f t="shared" ca="1" si="21"/>
        <v>#DIV/0!</v>
      </c>
      <c r="AE24" s="4" t="e">
        <f t="shared" ca="1" si="22"/>
        <v>#DIV/0!</v>
      </c>
      <c r="AF24" s="4" t="e">
        <f t="shared" ca="1" si="23"/>
        <v>#DIV/0!</v>
      </c>
      <c r="AG24" t="e">
        <f t="shared" ca="1" si="24"/>
        <v>#DIV/0!</v>
      </c>
      <c r="AH24" t="e">
        <f t="shared" ca="1" si="25"/>
        <v>#DIV/0!</v>
      </c>
    </row>
    <row r="25" spans="1:34" ht="15.75" x14ac:dyDescent="0.25">
      <c r="A25" t="str">
        <f t="shared" si="13"/>
        <v>x</v>
      </c>
      <c r="V25" s="4">
        <f t="shared" ca="1" si="14"/>
        <v>0</v>
      </c>
      <c r="W25">
        <f t="shared" ca="1" si="15"/>
        <v>0</v>
      </c>
      <c r="X25">
        <f t="shared" ca="1" si="16"/>
        <v>0</v>
      </c>
      <c r="Y25" s="3">
        <f t="shared" si="17"/>
        <v>0</v>
      </c>
      <c r="Z25" s="3">
        <f t="shared" si="18"/>
        <v>0</v>
      </c>
      <c r="AA25" s="3">
        <f t="shared" si="18"/>
        <v>0</v>
      </c>
      <c r="AB25" s="4">
        <f t="shared" ca="1" si="19"/>
        <v>0</v>
      </c>
      <c r="AC25" s="4">
        <f t="shared" ca="1" si="20"/>
        <v>0</v>
      </c>
      <c r="AD25" s="4" t="e">
        <f t="shared" ca="1" si="21"/>
        <v>#DIV/0!</v>
      </c>
      <c r="AE25" s="4" t="e">
        <f t="shared" ca="1" si="22"/>
        <v>#DIV/0!</v>
      </c>
      <c r="AF25" s="4" t="e">
        <f t="shared" ca="1" si="23"/>
        <v>#DIV/0!</v>
      </c>
      <c r="AG25" t="e">
        <f t="shared" ca="1" si="24"/>
        <v>#DIV/0!</v>
      </c>
      <c r="AH25" t="e">
        <f t="shared" ca="1" si="25"/>
        <v>#DIV/0!</v>
      </c>
    </row>
    <row r="26" spans="1:34" ht="15.75" x14ac:dyDescent="0.25">
      <c r="A26" t="str">
        <f t="shared" si="13"/>
        <v>x</v>
      </c>
      <c r="V26" s="4">
        <f t="shared" ca="1" si="14"/>
        <v>0</v>
      </c>
      <c r="W26">
        <f t="shared" ca="1" si="15"/>
        <v>0</v>
      </c>
      <c r="X26">
        <f t="shared" ca="1" si="16"/>
        <v>0</v>
      </c>
      <c r="Y26" s="3">
        <f t="shared" si="17"/>
        <v>0</v>
      </c>
      <c r="Z26" s="3">
        <f t="shared" si="18"/>
        <v>0</v>
      </c>
      <c r="AA26" s="3">
        <f t="shared" si="18"/>
        <v>0</v>
      </c>
      <c r="AB26" s="4">
        <f t="shared" ca="1" si="19"/>
        <v>0</v>
      </c>
      <c r="AC26" s="4">
        <f t="shared" ca="1" si="20"/>
        <v>0</v>
      </c>
      <c r="AD26" s="4" t="e">
        <f t="shared" ca="1" si="21"/>
        <v>#DIV/0!</v>
      </c>
      <c r="AE26" s="4" t="e">
        <f t="shared" ca="1" si="22"/>
        <v>#DIV/0!</v>
      </c>
      <c r="AF26" s="4" t="e">
        <f t="shared" ca="1" si="23"/>
        <v>#DIV/0!</v>
      </c>
      <c r="AG26" t="e">
        <f t="shared" ca="1" si="24"/>
        <v>#DIV/0!</v>
      </c>
      <c r="AH26" t="e">
        <f t="shared" ca="1" si="25"/>
        <v>#DIV/0!</v>
      </c>
    </row>
    <row r="27" spans="1:34" ht="15.75" x14ac:dyDescent="0.25">
      <c r="A27" t="str">
        <f t="shared" si="13"/>
        <v>x</v>
      </c>
      <c r="T27" s="4"/>
      <c r="U27" s="4"/>
      <c r="V27" s="4">
        <f t="shared" ca="1" si="14"/>
        <v>0</v>
      </c>
      <c r="W27">
        <f t="shared" ca="1" si="15"/>
        <v>0</v>
      </c>
      <c r="X27">
        <f t="shared" ca="1" si="16"/>
        <v>0</v>
      </c>
      <c r="Y27" s="3">
        <f t="shared" si="17"/>
        <v>0</v>
      </c>
      <c r="Z27" s="3">
        <f t="shared" si="18"/>
        <v>0</v>
      </c>
      <c r="AA27" s="3">
        <f t="shared" si="18"/>
        <v>0</v>
      </c>
      <c r="AB27" s="4">
        <f t="shared" ca="1" si="19"/>
        <v>0</v>
      </c>
      <c r="AC27" s="4">
        <f t="shared" ca="1" si="20"/>
        <v>0</v>
      </c>
      <c r="AD27" s="4" t="e">
        <f t="shared" ca="1" si="21"/>
        <v>#DIV/0!</v>
      </c>
      <c r="AE27" s="4" t="e">
        <f t="shared" ca="1" si="22"/>
        <v>#DIV/0!</v>
      </c>
      <c r="AF27" s="4" t="e">
        <f t="shared" ca="1" si="23"/>
        <v>#DIV/0!</v>
      </c>
      <c r="AG27" t="e">
        <f t="shared" ca="1" si="24"/>
        <v>#DIV/0!</v>
      </c>
      <c r="AH27" t="e">
        <f t="shared" ca="1" si="25"/>
        <v>#DIV/0!</v>
      </c>
    </row>
    <row r="28" spans="1:34" ht="15.75" x14ac:dyDescent="0.25">
      <c r="A28" t="str">
        <f t="shared" si="13"/>
        <v>x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4" ht="15.75" x14ac:dyDescent="0.25">
      <c r="A29" t="str">
        <f t="shared" si="13"/>
        <v>x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4" ht="15.75" x14ac:dyDescent="0.25">
      <c r="A30" t="str">
        <f t="shared" si="13"/>
        <v>x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4" ht="15.75" x14ac:dyDescent="0.25">
      <c r="A31" t="str">
        <f t="shared" si="13"/>
        <v>x</v>
      </c>
      <c r="Y31" s="3"/>
      <c r="Z31" s="3"/>
      <c r="AA31" s="3"/>
      <c r="AB31" s="4"/>
      <c r="AC31" s="4"/>
      <c r="AD31" s="4"/>
      <c r="AE31" s="4"/>
      <c r="AF31" s="4"/>
    </row>
    <row r="32" spans="1:34" ht="15.75" x14ac:dyDescent="0.25">
      <c r="A32" t="str">
        <f t="shared" si="13"/>
        <v>x</v>
      </c>
      <c r="Y32" s="3"/>
      <c r="Z32" s="3"/>
      <c r="AA32" s="3"/>
      <c r="AB32" s="4"/>
      <c r="AC32" s="4"/>
      <c r="AD32" s="4"/>
      <c r="AE32" s="4"/>
      <c r="AF32" s="4"/>
    </row>
    <row r="33" spans="1:34" ht="15.75" x14ac:dyDescent="0.25">
      <c r="A33" t="str">
        <f t="shared" si="13"/>
        <v>x</v>
      </c>
      <c r="Y33" s="3"/>
      <c r="Z33" s="3"/>
      <c r="AA33" s="3"/>
      <c r="AB33" s="4"/>
      <c r="AC33" s="4"/>
      <c r="AD33" s="4"/>
      <c r="AE33" s="4"/>
      <c r="AF33" s="4"/>
    </row>
    <row r="34" spans="1:34" x14ac:dyDescent="0.25">
      <c r="A34" t="str">
        <f t="shared" si="13"/>
        <v>x</v>
      </c>
    </row>
    <row r="35" spans="1:34" x14ac:dyDescent="0.25">
      <c r="A35" t="str">
        <f t="shared" si="13"/>
        <v>x</v>
      </c>
    </row>
    <row r="36" spans="1:34" x14ac:dyDescent="0.25">
      <c r="A36" t="str">
        <f t="shared" si="13"/>
        <v>x</v>
      </c>
    </row>
    <row r="37" spans="1:34" x14ac:dyDescent="0.25">
      <c r="A37" t="str">
        <f t="shared" si="13"/>
        <v>x</v>
      </c>
    </row>
    <row r="38" spans="1:34" x14ac:dyDescent="0.25">
      <c r="A38" t="str">
        <f t="shared" si="13"/>
        <v>x</v>
      </c>
    </row>
    <row r="39" spans="1:34" x14ac:dyDescent="0.25">
      <c r="A39" t="str">
        <f t="shared" si="13"/>
        <v>x</v>
      </c>
    </row>
    <row r="41" spans="1:34" x14ac:dyDescent="0.25">
      <c r="A41" s="1" t="s">
        <v>73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49</v>
      </c>
      <c r="V41" s="2" t="s">
        <v>43</v>
      </c>
      <c r="W41" s="2" t="s">
        <v>16</v>
      </c>
      <c r="X41" s="2" t="s">
        <v>54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48</v>
      </c>
      <c r="AF41" s="2" t="s">
        <v>47</v>
      </c>
      <c r="AG41" s="2" t="s">
        <v>45</v>
      </c>
      <c r="AH41" s="2" t="s">
        <v>46</v>
      </c>
    </row>
    <row r="42" spans="1:34" ht="15.75" x14ac:dyDescent="0.25">
      <c r="A42" t="str">
        <f>_xlfn.CONCAT(D42,"x",E42)</f>
        <v>1024x576</v>
      </c>
      <c r="B42" t="s">
        <v>52</v>
      </c>
      <c r="C42" t="s">
        <v>74</v>
      </c>
      <c r="D42">
        <v>1024</v>
      </c>
      <c r="E42">
        <v>576</v>
      </c>
      <c r="F42" t="s">
        <v>71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20.0228</v>
      </c>
      <c r="O42">
        <v>1832</v>
      </c>
      <c r="P42">
        <v>1.7923999999999999E-2</v>
      </c>
      <c r="Q42">
        <v>7.5577999999999999E-3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60.077800000000003</v>
      </c>
      <c r="AC42" s="4">
        <f ca="1">SUM(OFFSET($O$42,(ROW()-ROW($AC$42))*$S$2,,$S$2,))</f>
        <v>5512</v>
      </c>
      <c r="AD42" s="4">
        <f ca="1">AC42/AB42</f>
        <v>91.747700481708719</v>
      </c>
      <c r="AE42" s="4">
        <f ca="1">1/MAX(OFFSET($Q$42,(ROW()-ROW($AE$42))*$S$2,,$S$2,))</f>
        <v>131.53048876729625</v>
      </c>
      <c r="AF42" s="4">
        <f ca="1">1/MIN(OFFSET($P$42,(ROW()-ROW($AF$42))*$S$2,,$S$2,))</f>
        <v>55.816965008344638</v>
      </c>
      <c r="AG42">
        <f ca="1">AE42-AD42</f>
        <v>39.782788285587529</v>
      </c>
      <c r="AH42">
        <f ca="1">AE42-AF42</f>
        <v>75.713523758951609</v>
      </c>
    </row>
    <row r="43" spans="1:34" ht="15.75" x14ac:dyDescent="0.25">
      <c r="A43" t="str">
        <f t="shared" ref="A43:A59" si="26">_xlfn.CONCAT(D43,"x",E43)</f>
        <v>1024x576</v>
      </c>
      <c r="B43" t="s">
        <v>52</v>
      </c>
      <c r="C43" t="s">
        <v>74</v>
      </c>
      <c r="D43">
        <v>1024</v>
      </c>
      <c r="E43">
        <v>576</v>
      </c>
      <c r="F43" t="s">
        <v>71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20.034199999999998</v>
      </c>
      <c r="O43">
        <v>1841</v>
      </c>
      <c r="P43">
        <v>1.7976800000000001E-2</v>
      </c>
      <c r="Q43">
        <v>7.4723999999999997E-3</v>
      </c>
      <c r="V43" s="4" t="str">
        <f t="shared" ref="V43:V47" ca="1" si="27">INDEX(OFFSET($A$42,(ROW()-ROW($V$42))*$S$2,,$S$2,),1)</f>
        <v>1280x720</v>
      </c>
      <c r="W43">
        <f t="shared" ref="W43:W47" ca="1" si="28">INDEX(OFFSET($D$42,(ROW()-ROW($W$42))*$S$2,,$S$2,),1) * INDEX(OFFSET($E$42,(ROW()-ROW($W$42))*$S$2,,$S$2,),1)</f>
        <v>921600</v>
      </c>
      <c r="X43">
        <f t="shared" ref="X43:X47" ca="1" si="29">INDEX(OFFSET($J$42,(ROW()-ROW($X$42))*$S$2,,$S$2,),1)</f>
        <v>13</v>
      </c>
      <c r="Y43" s="3">
        <f t="shared" ref="Y43:Y47" si="30">K43/1000000000</f>
        <v>4.2947051519999997</v>
      </c>
      <c r="Z43" s="3">
        <f t="shared" ref="Z43:AA47" si="31">L43/1000</f>
        <v>49.152000000000001</v>
      </c>
      <c r="AA43" s="3">
        <f t="shared" si="31"/>
        <v>65.536000000000001</v>
      </c>
      <c r="AB43" s="4">
        <f t="shared" ref="AB43:AB47" ca="1" si="32">SUM(OFFSET($N$42,(ROW()-ROW($AB$42))*$S$2,,$S$2,))</f>
        <v>60.118000000000009</v>
      </c>
      <c r="AC43" s="4">
        <f t="shared" ref="AC43:AC47" ca="1" si="33">SUM(OFFSET($O$42,(ROW()-ROW($AC$42))*$S$2,,$S$2,))</f>
        <v>4068</v>
      </c>
      <c r="AD43" s="4">
        <f t="shared" ref="AD43:AD47" ca="1" si="34">AC43/AB43</f>
        <v>67.666921720616116</v>
      </c>
      <c r="AE43" s="4">
        <f t="shared" ref="AE43:AE47" ca="1" si="35">1/MAX(OFFSET($Q$42,(ROW()-ROW($AE$42))*$S$2,,$S$2,))</f>
        <v>97.51435898936117</v>
      </c>
      <c r="AF43" s="4">
        <f t="shared" ref="AF43:AF47" ca="1" si="36">1/MIN(OFFSET($P$42,(ROW()-ROW($AF$42))*$S$2,,$S$2,))</f>
        <v>40.103949436940546</v>
      </c>
      <c r="AG43">
        <f t="shared" ref="AG43:AG47" ca="1" si="37">AE43-AD43</f>
        <v>29.847437268745054</v>
      </c>
      <c r="AH43">
        <f t="shared" ref="AH43:AH47" ca="1" si="38">AE43-AF43</f>
        <v>57.410409552420624</v>
      </c>
    </row>
    <row r="44" spans="1:34" ht="15.75" x14ac:dyDescent="0.25">
      <c r="A44" t="str">
        <f t="shared" si="26"/>
        <v>1024x576</v>
      </c>
      <c r="B44" t="s">
        <v>52</v>
      </c>
      <c r="C44" t="s">
        <v>74</v>
      </c>
      <c r="D44">
        <v>1024</v>
      </c>
      <c r="E44">
        <v>576</v>
      </c>
      <c r="F44" t="s">
        <v>71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20.020800000000001</v>
      </c>
      <c r="O44">
        <v>1839</v>
      </c>
      <c r="P44">
        <v>1.79157E-2</v>
      </c>
      <c r="Q44">
        <v>7.6027999999999998E-3</v>
      </c>
      <c r="V44" s="4" t="str">
        <f t="shared" ca="1" si="27"/>
        <v>1600x900</v>
      </c>
      <c r="W44">
        <f t="shared" ca="1" si="28"/>
        <v>1440000</v>
      </c>
      <c r="X44">
        <f t="shared" ca="1" si="29"/>
        <v>13</v>
      </c>
      <c r="Y44" s="3">
        <f t="shared" si="30"/>
        <v>4.2947051519999997</v>
      </c>
      <c r="Z44" s="3">
        <f t="shared" si="31"/>
        <v>49.152000000000001</v>
      </c>
      <c r="AA44" s="3">
        <f t="shared" si="31"/>
        <v>65.536000000000001</v>
      </c>
      <c r="AB44" s="4">
        <f t="shared" ca="1" si="32"/>
        <v>60.295699999999997</v>
      </c>
      <c r="AC44" s="4">
        <f t="shared" ca="1" si="33"/>
        <v>2759</v>
      </c>
      <c r="AD44" s="4">
        <f t="shared" ca="1" si="34"/>
        <v>45.757823526387455</v>
      </c>
      <c r="AE44" s="4">
        <f t="shared" ca="1" si="35"/>
        <v>70.132620785906155</v>
      </c>
      <c r="AF44" s="4">
        <f t="shared" ca="1" si="36"/>
        <v>16.596353449220135</v>
      </c>
      <c r="AG44">
        <f t="shared" ca="1" si="37"/>
        <v>24.374797259518701</v>
      </c>
      <c r="AH44">
        <f t="shared" ca="1" si="38"/>
        <v>53.536267336686024</v>
      </c>
    </row>
    <row r="45" spans="1:34" ht="15.75" x14ac:dyDescent="0.25">
      <c r="A45" t="str">
        <f t="shared" si="26"/>
        <v>1280x720</v>
      </c>
      <c r="B45" t="s">
        <v>52</v>
      </c>
      <c r="C45" t="s">
        <v>74</v>
      </c>
      <c r="D45">
        <v>1280</v>
      </c>
      <c r="E45">
        <v>720</v>
      </c>
      <c r="F45" t="s">
        <v>71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20.030100000000001</v>
      </c>
      <c r="O45">
        <v>1356</v>
      </c>
      <c r="P45">
        <v>2.5017999999999999E-2</v>
      </c>
      <c r="Q45">
        <v>1.0240600000000001E-2</v>
      </c>
      <c r="V45" s="4" t="str">
        <f t="shared" ca="1" si="27"/>
        <v>1920x1080</v>
      </c>
      <c r="W45">
        <f t="shared" ca="1" si="28"/>
        <v>2073600</v>
      </c>
      <c r="X45">
        <f t="shared" ca="1" si="29"/>
        <v>13</v>
      </c>
      <c r="Y45" s="3">
        <f t="shared" si="30"/>
        <v>4.2947051519999997</v>
      </c>
      <c r="Z45" s="3">
        <f t="shared" si="31"/>
        <v>49.152000000000001</v>
      </c>
      <c r="AA45" s="3">
        <f t="shared" si="31"/>
        <v>65.536000000000001</v>
      </c>
      <c r="AB45" s="4">
        <f t="shared" ca="1" si="32"/>
        <v>60.348900000000008</v>
      </c>
      <c r="AC45" s="4">
        <f t="shared" ca="1" si="33"/>
        <v>2069</v>
      </c>
      <c r="AD45" s="4">
        <f t="shared" ca="1" si="34"/>
        <v>34.283972035944316</v>
      </c>
      <c r="AE45" s="4">
        <f t="shared" ca="1" si="35"/>
        <v>51.2610211195407</v>
      </c>
      <c r="AF45" s="4">
        <f t="shared" ca="1" si="36"/>
        <v>12.635452045932395</v>
      </c>
      <c r="AG45">
        <f t="shared" ca="1" si="37"/>
        <v>16.977049083596384</v>
      </c>
      <c r="AH45">
        <f t="shared" ca="1" si="38"/>
        <v>38.625569073608304</v>
      </c>
    </row>
    <row r="46" spans="1:34" ht="15.75" x14ac:dyDescent="0.25">
      <c r="A46" t="str">
        <f t="shared" si="26"/>
        <v>1280x720</v>
      </c>
      <c r="B46" t="s">
        <v>52</v>
      </c>
      <c r="C46" t="s">
        <v>74</v>
      </c>
      <c r="D46">
        <v>1280</v>
      </c>
      <c r="E46">
        <v>720</v>
      </c>
      <c r="F46" t="s">
        <v>71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20.047499999999999</v>
      </c>
      <c r="O46">
        <v>1359</v>
      </c>
      <c r="P46">
        <v>2.4935200000000001E-2</v>
      </c>
      <c r="Q46">
        <v>1.00784E-2</v>
      </c>
      <c r="V46" s="4" t="str">
        <f t="shared" ca="1" si="27"/>
        <v>2560x1440</v>
      </c>
      <c r="W46">
        <f t="shared" ca="1" si="28"/>
        <v>3686400</v>
      </c>
      <c r="X46">
        <f t="shared" ca="1" si="29"/>
        <v>13</v>
      </c>
      <c r="Y46" s="3">
        <f t="shared" si="30"/>
        <v>4.2947051519999997</v>
      </c>
      <c r="Z46" s="3">
        <f t="shared" si="31"/>
        <v>49.152000000000001</v>
      </c>
      <c r="AA46" s="3">
        <f t="shared" si="31"/>
        <v>65.536000000000001</v>
      </c>
      <c r="AB46" s="4">
        <f t="shared" ca="1" si="32"/>
        <v>60.469499999999996</v>
      </c>
      <c r="AC46" s="4">
        <f t="shared" ca="1" si="33"/>
        <v>1338</v>
      </c>
      <c r="AD46" s="4">
        <f t="shared" ca="1" si="34"/>
        <v>22.126857341304294</v>
      </c>
      <c r="AE46" s="4">
        <f t="shared" ca="1" si="35"/>
        <v>33.010054862711179</v>
      </c>
      <c r="AF46" s="4">
        <f t="shared" ca="1" si="36"/>
        <v>8.0148756091305469</v>
      </c>
      <c r="AG46">
        <f t="shared" ca="1" si="37"/>
        <v>10.883197521406885</v>
      </c>
      <c r="AH46">
        <f t="shared" ca="1" si="38"/>
        <v>24.995179253580631</v>
      </c>
    </row>
    <row r="47" spans="1:34" ht="15.75" x14ac:dyDescent="0.25">
      <c r="A47" t="str">
        <f t="shared" si="26"/>
        <v>1280x720</v>
      </c>
      <c r="B47" t="s">
        <v>52</v>
      </c>
      <c r="C47" t="s">
        <v>74</v>
      </c>
      <c r="D47">
        <v>1280</v>
      </c>
      <c r="E47">
        <v>720</v>
      </c>
      <c r="F47" t="s">
        <v>71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20.040400000000002</v>
      </c>
      <c r="O47">
        <v>1353</v>
      </c>
      <c r="P47">
        <v>2.50393E-2</v>
      </c>
      <c r="Q47">
        <v>1.0254900000000001E-2</v>
      </c>
      <c r="T47" s="4"/>
      <c r="U47" s="4"/>
      <c r="V47" s="4" t="str">
        <f t="shared" ca="1" si="27"/>
        <v>3840x2160</v>
      </c>
      <c r="W47">
        <f t="shared" ca="1" si="28"/>
        <v>8294400</v>
      </c>
      <c r="X47">
        <f t="shared" ca="1" si="29"/>
        <v>13</v>
      </c>
      <c r="Y47" s="3">
        <f t="shared" si="30"/>
        <v>4.2947051519999997</v>
      </c>
      <c r="Z47" s="3">
        <f t="shared" si="31"/>
        <v>49.152000000000001</v>
      </c>
      <c r="AA47" s="3">
        <f t="shared" si="31"/>
        <v>65.536000000000001</v>
      </c>
      <c r="AB47" s="4">
        <f t="shared" ca="1" si="32"/>
        <v>61.139799999999994</v>
      </c>
      <c r="AC47" s="4">
        <f t="shared" ca="1" si="33"/>
        <v>705</v>
      </c>
      <c r="AD47" s="4">
        <f t="shared" ca="1" si="34"/>
        <v>11.530950379294667</v>
      </c>
      <c r="AE47" s="4">
        <f t="shared" ca="1" si="35"/>
        <v>16.912661325648219</v>
      </c>
      <c r="AF47" s="4">
        <f t="shared" ca="1" si="36"/>
        <v>4.1618805040869669</v>
      </c>
      <c r="AG47">
        <f t="shared" ca="1" si="37"/>
        <v>5.381710946353552</v>
      </c>
      <c r="AH47">
        <f t="shared" ca="1" si="38"/>
        <v>12.750780821561253</v>
      </c>
    </row>
    <row r="48" spans="1:34" ht="15.75" x14ac:dyDescent="0.25">
      <c r="A48" t="str">
        <f t="shared" si="26"/>
        <v>1600x900</v>
      </c>
      <c r="B48" t="s">
        <v>52</v>
      </c>
      <c r="C48" t="s">
        <v>74</v>
      </c>
      <c r="D48">
        <v>1600</v>
      </c>
      <c r="E48">
        <v>900</v>
      </c>
      <c r="F48" t="s">
        <v>71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20.0916</v>
      </c>
      <c r="O48">
        <v>923</v>
      </c>
      <c r="P48">
        <v>6.0254200000000001E-2</v>
      </c>
      <c r="Q48">
        <v>1.42244E-2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2" ht="15.75" x14ac:dyDescent="0.25">
      <c r="A49" t="str">
        <f t="shared" si="26"/>
        <v>1600x900</v>
      </c>
      <c r="B49" t="s">
        <v>52</v>
      </c>
      <c r="C49" t="s">
        <v>74</v>
      </c>
      <c r="D49">
        <v>1600</v>
      </c>
      <c r="E49">
        <v>900</v>
      </c>
      <c r="F49" t="s">
        <v>71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20.098299999999998</v>
      </c>
      <c r="O49">
        <v>920</v>
      </c>
      <c r="P49">
        <v>6.0274899999999999E-2</v>
      </c>
      <c r="Q49">
        <v>1.4192099999999999E-2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2" ht="15.75" x14ac:dyDescent="0.25">
      <c r="A50" t="str">
        <f t="shared" si="26"/>
        <v>1600x900</v>
      </c>
      <c r="B50" t="s">
        <v>52</v>
      </c>
      <c r="C50" t="s">
        <v>74</v>
      </c>
      <c r="D50">
        <v>1600</v>
      </c>
      <c r="E50">
        <v>900</v>
      </c>
      <c r="F50" t="s">
        <v>71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20.105799999999999</v>
      </c>
      <c r="O50">
        <v>916</v>
      </c>
      <c r="P50">
        <v>6.1238099999999997E-2</v>
      </c>
      <c r="Q50">
        <v>1.4258699999999999E-2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2" ht="15.75" x14ac:dyDescent="0.25">
      <c r="A51" t="str">
        <f t="shared" si="26"/>
        <v>1920x1080</v>
      </c>
      <c r="B51" t="s">
        <v>52</v>
      </c>
      <c r="C51" t="s">
        <v>74</v>
      </c>
      <c r="D51">
        <v>1920</v>
      </c>
      <c r="E51">
        <v>1080</v>
      </c>
      <c r="F51" t="s">
        <v>71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20.107600000000001</v>
      </c>
      <c r="O51">
        <v>691</v>
      </c>
      <c r="P51">
        <v>7.9451999999999995E-2</v>
      </c>
      <c r="Q51">
        <v>1.9312200000000002E-2</v>
      </c>
      <c r="Y51" s="3"/>
      <c r="Z51" s="3"/>
      <c r="AA51" s="3"/>
      <c r="AB51" s="4"/>
      <c r="AC51" s="4"/>
      <c r="AD51" s="4"/>
      <c r="AE51" s="4"/>
      <c r="AF51" s="4"/>
    </row>
    <row r="52" spans="1:32" ht="15.75" x14ac:dyDescent="0.25">
      <c r="A52" t="str">
        <f t="shared" si="26"/>
        <v>1920x1080</v>
      </c>
      <c r="B52" t="s">
        <v>52</v>
      </c>
      <c r="C52" t="s">
        <v>74</v>
      </c>
      <c r="D52">
        <v>1920</v>
      </c>
      <c r="E52">
        <v>1080</v>
      </c>
      <c r="F52" t="s">
        <v>71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20.133600000000001</v>
      </c>
      <c r="O52">
        <v>691</v>
      </c>
      <c r="P52">
        <v>7.9378400000000002E-2</v>
      </c>
      <c r="Q52">
        <v>1.93679E-2</v>
      </c>
      <c r="Y52" s="3"/>
      <c r="Z52" s="3"/>
      <c r="AA52" s="3"/>
      <c r="AB52" s="4"/>
      <c r="AC52" s="4"/>
      <c r="AD52" s="4"/>
      <c r="AE52" s="4"/>
      <c r="AF52" s="4"/>
    </row>
    <row r="53" spans="1:32" ht="15.75" x14ac:dyDescent="0.25">
      <c r="A53" t="str">
        <f t="shared" si="26"/>
        <v>1920x1080</v>
      </c>
      <c r="B53" t="s">
        <v>52</v>
      </c>
      <c r="C53" t="s">
        <v>74</v>
      </c>
      <c r="D53">
        <v>1920</v>
      </c>
      <c r="E53">
        <v>1080</v>
      </c>
      <c r="F53" t="s">
        <v>71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20.107700000000001</v>
      </c>
      <c r="O53">
        <v>687</v>
      </c>
      <c r="P53">
        <v>7.9142400000000002E-2</v>
      </c>
      <c r="Q53">
        <v>1.9508000000000001E-2</v>
      </c>
      <c r="Y53" s="3"/>
      <c r="Z53" s="3"/>
      <c r="AA53" s="3"/>
      <c r="AB53" s="4"/>
      <c r="AC53" s="4"/>
      <c r="AD53" s="4"/>
      <c r="AE53" s="4"/>
      <c r="AF53" s="4"/>
    </row>
    <row r="54" spans="1:32" x14ac:dyDescent="0.25">
      <c r="A54" t="str">
        <f t="shared" si="26"/>
        <v>2560x1440</v>
      </c>
      <c r="B54" t="s">
        <v>52</v>
      </c>
      <c r="C54" t="s">
        <v>74</v>
      </c>
      <c r="D54">
        <v>2560</v>
      </c>
      <c r="E54">
        <v>1440</v>
      </c>
      <c r="F54" t="s">
        <v>71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20.18</v>
      </c>
      <c r="O54">
        <v>446</v>
      </c>
      <c r="P54">
        <v>0.124768</v>
      </c>
      <c r="Q54">
        <v>3.0221399999999999E-2</v>
      </c>
    </row>
    <row r="55" spans="1:32" x14ac:dyDescent="0.25">
      <c r="A55" t="str">
        <f t="shared" si="26"/>
        <v>2560x1440</v>
      </c>
      <c r="B55" t="s">
        <v>52</v>
      </c>
      <c r="C55" t="s">
        <v>74</v>
      </c>
      <c r="D55">
        <v>2560</v>
      </c>
      <c r="E55">
        <v>1440</v>
      </c>
      <c r="F55" t="s">
        <v>71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20.137599999999999</v>
      </c>
      <c r="O55">
        <v>446</v>
      </c>
      <c r="P55">
        <v>0.124954</v>
      </c>
      <c r="Q55">
        <v>3.0164099999999999E-2</v>
      </c>
    </row>
    <row r="56" spans="1:32" x14ac:dyDescent="0.25">
      <c r="A56" t="str">
        <f t="shared" si="26"/>
        <v>2560x1440</v>
      </c>
      <c r="B56" t="s">
        <v>52</v>
      </c>
      <c r="C56" t="s">
        <v>74</v>
      </c>
      <c r="D56">
        <v>2560</v>
      </c>
      <c r="E56">
        <v>1440</v>
      </c>
      <c r="F56" t="s">
        <v>71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20.151900000000001</v>
      </c>
      <c r="O56">
        <v>446</v>
      </c>
      <c r="P56">
        <v>0.12535499999999999</v>
      </c>
      <c r="Q56">
        <v>3.0293799999999999E-2</v>
      </c>
    </row>
    <row r="57" spans="1:32" x14ac:dyDescent="0.25">
      <c r="A57" t="str">
        <f t="shared" si="26"/>
        <v>3840x2160</v>
      </c>
      <c r="B57" t="s">
        <v>52</v>
      </c>
      <c r="C57" t="s">
        <v>74</v>
      </c>
      <c r="D57">
        <v>3840</v>
      </c>
      <c r="E57">
        <v>2160</v>
      </c>
      <c r="F57" t="s">
        <v>71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20.361799999999999</v>
      </c>
      <c r="O57">
        <v>235</v>
      </c>
      <c r="P57">
        <v>0.24063999999999999</v>
      </c>
      <c r="Q57">
        <v>5.8717699999999998E-2</v>
      </c>
    </row>
    <row r="58" spans="1:32" x14ac:dyDescent="0.25">
      <c r="A58" t="str">
        <f t="shared" si="26"/>
        <v>3840x2160</v>
      </c>
      <c r="B58" t="s">
        <v>52</v>
      </c>
      <c r="C58" t="s">
        <v>74</v>
      </c>
      <c r="D58">
        <v>3840</v>
      </c>
      <c r="E58">
        <v>2160</v>
      </c>
      <c r="F58" t="s">
        <v>71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20.379899999999999</v>
      </c>
      <c r="O58">
        <v>235</v>
      </c>
      <c r="P58">
        <v>0.24027599999999999</v>
      </c>
      <c r="Q58">
        <v>5.8851399999999998E-2</v>
      </c>
    </row>
    <row r="59" spans="1:32" x14ac:dyDescent="0.25">
      <c r="A59" t="str">
        <f t="shared" si="26"/>
        <v>3840x2160</v>
      </c>
      <c r="B59" t="s">
        <v>52</v>
      </c>
      <c r="C59" t="s">
        <v>74</v>
      </c>
      <c r="D59">
        <v>3840</v>
      </c>
      <c r="E59">
        <v>2160</v>
      </c>
      <c r="F59" t="s">
        <v>71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20.398099999999999</v>
      </c>
      <c r="O59">
        <v>235</v>
      </c>
      <c r="P59">
        <v>0.24131</v>
      </c>
      <c r="Q59">
        <v>5.9127300000000001E-2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386F-967F-4E51-8F8A-EE80E6CEB9E4}">
  <dimension ref="A1:AM59"/>
  <sheetViews>
    <sheetView zoomScale="70" zoomScaleNormal="70" workbookViewId="0">
      <selection activeCell="B42" sqref="B42:Q5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2.85546875" bestFit="1" customWidth="1"/>
    <col min="23" max="23" width="22.42578125" bestFit="1" customWidth="1"/>
    <col min="24" max="24" width="15" bestFit="1" customWidth="1"/>
    <col min="25" max="25" width="20.140625" bestFit="1" customWidth="1"/>
    <col min="26" max="26" width="19.140625" bestFit="1" customWidth="1"/>
    <col min="27" max="27" width="22.5703125" bestFit="1" customWidth="1"/>
    <col min="28" max="28" width="14.28515625" bestFit="1" customWidth="1"/>
    <col min="29" max="29" width="13.42578125" bestFit="1" customWidth="1"/>
    <col min="30" max="31" width="15.5703125" bestFit="1" customWidth="1"/>
    <col min="32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73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75</v>
      </c>
      <c r="C2" t="s">
        <v>77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30.0016</v>
      </c>
      <c r="O2">
        <v>21056</v>
      </c>
      <c r="P2">
        <v>6.6692000000000001E-3</v>
      </c>
      <c r="Q2">
        <v>1.3263999999999999E-3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INDEX(OFFSET($D$2,(ROW()-ROW($W$2))*$S$2,,$S$2,),1) * INDEX(OFFSET($E$2,(ROW()-ROW($W$2))*$S$2,,$S$2,),1)</f>
        <v>589824</v>
      </c>
      <c r="X2">
        <f ca="1">INDEX(OFFSET($J$2,(ROW()-ROW($X$2))*$S$2,,$S$2,),1)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90.005700000000004</v>
      </c>
      <c r="AC2" s="4">
        <f ca="1">SUM(OFFSET($O$2,(ROW()-ROW($AC$2))*$S$2,,$S$2,))</f>
        <v>63179</v>
      </c>
      <c r="AD2" s="4">
        <f ca="1">AC2/AB2</f>
        <v>701.94443240816963</v>
      </c>
      <c r="AE2" s="4">
        <f ca="1">1/MAX(OFFSET($Q$2,(ROW()-ROW($AE$2))*$S$2,,$S$2,))</f>
        <v>752.67198554869788</v>
      </c>
      <c r="AF2" s="4">
        <f ca="1">1/MIN(OFFSET($P$2,(ROW()-ROW($AF$2))*$S$2,,$S$2,))</f>
        <v>150.16818837097551</v>
      </c>
      <c r="AG2">
        <f ca="1">AE2-AD2</f>
        <v>50.727553140528244</v>
      </c>
      <c r="AH2">
        <f ca="1">AE2-AF2</f>
        <v>602.50379717772239</v>
      </c>
    </row>
    <row r="3" spans="1:39" ht="15.75" x14ac:dyDescent="0.25">
      <c r="A3" t="str">
        <f t="shared" ref="A3:A19" si="0">_xlfn.CONCAT(D3,"x",E3)</f>
        <v>1024x576</v>
      </c>
      <c r="B3" t="s">
        <v>75</v>
      </c>
      <c r="C3" t="s">
        <v>77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30.0016</v>
      </c>
      <c r="O3">
        <v>21160</v>
      </c>
      <c r="P3">
        <v>6.6591999999999997E-3</v>
      </c>
      <c r="Q3">
        <v>1.3272E-3</v>
      </c>
      <c r="V3" s="4" t="str">
        <f t="shared" ref="V3:V7" ca="1" si="1">INDEX(OFFSET($A$2,(ROW()-ROW($V$2))*$S$2,,$S$2,),1)</f>
        <v>1280x720</v>
      </c>
      <c r="W3">
        <f t="shared" ref="W3:W7" ca="1" si="2">INDEX(OFFSET($D$2,(ROW()-ROW($W$2))*$S$2,,$S$2,),1) * INDEX(OFFSET($E$2,(ROW()-ROW($W$2))*$S$2,,$S$2,),1)</f>
        <v>921600</v>
      </c>
      <c r="X3">
        <f t="shared" ref="X3:X7" ca="1" si="3">INDEX(OFFSET($J$2,(ROW()-ROW($X$2))*$S$2,,$S$2,),1)</f>
        <v>38</v>
      </c>
      <c r="Y3" s="3">
        <f t="shared" ref="Y3:Y7" si="4">K3/1000000000</f>
        <v>8.5894103039999994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90.011099999999999</v>
      </c>
      <c r="AC3" s="4">
        <f t="shared" ref="AC3:AC7" ca="1" si="7">SUM(OFFSET($O$2,(ROW()-ROW($AC$2))*$S$2,,$S$2,))</f>
        <v>41457</v>
      </c>
      <c r="AD3" s="4">
        <f t="shared" ref="AD3:AD7" ca="1" si="8">AC3/AB3</f>
        <v>460.57652889476964</v>
      </c>
      <c r="AE3" s="4">
        <f t="shared" ref="AE3:AE7" ca="1" si="9">1/MAX(OFFSET($Q$2,(ROW()-ROW($AE$2))*$S$2,,$S$2,))</f>
        <v>497.51243781094524</v>
      </c>
      <c r="AF3" s="4">
        <f t="shared" ref="AF3:AF7" ca="1" si="10">1/MIN(OFFSET($P$2,(ROW()-ROW($AF$2))*$S$2,,$S$2,))</f>
        <v>136.171139888612</v>
      </c>
      <c r="AG3">
        <f t="shared" ref="AG3:AG7" ca="1" si="11">AE3-AD3</f>
        <v>36.935908916175606</v>
      </c>
      <c r="AH3">
        <f t="shared" ref="AH3:AH7" ca="1" si="12">AE3-AF3</f>
        <v>361.34129792233324</v>
      </c>
    </row>
    <row r="4" spans="1:39" ht="15.75" x14ac:dyDescent="0.25">
      <c r="A4" t="str">
        <f t="shared" si="0"/>
        <v>1024x576</v>
      </c>
      <c r="B4" t="s">
        <v>75</v>
      </c>
      <c r="C4" t="s">
        <v>77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30.002500000000001</v>
      </c>
      <c r="O4">
        <v>20963</v>
      </c>
      <c r="P4">
        <v>6.8421000000000003E-3</v>
      </c>
      <c r="Q4">
        <v>1.3286000000000001E-3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90.012500000000003</v>
      </c>
      <c r="AC4" s="4">
        <f t="shared" ca="1" si="7"/>
        <v>27628</v>
      </c>
      <c r="AD4" s="4">
        <f t="shared" ca="1" si="8"/>
        <v>306.93514789612556</v>
      </c>
      <c r="AE4" s="4">
        <f t="shared" ca="1" si="9"/>
        <v>323.90762154633501</v>
      </c>
      <c r="AF4" s="4">
        <f t="shared" ca="1" si="10"/>
        <v>99.336432630031382</v>
      </c>
      <c r="AG4">
        <f t="shared" ca="1" si="11"/>
        <v>16.972473650209452</v>
      </c>
      <c r="AH4">
        <f t="shared" ca="1" si="12"/>
        <v>224.57118891630364</v>
      </c>
    </row>
    <row r="5" spans="1:39" ht="15.75" x14ac:dyDescent="0.25">
      <c r="A5" t="str">
        <f t="shared" si="0"/>
        <v>1280x720</v>
      </c>
      <c r="B5" t="s">
        <v>75</v>
      </c>
      <c r="C5" t="s">
        <v>77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30.003699999999998</v>
      </c>
      <c r="O5">
        <v>14204</v>
      </c>
      <c r="P5">
        <v>7.3436999999999999E-3</v>
      </c>
      <c r="Q5">
        <v>1.934E-3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90.020200000000003</v>
      </c>
      <c r="AC5" s="4">
        <f t="shared" ca="1" si="7"/>
        <v>20157</v>
      </c>
      <c r="AD5" s="4">
        <f t="shared" ca="1" si="8"/>
        <v>223.91640987245086</v>
      </c>
      <c r="AE5" s="4">
        <f t="shared" ca="1" si="9"/>
        <v>239.66446974236069</v>
      </c>
      <c r="AF5" s="4">
        <f t="shared" ca="1" si="10"/>
        <v>84.639604563767477</v>
      </c>
      <c r="AG5">
        <f t="shared" ca="1" si="11"/>
        <v>15.748059869909838</v>
      </c>
      <c r="AH5">
        <f t="shared" ca="1" si="12"/>
        <v>155.02486517859322</v>
      </c>
    </row>
    <row r="6" spans="1:39" ht="15.75" x14ac:dyDescent="0.25">
      <c r="A6" t="str">
        <f t="shared" si="0"/>
        <v>1280x720</v>
      </c>
      <c r="B6" t="s">
        <v>75</v>
      </c>
      <c r="C6" t="s">
        <v>77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30.004200000000001</v>
      </c>
      <c r="O6">
        <v>13935</v>
      </c>
      <c r="P6">
        <v>7.8178999999999992E-3</v>
      </c>
      <c r="Q6">
        <v>1.9268E-3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90.039000000000001</v>
      </c>
      <c r="AC6" s="4">
        <f t="shared" ca="1" si="7"/>
        <v>11496</v>
      </c>
      <c r="AD6" s="4">
        <f t="shared" ca="1" si="8"/>
        <v>127.67800619731449</v>
      </c>
      <c r="AE6" s="4">
        <f t="shared" ca="1" si="9"/>
        <v>132.80212483399734</v>
      </c>
      <c r="AF6" s="4">
        <f t="shared" ca="1" si="10"/>
        <v>59.796452874415493</v>
      </c>
      <c r="AG6">
        <f t="shared" ca="1" si="11"/>
        <v>5.1241186366828515</v>
      </c>
      <c r="AH6">
        <f t="shared" ca="1" si="12"/>
        <v>73.005671959581846</v>
      </c>
    </row>
    <row r="7" spans="1:39" ht="15.75" x14ac:dyDescent="0.25">
      <c r="A7" t="str">
        <f t="shared" si="0"/>
        <v>1280x720</v>
      </c>
      <c r="B7" t="s">
        <v>75</v>
      </c>
      <c r="C7" t="s">
        <v>77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30.0032</v>
      </c>
      <c r="O7">
        <v>13318</v>
      </c>
      <c r="P7">
        <v>8.2173000000000003E-3</v>
      </c>
      <c r="Q7">
        <v>2.0100000000000001E-3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90.088899999999995</v>
      </c>
      <c r="AC7" s="4">
        <f t="shared" ca="1" si="7"/>
        <v>5086</v>
      </c>
      <c r="AD7" s="4">
        <f t="shared" ca="1" si="8"/>
        <v>56.455345775117692</v>
      </c>
      <c r="AE7" s="4">
        <f t="shared" ca="1" si="9"/>
        <v>60.23515805705474</v>
      </c>
      <c r="AF7" s="4">
        <f t="shared" ca="1" si="10"/>
        <v>34.596689096853432</v>
      </c>
      <c r="AG7">
        <f t="shared" ca="1" si="11"/>
        <v>3.7798122819370477</v>
      </c>
      <c r="AH7">
        <f t="shared" ca="1" si="12"/>
        <v>25.638468960201308</v>
      </c>
    </row>
    <row r="8" spans="1:39" ht="15.75" x14ac:dyDescent="0.25">
      <c r="A8" t="str">
        <f t="shared" si="0"/>
        <v>1600x900</v>
      </c>
      <c r="B8" t="s">
        <v>75</v>
      </c>
      <c r="C8" t="s">
        <v>77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30.0032</v>
      </c>
      <c r="O8">
        <v>9344</v>
      </c>
      <c r="P8">
        <v>1.0066800000000001E-2</v>
      </c>
      <c r="Q8">
        <v>3.0130999999999999E-3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75</v>
      </c>
      <c r="C9" t="s">
        <v>77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30.003599999999999</v>
      </c>
      <c r="O9">
        <v>9162</v>
      </c>
      <c r="P9">
        <v>1.04388E-2</v>
      </c>
      <c r="Q9">
        <v>3.0866999999999999E-3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75</v>
      </c>
      <c r="C10" t="s">
        <v>77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30.005700000000001</v>
      </c>
      <c r="O10">
        <v>9122</v>
      </c>
      <c r="P10">
        <v>1.0418999999999999E-2</v>
      </c>
      <c r="Q10">
        <v>3.0872999999999999E-3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75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30.008500000000002</v>
      </c>
      <c r="O11">
        <v>6735</v>
      </c>
      <c r="P11">
        <v>1.18148E-2</v>
      </c>
      <c r="Q11">
        <v>4.1574999999999997E-3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75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30.005400000000002</v>
      </c>
      <c r="O12">
        <v>6739</v>
      </c>
      <c r="P12">
        <v>1.18633E-2</v>
      </c>
      <c r="Q12">
        <v>4.1476000000000004E-3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75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30.0063</v>
      </c>
      <c r="O13">
        <v>6683</v>
      </c>
      <c r="P13">
        <v>1.2261899999999999E-2</v>
      </c>
      <c r="Q13">
        <v>4.1725E-3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75</v>
      </c>
      <c r="C14" t="s">
        <v>77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30.015699999999999</v>
      </c>
      <c r="O14">
        <v>3835</v>
      </c>
      <c r="P14">
        <v>1.7955800000000001E-2</v>
      </c>
      <c r="Q14">
        <v>7.4955999999999998E-3</v>
      </c>
    </row>
    <row r="15" spans="1:39" x14ac:dyDescent="0.25">
      <c r="A15" t="str">
        <f t="shared" si="0"/>
        <v>2560x1440</v>
      </c>
      <c r="B15" t="s">
        <v>75</v>
      </c>
      <c r="C15" t="s">
        <v>77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30.013200000000001</v>
      </c>
      <c r="O15">
        <v>3832</v>
      </c>
      <c r="P15">
        <v>1.6723399999999999E-2</v>
      </c>
      <c r="Q15">
        <v>7.5300000000000002E-3</v>
      </c>
    </row>
    <row r="16" spans="1:39" x14ac:dyDescent="0.25">
      <c r="A16" t="str">
        <f t="shared" si="0"/>
        <v>2560x1440</v>
      </c>
      <c r="B16" t="s">
        <v>75</v>
      </c>
      <c r="C16" t="s">
        <v>77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30.010100000000001</v>
      </c>
      <c r="O16">
        <v>3829</v>
      </c>
      <c r="P16">
        <v>1.7762300000000002E-2</v>
      </c>
      <c r="Q16">
        <v>7.5148000000000003E-3</v>
      </c>
    </row>
    <row r="17" spans="1:34" x14ac:dyDescent="0.25">
      <c r="A17" t="str">
        <f t="shared" si="0"/>
        <v>3840x2160</v>
      </c>
      <c r="B17" t="s">
        <v>75</v>
      </c>
      <c r="C17" t="s">
        <v>77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30.034600000000001</v>
      </c>
      <c r="O17">
        <v>1690</v>
      </c>
      <c r="P17">
        <v>2.9760600000000002E-2</v>
      </c>
      <c r="Q17">
        <v>1.6329300000000001E-2</v>
      </c>
    </row>
    <row r="18" spans="1:34" x14ac:dyDescent="0.25">
      <c r="A18" t="str">
        <f t="shared" si="0"/>
        <v>3840x2160</v>
      </c>
      <c r="B18" t="s">
        <v>75</v>
      </c>
      <c r="C18" t="s">
        <v>77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30.021799999999999</v>
      </c>
      <c r="O18">
        <v>1700</v>
      </c>
      <c r="P18">
        <v>2.89045E-2</v>
      </c>
      <c r="Q18">
        <v>1.6499199999999999E-2</v>
      </c>
    </row>
    <row r="19" spans="1:34" x14ac:dyDescent="0.25">
      <c r="A19" t="str">
        <f t="shared" si="0"/>
        <v>3840x2160</v>
      </c>
      <c r="B19" t="s">
        <v>75</v>
      </c>
      <c r="C19" t="s">
        <v>77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30.032499999999999</v>
      </c>
      <c r="O19">
        <v>1696</v>
      </c>
      <c r="P19">
        <v>3.0599500000000002E-2</v>
      </c>
      <c r="Q19">
        <v>1.6601600000000001E-2</v>
      </c>
    </row>
    <row r="21" spans="1:34" x14ac:dyDescent="0.25">
      <c r="A21" s="1" t="s">
        <v>73</v>
      </c>
      <c r="B21" s="1" t="s">
        <v>2</v>
      </c>
      <c r="C21" s="1" t="s">
        <v>21</v>
      </c>
      <c r="D21" s="1" t="s">
        <v>3</v>
      </c>
      <c r="E21" s="1" t="s">
        <v>4</v>
      </c>
      <c r="F21" s="1" t="s">
        <v>5</v>
      </c>
      <c r="G21" s="1" t="s">
        <v>6</v>
      </c>
      <c r="H21" s="1" t="s">
        <v>7</v>
      </c>
      <c r="I21" s="1" t="s">
        <v>8</v>
      </c>
      <c r="J21" s="1" t="s">
        <v>9</v>
      </c>
      <c r="K21" s="1" t="s">
        <v>13</v>
      </c>
      <c r="L21" s="1" t="s">
        <v>12</v>
      </c>
      <c r="M21" s="1" t="s">
        <v>11</v>
      </c>
      <c r="N21" s="1" t="s">
        <v>17</v>
      </c>
      <c r="O21" s="1" t="s">
        <v>10</v>
      </c>
      <c r="P21" s="1" t="s">
        <v>15</v>
      </c>
      <c r="Q21" s="1" t="s">
        <v>14</v>
      </c>
      <c r="S21" s="5" t="s">
        <v>42</v>
      </c>
      <c r="T21" s="5" t="s">
        <v>49</v>
      </c>
      <c r="V21" s="2" t="s">
        <v>43</v>
      </c>
      <c r="W21" s="2" t="s">
        <v>16</v>
      </c>
      <c r="X21" s="2" t="s">
        <v>54</v>
      </c>
      <c r="Y21" s="2" t="s">
        <v>18</v>
      </c>
      <c r="Z21" s="2" t="s">
        <v>19</v>
      </c>
      <c r="AA21" s="2" t="s">
        <v>20</v>
      </c>
      <c r="AB21" s="2" t="s">
        <v>44</v>
      </c>
      <c r="AC21" s="2" t="s">
        <v>10</v>
      </c>
      <c r="AD21" s="2" t="s">
        <v>23</v>
      </c>
      <c r="AE21" s="2" t="s">
        <v>48</v>
      </c>
      <c r="AF21" s="2" t="s">
        <v>47</v>
      </c>
      <c r="AG21" s="2" t="s">
        <v>45</v>
      </c>
      <c r="AH21" s="2" t="s">
        <v>46</v>
      </c>
    </row>
    <row r="22" spans="1:34" ht="15.75" x14ac:dyDescent="0.25">
      <c r="A22" t="str">
        <f>_xlfn.CONCAT(D22,"x",E22)</f>
        <v>x</v>
      </c>
      <c r="S22">
        <v>3</v>
      </c>
      <c r="T22">
        <v>1</v>
      </c>
      <c r="V22" s="4">
        <f ca="1">INDEX(OFFSET($A$2,(ROW()-ROW($V$2))*$S$2,,$S$2,),1)</f>
        <v>0</v>
      </c>
      <c r="W22">
        <f ca="1">INDEX(OFFSET($D$22,(ROW()-ROW($W$22))*$S$2,,$S$2,),1) * INDEX(OFFSET($E$22,(ROW()-ROW($W$22))*$S$2,,$S$2,),1)</f>
        <v>0</v>
      </c>
      <c r="X22">
        <f ca="1">INDEX(OFFSET($J$22,(ROW()-ROW($X$22))*$S$2,,$S$2,),1)</f>
        <v>0</v>
      </c>
      <c r="Y22" s="3">
        <f>K22/1000000000</f>
        <v>0</v>
      </c>
      <c r="Z22" s="3">
        <f>L22/1000</f>
        <v>0</v>
      </c>
      <c r="AA22" s="3">
        <f>M22/1000</f>
        <v>0</v>
      </c>
      <c r="AB22" s="4">
        <f ca="1">SUM(OFFSET($N$22,(ROW()-ROW($AB$22))*$S$2,,$S$2,))</f>
        <v>0</v>
      </c>
      <c r="AC22" s="4">
        <f ca="1">SUM(OFFSET($O$22,(ROW()-ROW($AC$22))*$S$2,,$S$2,))</f>
        <v>0</v>
      </c>
      <c r="AD22" s="4" t="e">
        <f ca="1">AC22/AB22</f>
        <v>#DIV/0!</v>
      </c>
      <c r="AE22" s="4" t="e">
        <f ca="1">1/MAX(OFFSET($Q$22,(ROW()-ROW($AE$22))*$S$2,,$S$2,))</f>
        <v>#DIV/0!</v>
      </c>
      <c r="AF22" s="4" t="e">
        <f ca="1">1/MIN(OFFSET($P$22,(ROW()-ROW($AF$22))*$S$2,,$S$2,))</f>
        <v>#DIV/0!</v>
      </c>
      <c r="AG22" t="e">
        <f ca="1">AE22-AD22</f>
        <v>#DIV/0!</v>
      </c>
      <c r="AH22" t="e">
        <f ca="1">AE22-AF22</f>
        <v>#DIV/0!</v>
      </c>
    </row>
    <row r="23" spans="1:34" ht="15.75" x14ac:dyDescent="0.25">
      <c r="A23" t="str">
        <f t="shared" ref="A23:A39" si="13">_xlfn.CONCAT(D23,"x",E23)</f>
        <v>x</v>
      </c>
      <c r="V23" s="4">
        <f t="shared" ref="V23:V27" ca="1" si="14">INDEX(OFFSET($A$2,(ROW()-ROW($V$2))*$S$2,,$S$2,),1)</f>
        <v>0</v>
      </c>
      <c r="W23">
        <f t="shared" ref="W23:W27" ca="1" si="15">INDEX(OFFSET($D$22,(ROW()-ROW($W$22))*$S$2,,$S$2,),1) * INDEX(OFFSET($E$22,(ROW()-ROW($W$22))*$S$2,,$S$2,),1)</f>
        <v>0</v>
      </c>
      <c r="X23">
        <f t="shared" ref="X23:X27" ca="1" si="16">INDEX(OFFSET($J$22,(ROW()-ROW($X$22))*$S$2,,$S$2,),1)</f>
        <v>0</v>
      </c>
      <c r="Y23" s="3">
        <f t="shared" ref="Y23:Y27" si="17">K23/1000000000</f>
        <v>0</v>
      </c>
      <c r="Z23" s="3">
        <f t="shared" ref="Z23:AA27" si="18">L23/1000</f>
        <v>0</v>
      </c>
      <c r="AA23" s="3">
        <f t="shared" si="18"/>
        <v>0</v>
      </c>
      <c r="AB23" s="4">
        <f t="shared" ref="AB23:AB27" ca="1" si="19">SUM(OFFSET($N$22,(ROW()-ROW($AB$22))*$S$2,,$S$2,))</f>
        <v>0</v>
      </c>
      <c r="AC23" s="4">
        <f t="shared" ref="AC23:AC27" ca="1" si="20">SUM(OFFSET($O$22,(ROW()-ROW($AC$22))*$S$2,,$S$2,))</f>
        <v>0</v>
      </c>
      <c r="AD23" s="4" t="e">
        <f t="shared" ref="AD23:AD27" ca="1" si="21">AC23/AB23</f>
        <v>#DIV/0!</v>
      </c>
      <c r="AE23" s="4" t="e">
        <f t="shared" ref="AE23:AE27" ca="1" si="22">1/MAX(OFFSET($Q$22,(ROW()-ROW($AE$22))*$S$2,,$S$2,))</f>
        <v>#DIV/0!</v>
      </c>
      <c r="AF23" s="4" t="e">
        <f t="shared" ref="AF23:AF27" ca="1" si="23">1/MIN(OFFSET($P$22,(ROW()-ROW($AF$22))*$S$2,,$S$2,))</f>
        <v>#DIV/0!</v>
      </c>
      <c r="AG23" t="e">
        <f t="shared" ref="AG23:AG27" ca="1" si="24">AE23-AD23</f>
        <v>#DIV/0!</v>
      </c>
      <c r="AH23" t="e">
        <f t="shared" ref="AH23:AH27" ca="1" si="25">AE23-AF23</f>
        <v>#DIV/0!</v>
      </c>
    </row>
    <row r="24" spans="1:34" ht="15.75" x14ac:dyDescent="0.25">
      <c r="A24" t="str">
        <f t="shared" si="13"/>
        <v>x</v>
      </c>
      <c r="V24" s="4">
        <f t="shared" ca="1" si="14"/>
        <v>0</v>
      </c>
      <c r="W24">
        <f t="shared" ca="1" si="15"/>
        <v>0</v>
      </c>
      <c r="X24">
        <f t="shared" ca="1" si="16"/>
        <v>0</v>
      </c>
      <c r="Y24" s="3">
        <f t="shared" si="17"/>
        <v>0</v>
      </c>
      <c r="Z24" s="3">
        <f t="shared" si="18"/>
        <v>0</v>
      </c>
      <c r="AA24" s="3">
        <f t="shared" si="18"/>
        <v>0</v>
      </c>
      <c r="AB24" s="4">
        <f t="shared" ca="1" si="19"/>
        <v>0</v>
      </c>
      <c r="AC24" s="4">
        <f t="shared" ca="1" si="20"/>
        <v>0</v>
      </c>
      <c r="AD24" s="4" t="e">
        <f t="shared" ca="1" si="21"/>
        <v>#DIV/0!</v>
      </c>
      <c r="AE24" s="4" t="e">
        <f t="shared" ca="1" si="22"/>
        <v>#DIV/0!</v>
      </c>
      <c r="AF24" s="4" t="e">
        <f t="shared" ca="1" si="23"/>
        <v>#DIV/0!</v>
      </c>
      <c r="AG24" t="e">
        <f t="shared" ca="1" si="24"/>
        <v>#DIV/0!</v>
      </c>
      <c r="AH24" t="e">
        <f t="shared" ca="1" si="25"/>
        <v>#DIV/0!</v>
      </c>
    </row>
    <row r="25" spans="1:34" ht="15.75" x14ac:dyDescent="0.25">
      <c r="A25" t="str">
        <f t="shared" si="13"/>
        <v>x</v>
      </c>
      <c r="V25" s="4">
        <f t="shared" ca="1" si="14"/>
        <v>0</v>
      </c>
      <c r="W25">
        <f t="shared" ca="1" si="15"/>
        <v>0</v>
      </c>
      <c r="X25">
        <f t="shared" ca="1" si="16"/>
        <v>0</v>
      </c>
      <c r="Y25" s="3">
        <f t="shared" si="17"/>
        <v>0</v>
      </c>
      <c r="Z25" s="3">
        <f t="shared" si="18"/>
        <v>0</v>
      </c>
      <c r="AA25" s="3">
        <f t="shared" si="18"/>
        <v>0</v>
      </c>
      <c r="AB25" s="4">
        <f t="shared" ca="1" si="19"/>
        <v>0</v>
      </c>
      <c r="AC25" s="4">
        <f t="shared" ca="1" si="20"/>
        <v>0</v>
      </c>
      <c r="AD25" s="4" t="e">
        <f t="shared" ca="1" si="21"/>
        <v>#DIV/0!</v>
      </c>
      <c r="AE25" s="4" t="e">
        <f t="shared" ca="1" si="22"/>
        <v>#DIV/0!</v>
      </c>
      <c r="AF25" s="4" t="e">
        <f t="shared" ca="1" si="23"/>
        <v>#DIV/0!</v>
      </c>
      <c r="AG25" t="e">
        <f t="shared" ca="1" si="24"/>
        <v>#DIV/0!</v>
      </c>
      <c r="AH25" t="e">
        <f t="shared" ca="1" si="25"/>
        <v>#DIV/0!</v>
      </c>
    </row>
    <row r="26" spans="1:34" ht="15.75" x14ac:dyDescent="0.25">
      <c r="A26" t="str">
        <f t="shared" si="13"/>
        <v>x</v>
      </c>
      <c r="V26" s="4">
        <f t="shared" ca="1" si="14"/>
        <v>0</v>
      </c>
      <c r="W26">
        <f t="shared" ca="1" si="15"/>
        <v>0</v>
      </c>
      <c r="X26">
        <f t="shared" ca="1" si="16"/>
        <v>0</v>
      </c>
      <c r="Y26" s="3">
        <f t="shared" si="17"/>
        <v>0</v>
      </c>
      <c r="Z26" s="3">
        <f t="shared" si="18"/>
        <v>0</v>
      </c>
      <c r="AA26" s="3">
        <f t="shared" si="18"/>
        <v>0</v>
      </c>
      <c r="AB26" s="4">
        <f t="shared" ca="1" si="19"/>
        <v>0</v>
      </c>
      <c r="AC26" s="4">
        <f t="shared" ca="1" si="20"/>
        <v>0</v>
      </c>
      <c r="AD26" s="4" t="e">
        <f t="shared" ca="1" si="21"/>
        <v>#DIV/0!</v>
      </c>
      <c r="AE26" s="4" t="e">
        <f t="shared" ca="1" si="22"/>
        <v>#DIV/0!</v>
      </c>
      <c r="AF26" s="4" t="e">
        <f t="shared" ca="1" si="23"/>
        <v>#DIV/0!</v>
      </c>
      <c r="AG26" t="e">
        <f t="shared" ca="1" si="24"/>
        <v>#DIV/0!</v>
      </c>
      <c r="AH26" t="e">
        <f t="shared" ca="1" si="25"/>
        <v>#DIV/0!</v>
      </c>
    </row>
    <row r="27" spans="1:34" ht="15.75" x14ac:dyDescent="0.25">
      <c r="A27" t="str">
        <f t="shared" si="13"/>
        <v>x</v>
      </c>
      <c r="T27" s="4"/>
      <c r="U27" s="4"/>
      <c r="V27" s="4">
        <f t="shared" ca="1" si="14"/>
        <v>0</v>
      </c>
      <c r="W27">
        <f t="shared" ca="1" si="15"/>
        <v>0</v>
      </c>
      <c r="X27">
        <f t="shared" ca="1" si="16"/>
        <v>0</v>
      </c>
      <c r="Y27" s="3">
        <f t="shared" si="17"/>
        <v>0</v>
      </c>
      <c r="Z27" s="3">
        <f t="shared" si="18"/>
        <v>0</v>
      </c>
      <c r="AA27" s="3">
        <f t="shared" si="18"/>
        <v>0</v>
      </c>
      <c r="AB27" s="4">
        <f t="shared" ca="1" si="19"/>
        <v>0</v>
      </c>
      <c r="AC27" s="4">
        <f t="shared" ca="1" si="20"/>
        <v>0</v>
      </c>
      <c r="AD27" s="4" t="e">
        <f t="shared" ca="1" si="21"/>
        <v>#DIV/0!</v>
      </c>
      <c r="AE27" s="4" t="e">
        <f t="shared" ca="1" si="22"/>
        <v>#DIV/0!</v>
      </c>
      <c r="AF27" s="4" t="e">
        <f t="shared" ca="1" si="23"/>
        <v>#DIV/0!</v>
      </c>
      <c r="AG27" t="e">
        <f t="shared" ca="1" si="24"/>
        <v>#DIV/0!</v>
      </c>
      <c r="AH27" t="e">
        <f t="shared" ca="1" si="25"/>
        <v>#DIV/0!</v>
      </c>
    </row>
    <row r="28" spans="1:34" ht="15.75" x14ac:dyDescent="0.25">
      <c r="A28" t="str">
        <f t="shared" si="13"/>
        <v>x</v>
      </c>
      <c r="T28" s="4"/>
      <c r="U28" s="4"/>
      <c r="V28" s="4"/>
      <c r="Y28" s="3"/>
      <c r="Z28" s="3"/>
      <c r="AA28" s="3"/>
      <c r="AB28" s="4"/>
      <c r="AC28" s="4"/>
      <c r="AD28" s="4"/>
      <c r="AE28" s="4"/>
      <c r="AF28" s="4"/>
    </row>
    <row r="29" spans="1:34" ht="15.75" x14ac:dyDescent="0.25">
      <c r="A29" t="str">
        <f t="shared" si="13"/>
        <v>x</v>
      </c>
      <c r="T29" s="4"/>
      <c r="U29" s="3"/>
      <c r="V29" s="3"/>
      <c r="Y29" s="3"/>
      <c r="Z29" s="3"/>
      <c r="AA29" s="3"/>
      <c r="AB29" s="4"/>
      <c r="AC29" s="4"/>
      <c r="AD29" s="4"/>
      <c r="AE29" s="4"/>
      <c r="AF29" s="4"/>
    </row>
    <row r="30" spans="1:34" ht="15.75" x14ac:dyDescent="0.25">
      <c r="A30" t="str">
        <f t="shared" si="13"/>
        <v>x</v>
      </c>
      <c r="T30" s="4"/>
      <c r="U30" s="3"/>
      <c r="V30" s="3"/>
      <c r="Y30" s="3"/>
      <c r="Z30" s="3"/>
      <c r="AA30" s="3"/>
      <c r="AB30" s="4"/>
      <c r="AC30" s="4"/>
      <c r="AD30" s="4"/>
      <c r="AE30" s="4"/>
      <c r="AF30" s="4"/>
    </row>
    <row r="31" spans="1:34" ht="15.75" x14ac:dyDescent="0.25">
      <c r="A31" t="str">
        <f t="shared" si="13"/>
        <v>x</v>
      </c>
      <c r="Y31" s="3"/>
      <c r="Z31" s="3"/>
      <c r="AA31" s="3"/>
      <c r="AB31" s="4"/>
      <c r="AC31" s="4"/>
      <c r="AD31" s="4"/>
      <c r="AE31" s="4"/>
      <c r="AF31" s="4"/>
    </row>
    <row r="32" spans="1:34" ht="15.75" x14ac:dyDescent="0.25">
      <c r="A32" t="str">
        <f t="shared" si="13"/>
        <v>x</v>
      </c>
      <c r="Y32" s="3"/>
      <c r="Z32" s="3"/>
      <c r="AA32" s="3"/>
      <c r="AB32" s="4"/>
      <c r="AC32" s="4"/>
      <c r="AD32" s="4"/>
      <c r="AE32" s="4"/>
      <c r="AF32" s="4"/>
    </row>
    <row r="33" spans="1:34" ht="15.75" x14ac:dyDescent="0.25">
      <c r="A33" t="str">
        <f t="shared" si="13"/>
        <v>x</v>
      </c>
      <c r="Y33" s="3"/>
      <c r="Z33" s="3"/>
      <c r="AA33" s="3"/>
      <c r="AB33" s="4"/>
      <c r="AC33" s="4"/>
      <c r="AD33" s="4"/>
      <c r="AE33" s="4"/>
      <c r="AF33" s="4"/>
    </row>
    <row r="34" spans="1:34" x14ac:dyDescent="0.25">
      <c r="A34" t="str">
        <f t="shared" si="13"/>
        <v>x</v>
      </c>
    </row>
    <row r="35" spans="1:34" x14ac:dyDescent="0.25">
      <c r="A35" t="str">
        <f t="shared" si="13"/>
        <v>x</v>
      </c>
    </row>
    <row r="36" spans="1:34" x14ac:dyDescent="0.25">
      <c r="A36" t="str">
        <f t="shared" si="13"/>
        <v>x</v>
      </c>
    </row>
    <row r="37" spans="1:34" x14ac:dyDescent="0.25">
      <c r="A37" t="str">
        <f t="shared" si="13"/>
        <v>x</v>
      </c>
    </row>
    <row r="38" spans="1:34" x14ac:dyDescent="0.25">
      <c r="A38" t="str">
        <f t="shared" si="13"/>
        <v>x</v>
      </c>
    </row>
    <row r="39" spans="1:34" x14ac:dyDescent="0.25">
      <c r="A39" t="str">
        <f t="shared" si="13"/>
        <v>x</v>
      </c>
    </row>
    <row r="41" spans="1:34" x14ac:dyDescent="0.25">
      <c r="A41" s="1" t="s">
        <v>73</v>
      </c>
      <c r="B41" s="1" t="s">
        <v>2</v>
      </c>
      <c r="C41" s="1" t="s">
        <v>21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  <c r="K41" s="1" t="s">
        <v>13</v>
      </c>
      <c r="L41" s="1" t="s">
        <v>12</v>
      </c>
      <c r="M41" s="1" t="s">
        <v>11</v>
      </c>
      <c r="N41" s="1" t="s">
        <v>17</v>
      </c>
      <c r="O41" s="1" t="s">
        <v>10</v>
      </c>
      <c r="P41" s="1" t="s">
        <v>15</v>
      </c>
      <c r="Q41" s="1" t="s">
        <v>14</v>
      </c>
      <c r="S41" s="5" t="s">
        <v>42</v>
      </c>
      <c r="T41" s="5" t="s">
        <v>49</v>
      </c>
      <c r="V41" s="2" t="s">
        <v>43</v>
      </c>
      <c r="W41" s="2" t="s">
        <v>16</v>
      </c>
      <c r="X41" s="2" t="s">
        <v>54</v>
      </c>
      <c r="Y41" s="2" t="s">
        <v>18</v>
      </c>
      <c r="Z41" s="2" t="s">
        <v>19</v>
      </c>
      <c r="AA41" s="2" t="s">
        <v>20</v>
      </c>
      <c r="AB41" s="2" t="s">
        <v>44</v>
      </c>
      <c r="AC41" s="2" t="s">
        <v>10</v>
      </c>
      <c r="AD41" s="2" t="s">
        <v>23</v>
      </c>
      <c r="AE41" s="2" t="s">
        <v>48</v>
      </c>
      <c r="AF41" s="2" t="s">
        <v>47</v>
      </c>
      <c r="AG41" s="2" t="s">
        <v>45</v>
      </c>
      <c r="AH41" s="2" t="s">
        <v>46</v>
      </c>
    </row>
    <row r="42" spans="1:34" ht="15.75" x14ac:dyDescent="0.25">
      <c r="A42" t="str">
        <f>_xlfn.CONCAT(D42,"x",E42)</f>
        <v>1024x576</v>
      </c>
      <c r="B42" t="s">
        <v>75</v>
      </c>
      <c r="C42" t="s">
        <v>74</v>
      </c>
      <c r="D42">
        <v>1024</v>
      </c>
      <c r="E42">
        <v>576</v>
      </c>
      <c r="F42" t="s">
        <v>71</v>
      </c>
      <c r="G42" t="s">
        <v>1</v>
      </c>
      <c r="H42">
        <v>256</v>
      </c>
      <c r="I42">
        <v>1215</v>
      </c>
      <c r="J42">
        <v>13</v>
      </c>
      <c r="K42">
        <v>4294705152</v>
      </c>
      <c r="L42">
        <v>49152</v>
      </c>
      <c r="M42">
        <v>65536</v>
      </c>
      <c r="N42">
        <v>30.004100000000001</v>
      </c>
      <c r="O42">
        <v>9448</v>
      </c>
      <c r="P42">
        <v>1.46322E-2</v>
      </c>
      <c r="Q42">
        <v>2.8446999999999999E-3</v>
      </c>
      <c r="S42">
        <v>3</v>
      </c>
      <c r="T42">
        <v>1</v>
      </c>
      <c r="V42" s="4" t="str">
        <f ca="1">INDEX(OFFSET($A$42,(ROW()-ROW($V$42))*$S$2,,$S$2,),1)</f>
        <v>1024x576</v>
      </c>
      <c r="W42">
        <f ca="1">INDEX(OFFSET($D$42,(ROW()-ROW($W$42))*$S$2,,$S$2,),1) * INDEX(OFFSET($E$42,(ROW()-ROW($W$42))*$S$2,,$S$2,),1)</f>
        <v>589824</v>
      </c>
      <c r="X42">
        <f ca="1">INDEX(OFFSET($J$42,(ROW()-ROW($X$42))*$S$2,,$S$2,),1)</f>
        <v>13</v>
      </c>
      <c r="Y42" s="3">
        <f>K42/1000000000</f>
        <v>4.2947051519999997</v>
      </c>
      <c r="Z42" s="3">
        <f>L42/1000</f>
        <v>49.152000000000001</v>
      </c>
      <c r="AA42" s="3">
        <f>M42/1000</f>
        <v>65.536000000000001</v>
      </c>
      <c r="AB42" s="4">
        <f ca="1">SUM(OFFSET($N$42,(ROW()-ROW($AB$42))*$S$2,,$S$2,))</f>
        <v>90.012100000000004</v>
      </c>
      <c r="AC42" s="4">
        <f ca="1">SUM(OFFSET($O$42,(ROW()-ROW($AC$42))*$S$2,,$S$2,))</f>
        <v>28326</v>
      </c>
      <c r="AD42" s="4">
        <f ca="1">AC42/AB42</f>
        <v>314.69102487332259</v>
      </c>
      <c r="AE42" s="4">
        <f ca="1">1/MAX(OFFSET($Q$42,(ROW()-ROW($AE$42))*$S$2,,$S$2,))</f>
        <v>348.86966229416691</v>
      </c>
      <c r="AF42" s="4">
        <f ca="1">1/MIN(OFFSET($P$42,(ROW()-ROW($AF$42))*$S$2,,$S$2,))</f>
        <v>74.848618668742461</v>
      </c>
      <c r="AG42">
        <f ca="1">AE42-AD42</f>
        <v>34.178637420844325</v>
      </c>
      <c r="AH42">
        <f ca="1">AE42-AF42</f>
        <v>274.02104362542445</v>
      </c>
    </row>
    <row r="43" spans="1:34" ht="15.75" x14ac:dyDescent="0.25">
      <c r="A43" t="str">
        <f t="shared" ref="A43:A59" si="26">_xlfn.CONCAT(D43,"x",E43)</f>
        <v>1024x576</v>
      </c>
      <c r="B43" t="s">
        <v>75</v>
      </c>
      <c r="C43" t="s">
        <v>74</v>
      </c>
      <c r="D43">
        <v>1024</v>
      </c>
      <c r="E43">
        <v>576</v>
      </c>
      <c r="F43" t="s">
        <v>71</v>
      </c>
      <c r="G43" t="s">
        <v>1</v>
      </c>
      <c r="H43">
        <v>256</v>
      </c>
      <c r="I43">
        <v>1215</v>
      </c>
      <c r="J43">
        <v>13</v>
      </c>
      <c r="K43">
        <v>4294705152</v>
      </c>
      <c r="L43">
        <v>49152</v>
      </c>
      <c r="M43">
        <v>65536</v>
      </c>
      <c r="N43">
        <v>30.0046</v>
      </c>
      <c r="O43">
        <v>9474</v>
      </c>
      <c r="P43">
        <v>1.64651E-2</v>
      </c>
      <c r="Q43">
        <v>2.8324999999999999E-3</v>
      </c>
      <c r="V43" s="4" t="str">
        <f t="shared" ref="V43:V47" ca="1" si="27">INDEX(OFFSET($A$42,(ROW()-ROW($V$42))*$S$2,,$S$2,),1)</f>
        <v>1280x720</v>
      </c>
      <c r="W43">
        <f t="shared" ref="W43:W47" ca="1" si="28">INDEX(OFFSET($D$42,(ROW()-ROW($W$42))*$S$2,,$S$2,),1) * INDEX(OFFSET($E$42,(ROW()-ROW($W$42))*$S$2,,$S$2,),1)</f>
        <v>921600</v>
      </c>
      <c r="X43">
        <f t="shared" ref="X43:X47" ca="1" si="29">INDEX(OFFSET($J$42,(ROW()-ROW($X$42))*$S$2,,$S$2,),1)</f>
        <v>13</v>
      </c>
      <c r="Y43" s="3">
        <f t="shared" ref="Y43:Y47" si="30">K43/1000000000</f>
        <v>4.2947051519999997</v>
      </c>
      <c r="Z43" s="3">
        <f t="shared" ref="Z43:AA47" si="31">L43/1000</f>
        <v>49.152000000000001</v>
      </c>
      <c r="AA43" s="3">
        <f t="shared" si="31"/>
        <v>65.536000000000001</v>
      </c>
      <c r="AB43" s="4">
        <f t="shared" ref="AB43:AB47" ca="1" si="32">SUM(OFFSET($N$42,(ROW()-ROW($AB$42))*$S$2,,$S$2,))</f>
        <v>90.022899999999993</v>
      </c>
      <c r="AC43" s="4">
        <f t="shared" ref="AC43:AC47" ca="1" si="33">SUM(OFFSET($O$42,(ROW()-ROW($AC$42))*$S$2,,$S$2,))</f>
        <v>18932</v>
      </c>
      <c r="AD43" s="4">
        <f t="shared" ref="AD43:AD47" ca="1" si="34">AC43/AB43</f>
        <v>210.30204536845628</v>
      </c>
      <c r="AE43" s="4">
        <f t="shared" ref="AE43:AE47" ca="1" si="35">1/MAX(OFFSET($Q$42,(ROW()-ROW($AE$42))*$S$2,,$S$2,))</f>
        <v>229.88505747126439</v>
      </c>
      <c r="AF43" s="4">
        <f t="shared" ref="AF43:AF47" ca="1" si="36">1/MIN(OFFSET($P$42,(ROW()-ROW($AF$42))*$S$2,,$S$2,))</f>
        <v>68.210032331555325</v>
      </c>
      <c r="AG43">
        <f t="shared" ref="AG43:AG47" ca="1" si="37">AE43-AD43</f>
        <v>19.583012102808112</v>
      </c>
      <c r="AH43">
        <f t="shared" ref="AH43:AH47" ca="1" si="38">AE43-AF43</f>
        <v>161.67502513970908</v>
      </c>
    </row>
    <row r="44" spans="1:34" ht="15.75" x14ac:dyDescent="0.25">
      <c r="A44" t="str">
        <f t="shared" si="26"/>
        <v>1024x576</v>
      </c>
      <c r="B44" t="s">
        <v>75</v>
      </c>
      <c r="C44" t="s">
        <v>74</v>
      </c>
      <c r="D44">
        <v>1024</v>
      </c>
      <c r="E44">
        <v>576</v>
      </c>
      <c r="F44" t="s">
        <v>71</v>
      </c>
      <c r="G44" t="s">
        <v>1</v>
      </c>
      <c r="H44">
        <v>256</v>
      </c>
      <c r="I44">
        <v>1215</v>
      </c>
      <c r="J44">
        <v>13</v>
      </c>
      <c r="K44">
        <v>4294705152</v>
      </c>
      <c r="L44">
        <v>49152</v>
      </c>
      <c r="M44">
        <v>65536</v>
      </c>
      <c r="N44">
        <v>30.003399999999999</v>
      </c>
      <c r="O44">
        <v>9404</v>
      </c>
      <c r="P44">
        <v>1.33603E-2</v>
      </c>
      <c r="Q44">
        <v>2.8663999999999999E-3</v>
      </c>
      <c r="V44" s="4" t="str">
        <f t="shared" ca="1" si="27"/>
        <v>1600x900</v>
      </c>
      <c r="W44">
        <f t="shared" ca="1" si="28"/>
        <v>1440000</v>
      </c>
      <c r="X44">
        <f t="shared" ca="1" si="29"/>
        <v>13</v>
      </c>
      <c r="Y44" s="3">
        <f t="shared" si="30"/>
        <v>4.2947051519999997</v>
      </c>
      <c r="Z44" s="3">
        <f t="shared" si="31"/>
        <v>49.152000000000001</v>
      </c>
      <c r="AA44" s="3">
        <f t="shared" si="31"/>
        <v>65.536000000000001</v>
      </c>
      <c r="AB44" s="4">
        <f t="shared" ca="1" si="32"/>
        <v>90.036699999999996</v>
      </c>
      <c r="AC44" s="4">
        <f t="shared" ca="1" si="33"/>
        <v>13233</v>
      </c>
      <c r="AD44" s="4">
        <f t="shared" ca="1" si="34"/>
        <v>146.97340084654368</v>
      </c>
      <c r="AE44" s="4">
        <f t="shared" ca="1" si="35"/>
        <v>155.58874782175752</v>
      </c>
      <c r="AF44" s="4">
        <f t="shared" ca="1" si="36"/>
        <v>57.223951657205639</v>
      </c>
      <c r="AG44">
        <f t="shared" ca="1" si="37"/>
        <v>8.6153469752138392</v>
      </c>
      <c r="AH44">
        <f t="shared" ca="1" si="38"/>
        <v>98.364796164551876</v>
      </c>
    </row>
    <row r="45" spans="1:34" ht="15.75" x14ac:dyDescent="0.25">
      <c r="A45" t="str">
        <f t="shared" si="26"/>
        <v>1280x720</v>
      </c>
      <c r="B45" t="s">
        <v>75</v>
      </c>
      <c r="C45" t="s">
        <v>74</v>
      </c>
      <c r="D45">
        <v>1280</v>
      </c>
      <c r="E45">
        <v>720</v>
      </c>
      <c r="F45" t="s">
        <v>71</v>
      </c>
      <c r="G45" t="s">
        <v>1</v>
      </c>
      <c r="H45">
        <v>256</v>
      </c>
      <c r="I45">
        <v>1215</v>
      </c>
      <c r="J45">
        <v>13</v>
      </c>
      <c r="K45">
        <v>4294705152</v>
      </c>
      <c r="L45">
        <v>49152</v>
      </c>
      <c r="M45">
        <v>65536</v>
      </c>
      <c r="N45">
        <v>30.007400000000001</v>
      </c>
      <c r="O45">
        <v>6301</v>
      </c>
      <c r="P45">
        <v>1.4660599999999999E-2</v>
      </c>
      <c r="Q45">
        <v>4.3254000000000001E-3</v>
      </c>
      <c r="V45" s="4" t="str">
        <f t="shared" ca="1" si="27"/>
        <v>1920x1080</v>
      </c>
      <c r="W45">
        <f t="shared" ca="1" si="28"/>
        <v>2073600</v>
      </c>
      <c r="X45">
        <f t="shared" ca="1" si="29"/>
        <v>13</v>
      </c>
      <c r="Y45" s="3">
        <f t="shared" si="30"/>
        <v>4.2947051519999997</v>
      </c>
      <c r="Z45" s="3">
        <f t="shared" si="31"/>
        <v>49.152000000000001</v>
      </c>
      <c r="AA45" s="3">
        <f t="shared" si="31"/>
        <v>65.536000000000001</v>
      </c>
      <c r="AB45" s="4">
        <f t="shared" ca="1" si="32"/>
        <v>90.044800000000009</v>
      </c>
      <c r="AC45" s="4">
        <f t="shared" ca="1" si="33"/>
        <v>9224</v>
      </c>
      <c r="AD45" s="4">
        <f t="shared" ca="1" si="34"/>
        <v>102.43789757987135</v>
      </c>
      <c r="AE45" s="4">
        <f t="shared" ca="1" si="35"/>
        <v>107.38946938863175</v>
      </c>
      <c r="AF45" s="4">
        <f t="shared" ca="1" si="36"/>
        <v>46.37165022791666</v>
      </c>
      <c r="AG45">
        <f t="shared" ca="1" si="37"/>
        <v>4.9515718087604057</v>
      </c>
      <c r="AH45">
        <f t="shared" ca="1" si="38"/>
        <v>61.017819160715092</v>
      </c>
    </row>
    <row r="46" spans="1:34" ht="15.75" x14ac:dyDescent="0.25">
      <c r="A46" t="str">
        <f t="shared" si="26"/>
        <v>1280x720</v>
      </c>
      <c r="B46" t="s">
        <v>75</v>
      </c>
      <c r="C46" t="s">
        <v>74</v>
      </c>
      <c r="D46">
        <v>1280</v>
      </c>
      <c r="E46">
        <v>720</v>
      </c>
      <c r="F46" t="s">
        <v>71</v>
      </c>
      <c r="G46" t="s">
        <v>1</v>
      </c>
      <c r="H46">
        <v>256</v>
      </c>
      <c r="I46">
        <v>1215</v>
      </c>
      <c r="J46">
        <v>13</v>
      </c>
      <c r="K46">
        <v>4294705152</v>
      </c>
      <c r="L46">
        <v>49152</v>
      </c>
      <c r="M46">
        <v>65536</v>
      </c>
      <c r="N46">
        <v>30.0093</v>
      </c>
      <c r="O46">
        <v>6298</v>
      </c>
      <c r="P46">
        <v>1.5613699999999999E-2</v>
      </c>
      <c r="Q46">
        <v>4.3233000000000004E-3</v>
      </c>
      <c r="V46" s="4" t="str">
        <f t="shared" ca="1" si="27"/>
        <v>2560x1440</v>
      </c>
      <c r="W46">
        <f t="shared" ca="1" si="28"/>
        <v>3686400</v>
      </c>
      <c r="X46">
        <f t="shared" ca="1" si="29"/>
        <v>13</v>
      </c>
      <c r="Y46" s="3">
        <f t="shared" si="30"/>
        <v>4.2947051519999997</v>
      </c>
      <c r="Z46" s="3">
        <f t="shared" si="31"/>
        <v>49.152000000000001</v>
      </c>
      <c r="AA46" s="3">
        <f t="shared" si="31"/>
        <v>65.536000000000001</v>
      </c>
      <c r="AB46" s="4">
        <f t="shared" ca="1" si="32"/>
        <v>90.095300000000009</v>
      </c>
      <c r="AC46" s="4">
        <f t="shared" ca="1" si="33"/>
        <v>4804</v>
      </c>
      <c r="AD46" s="4">
        <f t="shared" ca="1" si="34"/>
        <v>53.321316428270947</v>
      </c>
      <c r="AE46" s="4">
        <f t="shared" ca="1" si="35"/>
        <v>63.361719383617199</v>
      </c>
      <c r="AF46" s="4">
        <f t="shared" ca="1" si="36"/>
        <v>34.692829685960504</v>
      </c>
      <c r="AG46">
        <f t="shared" ca="1" si="37"/>
        <v>10.040402955346252</v>
      </c>
      <c r="AH46">
        <f t="shared" ca="1" si="38"/>
        <v>28.668889697656695</v>
      </c>
    </row>
    <row r="47" spans="1:34" ht="15.75" x14ac:dyDescent="0.25">
      <c r="A47" t="str">
        <f t="shared" si="26"/>
        <v>1280x720</v>
      </c>
      <c r="B47" t="s">
        <v>75</v>
      </c>
      <c r="C47" t="s">
        <v>74</v>
      </c>
      <c r="D47">
        <v>1280</v>
      </c>
      <c r="E47">
        <v>720</v>
      </c>
      <c r="F47" t="s">
        <v>71</v>
      </c>
      <c r="G47" t="s">
        <v>1</v>
      </c>
      <c r="H47">
        <v>256</v>
      </c>
      <c r="I47">
        <v>1215</v>
      </c>
      <c r="J47">
        <v>13</v>
      </c>
      <c r="K47">
        <v>4294705152</v>
      </c>
      <c r="L47">
        <v>49152</v>
      </c>
      <c r="M47">
        <v>65536</v>
      </c>
      <c r="N47">
        <v>30.0062</v>
      </c>
      <c r="O47">
        <v>6333</v>
      </c>
      <c r="P47">
        <v>1.61052E-2</v>
      </c>
      <c r="Q47">
        <v>4.3499999999999997E-3</v>
      </c>
      <c r="T47" s="4"/>
      <c r="U47" s="4"/>
      <c r="V47" s="4" t="str">
        <f t="shared" ca="1" si="27"/>
        <v>3840x2160</v>
      </c>
      <c r="W47">
        <f t="shared" ca="1" si="28"/>
        <v>8294400</v>
      </c>
      <c r="X47">
        <f t="shared" ca="1" si="29"/>
        <v>13</v>
      </c>
      <c r="Y47" s="3">
        <f t="shared" si="30"/>
        <v>4.2947051519999997</v>
      </c>
      <c r="Z47" s="3">
        <f t="shared" si="31"/>
        <v>49.152000000000001</v>
      </c>
      <c r="AA47" s="3">
        <f t="shared" si="31"/>
        <v>65.536000000000001</v>
      </c>
      <c r="AB47" s="4">
        <f t="shared" ca="1" si="32"/>
        <v>90.221699999999998</v>
      </c>
      <c r="AC47" s="4">
        <f t="shared" ca="1" si="33"/>
        <v>2297</v>
      </c>
      <c r="AD47" s="4">
        <f t="shared" ca="1" si="34"/>
        <v>25.459506970052658</v>
      </c>
      <c r="AE47" s="4">
        <f t="shared" ca="1" si="35"/>
        <v>29.667164086117843</v>
      </c>
      <c r="AF47" s="4">
        <f t="shared" ca="1" si="36"/>
        <v>14.894694509815603</v>
      </c>
      <c r="AG47">
        <f t="shared" ca="1" si="37"/>
        <v>4.2076571160651852</v>
      </c>
      <c r="AH47">
        <f t="shared" ca="1" si="38"/>
        <v>14.772469576302241</v>
      </c>
    </row>
    <row r="48" spans="1:34" ht="15.75" x14ac:dyDescent="0.25">
      <c r="A48" t="str">
        <f t="shared" si="26"/>
        <v>1600x900</v>
      </c>
      <c r="B48" t="s">
        <v>75</v>
      </c>
      <c r="C48" t="s">
        <v>74</v>
      </c>
      <c r="D48">
        <v>1600</v>
      </c>
      <c r="E48">
        <v>900</v>
      </c>
      <c r="F48" t="s">
        <v>71</v>
      </c>
      <c r="G48" t="s">
        <v>1</v>
      </c>
      <c r="H48">
        <v>256</v>
      </c>
      <c r="I48">
        <v>1215</v>
      </c>
      <c r="J48">
        <v>13</v>
      </c>
      <c r="K48">
        <v>4294705152</v>
      </c>
      <c r="L48">
        <v>49152</v>
      </c>
      <c r="M48">
        <v>65536</v>
      </c>
      <c r="N48">
        <v>30.0121</v>
      </c>
      <c r="O48">
        <v>4413</v>
      </c>
      <c r="P48">
        <v>1.9643799999999999E-2</v>
      </c>
      <c r="Q48">
        <v>6.4007999999999999E-3</v>
      </c>
      <c r="T48" s="4"/>
      <c r="U48" s="4"/>
      <c r="V48" s="4"/>
      <c r="Y48" s="3"/>
      <c r="Z48" s="3"/>
      <c r="AA48" s="3"/>
      <c r="AB48" s="4"/>
      <c r="AC48" s="4"/>
      <c r="AD48" s="4"/>
      <c r="AE48" s="4"/>
      <c r="AF48" s="4"/>
    </row>
    <row r="49" spans="1:32" ht="15.75" x14ac:dyDescent="0.25">
      <c r="A49" t="str">
        <f t="shared" si="26"/>
        <v>1600x900</v>
      </c>
      <c r="B49" t="s">
        <v>75</v>
      </c>
      <c r="C49" t="s">
        <v>74</v>
      </c>
      <c r="D49">
        <v>1600</v>
      </c>
      <c r="E49">
        <v>900</v>
      </c>
      <c r="F49" t="s">
        <v>71</v>
      </c>
      <c r="G49" t="s">
        <v>1</v>
      </c>
      <c r="H49">
        <v>256</v>
      </c>
      <c r="I49">
        <v>1215</v>
      </c>
      <c r="J49">
        <v>13</v>
      </c>
      <c r="K49">
        <v>4294705152</v>
      </c>
      <c r="L49">
        <v>49152</v>
      </c>
      <c r="M49">
        <v>65536</v>
      </c>
      <c r="N49">
        <v>30.013100000000001</v>
      </c>
      <c r="O49">
        <v>4410</v>
      </c>
      <c r="P49">
        <v>1.74752E-2</v>
      </c>
      <c r="Q49">
        <v>6.4272000000000001E-3</v>
      </c>
      <c r="T49" s="4"/>
      <c r="U49" s="3"/>
      <c r="V49" s="3"/>
      <c r="Y49" s="3"/>
      <c r="Z49" s="3"/>
      <c r="AA49" s="3"/>
      <c r="AB49" s="4"/>
      <c r="AC49" s="4"/>
      <c r="AD49" s="4"/>
      <c r="AE49" s="4"/>
      <c r="AF49" s="4"/>
    </row>
    <row r="50" spans="1:32" ht="15.75" x14ac:dyDescent="0.25">
      <c r="A50" t="str">
        <f t="shared" si="26"/>
        <v>1600x900</v>
      </c>
      <c r="B50" t="s">
        <v>75</v>
      </c>
      <c r="C50" t="s">
        <v>74</v>
      </c>
      <c r="D50">
        <v>1600</v>
      </c>
      <c r="E50">
        <v>900</v>
      </c>
      <c r="F50" t="s">
        <v>71</v>
      </c>
      <c r="G50" t="s">
        <v>1</v>
      </c>
      <c r="H50">
        <v>256</v>
      </c>
      <c r="I50">
        <v>1215</v>
      </c>
      <c r="J50">
        <v>13</v>
      </c>
      <c r="K50">
        <v>4294705152</v>
      </c>
      <c r="L50">
        <v>49152</v>
      </c>
      <c r="M50">
        <v>65536</v>
      </c>
      <c r="N50">
        <v>30.011500000000002</v>
      </c>
      <c r="O50">
        <v>4410</v>
      </c>
      <c r="P50">
        <v>1.91845E-2</v>
      </c>
      <c r="Q50">
        <v>6.3077999999999997E-3</v>
      </c>
      <c r="T50" s="4"/>
      <c r="U50" s="3"/>
      <c r="V50" s="3"/>
      <c r="Y50" s="3"/>
      <c r="Z50" s="3"/>
      <c r="AA50" s="3"/>
      <c r="AB50" s="4"/>
      <c r="AC50" s="4"/>
      <c r="AD50" s="4"/>
      <c r="AE50" s="4"/>
      <c r="AF50" s="4"/>
    </row>
    <row r="51" spans="1:32" ht="15.75" x14ac:dyDescent="0.25">
      <c r="A51" t="str">
        <f t="shared" si="26"/>
        <v>1920x1080</v>
      </c>
      <c r="B51" t="s">
        <v>75</v>
      </c>
      <c r="C51" t="s">
        <v>74</v>
      </c>
      <c r="D51">
        <v>1920</v>
      </c>
      <c r="E51">
        <v>1080</v>
      </c>
      <c r="F51" t="s">
        <v>71</v>
      </c>
      <c r="G51" t="s">
        <v>1</v>
      </c>
      <c r="H51">
        <v>256</v>
      </c>
      <c r="I51">
        <v>1215</v>
      </c>
      <c r="J51">
        <v>13</v>
      </c>
      <c r="K51">
        <v>4294705152</v>
      </c>
      <c r="L51">
        <v>49152</v>
      </c>
      <c r="M51">
        <v>65536</v>
      </c>
      <c r="N51">
        <v>30.015599999999999</v>
      </c>
      <c r="O51">
        <v>3073</v>
      </c>
      <c r="P51">
        <v>2.56592E-2</v>
      </c>
      <c r="Q51">
        <v>9.2923999999999993E-3</v>
      </c>
      <c r="Y51" s="3"/>
      <c r="Z51" s="3"/>
      <c r="AA51" s="3"/>
      <c r="AB51" s="4"/>
      <c r="AC51" s="4"/>
      <c r="AD51" s="4"/>
      <c r="AE51" s="4"/>
      <c r="AF51" s="4"/>
    </row>
    <row r="52" spans="1:32" ht="15.75" x14ac:dyDescent="0.25">
      <c r="A52" t="str">
        <f t="shared" si="26"/>
        <v>1920x1080</v>
      </c>
      <c r="B52" t="s">
        <v>75</v>
      </c>
      <c r="C52" t="s">
        <v>74</v>
      </c>
      <c r="D52">
        <v>1920</v>
      </c>
      <c r="E52">
        <v>1080</v>
      </c>
      <c r="F52" t="s">
        <v>71</v>
      </c>
      <c r="G52" t="s">
        <v>1</v>
      </c>
      <c r="H52">
        <v>256</v>
      </c>
      <c r="I52">
        <v>1215</v>
      </c>
      <c r="J52">
        <v>13</v>
      </c>
      <c r="K52">
        <v>4294705152</v>
      </c>
      <c r="L52">
        <v>49152</v>
      </c>
      <c r="M52">
        <v>65536</v>
      </c>
      <c r="N52">
        <v>30.016200000000001</v>
      </c>
      <c r="O52">
        <v>3074</v>
      </c>
      <c r="P52">
        <v>2.1564900000000001E-2</v>
      </c>
      <c r="Q52">
        <v>9.1886999999999993E-3</v>
      </c>
      <c r="Y52" s="3"/>
      <c r="Z52" s="3"/>
      <c r="AA52" s="3"/>
      <c r="AB52" s="4"/>
      <c r="AC52" s="4"/>
      <c r="AD52" s="4"/>
      <c r="AE52" s="4"/>
      <c r="AF52" s="4"/>
    </row>
    <row r="53" spans="1:32" ht="15.75" x14ac:dyDescent="0.25">
      <c r="A53" t="str">
        <f t="shared" si="26"/>
        <v>1920x1080</v>
      </c>
      <c r="B53" t="s">
        <v>75</v>
      </c>
      <c r="C53" t="s">
        <v>74</v>
      </c>
      <c r="D53">
        <v>1920</v>
      </c>
      <c r="E53">
        <v>1080</v>
      </c>
      <c r="F53" t="s">
        <v>71</v>
      </c>
      <c r="G53" t="s">
        <v>1</v>
      </c>
      <c r="H53">
        <v>256</v>
      </c>
      <c r="I53">
        <v>1215</v>
      </c>
      <c r="J53">
        <v>13</v>
      </c>
      <c r="K53">
        <v>4294705152</v>
      </c>
      <c r="L53">
        <v>49152</v>
      </c>
      <c r="M53">
        <v>65536</v>
      </c>
      <c r="N53">
        <v>30.013000000000002</v>
      </c>
      <c r="O53">
        <v>3077</v>
      </c>
      <c r="P53">
        <v>2.42613E-2</v>
      </c>
      <c r="Q53">
        <v>9.3118999999999997E-3</v>
      </c>
      <c r="Y53" s="3"/>
      <c r="Z53" s="3"/>
      <c r="AA53" s="3"/>
      <c r="AB53" s="4"/>
      <c r="AC53" s="4"/>
      <c r="AD53" s="4"/>
      <c r="AE53" s="4"/>
      <c r="AF53" s="4"/>
    </row>
    <row r="54" spans="1:32" x14ac:dyDescent="0.25">
      <c r="A54" t="str">
        <f t="shared" si="26"/>
        <v>2560x1440</v>
      </c>
      <c r="B54" t="s">
        <v>75</v>
      </c>
      <c r="C54" t="s">
        <v>74</v>
      </c>
      <c r="D54">
        <v>2560</v>
      </c>
      <c r="E54">
        <v>1440</v>
      </c>
      <c r="F54" t="s">
        <v>71</v>
      </c>
      <c r="G54" t="s">
        <v>1</v>
      </c>
      <c r="H54">
        <v>256</v>
      </c>
      <c r="I54">
        <v>1215</v>
      </c>
      <c r="J54">
        <v>13</v>
      </c>
      <c r="K54">
        <v>4294705152</v>
      </c>
      <c r="L54">
        <v>49152</v>
      </c>
      <c r="M54">
        <v>65536</v>
      </c>
      <c r="N54">
        <v>30.033000000000001</v>
      </c>
      <c r="O54">
        <v>1604</v>
      </c>
      <c r="P54">
        <v>3.0081E-2</v>
      </c>
      <c r="Q54">
        <v>1.5782399999999999E-2</v>
      </c>
    </row>
    <row r="55" spans="1:32" x14ac:dyDescent="0.25">
      <c r="A55" t="str">
        <f t="shared" si="26"/>
        <v>2560x1440</v>
      </c>
      <c r="B55" t="s">
        <v>75</v>
      </c>
      <c r="C55" t="s">
        <v>74</v>
      </c>
      <c r="D55">
        <v>2560</v>
      </c>
      <c r="E55">
        <v>1440</v>
      </c>
      <c r="F55" t="s">
        <v>71</v>
      </c>
      <c r="G55" t="s">
        <v>1</v>
      </c>
      <c r="H55">
        <v>256</v>
      </c>
      <c r="I55">
        <v>1215</v>
      </c>
      <c r="J55">
        <v>13</v>
      </c>
      <c r="K55">
        <v>4294705152</v>
      </c>
      <c r="L55">
        <v>49152</v>
      </c>
      <c r="M55">
        <v>65536</v>
      </c>
      <c r="N55">
        <v>30.039000000000001</v>
      </c>
      <c r="O55">
        <v>1599</v>
      </c>
      <c r="P55">
        <v>2.88244E-2</v>
      </c>
      <c r="Q55">
        <v>1.56063E-2</v>
      </c>
    </row>
    <row r="56" spans="1:32" x14ac:dyDescent="0.25">
      <c r="A56" t="str">
        <f t="shared" si="26"/>
        <v>2560x1440</v>
      </c>
      <c r="B56" t="s">
        <v>75</v>
      </c>
      <c r="C56" t="s">
        <v>74</v>
      </c>
      <c r="D56">
        <v>2560</v>
      </c>
      <c r="E56">
        <v>1440</v>
      </c>
      <c r="F56" t="s">
        <v>71</v>
      </c>
      <c r="G56" t="s">
        <v>1</v>
      </c>
      <c r="H56">
        <v>256</v>
      </c>
      <c r="I56">
        <v>1215</v>
      </c>
      <c r="J56">
        <v>13</v>
      </c>
      <c r="K56">
        <v>4294705152</v>
      </c>
      <c r="L56">
        <v>49152</v>
      </c>
      <c r="M56">
        <v>65536</v>
      </c>
      <c r="N56">
        <v>30.023299999999999</v>
      </c>
      <c r="O56">
        <v>1601</v>
      </c>
      <c r="P56">
        <v>2.9765900000000001E-2</v>
      </c>
      <c r="Q56">
        <v>1.5681400000000002E-2</v>
      </c>
    </row>
    <row r="57" spans="1:32" x14ac:dyDescent="0.25">
      <c r="A57" t="str">
        <f t="shared" si="26"/>
        <v>3840x2160</v>
      </c>
      <c r="B57" t="s">
        <v>75</v>
      </c>
      <c r="C57" t="s">
        <v>74</v>
      </c>
      <c r="D57">
        <v>3840</v>
      </c>
      <c r="E57">
        <v>2160</v>
      </c>
      <c r="F57" t="s">
        <v>71</v>
      </c>
      <c r="G57" t="s">
        <v>1</v>
      </c>
      <c r="H57">
        <v>256</v>
      </c>
      <c r="I57">
        <v>1215</v>
      </c>
      <c r="J57">
        <v>13</v>
      </c>
      <c r="K57">
        <v>4294705152</v>
      </c>
      <c r="L57">
        <v>49152</v>
      </c>
      <c r="M57">
        <v>65536</v>
      </c>
      <c r="N57">
        <v>30.084499999999998</v>
      </c>
      <c r="O57">
        <v>759</v>
      </c>
      <c r="P57">
        <v>0.10101599999999999</v>
      </c>
      <c r="Q57">
        <v>3.3707300000000003E-2</v>
      </c>
    </row>
    <row r="58" spans="1:32" x14ac:dyDescent="0.25">
      <c r="A58" t="str">
        <f t="shared" si="26"/>
        <v>3840x2160</v>
      </c>
      <c r="B58" t="s">
        <v>75</v>
      </c>
      <c r="C58" t="s">
        <v>74</v>
      </c>
      <c r="D58">
        <v>3840</v>
      </c>
      <c r="E58">
        <v>2160</v>
      </c>
      <c r="F58" t="s">
        <v>71</v>
      </c>
      <c r="G58" t="s">
        <v>1</v>
      </c>
      <c r="H58">
        <v>256</v>
      </c>
      <c r="I58">
        <v>1215</v>
      </c>
      <c r="J58">
        <v>13</v>
      </c>
      <c r="K58">
        <v>4294705152</v>
      </c>
      <c r="L58">
        <v>49152</v>
      </c>
      <c r="M58">
        <v>65536</v>
      </c>
      <c r="N58">
        <v>30.053999999999998</v>
      </c>
      <c r="O58">
        <v>769</v>
      </c>
      <c r="P58">
        <v>6.7138000000000003E-2</v>
      </c>
      <c r="Q58">
        <v>3.3564499999999997E-2</v>
      </c>
    </row>
    <row r="59" spans="1:32" x14ac:dyDescent="0.25">
      <c r="A59" t="str">
        <f t="shared" si="26"/>
        <v>3840x2160</v>
      </c>
      <c r="B59" t="s">
        <v>75</v>
      </c>
      <c r="C59" t="s">
        <v>74</v>
      </c>
      <c r="D59">
        <v>3840</v>
      </c>
      <c r="E59">
        <v>2160</v>
      </c>
      <c r="F59" t="s">
        <v>71</v>
      </c>
      <c r="G59" t="s">
        <v>1</v>
      </c>
      <c r="H59">
        <v>256</v>
      </c>
      <c r="I59">
        <v>1215</v>
      </c>
      <c r="J59">
        <v>13</v>
      </c>
      <c r="K59">
        <v>4294705152</v>
      </c>
      <c r="L59">
        <v>49152</v>
      </c>
      <c r="M59">
        <v>65536</v>
      </c>
      <c r="N59">
        <v>30.083200000000001</v>
      </c>
      <c r="O59">
        <v>769</v>
      </c>
      <c r="P59">
        <v>6.7999299999999999E-2</v>
      </c>
      <c r="Q59">
        <v>3.3630300000000002E-2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DBFBA-A177-4A15-AAD1-5E104CD34D5D}">
  <dimension ref="A1:AM19"/>
  <sheetViews>
    <sheetView topLeftCell="F1" zoomScale="85" zoomScaleNormal="85" workbookViewId="0">
      <selection activeCell="R45" sqref="R45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73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33</v>
      </c>
      <c r="C2" t="s">
        <v>69</v>
      </c>
      <c r="D2">
        <v>1024</v>
      </c>
      <c r="E2">
        <v>576</v>
      </c>
      <c r="F2" t="s">
        <v>70</v>
      </c>
      <c r="G2" t="s">
        <v>1</v>
      </c>
      <c r="H2">
        <v>256</v>
      </c>
      <c r="I2">
        <v>1770</v>
      </c>
      <c r="J2">
        <v>24</v>
      </c>
      <c r="K2">
        <v>6441992192</v>
      </c>
      <c r="L2">
        <v>49152</v>
      </c>
      <c r="M2">
        <v>65536</v>
      </c>
      <c r="N2">
        <v>30.084299999999999</v>
      </c>
      <c r="O2">
        <v>827</v>
      </c>
      <c r="P2">
        <v>7.0460900000000007E-2</v>
      </c>
      <c r="Q2">
        <v>1.8603399999999999E-2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24</v>
      </c>
      <c r="Y2" s="3">
        <f>K2/1000000000</f>
        <v>6.4419921919999998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90.276800000000009</v>
      </c>
      <c r="AC2" s="4">
        <f ca="1">SUM(OFFSET($O$2,(ROW()-ROW($AC$2))*$S$2,,$S$2,))</f>
        <v>2483</v>
      </c>
      <c r="AD2" s="4">
        <f ca="1">AC2/AB2</f>
        <v>27.504297892703327</v>
      </c>
      <c r="AE2" s="4">
        <f ca="1">1/MAX(OFFSET($Q$2,(ROW()-ROW($AE$2))*$S$2,,$S$2,))</f>
        <v>53.753614930604087</v>
      </c>
      <c r="AF2" s="4">
        <f ca="1">1/MIN(OFFSET($P$2,(ROW()-ROW($AF$2))*$S$2,,$S$2,))</f>
        <v>14.291778082986639</v>
      </c>
      <c r="AG2">
        <f ca="1">AE2-AD2</f>
        <v>26.249317037900759</v>
      </c>
      <c r="AH2">
        <f ca="1">AE2-AF2</f>
        <v>39.461836847617448</v>
      </c>
    </row>
    <row r="3" spans="1:39" ht="15.75" x14ac:dyDescent="0.25">
      <c r="A3" t="str">
        <f t="shared" ref="A3:A19" si="0">_xlfn.CONCAT(D3,"x",E3)</f>
        <v>1024x576</v>
      </c>
      <c r="B3" t="s">
        <v>33</v>
      </c>
      <c r="C3" t="s">
        <v>69</v>
      </c>
      <c r="D3">
        <v>1024</v>
      </c>
      <c r="E3">
        <v>576</v>
      </c>
      <c r="F3" t="s">
        <v>70</v>
      </c>
      <c r="G3" t="s">
        <v>1</v>
      </c>
      <c r="H3">
        <v>256</v>
      </c>
      <c r="I3">
        <v>1770</v>
      </c>
      <c r="J3">
        <v>24</v>
      </c>
      <c r="K3">
        <v>6441992192</v>
      </c>
      <c r="L3">
        <v>49152</v>
      </c>
      <c r="M3">
        <v>65536</v>
      </c>
      <c r="N3">
        <v>30.103200000000001</v>
      </c>
      <c r="O3">
        <v>828</v>
      </c>
      <c r="P3">
        <v>6.9970299999999999E-2</v>
      </c>
      <c r="Q3">
        <v>1.8602199999999999E-2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24</v>
      </c>
      <c r="Y3" s="3">
        <f t="shared" ref="Y3:Y7" si="4">K3/1000000000</f>
        <v>6.4419921919999998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90.474599999999995</v>
      </c>
      <c r="AC3" s="4">
        <f t="shared" ref="AC3:AC7" ca="1" si="7">SUM(OFFSET($O$2,(ROW()-ROW($AC$2))*$S$2,,$S$2,))</f>
        <v>1758</v>
      </c>
      <c r="AD3" s="4">
        <f t="shared" ref="AD3:AD7" ca="1" si="8">AC3/AB3</f>
        <v>19.430867889993436</v>
      </c>
      <c r="AE3" s="4">
        <f t="shared" ref="AE3:AE7" ca="1" si="9">1/MAX(OFFSET($Q$2,(ROW()-ROW($AE$2))*$S$2,,$S$2,))</f>
        <v>37.858997948042308</v>
      </c>
      <c r="AF3" s="4">
        <f t="shared" ref="AF3:AF7" ca="1" si="10">1/MIN(OFFSET($P$2,(ROW()-ROW($AF$2))*$S$2,,$S$2,))</f>
        <v>10.208946508182981</v>
      </c>
      <c r="AG3">
        <f t="shared" ref="AG3:AG7" ca="1" si="11">AE3-AD3</f>
        <v>18.428130058048872</v>
      </c>
      <c r="AH3">
        <f t="shared" ref="AH3:AH7" ca="1" si="12">AE3-AF3</f>
        <v>27.650051439859325</v>
      </c>
    </row>
    <row r="4" spans="1:39" ht="15.75" x14ac:dyDescent="0.25">
      <c r="A4" t="str">
        <f t="shared" si="0"/>
        <v>1024x576</v>
      </c>
      <c r="B4" t="s">
        <v>33</v>
      </c>
      <c r="C4" t="s">
        <v>69</v>
      </c>
      <c r="D4">
        <v>1024</v>
      </c>
      <c r="E4">
        <v>576</v>
      </c>
      <c r="F4" t="s">
        <v>70</v>
      </c>
      <c r="G4" t="s">
        <v>1</v>
      </c>
      <c r="H4">
        <v>256</v>
      </c>
      <c r="I4">
        <v>1770</v>
      </c>
      <c r="J4">
        <v>24</v>
      </c>
      <c r="K4">
        <v>6441992192</v>
      </c>
      <c r="L4">
        <v>49152</v>
      </c>
      <c r="M4">
        <v>65536</v>
      </c>
      <c r="N4">
        <v>30.089300000000001</v>
      </c>
      <c r="O4">
        <v>828</v>
      </c>
      <c r="P4">
        <v>7.0221099999999995E-2</v>
      </c>
      <c r="Q4">
        <v>1.8528200000000002E-2</v>
      </c>
      <c r="V4" s="4" t="str">
        <f t="shared" ca="1" si="1"/>
        <v>1600x900</v>
      </c>
      <c r="W4">
        <f t="shared" ca="1" si="2"/>
        <v>1440000</v>
      </c>
      <c r="X4">
        <f t="shared" ca="1" si="3"/>
        <v>24</v>
      </c>
      <c r="Y4" s="3">
        <f t="shared" si="4"/>
        <v>6.4419921919999998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90.594099999999997</v>
      </c>
      <c r="AC4" s="4">
        <f t="shared" ca="1" si="7"/>
        <v>1239</v>
      </c>
      <c r="AD4" s="4">
        <f t="shared" ca="1" si="8"/>
        <v>13.676387314405684</v>
      </c>
      <c r="AE4" s="4">
        <f t="shared" ca="1" si="9"/>
        <v>26.620595289751872</v>
      </c>
      <c r="AF4" s="4">
        <f t="shared" ca="1" si="10"/>
        <v>7.0163129275565685</v>
      </c>
      <c r="AG4">
        <f t="shared" ca="1" si="11"/>
        <v>12.944207975346188</v>
      </c>
      <c r="AH4">
        <f t="shared" ca="1" si="12"/>
        <v>19.604282362195303</v>
      </c>
    </row>
    <row r="5" spans="1:39" ht="15.75" x14ac:dyDescent="0.25">
      <c r="A5" t="str">
        <f t="shared" si="0"/>
        <v>1280x720</v>
      </c>
      <c r="B5" t="s">
        <v>33</v>
      </c>
      <c r="C5" t="s">
        <v>69</v>
      </c>
      <c r="D5">
        <v>1280</v>
      </c>
      <c r="E5">
        <v>720</v>
      </c>
      <c r="F5" t="s">
        <v>70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30.151599999999998</v>
      </c>
      <c r="O5">
        <v>586</v>
      </c>
      <c r="P5">
        <v>9.8173399999999994E-2</v>
      </c>
      <c r="Q5">
        <v>2.63871E-2</v>
      </c>
      <c r="V5" s="4" t="str">
        <f t="shared" ca="1" si="1"/>
        <v>1920x1080</v>
      </c>
      <c r="W5">
        <f t="shared" ca="1" si="2"/>
        <v>2073600</v>
      </c>
      <c r="X5">
        <f t="shared" ca="1" si="3"/>
        <v>24</v>
      </c>
      <c r="Y5" s="3">
        <f t="shared" si="4"/>
        <v>6.4419921919999998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90.88</v>
      </c>
      <c r="AC5" s="4">
        <f t="shared" ca="1" si="7"/>
        <v>941</v>
      </c>
      <c r="AD5" s="4">
        <f t="shared" ca="1" si="8"/>
        <v>10.35431338028169</v>
      </c>
      <c r="AE5" s="4">
        <f t="shared" ca="1" si="9"/>
        <v>20.207613016127699</v>
      </c>
      <c r="AF5" s="4">
        <f t="shared" ca="1" si="10"/>
        <v>5.3266288831124564</v>
      </c>
      <c r="AG5">
        <f t="shared" ca="1" si="11"/>
        <v>9.8532996358460085</v>
      </c>
      <c r="AH5">
        <f t="shared" ca="1" si="12"/>
        <v>14.880984133015243</v>
      </c>
    </row>
    <row r="6" spans="1:39" ht="15.75" x14ac:dyDescent="0.25">
      <c r="A6" t="str">
        <f t="shared" si="0"/>
        <v>1280x720</v>
      </c>
      <c r="B6" t="s">
        <v>33</v>
      </c>
      <c r="C6" t="s">
        <v>69</v>
      </c>
      <c r="D6">
        <v>1280</v>
      </c>
      <c r="E6">
        <v>720</v>
      </c>
      <c r="F6" t="s">
        <v>70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30.179500000000001</v>
      </c>
      <c r="O6">
        <v>586</v>
      </c>
      <c r="P6">
        <v>9.8651799999999998E-2</v>
      </c>
      <c r="Q6">
        <v>2.6413800000000001E-2</v>
      </c>
      <c r="V6" s="4" t="str">
        <f t="shared" ca="1" si="1"/>
        <v>2560x1440</v>
      </c>
      <c r="W6">
        <f t="shared" ca="1" si="2"/>
        <v>3686400</v>
      </c>
      <c r="X6">
        <f t="shared" ca="1" si="3"/>
        <v>24</v>
      </c>
      <c r="Y6" s="3">
        <f t="shared" si="4"/>
        <v>6.4419921919999998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90.966399999999993</v>
      </c>
      <c r="AC6" s="4">
        <f t="shared" ca="1" si="7"/>
        <v>606</v>
      </c>
      <c r="AD6" s="4">
        <f t="shared" ca="1" si="8"/>
        <v>6.6618004010271932</v>
      </c>
      <c r="AE6" s="4">
        <f t="shared" ca="1" si="9"/>
        <v>13.114650901107662</v>
      </c>
      <c r="AF6" s="4">
        <f t="shared" ca="1" si="10"/>
        <v>3.3799427437699205</v>
      </c>
      <c r="AG6">
        <f t="shared" ca="1" si="11"/>
        <v>6.4528505000804692</v>
      </c>
      <c r="AH6">
        <f t="shared" ca="1" si="12"/>
        <v>9.7347081573377423</v>
      </c>
    </row>
    <row r="7" spans="1:39" ht="15.75" x14ac:dyDescent="0.25">
      <c r="A7" t="str">
        <f t="shared" si="0"/>
        <v>1280x720</v>
      </c>
      <c r="B7" t="s">
        <v>33</v>
      </c>
      <c r="C7" t="s">
        <v>69</v>
      </c>
      <c r="D7">
        <v>1280</v>
      </c>
      <c r="E7">
        <v>720</v>
      </c>
      <c r="F7" t="s">
        <v>70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30.1435</v>
      </c>
      <c r="O7">
        <v>586</v>
      </c>
      <c r="P7">
        <v>9.7953299999999993E-2</v>
      </c>
      <c r="Q7">
        <v>2.6212300000000001E-2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24</v>
      </c>
      <c r="Y7" s="3">
        <f t="shared" si="4"/>
        <v>6.4419921919999998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92.538600000000002</v>
      </c>
      <c r="AC7" s="4">
        <f t="shared" ca="1" si="7"/>
        <v>331</v>
      </c>
      <c r="AD7" s="4">
        <f t="shared" ca="1" si="8"/>
        <v>3.5768857536206511</v>
      </c>
      <c r="AE7" s="4">
        <f t="shared" ca="1" si="9"/>
        <v>7.0675873377105258</v>
      </c>
      <c r="AF7" s="4">
        <f t="shared" ca="1" si="10"/>
        <v>1.8161048546298868</v>
      </c>
      <c r="AG7">
        <f t="shared" ca="1" si="11"/>
        <v>3.4907015840898747</v>
      </c>
      <c r="AH7">
        <f t="shared" ca="1" si="12"/>
        <v>5.2514824830806388</v>
      </c>
    </row>
    <row r="8" spans="1:39" ht="15.75" x14ac:dyDescent="0.25">
      <c r="A8" t="str">
        <f t="shared" si="0"/>
        <v>1600x900</v>
      </c>
      <c r="B8" t="s">
        <v>33</v>
      </c>
      <c r="C8" t="s">
        <v>69</v>
      </c>
      <c r="D8">
        <v>1600</v>
      </c>
      <c r="E8">
        <v>900</v>
      </c>
      <c r="F8" t="s">
        <v>70</v>
      </c>
      <c r="G8" t="s">
        <v>1</v>
      </c>
      <c r="H8">
        <v>256</v>
      </c>
      <c r="I8">
        <v>1770</v>
      </c>
      <c r="J8">
        <v>24</v>
      </c>
      <c r="K8">
        <v>6441992192</v>
      </c>
      <c r="L8">
        <v>49152</v>
      </c>
      <c r="M8">
        <v>65536</v>
      </c>
      <c r="N8">
        <v>30.1873</v>
      </c>
      <c r="O8">
        <v>413</v>
      </c>
      <c r="P8">
        <v>0.14318900000000001</v>
      </c>
      <c r="Q8">
        <v>3.75476E-2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33</v>
      </c>
      <c r="C9" t="s">
        <v>69</v>
      </c>
      <c r="D9">
        <v>1600</v>
      </c>
      <c r="E9">
        <v>900</v>
      </c>
      <c r="F9" t="s">
        <v>70</v>
      </c>
      <c r="G9" t="s">
        <v>1</v>
      </c>
      <c r="H9">
        <v>256</v>
      </c>
      <c r="I9">
        <v>1770</v>
      </c>
      <c r="J9">
        <v>24</v>
      </c>
      <c r="K9">
        <v>6441992192</v>
      </c>
      <c r="L9">
        <v>49152</v>
      </c>
      <c r="M9">
        <v>65536</v>
      </c>
      <c r="N9">
        <v>30.202100000000002</v>
      </c>
      <c r="O9">
        <v>413</v>
      </c>
      <c r="P9">
        <v>0.14338999999999999</v>
      </c>
      <c r="Q9">
        <v>3.7564899999999998E-2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33</v>
      </c>
      <c r="C10" t="s">
        <v>69</v>
      </c>
      <c r="D10">
        <v>1600</v>
      </c>
      <c r="E10">
        <v>900</v>
      </c>
      <c r="F10" t="s">
        <v>70</v>
      </c>
      <c r="G10" t="s">
        <v>1</v>
      </c>
      <c r="H10">
        <v>256</v>
      </c>
      <c r="I10">
        <v>1770</v>
      </c>
      <c r="J10">
        <v>24</v>
      </c>
      <c r="K10">
        <v>6441992192</v>
      </c>
      <c r="L10">
        <v>49152</v>
      </c>
      <c r="M10">
        <v>65536</v>
      </c>
      <c r="N10">
        <v>30.204699999999999</v>
      </c>
      <c r="O10">
        <v>413</v>
      </c>
      <c r="P10">
        <v>0.14252500000000001</v>
      </c>
      <c r="Q10">
        <v>3.7485299999999999E-2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33</v>
      </c>
      <c r="C11" t="s">
        <v>69</v>
      </c>
      <c r="D11">
        <v>1920</v>
      </c>
      <c r="E11">
        <v>1080</v>
      </c>
      <c r="F11" t="s">
        <v>70</v>
      </c>
      <c r="G11" t="s">
        <v>1</v>
      </c>
      <c r="H11">
        <v>256</v>
      </c>
      <c r="I11">
        <v>1770</v>
      </c>
      <c r="J11">
        <v>24</v>
      </c>
      <c r="K11">
        <v>6441992192</v>
      </c>
      <c r="L11">
        <v>49152</v>
      </c>
      <c r="M11">
        <v>65536</v>
      </c>
      <c r="N11">
        <v>30.344100000000001</v>
      </c>
      <c r="O11">
        <v>314</v>
      </c>
      <c r="P11">
        <v>0.18809200000000001</v>
      </c>
      <c r="Q11">
        <v>4.9283100000000003E-2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33</v>
      </c>
      <c r="C12" t="s">
        <v>69</v>
      </c>
      <c r="D12">
        <v>1920</v>
      </c>
      <c r="E12">
        <v>1080</v>
      </c>
      <c r="F12" t="s">
        <v>70</v>
      </c>
      <c r="G12" t="s">
        <v>1</v>
      </c>
      <c r="H12">
        <v>256</v>
      </c>
      <c r="I12">
        <v>1770</v>
      </c>
      <c r="J12">
        <v>24</v>
      </c>
      <c r="K12">
        <v>6441992192</v>
      </c>
      <c r="L12">
        <v>49152</v>
      </c>
      <c r="M12">
        <v>65536</v>
      </c>
      <c r="N12">
        <v>30.183299999999999</v>
      </c>
      <c r="O12">
        <v>313</v>
      </c>
      <c r="P12">
        <v>0.188083</v>
      </c>
      <c r="Q12">
        <v>4.9404900000000002E-2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33</v>
      </c>
      <c r="C13" t="s">
        <v>69</v>
      </c>
      <c r="D13">
        <v>1920</v>
      </c>
      <c r="E13">
        <v>1080</v>
      </c>
      <c r="F13" t="s">
        <v>70</v>
      </c>
      <c r="G13" t="s">
        <v>1</v>
      </c>
      <c r="H13">
        <v>256</v>
      </c>
      <c r="I13">
        <v>1770</v>
      </c>
      <c r="J13">
        <v>24</v>
      </c>
      <c r="K13">
        <v>6441992192</v>
      </c>
      <c r="L13">
        <v>49152</v>
      </c>
      <c r="M13">
        <v>65536</v>
      </c>
      <c r="N13">
        <v>30.352599999999999</v>
      </c>
      <c r="O13">
        <v>314</v>
      </c>
      <c r="P13">
        <v>0.18773599999999999</v>
      </c>
      <c r="Q13">
        <v>4.9486299999999997E-2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33</v>
      </c>
      <c r="C14" t="s">
        <v>69</v>
      </c>
      <c r="D14">
        <v>2560</v>
      </c>
      <c r="E14">
        <v>1440</v>
      </c>
      <c r="F14" t="s">
        <v>70</v>
      </c>
      <c r="G14" t="s">
        <v>1</v>
      </c>
      <c r="H14">
        <v>256</v>
      </c>
      <c r="I14">
        <v>1770</v>
      </c>
      <c r="J14">
        <v>24</v>
      </c>
      <c r="K14">
        <v>6441992192</v>
      </c>
      <c r="L14">
        <v>49152</v>
      </c>
      <c r="M14">
        <v>65536</v>
      </c>
      <c r="N14">
        <v>30.315200000000001</v>
      </c>
      <c r="O14">
        <v>202</v>
      </c>
      <c r="P14">
        <v>0.29586299999999999</v>
      </c>
      <c r="Q14">
        <v>7.5943899999999995E-2</v>
      </c>
    </row>
    <row r="15" spans="1:39" x14ac:dyDescent="0.25">
      <c r="A15" t="str">
        <f t="shared" si="0"/>
        <v>2560x1440</v>
      </c>
      <c r="B15" t="s">
        <v>33</v>
      </c>
      <c r="C15" t="s">
        <v>69</v>
      </c>
      <c r="D15">
        <v>2560</v>
      </c>
      <c r="E15">
        <v>1440</v>
      </c>
      <c r="F15" t="s">
        <v>70</v>
      </c>
      <c r="G15" t="s">
        <v>1</v>
      </c>
      <c r="H15">
        <v>256</v>
      </c>
      <c r="I15">
        <v>1770</v>
      </c>
      <c r="J15">
        <v>24</v>
      </c>
      <c r="K15">
        <v>6441992192</v>
      </c>
      <c r="L15">
        <v>49152</v>
      </c>
      <c r="M15">
        <v>65536</v>
      </c>
      <c r="N15">
        <v>30.325199999999999</v>
      </c>
      <c r="O15">
        <v>202</v>
      </c>
      <c r="P15">
        <v>0.29595900000000003</v>
      </c>
      <c r="Q15">
        <v>7.5974799999999995E-2</v>
      </c>
    </row>
    <row r="16" spans="1:39" x14ac:dyDescent="0.25">
      <c r="A16" t="str">
        <f t="shared" si="0"/>
        <v>2560x1440</v>
      </c>
      <c r="B16" t="s">
        <v>33</v>
      </c>
      <c r="C16" t="s">
        <v>69</v>
      </c>
      <c r="D16">
        <v>2560</v>
      </c>
      <c r="E16">
        <v>1440</v>
      </c>
      <c r="F16" t="s">
        <v>70</v>
      </c>
      <c r="G16" t="s">
        <v>1</v>
      </c>
      <c r="H16">
        <v>256</v>
      </c>
      <c r="I16">
        <v>1770</v>
      </c>
      <c r="J16">
        <v>24</v>
      </c>
      <c r="K16">
        <v>6441992192</v>
      </c>
      <c r="L16">
        <v>49152</v>
      </c>
      <c r="M16">
        <v>65536</v>
      </c>
      <c r="N16">
        <v>30.326000000000001</v>
      </c>
      <c r="O16">
        <v>202</v>
      </c>
      <c r="P16">
        <v>0.29650799999999999</v>
      </c>
      <c r="Q16">
        <v>7.6250600000000002E-2</v>
      </c>
    </row>
    <row r="17" spans="1:17" x14ac:dyDescent="0.25">
      <c r="A17" t="str">
        <f t="shared" si="0"/>
        <v>3840x2160</v>
      </c>
      <c r="B17" t="s">
        <v>33</v>
      </c>
      <c r="C17" t="s">
        <v>69</v>
      </c>
      <c r="D17">
        <v>3840</v>
      </c>
      <c r="E17">
        <v>2160</v>
      </c>
      <c r="F17" t="s">
        <v>70</v>
      </c>
      <c r="G17" t="s">
        <v>1</v>
      </c>
      <c r="H17">
        <v>256</v>
      </c>
      <c r="I17">
        <v>1770</v>
      </c>
      <c r="J17">
        <v>24</v>
      </c>
      <c r="K17">
        <v>6441992192</v>
      </c>
      <c r="L17">
        <v>49152</v>
      </c>
      <c r="M17">
        <v>65536</v>
      </c>
      <c r="N17">
        <v>31.028500000000001</v>
      </c>
      <c r="O17">
        <v>111</v>
      </c>
      <c r="P17">
        <v>0.55062900000000004</v>
      </c>
      <c r="Q17">
        <v>0.14074400000000001</v>
      </c>
    </row>
    <row r="18" spans="1:17" x14ac:dyDescent="0.25">
      <c r="A18" t="str">
        <f t="shared" si="0"/>
        <v>3840x2160</v>
      </c>
      <c r="B18" t="s">
        <v>33</v>
      </c>
      <c r="C18" t="s">
        <v>69</v>
      </c>
      <c r="D18">
        <v>3840</v>
      </c>
      <c r="E18">
        <v>2160</v>
      </c>
      <c r="F18" t="s">
        <v>70</v>
      </c>
      <c r="G18" t="s">
        <v>1</v>
      </c>
      <c r="H18">
        <v>256</v>
      </c>
      <c r="I18">
        <v>1770</v>
      </c>
      <c r="J18">
        <v>24</v>
      </c>
      <c r="K18">
        <v>6441992192</v>
      </c>
      <c r="L18">
        <v>49152</v>
      </c>
      <c r="M18">
        <v>65536</v>
      </c>
      <c r="N18">
        <v>30.701699999999999</v>
      </c>
      <c r="O18">
        <v>110</v>
      </c>
      <c r="P18">
        <v>0.55572299999999997</v>
      </c>
      <c r="Q18">
        <v>0.14138200000000001</v>
      </c>
    </row>
    <row r="19" spans="1:17" x14ac:dyDescent="0.25">
      <c r="A19" t="str">
        <f t="shared" si="0"/>
        <v>3840x2160</v>
      </c>
      <c r="B19" t="s">
        <v>33</v>
      </c>
      <c r="C19" t="s">
        <v>69</v>
      </c>
      <c r="D19">
        <v>3840</v>
      </c>
      <c r="E19">
        <v>2160</v>
      </c>
      <c r="F19" t="s">
        <v>70</v>
      </c>
      <c r="G19" t="s">
        <v>1</v>
      </c>
      <c r="H19">
        <v>256</v>
      </c>
      <c r="I19">
        <v>1770</v>
      </c>
      <c r="J19">
        <v>24</v>
      </c>
      <c r="K19">
        <v>6441992192</v>
      </c>
      <c r="L19">
        <v>49152</v>
      </c>
      <c r="M19">
        <v>65536</v>
      </c>
      <c r="N19">
        <v>30.808399999999999</v>
      </c>
      <c r="O19">
        <v>110</v>
      </c>
      <c r="P19">
        <v>0.55515300000000001</v>
      </c>
      <c r="Q19">
        <v>0.14149100000000001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1026-92BE-4E45-B64A-8BFC36898D47}">
  <dimension ref="A1:AM19"/>
  <sheetViews>
    <sheetView topLeftCell="Q1" zoomScale="85" zoomScaleNormal="85" workbookViewId="0">
      <selection sqref="A1:A1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73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33</v>
      </c>
      <c r="C2" t="s">
        <v>72</v>
      </c>
      <c r="D2">
        <v>1024</v>
      </c>
      <c r="E2">
        <v>576</v>
      </c>
      <c r="F2" t="s">
        <v>71</v>
      </c>
      <c r="G2" t="s">
        <v>1</v>
      </c>
      <c r="H2">
        <v>256</v>
      </c>
      <c r="I2">
        <v>1215</v>
      </c>
      <c r="J2">
        <v>13</v>
      </c>
      <c r="K2">
        <v>4294705152</v>
      </c>
      <c r="L2">
        <v>49152</v>
      </c>
      <c r="M2">
        <v>65536</v>
      </c>
      <c r="N2">
        <v>30.2303</v>
      </c>
      <c r="O2">
        <v>396</v>
      </c>
      <c r="P2">
        <v>0.22409699999999999</v>
      </c>
      <c r="Q2">
        <v>3.4354700000000002E-2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13</v>
      </c>
      <c r="Y2" s="3">
        <f>K2/1000000000</f>
        <v>4.2947051519999997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90.844700000000003</v>
      </c>
      <c r="AC2" s="4">
        <f ca="1">SUM(OFFSET($O$2,(ROW()-ROW($AC$2))*$S$2,,$S$2,))</f>
        <v>1189</v>
      </c>
      <c r="AD2" s="4">
        <f ca="1">AC2/AB2</f>
        <v>13.088270421939859</v>
      </c>
      <c r="AE2" s="4">
        <f ca="1">1/MAX(OFFSET($Q$2,(ROW()-ROW($AE$2))*$S$2,,$S$2,))</f>
        <v>28.794130604417596</v>
      </c>
      <c r="AF2" s="4">
        <f ca="1">1/MIN(OFFSET($P$2,(ROW()-ROW($AF$2))*$S$2,,$S$2,))</f>
        <v>4.4720319124197268</v>
      </c>
      <c r="AG2">
        <f ca="1">AE2-AD2</f>
        <v>15.705860182477737</v>
      </c>
      <c r="AH2">
        <f ca="1">AE2-AF2</f>
        <v>24.322098691997869</v>
      </c>
    </row>
    <row r="3" spans="1:39" ht="15.75" x14ac:dyDescent="0.25">
      <c r="A3" t="str">
        <f t="shared" ref="A3:A19" si="0">_xlfn.CONCAT(D3,"x",E3)</f>
        <v>1024x576</v>
      </c>
      <c r="B3" t="s">
        <v>33</v>
      </c>
      <c r="C3" t="s">
        <v>72</v>
      </c>
      <c r="D3">
        <v>1024</v>
      </c>
      <c r="E3">
        <v>576</v>
      </c>
      <c r="F3" t="s">
        <v>71</v>
      </c>
      <c r="G3" t="s">
        <v>1</v>
      </c>
      <c r="H3">
        <v>256</v>
      </c>
      <c r="I3">
        <v>1215</v>
      </c>
      <c r="J3">
        <v>13</v>
      </c>
      <c r="K3">
        <v>4294705152</v>
      </c>
      <c r="L3">
        <v>49152</v>
      </c>
      <c r="M3">
        <v>65536</v>
      </c>
      <c r="N3">
        <v>30.3657</v>
      </c>
      <c r="O3">
        <v>397</v>
      </c>
      <c r="P3">
        <v>0.223968</v>
      </c>
      <c r="Q3">
        <v>3.4477899999999999E-2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13</v>
      </c>
      <c r="Y3" s="3">
        <f t="shared" ref="Y3:Y7" si="4">K3/1000000000</f>
        <v>4.2947051519999997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91.046499999999995</v>
      </c>
      <c r="AC3" s="4">
        <f t="shared" ref="AC3:AC7" ca="1" si="7">SUM(OFFSET($O$2,(ROW()-ROW($AC$2))*$S$2,,$S$2,))</f>
        <v>843</v>
      </c>
      <c r="AD3" s="4">
        <f t="shared" ref="AD3:AD7" ca="1" si="8">AC3/AB3</f>
        <v>9.2590050139214579</v>
      </c>
      <c r="AE3" s="4">
        <f t="shared" ref="AE3:AE7" ca="1" si="9">1/MAX(OFFSET($Q$2,(ROW()-ROW($AE$2))*$S$2,,$S$2,))</f>
        <v>20.31719200152785</v>
      </c>
      <c r="AF3" s="4">
        <f t="shared" ref="AF3:AF7" ca="1" si="10">1/MIN(OFFSET($P$2,(ROW()-ROW($AF$2))*$S$2,,$S$2,))</f>
        <v>3.1257032832387286</v>
      </c>
      <c r="AG3">
        <f t="shared" ref="AG3:AG7" ca="1" si="11">AE3-AD3</f>
        <v>11.058186987606392</v>
      </c>
      <c r="AH3">
        <f t="shared" ref="AH3:AH7" ca="1" si="12">AE3-AF3</f>
        <v>17.191488718289122</v>
      </c>
    </row>
    <row r="4" spans="1:39" ht="15.75" x14ac:dyDescent="0.25">
      <c r="A4" t="str">
        <f t="shared" si="0"/>
        <v>1024x576</v>
      </c>
      <c r="B4" t="s">
        <v>33</v>
      </c>
      <c r="C4" t="s">
        <v>72</v>
      </c>
      <c r="D4">
        <v>1024</v>
      </c>
      <c r="E4">
        <v>576</v>
      </c>
      <c r="F4" t="s">
        <v>71</v>
      </c>
      <c r="G4" t="s">
        <v>1</v>
      </c>
      <c r="H4">
        <v>256</v>
      </c>
      <c r="I4">
        <v>1215</v>
      </c>
      <c r="J4">
        <v>13</v>
      </c>
      <c r="K4">
        <v>4294705152</v>
      </c>
      <c r="L4">
        <v>49152</v>
      </c>
      <c r="M4">
        <v>65536</v>
      </c>
      <c r="N4">
        <v>30.248699999999999</v>
      </c>
      <c r="O4">
        <v>396</v>
      </c>
      <c r="P4">
        <v>0.22361200000000001</v>
      </c>
      <c r="Q4">
        <v>3.4729299999999998E-2</v>
      </c>
      <c r="V4" s="4" t="str">
        <f t="shared" ca="1" si="1"/>
        <v>1600x900</v>
      </c>
      <c r="W4">
        <f t="shared" ca="1" si="2"/>
        <v>1440000</v>
      </c>
      <c r="X4">
        <f t="shared" ca="1" si="3"/>
        <v>13</v>
      </c>
      <c r="Y4" s="3">
        <f t="shared" si="4"/>
        <v>4.2947051519999997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91.952100000000002</v>
      </c>
      <c r="AC4" s="4">
        <f t="shared" ca="1" si="7"/>
        <v>601</v>
      </c>
      <c r="AD4" s="4">
        <f t="shared" ca="1" si="8"/>
        <v>6.5360116843443485</v>
      </c>
      <c r="AE4" s="4">
        <f t="shared" ca="1" si="9"/>
        <v>14.12048444558036</v>
      </c>
      <c r="AF4" s="4">
        <f t="shared" ca="1" si="10"/>
        <v>2.1462359314234694</v>
      </c>
      <c r="AG4">
        <f t="shared" ca="1" si="11"/>
        <v>7.584472761236011</v>
      </c>
      <c r="AH4">
        <f t="shared" ca="1" si="12"/>
        <v>11.974248514156891</v>
      </c>
    </row>
    <row r="5" spans="1:39" ht="15.75" x14ac:dyDescent="0.25">
      <c r="A5" t="str">
        <f t="shared" si="0"/>
        <v>1280x720</v>
      </c>
      <c r="B5" t="s">
        <v>33</v>
      </c>
      <c r="C5" t="s">
        <v>72</v>
      </c>
      <c r="D5">
        <v>1280</v>
      </c>
      <c r="E5">
        <v>720</v>
      </c>
      <c r="F5" t="s">
        <v>71</v>
      </c>
      <c r="G5" t="s">
        <v>1</v>
      </c>
      <c r="H5">
        <v>256</v>
      </c>
      <c r="I5">
        <v>1215</v>
      </c>
      <c r="J5">
        <v>13</v>
      </c>
      <c r="K5">
        <v>4294705152</v>
      </c>
      <c r="L5">
        <v>49152</v>
      </c>
      <c r="M5">
        <v>65536</v>
      </c>
      <c r="N5">
        <v>30.369299999999999</v>
      </c>
      <c r="O5">
        <v>281</v>
      </c>
      <c r="P5">
        <v>0.31992799999999999</v>
      </c>
      <c r="Q5">
        <v>4.9219400000000003E-2</v>
      </c>
      <c r="V5" s="4" t="str">
        <f t="shared" ca="1" si="1"/>
        <v>1920x1080</v>
      </c>
      <c r="W5">
        <f t="shared" ca="1" si="2"/>
        <v>2073600</v>
      </c>
      <c r="X5">
        <f t="shared" ca="1" si="3"/>
        <v>13</v>
      </c>
      <c r="Y5" s="3">
        <f t="shared" si="4"/>
        <v>4.2947051519999997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92.967199999999991</v>
      </c>
      <c r="AC5" s="4">
        <f t="shared" ca="1" si="7"/>
        <v>461</v>
      </c>
      <c r="AD5" s="4">
        <f t="shared" ca="1" si="8"/>
        <v>4.9587381356005134</v>
      </c>
      <c r="AE5" s="4">
        <f t="shared" ca="1" si="9"/>
        <v>10.639452366107811</v>
      </c>
      <c r="AF5" s="4">
        <f t="shared" ca="1" si="10"/>
        <v>1.6118217454095318</v>
      </c>
      <c r="AG5">
        <f t="shared" ca="1" si="11"/>
        <v>5.6807142305072977</v>
      </c>
      <c r="AH5">
        <f t="shared" ca="1" si="12"/>
        <v>9.0276306206982788</v>
      </c>
    </row>
    <row r="6" spans="1:39" ht="15.75" x14ac:dyDescent="0.25">
      <c r="A6" t="str">
        <f t="shared" si="0"/>
        <v>1280x720</v>
      </c>
      <c r="B6" t="s">
        <v>33</v>
      </c>
      <c r="C6" t="s">
        <v>72</v>
      </c>
      <c r="D6">
        <v>1280</v>
      </c>
      <c r="E6">
        <v>720</v>
      </c>
      <c r="F6" t="s">
        <v>71</v>
      </c>
      <c r="G6" t="s">
        <v>1</v>
      </c>
      <c r="H6">
        <v>256</v>
      </c>
      <c r="I6">
        <v>1215</v>
      </c>
      <c r="J6">
        <v>13</v>
      </c>
      <c r="K6">
        <v>4294705152</v>
      </c>
      <c r="L6">
        <v>49152</v>
      </c>
      <c r="M6">
        <v>65536</v>
      </c>
      <c r="N6">
        <v>30.355599999999999</v>
      </c>
      <c r="O6">
        <v>281</v>
      </c>
      <c r="P6">
        <v>0.32247900000000002</v>
      </c>
      <c r="Q6">
        <v>4.9014599999999998E-2</v>
      </c>
      <c r="V6" s="4" t="str">
        <f t="shared" ca="1" si="1"/>
        <v>2560x1440</v>
      </c>
      <c r="W6">
        <f t="shared" ca="1" si="2"/>
        <v>3686400</v>
      </c>
      <c r="X6">
        <f t="shared" ca="1" si="3"/>
        <v>13</v>
      </c>
      <c r="Y6" s="3">
        <f t="shared" si="4"/>
        <v>4.2947051519999997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95.537399999999991</v>
      </c>
      <c r="AC6" s="4">
        <f t="shared" ca="1" si="7"/>
        <v>306</v>
      </c>
      <c r="AD6" s="4">
        <f t="shared" ca="1" si="8"/>
        <v>3.2029341388817367</v>
      </c>
      <c r="AE6" s="4">
        <f t="shared" ca="1" si="9"/>
        <v>6.8243547572577015</v>
      </c>
      <c r="AF6" s="4">
        <f t="shared" ca="1" si="10"/>
        <v>1.0508396208570647</v>
      </c>
      <c r="AG6">
        <f t="shared" ca="1" si="11"/>
        <v>3.6214206183759647</v>
      </c>
      <c r="AH6">
        <f t="shared" ca="1" si="12"/>
        <v>5.7735151364006363</v>
      </c>
    </row>
    <row r="7" spans="1:39" ht="15.75" x14ac:dyDescent="0.25">
      <c r="A7" t="str">
        <f t="shared" si="0"/>
        <v>1280x720</v>
      </c>
      <c r="B7" t="s">
        <v>33</v>
      </c>
      <c r="C7" t="s">
        <v>72</v>
      </c>
      <c r="D7">
        <v>1280</v>
      </c>
      <c r="E7">
        <v>720</v>
      </c>
      <c r="F7" t="s">
        <v>71</v>
      </c>
      <c r="G7" t="s">
        <v>1</v>
      </c>
      <c r="H7">
        <v>256</v>
      </c>
      <c r="I7">
        <v>1215</v>
      </c>
      <c r="J7">
        <v>13</v>
      </c>
      <c r="K7">
        <v>4294705152</v>
      </c>
      <c r="L7">
        <v>49152</v>
      </c>
      <c r="M7">
        <v>65536</v>
      </c>
      <c r="N7">
        <v>30.3216</v>
      </c>
      <c r="O7">
        <v>281</v>
      </c>
      <c r="P7">
        <v>0.32113700000000001</v>
      </c>
      <c r="Q7">
        <v>4.90938E-2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13</v>
      </c>
      <c r="Y7" s="3">
        <f t="shared" si="4"/>
        <v>4.2947051519999997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94.522799999999989</v>
      </c>
      <c r="AC7" s="4">
        <f t="shared" ca="1" si="7"/>
        <v>177</v>
      </c>
      <c r="AD7" s="4">
        <f t="shared" ca="1" si="8"/>
        <v>1.8725640797775778</v>
      </c>
      <c r="AE7" s="4">
        <f t="shared" ca="1" si="9"/>
        <v>3.6806925591119226</v>
      </c>
      <c r="AF7" s="4">
        <f t="shared" ca="1" si="10"/>
        <v>0.9867966606801003</v>
      </c>
      <c r="AG7">
        <f t="shared" ca="1" si="11"/>
        <v>1.8081284793343448</v>
      </c>
      <c r="AH7">
        <f t="shared" ca="1" si="12"/>
        <v>2.6938958984318222</v>
      </c>
    </row>
    <row r="8" spans="1:39" ht="15.75" x14ac:dyDescent="0.25">
      <c r="A8" t="str">
        <f t="shared" si="0"/>
        <v>1600x900</v>
      </c>
      <c r="B8" t="s">
        <v>33</v>
      </c>
      <c r="C8" t="s">
        <v>72</v>
      </c>
      <c r="D8">
        <v>1600</v>
      </c>
      <c r="E8">
        <v>900</v>
      </c>
      <c r="F8" t="s">
        <v>71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30.866599999999998</v>
      </c>
      <c r="O8">
        <v>201</v>
      </c>
      <c r="P8">
        <v>0.46593200000000001</v>
      </c>
      <c r="Q8">
        <v>6.9669200000000001E-2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33</v>
      </c>
      <c r="C9" t="s">
        <v>72</v>
      </c>
      <c r="D9">
        <v>1600</v>
      </c>
      <c r="E9">
        <v>900</v>
      </c>
      <c r="F9" t="s">
        <v>71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30.531199999999998</v>
      </c>
      <c r="O9">
        <v>200</v>
      </c>
      <c r="P9">
        <v>0.467893</v>
      </c>
      <c r="Q9">
        <v>7.0819099999999996E-2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33</v>
      </c>
      <c r="C10" t="s">
        <v>72</v>
      </c>
      <c r="D10">
        <v>1600</v>
      </c>
      <c r="E10">
        <v>900</v>
      </c>
      <c r="F10" t="s">
        <v>71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30.554300000000001</v>
      </c>
      <c r="O10">
        <v>200</v>
      </c>
      <c r="P10">
        <v>0.46745300000000001</v>
      </c>
      <c r="Q10">
        <v>7.0367700000000005E-2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33</v>
      </c>
      <c r="C11" t="s">
        <v>72</v>
      </c>
      <c r="D11">
        <v>1920</v>
      </c>
      <c r="E11">
        <v>1080</v>
      </c>
      <c r="F11" t="s">
        <v>71</v>
      </c>
      <c r="G11" t="s">
        <v>1</v>
      </c>
      <c r="H11">
        <v>256</v>
      </c>
      <c r="I11">
        <v>1215</v>
      </c>
      <c r="J11">
        <v>13</v>
      </c>
      <c r="K11">
        <v>4294705152</v>
      </c>
      <c r="L11">
        <v>49152</v>
      </c>
      <c r="M11">
        <v>65536</v>
      </c>
      <c r="N11">
        <v>31.068300000000001</v>
      </c>
      <c r="O11">
        <v>154</v>
      </c>
      <c r="P11">
        <v>0.62205699999999997</v>
      </c>
      <c r="Q11">
        <v>9.3989799999999998E-2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33</v>
      </c>
      <c r="C12" t="s">
        <v>72</v>
      </c>
      <c r="D12">
        <v>1920</v>
      </c>
      <c r="E12">
        <v>1080</v>
      </c>
      <c r="F12" t="s">
        <v>71</v>
      </c>
      <c r="G12" t="s">
        <v>1</v>
      </c>
      <c r="H12">
        <v>256</v>
      </c>
      <c r="I12">
        <v>1215</v>
      </c>
      <c r="J12">
        <v>13</v>
      </c>
      <c r="K12">
        <v>4294705152</v>
      </c>
      <c r="L12">
        <v>49152</v>
      </c>
      <c r="M12">
        <v>65536</v>
      </c>
      <c r="N12">
        <v>31.104099999999999</v>
      </c>
      <c r="O12">
        <v>154</v>
      </c>
      <c r="P12">
        <v>0.62041599999999997</v>
      </c>
      <c r="Q12">
        <v>9.3679299999999993E-2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33</v>
      </c>
      <c r="C13" t="s">
        <v>72</v>
      </c>
      <c r="D13">
        <v>1920</v>
      </c>
      <c r="E13">
        <v>1080</v>
      </c>
      <c r="F13" t="s">
        <v>71</v>
      </c>
      <c r="G13" t="s">
        <v>1</v>
      </c>
      <c r="H13">
        <v>256</v>
      </c>
      <c r="I13">
        <v>1215</v>
      </c>
      <c r="J13">
        <v>13</v>
      </c>
      <c r="K13">
        <v>4294705152</v>
      </c>
      <c r="L13">
        <v>49152</v>
      </c>
      <c r="M13">
        <v>65536</v>
      </c>
      <c r="N13">
        <v>30.794799999999999</v>
      </c>
      <c r="O13">
        <v>153</v>
      </c>
      <c r="P13">
        <v>0.62309400000000004</v>
      </c>
      <c r="Q13">
        <v>9.36004E-2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33</v>
      </c>
      <c r="C14" t="s">
        <v>72</v>
      </c>
      <c r="D14">
        <v>2560</v>
      </c>
      <c r="E14">
        <v>1440</v>
      </c>
      <c r="F14" t="s">
        <v>71</v>
      </c>
      <c r="G14" t="s">
        <v>1</v>
      </c>
      <c r="H14">
        <v>256</v>
      </c>
      <c r="I14">
        <v>1215</v>
      </c>
      <c r="J14">
        <v>13</v>
      </c>
      <c r="K14">
        <v>4294705152</v>
      </c>
      <c r="L14">
        <v>49152</v>
      </c>
      <c r="M14">
        <v>65536</v>
      </c>
      <c r="N14">
        <v>31.4986</v>
      </c>
      <c r="O14">
        <v>102</v>
      </c>
      <c r="P14">
        <v>0.95162000000000002</v>
      </c>
      <c r="Q14">
        <v>0.14605099999999999</v>
      </c>
    </row>
    <row r="15" spans="1:39" x14ac:dyDescent="0.25">
      <c r="A15" t="str">
        <f t="shared" si="0"/>
        <v>2560x1440</v>
      </c>
      <c r="B15" t="s">
        <v>33</v>
      </c>
      <c r="C15" t="s">
        <v>72</v>
      </c>
      <c r="D15">
        <v>2560</v>
      </c>
      <c r="E15">
        <v>1440</v>
      </c>
      <c r="F15" t="s">
        <v>71</v>
      </c>
      <c r="G15" t="s">
        <v>1</v>
      </c>
      <c r="H15">
        <v>256</v>
      </c>
      <c r="I15">
        <v>1215</v>
      </c>
      <c r="J15">
        <v>13</v>
      </c>
      <c r="K15">
        <v>4294705152</v>
      </c>
      <c r="L15">
        <v>49152</v>
      </c>
      <c r="M15">
        <v>65536</v>
      </c>
      <c r="N15">
        <v>32.4893</v>
      </c>
      <c r="O15">
        <v>102</v>
      </c>
      <c r="P15">
        <v>1.94401</v>
      </c>
      <c r="Q15">
        <v>0.146314</v>
      </c>
    </row>
    <row r="16" spans="1:39" x14ac:dyDescent="0.25">
      <c r="A16" t="str">
        <f t="shared" si="0"/>
        <v>2560x1440</v>
      </c>
      <c r="B16" t="s">
        <v>33</v>
      </c>
      <c r="C16" t="s">
        <v>72</v>
      </c>
      <c r="D16">
        <v>2560</v>
      </c>
      <c r="E16">
        <v>1440</v>
      </c>
      <c r="F16" t="s">
        <v>71</v>
      </c>
      <c r="G16" t="s">
        <v>1</v>
      </c>
      <c r="H16">
        <v>256</v>
      </c>
      <c r="I16">
        <v>1215</v>
      </c>
      <c r="J16">
        <v>13</v>
      </c>
      <c r="K16">
        <v>4294705152</v>
      </c>
      <c r="L16">
        <v>49152</v>
      </c>
      <c r="M16">
        <v>65536</v>
      </c>
      <c r="N16">
        <v>31.549499999999998</v>
      </c>
      <c r="O16">
        <v>102</v>
      </c>
      <c r="P16">
        <v>0.953183</v>
      </c>
      <c r="Q16">
        <v>0.146534</v>
      </c>
    </row>
    <row r="17" spans="1:17" x14ac:dyDescent="0.25">
      <c r="A17" t="str">
        <f t="shared" si="0"/>
        <v>3840x2160</v>
      </c>
      <c r="B17" t="s">
        <v>33</v>
      </c>
      <c r="C17" t="s">
        <v>72</v>
      </c>
      <c r="D17">
        <v>3840</v>
      </c>
      <c r="E17">
        <v>2160</v>
      </c>
      <c r="F17" t="s">
        <v>71</v>
      </c>
      <c r="G17" t="s">
        <v>1</v>
      </c>
      <c r="H17">
        <v>256</v>
      </c>
      <c r="I17">
        <v>1215</v>
      </c>
      <c r="J17">
        <v>13</v>
      </c>
      <c r="K17">
        <v>4294705152</v>
      </c>
      <c r="L17">
        <v>49152</v>
      </c>
      <c r="M17">
        <v>65536</v>
      </c>
      <c r="N17">
        <v>31.535699999999999</v>
      </c>
      <c r="O17">
        <v>59</v>
      </c>
      <c r="P17">
        <v>1.0133799999999999</v>
      </c>
      <c r="Q17">
        <v>0.27085799999999999</v>
      </c>
    </row>
    <row r="18" spans="1:17" x14ac:dyDescent="0.25">
      <c r="A18" t="str">
        <f t="shared" si="0"/>
        <v>3840x2160</v>
      </c>
      <c r="B18" t="s">
        <v>33</v>
      </c>
      <c r="C18" t="s">
        <v>72</v>
      </c>
      <c r="D18">
        <v>3840</v>
      </c>
      <c r="E18">
        <v>2160</v>
      </c>
      <c r="F18" t="s">
        <v>71</v>
      </c>
      <c r="G18" t="s">
        <v>1</v>
      </c>
      <c r="H18">
        <v>256</v>
      </c>
      <c r="I18">
        <v>1215</v>
      </c>
      <c r="J18">
        <v>13</v>
      </c>
      <c r="K18">
        <v>4294705152</v>
      </c>
      <c r="L18">
        <v>49152</v>
      </c>
      <c r="M18">
        <v>65536</v>
      </c>
      <c r="N18">
        <v>31.491</v>
      </c>
      <c r="O18">
        <v>59</v>
      </c>
      <c r="P18">
        <v>1.0147200000000001</v>
      </c>
      <c r="Q18">
        <v>0.27144699999999999</v>
      </c>
    </row>
    <row r="19" spans="1:17" x14ac:dyDescent="0.25">
      <c r="A19" t="str">
        <f t="shared" si="0"/>
        <v>3840x2160</v>
      </c>
      <c r="B19" t="s">
        <v>33</v>
      </c>
      <c r="C19" t="s">
        <v>72</v>
      </c>
      <c r="D19">
        <v>3840</v>
      </c>
      <c r="E19">
        <v>2160</v>
      </c>
      <c r="F19" t="s">
        <v>71</v>
      </c>
      <c r="G19" t="s">
        <v>1</v>
      </c>
      <c r="H19">
        <v>256</v>
      </c>
      <c r="I19">
        <v>1215</v>
      </c>
      <c r="J19">
        <v>13</v>
      </c>
      <c r="K19">
        <v>4294705152</v>
      </c>
      <c r="L19">
        <v>49152</v>
      </c>
      <c r="M19">
        <v>65536</v>
      </c>
      <c r="N19">
        <v>31.496099999999998</v>
      </c>
      <c r="O19">
        <v>59</v>
      </c>
      <c r="P19">
        <v>1.0149999999999999</v>
      </c>
      <c r="Q19">
        <v>0.27168799999999999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A558-688E-43F1-9D27-FDF623F82362}">
  <dimension ref="A1:AM19"/>
  <sheetViews>
    <sheetView zoomScale="85" zoomScaleNormal="85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73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33</v>
      </c>
      <c r="C2" t="s">
        <v>72</v>
      </c>
      <c r="D2">
        <v>1024</v>
      </c>
      <c r="E2">
        <v>576</v>
      </c>
      <c r="F2" t="s">
        <v>71</v>
      </c>
      <c r="G2" t="s">
        <v>1</v>
      </c>
      <c r="H2">
        <v>256</v>
      </c>
      <c r="I2">
        <v>1215</v>
      </c>
      <c r="J2">
        <v>13</v>
      </c>
      <c r="K2">
        <v>4294705152</v>
      </c>
      <c r="L2">
        <v>49152</v>
      </c>
      <c r="M2">
        <v>65536</v>
      </c>
      <c r="N2">
        <v>30.1357</v>
      </c>
      <c r="O2">
        <v>466</v>
      </c>
      <c r="P2">
        <v>0.12228899999999999</v>
      </c>
      <c r="Q2">
        <v>3.2056500000000002E-2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13</v>
      </c>
      <c r="Y2" s="3">
        <f>K2/1000000000</f>
        <v>4.2947051519999997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90.543900000000008</v>
      </c>
      <c r="AC2" s="4">
        <f ca="1">SUM(OFFSET($O$2,(ROW()-ROW($AC$2))*$S$2,,$S$2,))</f>
        <v>1399</v>
      </c>
      <c r="AD2" s="4">
        <f ca="1">AC2/AB2</f>
        <v>15.451068487220009</v>
      </c>
      <c r="AE2" s="4">
        <f ca="1">1/MAX(OFFSET($Q$2,(ROW()-ROW($AE$2))*$S$2,,$S$2,))</f>
        <v>30.538920327010761</v>
      </c>
      <c r="AF2" s="4">
        <f ca="1">1/MIN(OFFSET($P$2,(ROW()-ROW($AF$2))*$S$2,,$S$2,))</f>
        <v>8.1773503749315157</v>
      </c>
      <c r="AG2">
        <f ca="1">AE2-AD2</f>
        <v>15.087851839790751</v>
      </c>
      <c r="AH2">
        <f ca="1">AE2-AF2</f>
        <v>22.361569952079243</v>
      </c>
    </row>
    <row r="3" spans="1:39" ht="15.75" x14ac:dyDescent="0.25">
      <c r="A3" t="str">
        <f t="shared" ref="A3:A19" si="0">_xlfn.CONCAT(D3,"x",E3)</f>
        <v>1024x576</v>
      </c>
      <c r="B3" t="s">
        <v>33</v>
      </c>
      <c r="C3" t="s">
        <v>72</v>
      </c>
      <c r="D3">
        <v>1024</v>
      </c>
      <c r="E3">
        <v>576</v>
      </c>
      <c r="F3" t="s">
        <v>71</v>
      </c>
      <c r="G3" t="s">
        <v>1</v>
      </c>
      <c r="H3">
        <v>256</v>
      </c>
      <c r="I3">
        <v>1215</v>
      </c>
      <c r="J3">
        <v>13</v>
      </c>
      <c r="K3">
        <v>4294705152</v>
      </c>
      <c r="L3">
        <v>49152</v>
      </c>
      <c r="M3">
        <v>65536</v>
      </c>
      <c r="N3">
        <v>30.221900000000002</v>
      </c>
      <c r="O3">
        <v>467</v>
      </c>
      <c r="P3">
        <v>0.123334</v>
      </c>
      <c r="Q3">
        <v>3.2557799999999998E-2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13</v>
      </c>
      <c r="Y3" s="3">
        <f t="shared" ref="Y3:Y7" si="4">K3/1000000000</f>
        <v>4.2947051519999997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90.828299999999999</v>
      </c>
      <c r="AC3" s="4">
        <f t="shared" ref="AC3:AC7" ca="1" si="7">SUM(OFFSET($O$2,(ROW()-ROW($AC$2))*$S$2,,$S$2,))</f>
        <v>983</v>
      </c>
      <c r="AD3" s="4">
        <f t="shared" ref="AD3:AD7" ca="1" si="8">AC3/AB3</f>
        <v>10.822618060670518</v>
      </c>
      <c r="AE3" s="4">
        <f t="shared" ref="AE3:AE7" ca="1" si="9">1/MAX(OFFSET($Q$2,(ROW()-ROW($AE$2))*$S$2,,$S$2,))</f>
        <v>21.540907259931974</v>
      </c>
      <c r="AF3" s="4">
        <f t="shared" ref="AF3:AF7" ca="1" si="10">1/MIN(OFFSET($P$2,(ROW()-ROW($AF$2))*$S$2,,$S$2,))</f>
        <v>5.737596750225201</v>
      </c>
      <c r="AG3">
        <f t="shared" ref="AG3:AG7" ca="1" si="11">AE3-AD3</f>
        <v>10.718289199261456</v>
      </c>
      <c r="AH3">
        <f t="shared" ref="AH3:AH7" ca="1" si="12">AE3-AF3</f>
        <v>15.803310509706773</v>
      </c>
    </row>
    <row r="4" spans="1:39" ht="15.75" x14ac:dyDescent="0.25">
      <c r="A4" t="str">
        <f t="shared" si="0"/>
        <v>1024x576</v>
      </c>
      <c r="B4" t="s">
        <v>33</v>
      </c>
      <c r="C4" t="s">
        <v>72</v>
      </c>
      <c r="D4">
        <v>1024</v>
      </c>
      <c r="E4">
        <v>576</v>
      </c>
      <c r="F4" t="s">
        <v>71</v>
      </c>
      <c r="G4" t="s">
        <v>1</v>
      </c>
      <c r="H4">
        <v>256</v>
      </c>
      <c r="I4">
        <v>1215</v>
      </c>
      <c r="J4">
        <v>13</v>
      </c>
      <c r="K4">
        <v>4294705152</v>
      </c>
      <c r="L4">
        <v>49152</v>
      </c>
      <c r="M4">
        <v>65536</v>
      </c>
      <c r="N4">
        <v>30.186299999999999</v>
      </c>
      <c r="O4">
        <v>466</v>
      </c>
      <c r="P4">
        <v>0.12288399999999999</v>
      </c>
      <c r="Q4">
        <v>3.2745099999999999E-2</v>
      </c>
      <c r="V4" s="4" t="str">
        <f t="shared" ca="1" si="1"/>
        <v>1600x900</v>
      </c>
      <c r="W4">
        <f t="shared" ca="1" si="2"/>
        <v>1440000</v>
      </c>
      <c r="X4">
        <f t="shared" ca="1" si="3"/>
        <v>13</v>
      </c>
      <c r="Y4" s="3">
        <f t="shared" si="4"/>
        <v>4.2947051519999997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91.203800000000001</v>
      </c>
      <c r="AC4" s="4">
        <f t="shared" ca="1" si="7"/>
        <v>690</v>
      </c>
      <c r="AD4" s="4">
        <f t="shared" ca="1" si="8"/>
        <v>7.5654742455906439</v>
      </c>
      <c r="AE4" s="4">
        <f t="shared" ca="1" si="9"/>
        <v>15.094954813252768</v>
      </c>
      <c r="AF4" s="4">
        <f t="shared" ca="1" si="10"/>
        <v>3.9262955793838072</v>
      </c>
      <c r="AG4">
        <f t="shared" ca="1" si="11"/>
        <v>7.5294805676621239</v>
      </c>
      <c r="AH4">
        <f t="shared" ca="1" si="12"/>
        <v>11.168659233868961</v>
      </c>
    </row>
    <row r="5" spans="1:39" ht="15.75" x14ac:dyDescent="0.25">
      <c r="A5" t="str">
        <f t="shared" si="0"/>
        <v>1280x720</v>
      </c>
      <c r="B5" t="s">
        <v>33</v>
      </c>
      <c r="C5" t="s">
        <v>72</v>
      </c>
      <c r="D5">
        <v>1280</v>
      </c>
      <c r="E5">
        <v>720</v>
      </c>
      <c r="F5" t="s">
        <v>71</v>
      </c>
      <c r="G5" t="s">
        <v>1</v>
      </c>
      <c r="H5">
        <v>256</v>
      </c>
      <c r="I5">
        <v>1215</v>
      </c>
      <c r="J5">
        <v>13</v>
      </c>
      <c r="K5">
        <v>4294705152</v>
      </c>
      <c r="L5">
        <v>49152</v>
      </c>
      <c r="M5">
        <v>65536</v>
      </c>
      <c r="N5">
        <v>30.314699999999998</v>
      </c>
      <c r="O5">
        <v>328</v>
      </c>
      <c r="P5">
        <v>0.17482</v>
      </c>
      <c r="Q5">
        <v>4.60531E-2</v>
      </c>
      <c r="V5" s="4" t="str">
        <f t="shared" ca="1" si="1"/>
        <v>1920x1080</v>
      </c>
      <c r="W5">
        <f t="shared" ca="1" si="2"/>
        <v>2073600</v>
      </c>
      <c r="X5">
        <f t="shared" ca="1" si="3"/>
        <v>13</v>
      </c>
      <c r="Y5" s="3">
        <f t="shared" si="4"/>
        <v>4.2947051519999997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91.49799999999999</v>
      </c>
      <c r="AC5" s="4">
        <f t="shared" ca="1" si="7"/>
        <v>522</v>
      </c>
      <c r="AD5" s="4">
        <f t="shared" ca="1" si="8"/>
        <v>5.705042733174496</v>
      </c>
      <c r="AE5" s="4">
        <f t="shared" ca="1" si="9"/>
        <v>11.481398985503585</v>
      </c>
      <c r="AF5" s="4">
        <f t="shared" ca="1" si="10"/>
        <v>2.9662412088026171</v>
      </c>
      <c r="AG5">
        <f t="shared" ca="1" si="11"/>
        <v>5.776356252329089</v>
      </c>
      <c r="AH5">
        <f t="shared" ca="1" si="12"/>
        <v>8.515157776700967</v>
      </c>
    </row>
    <row r="6" spans="1:39" ht="15.75" x14ac:dyDescent="0.25">
      <c r="A6" t="str">
        <f t="shared" si="0"/>
        <v>1280x720</v>
      </c>
      <c r="B6" t="s">
        <v>33</v>
      </c>
      <c r="C6" t="s">
        <v>72</v>
      </c>
      <c r="D6">
        <v>1280</v>
      </c>
      <c r="E6">
        <v>720</v>
      </c>
      <c r="F6" t="s">
        <v>71</v>
      </c>
      <c r="G6" t="s">
        <v>1</v>
      </c>
      <c r="H6">
        <v>256</v>
      </c>
      <c r="I6">
        <v>1215</v>
      </c>
      <c r="J6">
        <v>13</v>
      </c>
      <c r="K6">
        <v>4294705152</v>
      </c>
      <c r="L6">
        <v>49152</v>
      </c>
      <c r="M6">
        <v>65536</v>
      </c>
      <c r="N6">
        <v>30.3264</v>
      </c>
      <c r="O6">
        <v>328</v>
      </c>
      <c r="P6">
        <v>0.174289</v>
      </c>
      <c r="Q6">
        <v>4.6423300000000001E-2</v>
      </c>
      <c r="V6" s="4" t="str">
        <f t="shared" ca="1" si="1"/>
        <v>2560x1440</v>
      </c>
      <c r="W6">
        <f t="shared" ca="1" si="2"/>
        <v>3686400</v>
      </c>
      <c r="X6">
        <f t="shared" ca="1" si="3"/>
        <v>13</v>
      </c>
      <c r="Y6" s="3">
        <f t="shared" si="4"/>
        <v>4.2947051519999997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91.784800000000004</v>
      </c>
      <c r="AC6" s="4">
        <f t="shared" ca="1" si="7"/>
        <v>336</v>
      </c>
      <c r="AD6" s="4">
        <f t="shared" ca="1" si="8"/>
        <v>3.6607368540324758</v>
      </c>
      <c r="AE6" s="4">
        <f t="shared" ca="1" si="9"/>
        <v>7.3815991496397775</v>
      </c>
      <c r="AF6" s="4">
        <f t="shared" ca="1" si="10"/>
        <v>1.8786857465991094</v>
      </c>
      <c r="AG6">
        <f t="shared" ca="1" si="11"/>
        <v>3.7208622956073016</v>
      </c>
      <c r="AH6">
        <f t="shared" ca="1" si="12"/>
        <v>5.5029134030406679</v>
      </c>
    </row>
    <row r="7" spans="1:39" ht="15.75" x14ac:dyDescent="0.25">
      <c r="A7" t="str">
        <f t="shared" si="0"/>
        <v>1280x720</v>
      </c>
      <c r="B7" t="s">
        <v>33</v>
      </c>
      <c r="C7" t="s">
        <v>72</v>
      </c>
      <c r="D7">
        <v>1280</v>
      </c>
      <c r="E7">
        <v>720</v>
      </c>
      <c r="F7" t="s">
        <v>71</v>
      </c>
      <c r="G7" t="s">
        <v>1</v>
      </c>
      <c r="H7">
        <v>256</v>
      </c>
      <c r="I7">
        <v>1215</v>
      </c>
      <c r="J7">
        <v>13</v>
      </c>
      <c r="K7">
        <v>4294705152</v>
      </c>
      <c r="L7">
        <v>49152</v>
      </c>
      <c r="M7">
        <v>65536</v>
      </c>
      <c r="N7">
        <v>30.187200000000001</v>
      </c>
      <c r="O7">
        <v>327</v>
      </c>
      <c r="P7">
        <v>0.17492099999999999</v>
      </c>
      <c r="Q7">
        <v>4.6382E-2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13</v>
      </c>
      <c r="Y7" s="3">
        <f t="shared" si="4"/>
        <v>4.2947051519999997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97.433499999999995</v>
      </c>
      <c r="AC7" s="4">
        <f t="shared" ca="1" si="7"/>
        <v>181</v>
      </c>
      <c r="AD7" s="4">
        <f t="shared" ca="1" si="8"/>
        <v>1.857677287585892</v>
      </c>
      <c r="AE7" s="4">
        <f t="shared" ca="1" si="9"/>
        <v>3.995189791491045</v>
      </c>
      <c r="AF7" s="4">
        <f t="shared" ca="1" si="10"/>
        <v>0.50941137515600721</v>
      </c>
      <c r="AG7">
        <f t="shared" ca="1" si="11"/>
        <v>2.1375125039051532</v>
      </c>
      <c r="AH7">
        <f t="shared" ca="1" si="12"/>
        <v>3.4857784163350378</v>
      </c>
    </row>
    <row r="8" spans="1:39" ht="15.75" x14ac:dyDescent="0.25">
      <c r="A8" t="str">
        <f t="shared" si="0"/>
        <v>1600x900</v>
      </c>
      <c r="B8" t="s">
        <v>33</v>
      </c>
      <c r="C8" t="s">
        <v>72</v>
      </c>
      <c r="D8">
        <v>1600</v>
      </c>
      <c r="E8">
        <v>900</v>
      </c>
      <c r="F8" t="s">
        <v>71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30.407</v>
      </c>
      <c r="O8">
        <v>230</v>
      </c>
      <c r="P8">
        <v>0.25601600000000002</v>
      </c>
      <c r="Q8">
        <v>6.5621499999999999E-2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33</v>
      </c>
      <c r="C9" t="s">
        <v>72</v>
      </c>
      <c r="D9">
        <v>1600</v>
      </c>
      <c r="E9">
        <v>900</v>
      </c>
      <c r="F9" t="s">
        <v>71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30.392099999999999</v>
      </c>
      <c r="O9">
        <v>230</v>
      </c>
      <c r="P9">
        <v>0.254693</v>
      </c>
      <c r="Q9">
        <v>6.5855200000000003E-2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33</v>
      </c>
      <c r="C10" t="s">
        <v>72</v>
      </c>
      <c r="D10">
        <v>1600</v>
      </c>
      <c r="E10">
        <v>900</v>
      </c>
      <c r="F10" t="s">
        <v>71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30.404699999999998</v>
      </c>
      <c r="O10">
        <v>230</v>
      </c>
      <c r="P10">
        <v>0.25503300000000001</v>
      </c>
      <c r="Q10">
        <v>6.6247299999999995E-2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33</v>
      </c>
      <c r="C11" t="s">
        <v>72</v>
      </c>
      <c r="D11">
        <v>1920</v>
      </c>
      <c r="E11">
        <v>1080</v>
      </c>
      <c r="F11" t="s">
        <v>71</v>
      </c>
      <c r="G11" t="s">
        <v>1</v>
      </c>
      <c r="H11">
        <v>256</v>
      </c>
      <c r="I11">
        <v>1215</v>
      </c>
      <c r="J11">
        <v>13</v>
      </c>
      <c r="K11">
        <v>4294705152</v>
      </c>
      <c r="L11">
        <v>49152</v>
      </c>
      <c r="M11">
        <v>65536</v>
      </c>
      <c r="N11">
        <v>30.4834</v>
      </c>
      <c r="O11">
        <v>174</v>
      </c>
      <c r="P11">
        <v>0.33773900000000001</v>
      </c>
      <c r="Q11">
        <v>8.6323399999999995E-2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33</v>
      </c>
      <c r="C12" t="s">
        <v>72</v>
      </c>
      <c r="D12">
        <v>1920</v>
      </c>
      <c r="E12">
        <v>1080</v>
      </c>
      <c r="F12" t="s">
        <v>71</v>
      </c>
      <c r="G12" t="s">
        <v>1</v>
      </c>
      <c r="H12">
        <v>256</v>
      </c>
      <c r="I12">
        <v>1215</v>
      </c>
      <c r="J12">
        <v>13</v>
      </c>
      <c r="K12">
        <v>4294705152</v>
      </c>
      <c r="L12">
        <v>49152</v>
      </c>
      <c r="M12">
        <v>65536</v>
      </c>
      <c r="N12">
        <v>30.5002</v>
      </c>
      <c r="O12">
        <v>174</v>
      </c>
      <c r="P12">
        <v>0.33712700000000001</v>
      </c>
      <c r="Q12">
        <v>8.7097400000000005E-2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33</v>
      </c>
      <c r="C13" t="s">
        <v>72</v>
      </c>
      <c r="D13">
        <v>1920</v>
      </c>
      <c r="E13">
        <v>1080</v>
      </c>
      <c r="F13" t="s">
        <v>71</v>
      </c>
      <c r="G13" t="s">
        <v>1</v>
      </c>
      <c r="H13">
        <v>256</v>
      </c>
      <c r="I13">
        <v>1215</v>
      </c>
      <c r="J13">
        <v>13</v>
      </c>
      <c r="K13">
        <v>4294705152</v>
      </c>
      <c r="L13">
        <v>49152</v>
      </c>
      <c r="M13">
        <v>65536</v>
      </c>
      <c r="N13">
        <v>30.514399999999998</v>
      </c>
      <c r="O13">
        <v>174</v>
      </c>
      <c r="P13">
        <v>0.33893400000000001</v>
      </c>
      <c r="Q13">
        <v>8.6934999999999998E-2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33</v>
      </c>
      <c r="C14" t="s">
        <v>72</v>
      </c>
      <c r="D14">
        <v>2560</v>
      </c>
      <c r="E14">
        <v>1440</v>
      </c>
      <c r="F14" t="s">
        <v>71</v>
      </c>
      <c r="G14" t="s">
        <v>1</v>
      </c>
      <c r="H14">
        <v>256</v>
      </c>
      <c r="I14">
        <v>1215</v>
      </c>
      <c r="J14">
        <v>13</v>
      </c>
      <c r="K14">
        <v>4294705152</v>
      </c>
      <c r="L14">
        <v>49152</v>
      </c>
      <c r="M14">
        <v>65536</v>
      </c>
      <c r="N14">
        <v>30.5867</v>
      </c>
      <c r="O14">
        <v>112</v>
      </c>
      <c r="P14">
        <v>0.53243300000000005</v>
      </c>
      <c r="Q14">
        <v>0.13469500000000001</v>
      </c>
    </row>
    <row r="15" spans="1:39" x14ac:dyDescent="0.25">
      <c r="A15" t="str">
        <f t="shared" si="0"/>
        <v>2560x1440</v>
      </c>
      <c r="B15" t="s">
        <v>33</v>
      </c>
      <c r="C15" t="s">
        <v>72</v>
      </c>
      <c r="D15">
        <v>2560</v>
      </c>
      <c r="E15">
        <v>1440</v>
      </c>
      <c r="F15" t="s">
        <v>71</v>
      </c>
      <c r="G15" t="s">
        <v>1</v>
      </c>
      <c r="H15">
        <v>256</v>
      </c>
      <c r="I15">
        <v>1215</v>
      </c>
      <c r="J15">
        <v>13</v>
      </c>
      <c r="K15">
        <v>4294705152</v>
      </c>
      <c r="L15">
        <v>49152</v>
      </c>
      <c r="M15">
        <v>65536</v>
      </c>
      <c r="N15">
        <v>30.603200000000001</v>
      </c>
      <c r="O15">
        <v>112</v>
      </c>
      <c r="P15">
        <v>0.53381299999999998</v>
      </c>
      <c r="Q15">
        <v>0.13525699999999999</v>
      </c>
    </row>
    <row r="16" spans="1:39" x14ac:dyDescent="0.25">
      <c r="A16" t="str">
        <f t="shared" si="0"/>
        <v>2560x1440</v>
      </c>
      <c r="B16" t="s">
        <v>33</v>
      </c>
      <c r="C16" t="s">
        <v>72</v>
      </c>
      <c r="D16">
        <v>2560</v>
      </c>
      <c r="E16">
        <v>1440</v>
      </c>
      <c r="F16" t="s">
        <v>71</v>
      </c>
      <c r="G16" t="s">
        <v>1</v>
      </c>
      <c r="H16">
        <v>256</v>
      </c>
      <c r="I16">
        <v>1215</v>
      </c>
      <c r="J16">
        <v>13</v>
      </c>
      <c r="K16">
        <v>4294705152</v>
      </c>
      <c r="L16">
        <v>49152</v>
      </c>
      <c r="M16">
        <v>65536</v>
      </c>
      <c r="N16">
        <v>30.594899999999999</v>
      </c>
      <c r="O16">
        <v>112</v>
      </c>
      <c r="P16">
        <v>0.53228699999999995</v>
      </c>
      <c r="Q16">
        <v>0.13547200000000001</v>
      </c>
    </row>
    <row r="17" spans="1:17" x14ac:dyDescent="0.25">
      <c r="A17" t="str">
        <f t="shared" si="0"/>
        <v>3840x2160</v>
      </c>
      <c r="B17" t="s">
        <v>33</v>
      </c>
      <c r="C17" t="s">
        <v>72</v>
      </c>
      <c r="D17">
        <v>3840</v>
      </c>
      <c r="E17">
        <v>2160</v>
      </c>
      <c r="F17" t="s">
        <v>71</v>
      </c>
      <c r="G17" t="s">
        <v>1</v>
      </c>
      <c r="H17">
        <v>256</v>
      </c>
      <c r="I17">
        <v>1215</v>
      </c>
      <c r="J17">
        <v>13</v>
      </c>
      <c r="K17">
        <v>4294705152</v>
      </c>
      <c r="L17">
        <v>49152</v>
      </c>
      <c r="M17">
        <v>65536</v>
      </c>
      <c r="N17">
        <v>31.8764</v>
      </c>
      <c r="O17">
        <v>60</v>
      </c>
      <c r="P17">
        <v>1.9703999999999999</v>
      </c>
      <c r="Q17">
        <v>0.249779</v>
      </c>
    </row>
    <row r="18" spans="1:17" x14ac:dyDescent="0.25">
      <c r="A18" t="str">
        <f t="shared" si="0"/>
        <v>3840x2160</v>
      </c>
      <c r="B18" t="s">
        <v>33</v>
      </c>
      <c r="C18" t="s">
        <v>72</v>
      </c>
      <c r="D18">
        <v>3840</v>
      </c>
      <c r="E18">
        <v>2160</v>
      </c>
      <c r="F18" t="s">
        <v>71</v>
      </c>
      <c r="G18" t="s">
        <v>1</v>
      </c>
      <c r="H18">
        <v>256</v>
      </c>
      <c r="I18">
        <v>1215</v>
      </c>
      <c r="J18">
        <v>13</v>
      </c>
      <c r="K18">
        <v>4294705152</v>
      </c>
      <c r="L18">
        <v>49152</v>
      </c>
      <c r="M18">
        <v>65536</v>
      </c>
      <c r="N18">
        <v>32.8508</v>
      </c>
      <c r="O18">
        <v>60</v>
      </c>
      <c r="P18">
        <v>1.96305</v>
      </c>
      <c r="Q18">
        <v>0.25001000000000001</v>
      </c>
    </row>
    <row r="19" spans="1:17" x14ac:dyDescent="0.25">
      <c r="A19" t="str">
        <f t="shared" si="0"/>
        <v>3840x2160</v>
      </c>
      <c r="B19" t="s">
        <v>33</v>
      </c>
      <c r="C19" t="s">
        <v>72</v>
      </c>
      <c r="D19">
        <v>3840</v>
      </c>
      <c r="E19">
        <v>2160</v>
      </c>
      <c r="F19" t="s">
        <v>71</v>
      </c>
      <c r="G19" t="s">
        <v>1</v>
      </c>
      <c r="H19">
        <v>256</v>
      </c>
      <c r="I19">
        <v>1215</v>
      </c>
      <c r="J19">
        <v>13</v>
      </c>
      <c r="K19">
        <v>4294705152</v>
      </c>
      <c r="L19">
        <v>49152</v>
      </c>
      <c r="M19">
        <v>65536</v>
      </c>
      <c r="N19">
        <v>32.706299999999999</v>
      </c>
      <c r="O19">
        <v>61</v>
      </c>
      <c r="P19">
        <v>1.97346</v>
      </c>
      <c r="Q19">
        <v>0.250301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B349-2272-4985-8475-8A40B0359212}">
  <dimension ref="A1:AM16"/>
  <sheetViews>
    <sheetView zoomScale="85" zoomScaleNormal="85" workbookViewId="0">
      <selection activeCell="I20" sqref="I2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48</v>
      </c>
      <c r="AE1" s="2" t="s">
        <v>47</v>
      </c>
      <c r="AF1" s="2" t="s">
        <v>45</v>
      </c>
      <c r="AG1" s="2" t="s">
        <v>46</v>
      </c>
      <c r="AH1" s="2" t="s">
        <v>50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30</v>
      </c>
      <c r="C2" t="s">
        <v>78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30.207699999999999</v>
      </c>
      <c r="O2">
        <v>356</v>
      </c>
      <c r="P2">
        <v>0.12265</v>
      </c>
      <c r="Q2">
        <v>4.9584499999999997E-2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6" si="0">L2/1000</f>
        <v>49.152000000000001</v>
      </c>
      <c r="Z2" s="3">
        <f t="shared" si="0"/>
        <v>65.536000000000001</v>
      </c>
      <c r="AA2" s="4">
        <f ca="1">SUM(OFFSET($N$2,(ROW()-ROW($AA$2))*$S$2,,$S$2,))</f>
        <v>90.445300000000003</v>
      </c>
      <c r="AB2" s="4">
        <f ca="1">SUM(OFFSET($O$2,(ROW()-ROW($AB$2))*$S$2,,$S$2,))</f>
        <v>1070</v>
      </c>
      <c r="AC2" s="4">
        <f ca="1">AB2/AA2</f>
        <v>11.830354921704057</v>
      </c>
      <c r="AD2" s="4">
        <f ca="1">1/MAX(OFFSET($Q$2,(ROW()-ROW($AD$2))*$S$2,,$S$2,))</f>
        <v>20.167592695297927</v>
      </c>
      <c r="AE2" s="4">
        <f ca="1">1/MIN(OFFSET($P$2,(ROW()-ROW($AE$2))*$S$2,,$S$2,))</f>
        <v>8.2695202024378549</v>
      </c>
      <c r="AF2">
        <f ca="1">AD2-AC2</f>
        <v>8.3372377735938699</v>
      </c>
      <c r="AG2">
        <f ca="1">AD2-AE2</f>
        <v>11.898072492860072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30</v>
      </c>
      <c r="C3" t="s">
        <v>78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30.107099999999999</v>
      </c>
      <c r="O3">
        <v>357</v>
      </c>
      <c r="P3">
        <v>0.12092600000000001</v>
      </c>
      <c r="Q3">
        <v>4.9058400000000002E-2</v>
      </c>
      <c r="V3" s="4" t="str">
        <f ca="1">INDEX(OFFSET($A$2,(ROW()-ROW($V$2))*$S$2,,$S$2,),1)</f>
        <v>Linear Epsilon</v>
      </c>
      <c r="W3">
        <f>D3*E3</f>
        <v>2073600</v>
      </c>
      <c r="X3" s="3">
        <f>K3/1000000000</f>
        <v>8.5894103039999994</v>
      </c>
      <c r="Y3" s="3">
        <f t="shared" si="0"/>
        <v>49.152000000000001</v>
      </c>
      <c r="Z3" s="3">
        <f t="shared" si="0"/>
        <v>65.536000000000001</v>
      </c>
      <c r="AA3" s="4">
        <f ca="1">SUM(OFFSET($N$2,(ROW()-ROW($AA$2))*$S$2,,$S$2,))</f>
        <v>90.5124</v>
      </c>
      <c r="AB3" s="4">
        <f ca="1">SUM(OFFSET($O$2,(ROW()-ROW($AB$2))*$S$2,,$S$2,))</f>
        <v>1206</v>
      </c>
      <c r="AC3" s="4">
        <f t="shared" ref="AC3:AC6" ca="1" si="1">AB3/AA3</f>
        <v>13.324141222639108</v>
      </c>
      <c r="AD3" s="4">
        <f t="shared" ref="AD3:AD6" ca="1" si="2">1/MAX(OFFSET($Q$2,(ROW()-ROW($AD$2))*$S$2,,$S$2,))</f>
        <v>24.831764793523874</v>
      </c>
      <c r="AE3" s="4">
        <f t="shared" ref="AE3:AE6" ca="1" si="3">1/MIN(OFFSET($P$2,(ROW()-ROW($AE$2))*$S$2,,$S$2,))</f>
        <v>7.5809838600853618</v>
      </c>
      <c r="AF3">
        <f t="shared" ref="AF3:AF6" ca="1" si="4">AD3-AC3</f>
        <v>11.507623570884766</v>
      </c>
      <c r="AG3">
        <f t="shared" ref="AG3:AG6" ca="1" si="5">AD3-AE3</f>
        <v>17.250780933438513</v>
      </c>
      <c r="AH3">
        <f t="shared" ref="AH3:AH6" ca="1" si="6">ROUND((AC3-$AC$2)/ABS($AC$2)*100, $T$2)</f>
        <v>12.6</v>
      </c>
    </row>
    <row r="4" spans="1:39" ht="15.75" x14ac:dyDescent="0.25">
      <c r="A4" t="s">
        <v>26</v>
      </c>
      <c r="B4" t="s">
        <v>30</v>
      </c>
      <c r="C4" t="s">
        <v>78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30.130500000000001</v>
      </c>
      <c r="O4">
        <v>357</v>
      </c>
      <c r="P4">
        <v>0.12148299999999999</v>
      </c>
      <c r="Q4">
        <v>4.8924799999999997E-2</v>
      </c>
      <c r="V4" s="4" t="str">
        <f ca="1">INDEX(OFFSET($A$2,(ROW()-ROW($V$2))*$S$2,,$S$2,),1)</f>
        <v>Bounding Volume</v>
      </c>
      <c r="W4">
        <f>D4*E4</f>
        <v>2073600</v>
      </c>
      <c r="X4" s="3">
        <f>K4/1000000000</f>
        <v>8.5894103039999994</v>
      </c>
      <c r="Y4" s="3">
        <f t="shared" si="0"/>
        <v>49.152000000000001</v>
      </c>
      <c r="Z4" s="3">
        <f t="shared" si="0"/>
        <v>65.536000000000001</v>
      </c>
      <c r="AA4" s="4">
        <f ca="1">SUM(OFFSET($N$2,(ROW()-ROW($AA$2))*$S$2,,$S$2,))</f>
        <v>90.458100000000002</v>
      </c>
      <c r="AB4" s="4">
        <f ca="1">SUM(OFFSET($O$2,(ROW()-ROW($AB$2))*$S$2,,$S$2,))</f>
        <v>996</v>
      </c>
      <c r="AC4" s="4">
        <f t="shared" ca="1" si="1"/>
        <v>11.010622597644655</v>
      </c>
      <c r="AD4" s="4">
        <f t="shared" ca="1" si="2"/>
        <v>18.929642305478996</v>
      </c>
      <c r="AE4" s="4">
        <f t="shared" ca="1" si="3"/>
        <v>7.4909733770806177</v>
      </c>
      <c r="AF4">
        <f t="shared" ca="1" si="4"/>
        <v>7.9190197078343409</v>
      </c>
      <c r="AG4">
        <f t="shared" ca="1" si="5"/>
        <v>11.438668928398378</v>
      </c>
      <c r="AH4">
        <f t="shared" ca="1" si="6"/>
        <v>-6.9</v>
      </c>
    </row>
    <row r="5" spans="1:39" ht="15.75" x14ac:dyDescent="0.25">
      <c r="A5" t="s">
        <v>25</v>
      </c>
      <c r="B5" t="s">
        <v>31</v>
      </c>
      <c r="C5" t="s">
        <v>78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30.139199999999999</v>
      </c>
      <c r="O5">
        <v>402</v>
      </c>
      <c r="P5">
        <v>0.132772</v>
      </c>
      <c r="Q5">
        <v>3.9915100000000002E-2</v>
      </c>
      <c r="V5" s="4" t="str">
        <f ca="1">INDEX(OFFSET($A$2,(ROW()-ROW($V$2))*$S$2,,$S$2,),1)</f>
        <v>Fast Maths</v>
      </c>
      <c r="W5">
        <f>D5*E5</f>
        <v>2073600</v>
      </c>
      <c r="X5" s="3">
        <f>K5/1000000000</f>
        <v>8.5894103039999994</v>
      </c>
      <c r="Y5" s="3">
        <f t="shared" si="0"/>
        <v>49.152000000000001</v>
      </c>
      <c r="Z5" s="3">
        <f t="shared" si="0"/>
        <v>65.536000000000001</v>
      </c>
      <c r="AA5" s="4">
        <f ca="1">SUM(OFFSET($N$2,(ROW()-ROW($AA$2))*$S$2,,$S$2,))</f>
        <v>90.191299999999998</v>
      </c>
      <c r="AB5" s="4">
        <f ca="1">SUM(OFFSET($O$2,(ROW()-ROW($AB$2))*$S$2,,$S$2,))</f>
        <v>2111</v>
      </c>
      <c r="AC5" s="4">
        <f t="shared" ca="1" si="1"/>
        <v>23.405805216245913</v>
      </c>
      <c r="AD5" s="4">
        <f t="shared" ca="1" si="2"/>
        <v>40.49419110828552</v>
      </c>
      <c r="AE5" s="4">
        <f t="shared" ca="1" si="3"/>
        <v>16.568168902541061</v>
      </c>
      <c r="AF5">
        <f t="shared" ca="1" si="4"/>
        <v>17.088385892039607</v>
      </c>
      <c r="AG5">
        <f t="shared" ca="1" si="5"/>
        <v>23.926022205744459</v>
      </c>
      <c r="AH5">
        <f t="shared" ca="1" si="6"/>
        <v>97.8</v>
      </c>
      <c r="AI5">
        <f ca="1">SUM(AH3:AH5)</f>
        <v>103.5</v>
      </c>
    </row>
    <row r="6" spans="1:39" ht="15.75" x14ac:dyDescent="0.25">
      <c r="A6" t="s">
        <v>25</v>
      </c>
      <c r="B6" t="s">
        <v>31</v>
      </c>
      <c r="C6" t="s">
        <v>78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30.1858</v>
      </c>
      <c r="O6">
        <v>402</v>
      </c>
      <c r="P6">
        <v>0.131909</v>
      </c>
      <c r="Q6">
        <v>4.0271000000000001E-2</v>
      </c>
      <c r="V6" s="4" t="str">
        <f ca="1">INDEX(OFFSET($A$2,(ROW()-ROW($V$2))*$S$2,,$S$2,),1)</f>
        <v>All</v>
      </c>
      <c r="W6">
        <f>D6*E6</f>
        <v>2073600</v>
      </c>
      <c r="X6" s="3">
        <f>K6/1000000000</f>
        <v>8.5894103039999994</v>
      </c>
      <c r="Y6" s="3">
        <f t="shared" si="0"/>
        <v>49.152000000000001</v>
      </c>
      <c r="Z6" s="3">
        <f t="shared" si="0"/>
        <v>65.536000000000001</v>
      </c>
      <c r="AA6" s="4">
        <f ca="1">SUM(OFFSET($N$2,(ROW()-ROW($AA$2))*$S$2,,$S$2,))</f>
        <v>90.2988</v>
      </c>
      <c r="AB6" s="4">
        <f ca="1">SUM(OFFSET($O$2,(ROW()-ROW($AB$2))*$S$2,,$S$2,))</f>
        <v>2300</v>
      </c>
      <c r="AC6" s="4">
        <f t="shared" ca="1" si="1"/>
        <v>25.470991862571818</v>
      </c>
      <c r="AD6" s="4">
        <f t="shared" ca="1" si="2"/>
        <v>45.237815194477363</v>
      </c>
      <c r="AE6" s="4">
        <f t="shared" ca="1" si="3"/>
        <v>15.842713539975128</v>
      </c>
      <c r="AF6">
        <f t="shared" ca="1" si="4"/>
        <v>19.766823331905545</v>
      </c>
      <c r="AG6">
        <f t="shared" ca="1" si="5"/>
        <v>29.395101654502234</v>
      </c>
      <c r="AH6">
        <f t="shared" ca="1" si="6"/>
        <v>115.3</v>
      </c>
      <c r="AI6">
        <f ca="1">AH6-AI5</f>
        <v>11.799999999999997</v>
      </c>
    </row>
    <row r="7" spans="1:39" ht="15.75" x14ac:dyDescent="0.25">
      <c r="A7" t="s">
        <v>25</v>
      </c>
      <c r="B7" t="s">
        <v>31</v>
      </c>
      <c r="C7" t="s">
        <v>78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30.1874</v>
      </c>
      <c r="O7">
        <v>402</v>
      </c>
      <c r="P7">
        <v>0.13209499999999999</v>
      </c>
      <c r="Q7">
        <v>3.9965000000000001E-2</v>
      </c>
      <c r="T7" s="4"/>
      <c r="U7" s="4"/>
      <c r="AE7" s="3"/>
      <c r="AF7" s="3"/>
      <c r="AG7" s="3"/>
    </row>
    <row r="8" spans="1:39" ht="15.75" x14ac:dyDescent="0.25">
      <c r="A8" t="s">
        <v>24</v>
      </c>
      <c r="B8" t="s">
        <v>32</v>
      </c>
      <c r="C8" t="s">
        <v>78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30.157800000000002</v>
      </c>
      <c r="O8">
        <v>332</v>
      </c>
      <c r="P8">
        <v>0.133656</v>
      </c>
      <c r="Q8">
        <v>5.2564E-2</v>
      </c>
      <c r="T8" s="4"/>
      <c r="U8" s="4"/>
      <c r="V8" s="3"/>
    </row>
    <row r="9" spans="1:39" ht="15.75" x14ac:dyDescent="0.25">
      <c r="A9" t="s">
        <v>24</v>
      </c>
      <c r="B9" t="s">
        <v>32</v>
      </c>
      <c r="C9" t="s">
        <v>78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30.145199999999999</v>
      </c>
      <c r="O9">
        <v>332</v>
      </c>
      <c r="P9">
        <v>0.133494</v>
      </c>
      <c r="Q9">
        <v>5.2827199999999998E-2</v>
      </c>
      <c r="T9" s="4"/>
      <c r="U9" s="3"/>
      <c r="V9" s="3"/>
    </row>
    <row r="10" spans="1:39" ht="15.75" x14ac:dyDescent="0.25">
      <c r="A10" t="s">
        <v>24</v>
      </c>
      <c r="B10" t="s">
        <v>32</v>
      </c>
      <c r="C10" t="s">
        <v>78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30.155100000000001</v>
      </c>
      <c r="O10">
        <v>332</v>
      </c>
      <c r="P10">
        <v>0.13365099999999999</v>
      </c>
      <c r="Q10">
        <v>5.2805699999999997E-2</v>
      </c>
      <c r="T10" s="4"/>
      <c r="U10" s="3"/>
      <c r="V10" s="3"/>
    </row>
    <row r="11" spans="1:39" x14ac:dyDescent="0.25">
      <c r="A11" t="s">
        <v>51</v>
      </c>
      <c r="B11" t="s">
        <v>30</v>
      </c>
      <c r="C11" t="s">
        <v>76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30.069700000000001</v>
      </c>
      <c r="O11">
        <v>704</v>
      </c>
      <c r="P11">
        <v>6.0356699999999999E-2</v>
      </c>
      <c r="Q11">
        <v>2.4415200000000001E-2</v>
      </c>
    </row>
    <row r="12" spans="1:39" x14ac:dyDescent="0.25">
      <c r="A12" t="s">
        <v>51</v>
      </c>
      <c r="B12" t="s">
        <v>30</v>
      </c>
      <c r="C12" t="s">
        <v>76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30.0669</v>
      </c>
      <c r="O12">
        <v>704</v>
      </c>
      <c r="P12">
        <v>6.07602E-2</v>
      </c>
      <c r="Q12">
        <v>2.4606200000000002E-2</v>
      </c>
    </row>
    <row r="13" spans="1:39" x14ac:dyDescent="0.25">
      <c r="A13" t="s">
        <v>51</v>
      </c>
      <c r="B13" t="s">
        <v>30</v>
      </c>
      <c r="C13" t="s">
        <v>76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30.0547</v>
      </c>
      <c r="O13">
        <v>703</v>
      </c>
      <c r="P13">
        <v>6.1913599999999999E-2</v>
      </c>
      <c r="Q13">
        <v>2.4694899999999999E-2</v>
      </c>
    </row>
    <row r="14" spans="1:39" x14ac:dyDescent="0.25">
      <c r="A14" t="s">
        <v>27</v>
      </c>
      <c r="B14" t="s">
        <v>33</v>
      </c>
      <c r="C14" t="s">
        <v>76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30.1082</v>
      </c>
      <c r="O14">
        <v>767</v>
      </c>
      <c r="P14">
        <v>6.3120499999999996E-2</v>
      </c>
      <c r="Q14">
        <v>2.1973199999999998E-2</v>
      </c>
    </row>
    <row r="15" spans="1:39" x14ac:dyDescent="0.25">
      <c r="A15" t="s">
        <v>27</v>
      </c>
      <c r="B15" t="s">
        <v>33</v>
      </c>
      <c r="C15" t="s">
        <v>76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30.092700000000001</v>
      </c>
      <c r="O15">
        <v>767</v>
      </c>
      <c r="P15">
        <v>6.3575300000000001E-2</v>
      </c>
      <c r="Q15">
        <v>2.2105400000000001E-2</v>
      </c>
    </row>
    <row r="16" spans="1:39" x14ac:dyDescent="0.25">
      <c r="A16" t="s">
        <v>27</v>
      </c>
      <c r="B16" t="s">
        <v>33</v>
      </c>
      <c r="C16" t="s">
        <v>76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30.097899999999999</v>
      </c>
      <c r="O16">
        <v>766</v>
      </c>
      <c r="P16">
        <v>6.3305600000000004E-2</v>
      </c>
      <c r="Q16">
        <v>2.1998400000000001E-2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3841-ECB5-4572-A470-D93688F263BB}">
  <dimension ref="A1:AM19"/>
  <sheetViews>
    <sheetView zoomScale="85" zoomScaleNormal="85" workbookViewId="0">
      <selection activeCell="B2" sqref="B2:Q1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8.2851562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48</v>
      </c>
      <c r="AE1" s="2" t="s">
        <v>47</v>
      </c>
      <c r="AF1" s="2" t="s">
        <v>45</v>
      </c>
      <c r="AG1" s="2" t="s">
        <v>46</v>
      </c>
      <c r="AH1" s="2" t="s">
        <v>50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34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</v>
      </c>
      <c r="O2">
        <v>1895</v>
      </c>
      <c r="P2">
        <v>2.7408700000000001E-2</v>
      </c>
      <c r="Q2">
        <v>9.2704999999999992E-3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90.119799999999998</v>
      </c>
      <c r="AB2" s="4">
        <f ca="1">SUM(OFFSET($O$2,(ROW()-ROW($AB$2))*$S$2,,$S$2,))</f>
        <v>5669</v>
      </c>
      <c r="AC2" s="4">
        <f ca="1">AB2/AA2</f>
        <v>62.905155137938614</v>
      </c>
      <c r="AD2" s="4">
        <f ca="1">1/MAX(OFFSET($Q$2,(ROW()-ROW($AD$2))*$S$2,,$S$2,))</f>
        <v>107.64957909014576</v>
      </c>
      <c r="AE2" s="4">
        <f ca="1">1/MIN(OFFSET($P$2,(ROW()-ROW($AE$2))*$S$2,,$S$2,))</f>
        <v>36.484765786046033</v>
      </c>
      <c r="AF2">
        <f ca="1">AD2-AC2</f>
        <v>44.74442395220715</v>
      </c>
      <c r="AG2">
        <f ca="1">AD2-AE2</f>
        <v>71.164813304099738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34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30.040700000000001</v>
      </c>
      <c r="O3">
        <v>1885</v>
      </c>
      <c r="P3">
        <v>2.7727100000000001E-2</v>
      </c>
      <c r="Q3">
        <v>9.1540000000000007E-3</v>
      </c>
      <c r="V3" s="4" t="str">
        <f t="shared" ref="V3:V7" ca="1" si="1">INDEX(OFFSET($A$2,(ROW()-ROW($V$2))*$S$2,,$S$2,),1)</f>
        <v>Phong</v>
      </c>
      <c r="W3">
        <f t="shared" ref="W3:W7" si="2">D3*E3</f>
        <v>2073600</v>
      </c>
      <c r="X3" s="3">
        <f t="shared" ref="X3:X7" si="3">K3/1000000000</f>
        <v>8.5894103039999994</v>
      </c>
      <c r="Y3" s="3">
        <f t="shared" ref="Y3:Z6" si="4">L3/1000</f>
        <v>49.152000000000001</v>
      </c>
      <c r="Z3" s="3">
        <f t="shared" si="4"/>
        <v>65.536000000000001</v>
      </c>
      <c r="AA3" s="4">
        <f t="shared" ref="AA3:AA7" ca="1" si="5">SUM(OFFSET($N$2,(ROW()-ROW($AA$2))*$S$2,,$S$2,))</f>
        <v>90.179000000000002</v>
      </c>
      <c r="AB3" s="4">
        <f t="shared" ref="AB3:AB7" ca="1" si="6">SUM(OFFSET($O$2,(ROW()-ROW($AB$2))*$S$2,,$S$2,))</f>
        <v>4790</v>
      </c>
      <c r="AC3" s="4">
        <f t="shared" ref="AC3:AC6" ca="1" si="7">AB3/AA3</f>
        <v>53.116579247940209</v>
      </c>
      <c r="AD3" s="4">
        <f t="shared" ref="AD3:AD7" ca="1" si="8">1/MAX(OFFSET($Q$2,(ROW()-ROW($AD$2))*$S$2,,$S$2,))</f>
        <v>93.543619389721428</v>
      </c>
      <c r="AE3" s="4">
        <f t="shared" ref="AE3:AE7" ca="1" si="9">1/MIN(OFFSET($P$2,(ROW()-ROW($AE$2))*$S$2,,$S$2,))</f>
        <v>29.294328910866145</v>
      </c>
      <c r="AF3">
        <f t="shared" ref="AF3:AF6" ca="1" si="10">AD3-AC3</f>
        <v>40.42704014178122</v>
      </c>
      <c r="AG3">
        <f t="shared" ref="AG3:AG6" ca="1" si="11">AD3-AE3</f>
        <v>64.249290478855286</v>
      </c>
      <c r="AH3">
        <f t="shared" ref="AH3:AH7" ca="1" si="12">ROUND((AC3-$AC$2)/ABS($AC$2)*100, $T$2)</f>
        <v>-15.6</v>
      </c>
    </row>
    <row r="4" spans="1:39" ht="15.75" x14ac:dyDescent="0.25">
      <c r="A4" t="s">
        <v>26</v>
      </c>
      <c r="B4" t="s">
        <v>34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30.049099999999999</v>
      </c>
      <c r="O4">
        <v>1889</v>
      </c>
      <c r="P4">
        <v>2.7470999999999999E-2</v>
      </c>
      <c r="Q4">
        <v>9.2893999999999997E-3</v>
      </c>
      <c r="V4" s="4" t="str">
        <f t="shared" ca="1" si="1"/>
        <v>Glow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4"/>
        <v>65.536000000000001</v>
      </c>
      <c r="AA4" s="4">
        <f t="shared" ca="1" si="5"/>
        <v>90.123199999999997</v>
      </c>
      <c r="AB4" s="4">
        <f t="shared" ca="1" si="6"/>
        <v>5637</v>
      </c>
      <c r="AC4" s="4">
        <f t="shared" ca="1" si="7"/>
        <v>62.547712464714969</v>
      </c>
      <c r="AD4" s="4">
        <f t="shared" ca="1" si="8"/>
        <v>106.52009501592477</v>
      </c>
      <c r="AE4" s="4">
        <f t="shared" ca="1" si="9"/>
        <v>36.154204914802612</v>
      </c>
      <c r="AF4">
        <f t="shared" ca="1" si="10"/>
        <v>43.972382551209797</v>
      </c>
      <c r="AG4">
        <f t="shared" ca="1" si="11"/>
        <v>70.365890101122147</v>
      </c>
      <c r="AH4">
        <f t="shared" ca="1" si="12"/>
        <v>-0.6</v>
      </c>
    </row>
    <row r="5" spans="1:39" ht="15.75" x14ac:dyDescent="0.25">
      <c r="A5" t="s">
        <v>29</v>
      </c>
      <c r="B5" t="s">
        <v>35</v>
      </c>
      <c r="C5" t="s">
        <v>77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30.0611</v>
      </c>
      <c r="O5">
        <v>1598</v>
      </c>
      <c r="P5">
        <v>3.4453499999999998E-2</v>
      </c>
      <c r="Q5">
        <v>1.05992E-2</v>
      </c>
      <c r="V5" s="4" t="str">
        <f t="shared" ca="1" si="1"/>
        <v>Hard Shadows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4"/>
        <v>65.536000000000001</v>
      </c>
      <c r="AA5" s="4">
        <f t="shared" ca="1" si="5"/>
        <v>90.259500000000003</v>
      </c>
      <c r="AB5" s="4">
        <f t="shared" ca="1" si="6"/>
        <v>2497</v>
      </c>
      <c r="AC5" s="4">
        <f t="shared" ca="1" si="7"/>
        <v>27.664677956337005</v>
      </c>
      <c r="AD5" s="4">
        <f t="shared" ca="1" si="8"/>
        <v>47.840251831085645</v>
      </c>
      <c r="AE5" s="4">
        <f t="shared" ca="1" si="9"/>
        <v>17.573333520782224</v>
      </c>
      <c r="AF5">
        <f t="shared" ca="1" si="10"/>
        <v>20.17557387474864</v>
      </c>
      <c r="AG5">
        <f t="shared" ca="1" si="11"/>
        <v>30.266918310303421</v>
      </c>
      <c r="AH5">
        <f t="shared" ca="1" si="12"/>
        <v>-56</v>
      </c>
    </row>
    <row r="6" spans="1:39" ht="15.75" x14ac:dyDescent="0.25">
      <c r="A6" t="s">
        <v>29</v>
      </c>
      <c r="B6" t="s">
        <v>35</v>
      </c>
      <c r="C6" t="s">
        <v>77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30.0565</v>
      </c>
      <c r="O6">
        <v>1594</v>
      </c>
      <c r="P6">
        <v>3.43334E-2</v>
      </c>
      <c r="Q6">
        <v>1.06103E-2</v>
      </c>
      <c r="V6" s="4" t="str">
        <f t="shared" ca="1" si="1"/>
        <v>Soft Shadows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4"/>
        <v>65.536000000000001</v>
      </c>
      <c r="AA6" s="4">
        <f t="shared" ca="1" si="5"/>
        <v>90.254499999999993</v>
      </c>
      <c r="AB6" s="4">
        <f t="shared" ca="1" si="6"/>
        <v>2291</v>
      </c>
      <c r="AC6" s="4">
        <f t="shared" ca="1" si="7"/>
        <v>25.383775878211061</v>
      </c>
      <c r="AD6" s="4">
        <f t="shared" ca="1" si="8"/>
        <v>45.282472060714738</v>
      </c>
      <c r="AE6" s="4">
        <f t="shared" ca="1" si="9"/>
        <v>15.747957096265688</v>
      </c>
      <c r="AF6">
        <f t="shared" ca="1" si="10"/>
        <v>19.898696182503677</v>
      </c>
      <c r="AG6">
        <f t="shared" ca="1" si="11"/>
        <v>29.534514964449052</v>
      </c>
      <c r="AH6">
        <f t="shared" ca="1" si="12"/>
        <v>-59.6</v>
      </c>
      <c r="AI6">
        <f ca="1">ABS(AH6)-ABS(AH5)</f>
        <v>3.6000000000000014</v>
      </c>
    </row>
    <row r="7" spans="1:39" ht="15.75" x14ac:dyDescent="0.25">
      <c r="A7" t="s">
        <v>29</v>
      </c>
      <c r="B7" t="s">
        <v>35</v>
      </c>
      <c r="C7" t="s">
        <v>77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30.061399999999999</v>
      </c>
      <c r="O7">
        <v>1598</v>
      </c>
      <c r="P7">
        <v>3.4136300000000001E-2</v>
      </c>
      <c r="Q7">
        <v>1.06902E-2</v>
      </c>
      <c r="T7" s="4"/>
      <c r="U7" s="4"/>
      <c r="V7" s="4" t="str">
        <f t="shared" ca="1" si="1"/>
        <v>All</v>
      </c>
      <c r="W7">
        <f t="shared" si="2"/>
        <v>2073600</v>
      </c>
      <c r="X7" s="3">
        <f t="shared" si="3"/>
        <v>8.5894103039999994</v>
      </c>
      <c r="Y7" s="3">
        <f t="shared" ref="Y7" si="13">L7/1000</f>
        <v>49.152000000000001</v>
      </c>
      <c r="Z7" s="3">
        <f t="shared" ref="Z7" si="14">M7/1000</f>
        <v>65.536000000000001</v>
      </c>
      <c r="AA7" s="4">
        <f t="shared" ca="1" si="5"/>
        <v>90.243399999999994</v>
      </c>
      <c r="AB7" s="4">
        <f t="shared" ca="1" si="6"/>
        <v>2292</v>
      </c>
      <c r="AC7" s="4">
        <f t="shared" ref="AC7" ca="1" si="15">AB7/AA7</f>
        <v>25.397979242803352</v>
      </c>
      <c r="AD7" s="4">
        <f t="shared" ca="1" si="8"/>
        <v>44.991339167210313</v>
      </c>
      <c r="AE7" s="4">
        <f t="shared" ca="1" si="9"/>
        <v>15.814352157156705</v>
      </c>
      <c r="AF7">
        <f t="shared" ref="AF7" ca="1" si="16">AD7-AC7</f>
        <v>19.593359924406961</v>
      </c>
      <c r="AG7">
        <f t="shared" ref="AG7" ca="1" si="17">AD7-AE7</f>
        <v>29.176987010053608</v>
      </c>
      <c r="AH7">
        <f t="shared" ca="1" si="12"/>
        <v>-59.6</v>
      </c>
    </row>
    <row r="8" spans="1:39" ht="15.75" x14ac:dyDescent="0.25">
      <c r="A8" t="s">
        <v>40</v>
      </c>
      <c r="B8" t="s">
        <v>36</v>
      </c>
      <c r="C8" t="s">
        <v>77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30.034500000000001</v>
      </c>
      <c r="O8">
        <v>1887</v>
      </c>
      <c r="P8">
        <v>2.80048E-2</v>
      </c>
      <c r="Q8">
        <v>9.2980000000000007E-3</v>
      </c>
      <c r="T8" s="4"/>
      <c r="U8" s="4"/>
      <c r="V8" s="3"/>
    </row>
    <row r="9" spans="1:39" ht="15.75" x14ac:dyDescent="0.25">
      <c r="A9" t="s">
        <v>40</v>
      </c>
      <c r="B9" t="s">
        <v>36</v>
      </c>
      <c r="C9" t="s">
        <v>77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30.044599999999999</v>
      </c>
      <c r="O9">
        <v>1874</v>
      </c>
      <c r="P9">
        <v>2.7868E-2</v>
      </c>
      <c r="Q9">
        <v>9.3776999999999992E-3</v>
      </c>
      <c r="T9" s="4"/>
      <c r="U9" s="3"/>
      <c r="V9" s="3"/>
    </row>
    <row r="10" spans="1:39" ht="15.75" x14ac:dyDescent="0.25">
      <c r="A10" t="s">
        <v>40</v>
      </c>
      <c r="B10" t="s">
        <v>36</v>
      </c>
      <c r="C10" t="s">
        <v>77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30.0441</v>
      </c>
      <c r="O10">
        <v>1876</v>
      </c>
      <c r="P10">
        <v>2.7659300000000001E-2</v>
      </c>
      <c r="Q10">
        <v>9.3878999999999994E-3</v>
      </c>
      <c r="T10" s="4"/>
      <c r="U10" s="3"/>
      <c r="V10" s="3"/>
    </row>
    <row r="11" spans="1:39" x14ac:dyDescent="0.25">
      <c r="A11" t="s">
        <v>28</v>
      </c>
      <c r="B11" t="s">
        <v>37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30.104700000000001</v>
      </c>
      <c r="O11">
        <v>834</v>
      </c>
      <c r="P11">
        <v>5.6904400000000001E-2</v>
      </c>
      <c r="Q11">
        <v>2.0730200000000001E-2</v>
      </c>
    </row>
    <row r="12" spans="1:39" x14ac:dyDescent="0.25">
      <c r="A12" t="s">
        <v>28</v>
      </c>
      <c r="B12" t="s">
        <v>37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30.0854</v>
      </c>
      <c r="O12">
        <v>831</v>
      </c>
      <c r="P12">
        <v>5.7154200000000002E-2</v>
      </c>
      <c r="Q12">
        <v>2.0902899999999999E-2</v>
      </c>
    </row>
    <row r="13" spans="1:39" x14ac:dyDescent="0.25">
      <c r="A13" t="s">
        <v>28</v>
      </c>
      <c r="B13" t="s">
        <v>37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30.069400000000002</v>
      </c>
      <c r="O13">
        <v>832</v>
      </c>
      <c r="P13">
        <v>5.70149E-2</v>
      </c>
      <c r="Q13">
        <v>2.0781999999999998E-2</v>
      </c>
    </row>
    <row r="14" spans="1:39" x14ac:dyDescent="0.25">
      <c r="A14" t="s">
        <v>41</v>
      </c>
      <c r="B14" t="s">
        <v>38</v>
      </c>
      <c r="C14" t="s">
        <v>77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30.063099999999999</v>
      </c>
      <c r="O14">
        <v>764</v>
      </c>
      <c r="P14">
        <v>6.3500299999999996E-2</v>
      </c>
      <c r="Q14">
        <v>2.1964899999999999E-2</v>
      </c>
    </row>
    <row r="15" spans="1:39" x14ac:dyDescent="0.25">
      <c r="A15" t="s">
        <v>41</v>
      </c>
      <c r="B15" t="s">
        <v>38</v>
      </c>
      <c r="C15" t="s">
        <v>77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30.097300000000001</v>
      </c>
      <c r="O15">
        <v>763</v>
      </c>
      <c r="P15">
        <v>6.3529799999999997E-2</v>
      </c>
      <c r="Q15">
        <v>2.2083599999999998E-2</v>
      </c>
    </row>
    <row r="16" spans="1:39" x14ac:dyDescent="0.25">
      <c r="A16" t="s">
        <v>41</v>
      </c>
      <c r="B16" t="s">
        <v>38</v>
      </c>
      <c r="C16" t="s">
        <v>77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30.094100000000001</v>
      </c>
      <c r="O16">
        <v>764</v>
      </c>
      <c r="P16">
        <v>6.3788200000000003E-2</v>
      </c>
      <c r="Q16">
        <v>2.1982700000000001E-2</v>
      </c>
    </row>
    <row r="17" spans="1:17" x14ac:dyDescent="0.25">
      <c r="A17" t="s">
        <v>27</v>
      </c>
      <c r="B17" t="s">
        <v>39</v>
      </c>
      <c r="C17" t="s">
        <v>77</v>
      </c>
      <c r="D17">
        <v>1920</v>
      </c>
      <c r="E17">
        <v>1080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30.082100000000001</v>
      </c>
      <c r="O17">
        <v>764</v>
      </c>
      <c r="P17">
        <v>6.3462299999999999E-2</v>
      </c>
      <c r="Q17">
        <v>2.2009399999999998E-2</v>
      </c>
    </row>
    <row r="18" spans="1:17" x14ac:dyDescent="0.25">
      <c r="A18" t="s">
        <v>27</v>
      </c>
      <c r="B18" t="s">
        <v>39</v>
      </c>
      <c r="C18" t="s">
        <v>77</v>
      </c>
      <c r="D18">
        <v>1920</v>
      </c>
      <c r="E18">
        <v>1080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30.098299999999998</v>
      </c>
      <c r="O18">
        <v>764</v>
      </c>
      <c r="P18">
        <v>6.34213E-2</v>
      </c>
      <c r="Q18">
        <v>2.1858800000000001E-2</v>
      </c>
    </row>
    <row r="19" spans="1:17" x14ac:dyDescent="0.25">
      <c r="A19" t="s">
        <v>27</v>
      </c>
      <c r="B19" t="s">
        <v>39</v>
      </c>
      <c r="C19" t="s">
        <v>77</v>
      </c>
      <c r="D19">
        <v>1920</v>
      </c>
      <c r="E19">
        <v>1080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30.062999999999999</v>
      </c>
      <c r="O19">
        <v>764</v>
      </c>
      <c r="P19">
        <v>6.3233700000000004E-2</v>
      </c>
      <c r="Q19">
        <v>2.22265E-2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8CC2-18C8-49A6-8CDC-434ADB535DDB}">
  <dimension ref="A1:AM16"/>
  <sheetViews>
    <sheetView zoomScale="85" zoomScaleNormal="85" workbookViewId="0">
      <selection activeCell="B2" sqref="B2:Q16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48</v>
      </c>
      <c r="AE1" s="2" t="s">
        <v>47</v>
      </c>
      <c r="AF1" s="2" t="s">
        <v>45</v>
      </c>
      <c r="AG1" s="2" t="s">
        <v>46</v>
      </c>
      <c r="AH1" s="2" t="s">
        <v>50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55</v>
      </c>
      <c r="C2" t="s">
        <v>79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20.026199999999999</v>
      </c>
      <c r="O2">
        <v>851</v>
      </c>
      <c r="P2">
        <v>2.98725E-2</v>
      </c>
      <c r="Q2">
        <v>1.9305800000000001E-2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60.090899999999998</v>
      </c>
      <c r="AB2" s="4">
        <f ca="1">SUM(OFFSET($O$2,(ROW()-ROW($AB$2))*$S$2,,$S$2,))</f>
        <v>2560</v>
      </c>
      <c r="AC2" s="4">
        <f ca="1">AB2/AA2</f>
        <v>42.602124448127753</v>
      </c>
      <c r="AD2" s="4">
        <f ca="1">1/MAX(OFFSET($Q$2,(ROW()-ROW($AD$2))*$S$2,,$S$2,))</f>
        <v>51.797905292709956</v>
      </c>
      <c r="AE2" s="4">
        <f ca="1">1/MIN(OFFSET($P$2,(ROW()-ROW($AE$2))*$S$2,,$S$2,))</f>
        <v>33.578568814240001</v>
      </c>
      <c r="AF2">
        <f ca="1">AD2-AC2</f>
        <v>9.1957808445822025</v>
      </c>
      <c r="AG2">
        <f ca="1">AD2-AE2</f>
        <v>18.219336478469955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55</v>
      </c>
      <c r="C3" t="s">
        <v>79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20.0397</v>
      </c>
      <c r="O3">
        <v>855</v>
      </c>
      <c r="P3">
        <v>2.9979599999999999E-2</v>
      </c>
      <c r="Q3">
        <v>1.9026000000000001E-2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60.073700000000002</v>
      </c>
      <c r="AB3" s="4">
        <f t="shared" ref="AB3:AB6" ca="1" si="7">SUM(OFFSET($O$2,(ROW()-ROW($AB$2))*$S$2,,$S$2,))</f>
        <v>3398</v>
      </c>
      <c r="AC3" s="4">
        <f t="shared" ref="AC3:AC6" ca="1" si="8">AB3/AA3</f>
        <v>56.563854065922357</v>
      </c>
      <c r="AD3" s="4">
        <f t="shared" ref="AD3:AD6" ca="1" si="9">1/MAX(OFFSET($Q$2,(ROW()-ROW($AD$2))*$S$2,,$S$2,))</f>
        <v>70.014773117127717</v>
      </c>
      <c r="AE3" s="4">
        <f t="shared" ref="AE3:AE6" ca="1" si="10">1/MIN(OFFSET($P$2,(ROW()-ROW($AE$2))*$S$2,,$S$2,))</f>
        <v>44.60502252553637</v>
      </c>
      <c r="AF3">
        <f t="shared" ref="AF3:AF6" ca="1" si="11">AD3-AC3</f>
        <v>13.450919051205361</v>
      </c>
      <c r="AG3">
        <f t="shared" ref="AG3:AG6" ca="1" si="12">AD3-AE3</f>
        <v>25.409750591591347</v>
      </c>
      <c r="AH3">
        <f t="shared" ref="AH3:AH6" ca="1" si="13">ROUND((AC3-$AC$2)/ABS($AC$2)*100, $T$2)</f>
        <v>32.799999999999997</v>
      </c>
    </row>
    <row r="4" spans="1:39" ht="15.75" x14ac:dyDescent="0.25">
      <c r="A4" t="s">
        <v>26</v>
      </c>
      <c r="B4" t="s">
        <v>55</v>
      </c>
      <c r="C4" t="s">
        <v>79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20.024999999999999</v>
      </c>
      <c r="O4">
        <v>854</v>
      </c>
      <c r="P4">
        <v>2.9780899999999999E-2</v>
      </c>
      <c r="Q4">
        <v>1.90017E-2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60.093899999999991</v>
      </c>
      <c r="AB4" s="4">
        <f t="shared" ca="1" si="7"/>
        <v>2497</v>
      </c>
      <c r="AC4" s="4">
        <f t="shared" ca="1" si="8"/>
        <v>41.551638352644787</v>
      </c>
      <c r="AD4" s="4">
        <f t="shared" ca="1" si="9"/>
        <v>50.774823811361379</v>
      </c>
      <c r="AE4" s="4">
        <f t="shared" ca="1" si="10"/>
        <v>34.057045551298422</v>
      </c>
      <c r="AF4">
        <f t="shared" ca="1" si="11"/>
        <v>9.2231854587165927</v>
      </c>
      <c r="AG4">
        <f t="shared" ca="1" si="12"/>
        <v>16.717778260062957</v>
      </c>
      <c r="AH4">
        <f t="shared" ca="1" si="13"/>
        <v>-2.5</v>
      </c>
    </row>
    <row r="5" spans="1:39" ht="15.75" x14ac:dyDescent="0.25">
      <c r="A5" t="s">
        <v>25</v>
      </c>
      <c r="B5" t="s">
        <v>56</v>
      </c>
      <c r="C5" t="s">
        <v>79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20.027100000000001</v>
      </c>
      <c r="O5">
        <v>1130</v>
      </c>
      <c r="P5">
        <v>2.33885E-2</v>
      </c>
      <c r="Q5">
        <v>1.4282700000000001E-2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60.049900000000001</v>
      </c>
      <c r="AB5" s="4">
        <f t="shared" ca="1" si="7"/>
        <v>4222</v>
      </c>
      <c r="AC5" s="4">
        <f t="shared" ca="1" si="8"/>
        <v>70.308193685584826</v>
      </c>
      <c r="AD5" s="4">
        <f t="shared" ca="1" si="9"/>
        <v>92.855683696399055</v>
      </c>
      <c r="AE5" s="4">
        <f t="shared" ca="1" si="10"/>
        <v>52.216867092408194</v>
      </c>
      <c r="AF5">
        <f t="shared" ca="1" si="11"/>
        <v>22.547490010814229</v>
      </c>
      <c r="AG5">
        <f t="shared" ca="1" si="12"/>
        <v>40.638816603990861</v>
      </c>
      <c r="AH5">
        <f t="shared" ca="1" si="13"/>
        <v>65</v>
      </c>
    </row>
    <row r="6" spans="1:39" ht="15.75" x14ac:dyDescent="0.25">
      <c r="A6" t="s">
        <v>25</v>
      </c>
      <c r="B6" t="s">
        <v>56</v>
      </c>
      <c r="C6" t="s">
        <v>79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20.026499999999999</v>
      </c>
      <c r="O6">
        <v>1135</v>
      </c>
      <c r="P6">
        <v>2.27616E-2</v>
      </c>
      <c r="Q6">
        <v>1.4105100000000001E-2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60.057199999999995</v>
      </c>
      <c r="AB6" s="4">
        <f t="shared" ca="1" si="7"/>
        <v>5195</v>
      </c>
      <c r="AC6" s="4">
        <f t="shared" ca="1" si="8"/>
        <v>86.500869171389951</v>
      </c>
      <c r="AD6" s="4">
        <f t="shared" ca="1" si="9"/>
        <v>103.24072640175096</v>
      </c>
      <c r="AE6" s="4">
        <f t="shared" ca="1" si="10"/>
        <v>58.232639394380548</v>
      </c>
      <c r="AF6">
        <f t="shared" ca="1" si="11"/>
        <v>16.739857230361011</v>
      </c>
      <c r="AG6">
        <f t="shared" ca="1" si="12"/>
        <v>45.008087007370413</v>
      </c>
      <c r="AH6">
        <f t="shared" ca="1" si="13"/>
        <v>103</v>
      </c>
    </row>
    <row r="7" spans="1:39" ht="15.75" x14ac:dyDescent="0.25">
      <c r="A7" t="s">
        <v>25</v>
      </c>
      <c r="B7" t="s">
        <v>56</v>
      </c>
      <c r="C7" t="s">
        <v>79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20.020099999999999</v>
      </c>
      <c r="O7">
        <v>1133</v>
      </c>
      <c r="P7">
        <v>2.2419000000000001E-2</v>
      </c>
      <c r="Q7">
        <v>1.41531E-2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57</v>
      </c>
      <c r="C8" t="s">
        <v>79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20.030799999999999</v>
      </c>
      <c r="O8">
        <v>832</v>
      </c>
      <c r="P8">
        <v>2.93625E-2</v>
      </c>
      <c r="Q8">
        <v>1.96525E-2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57</v>
      </c>
      <c r="C9" t="s">
        <v>79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20.034099999999999</v>
      </c>
      <c r="O9">
        <v>832</v>
      </c>
      <c r="P9">
        <v>3.02025E-2</v>
      </c>
      <c r="Q9">
        <v>1.9694799999999998E-2</v>
      </c>
      <c r="T9" s="4"/>
      <c r="U9" s="3"/>
      <c r="V9" s="4"/>
      <c r="X9" s="3"/>
      <c r="Y9" s="3"/>
      <c r="Z9" s="3"/>
      <c r="AA9" s="4"/>
      <c r="AB9" s="4"/>
      <c r="AC9" s="4"/>
      <c r="AD9" s="4"/>
      <c r="AE9" s="4"/>
    </row>
    <row r="10" spans="1:39" ht="15.75" x14ac:dyDescent="0.25">
      <c r="A10" t="s">
        <v>24</v>
      </c>
      <c r="B10" t="s">
        <v>57</v>
      </c>
      <c r="C10" t="s">
        <v>79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20.029</v>
      </c>
      <c r="O10">
        <v>833</v>
      </c>
      <c r="P10">
        <v>2.9689400000000001E-2</v>
      </c>
      <c r="Q10">
        <v>1.94743E-2</v>
      </c>
      <c r="T10" s="4"/>
      <c r="U10" s="3"/>
      <c r="V10" s="4"/>
      <c r="X10" s="3"/>
      <c r="Y10" s="3"/>
      <c r="Z10" s="3"/>
      <c r="AA10" s="4"/>
      <c r="AB10" s="4"/>
      <c r="AC10" s="4"/>
      <c r="AD10" s="4"/>
      <c r="AE10" s="4"/>
    </row>
    <row r="11" spans="1:39" ht="15.75" x14ac:dyDescent="0.25">
      <c r="A11" t="s">
        <v>51</v>
      </c>
      <c r="B11" t="s">
        <v>55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20.017399999999999</v>
      </c>
      <c r="O11">
        <v>1410</v>
      </c>
      <c r="P11">
        <v>1.9150899999999998E-2</v>
      </c>
      <c r="Q11">
        <v>1.07423E-2</v>
      </c>
      <c r="V11" s="4"/>
      <c r="X11" s="3"/>
      <c r="Y11" s="3"/>
      <c r="Z11" s="3"/>
      <c r="AA11" s="4"/>
      <c r="AB11" s="4"/>
      <c r="AC11" s="4"/>
      <c r="AD11" s="4"/>
      <c r="AE11" s="4"/>
    </row>
    <row r="12" spans="1:39" ht="15.75" x14ac:dyDescent="0.25">
      <c r="A12" t="s">
        <v>51</v>
      </c>
      <c r="B12" t="s">
        <v>55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20.013400000000001</v>
      </c>
      <c r="O12">
        <v>1407</v>
      </c>
      <c r="P12">
        <v>1.94071E-2</v>
      </c>
      <c r="Q12">
        <v>1.07694E-2</v>
      </c>
      <c r="V12" s="4"/>
      <c r="X12" s="3"/>
      <c r="Y12" s="3"/>
      <c r="Z12" s="3"/>
      <c r="AA12" s="4"/>
      <c r="AB12" s="4"/>
      <c r="AC12" s="4"/>
      <c r="AD12" s="4"/>
      <c r="AE12" s="4"/>
    </row>
    <row r="13" spans="1:39" ht="15.75" x14ac:dyDescent="0.25">
      <c r="A13" t="s">
        <v>51</v>
      </c>
      <c r="B13" t="s">
        <v>55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20.019100000000002</v>
      </c>
      <c r="O13">
        <v>1405</v>
      </c>
      <c r="P13">
        <v>1.9193000000000002E-2</v>
      </c>
      <c r="Q13">
        <v>1.06353E-2</v>
      </c>
      <c r="V13" s="4"/>
      <c r="X13" s="3"/>
      <c r="Y13" s="3"/>
      <c r="Z13" s="3"/>
      <c r="AA13" s="4"/>
      <c r="AB13" s="4"/>
      <c r="AC13" s="4"/>
      <c r="AD13" s="4"/>
      <c r="AE13" s="4"/>
    </row>
    <row r="14" spans="1:39" ht="15.75" x14ac:dyDescent="0.25">
      <c r="A14" t="s">
        <v>27</v>
      </c>
      <c r="B14" t="s">
        <v>58</v>
      </c>
      <c r="C14" t="s">
        <v>77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20.021899999999999</v>
      </c>
      <c r="O14">
        <v>1731</v>
      </c>
      <c r="P14">
        <v>1.71725E-2</v>
      </c>
      <c r="Q14">
        <v>9.6325999999999998E-3</v>
      </c>
      <c r="V14" s="4"/>
      <c r="X14" s="3"/>
      <c r="Y14" s="3"/>
      <c r="Z14" s="3"/>
      <c r="AA14" s="4"/>
      <c r="AB14" s="4"/>
      <c r="AC14" s="4"/>
      <c r="AD14" s="4"/>
      <c r="AE14" s="4"/>
    </row>
    <row r="15" spans="1:39" ht="15.75" x14ac:dyDescent="0.25">
      <c r="A15" t="s">
        <v>27</v>
      </c>
      <c r="B15" t="s">
        <v>58</v>
      </c>
      <c r="C15" t="s">
        <v>77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20.020399999999999</v>
      </c>
      <c r="O15">
        <v>1733</v>
      </c>
      <c r="P15">
        <v>1.7318500000000001E-2</v>
      </c>
      <c r="Q15">
        <v>9.5857000000000008E-3</v>
      </c>
      <c r="V15" s="4"/>
      <c r="X15" s="3"/>
      <c r="Y15" s="3"/>
      <c r="Z15" s="3"/>
      <c r="AA15" s="4"/>
      <c r="AB15" s="4"/>
      <c r="AC15" s="4"/>
      <c r="AD15" s="4"/>
      <c r="AE15" s="4"/>
    </row>
    <row r="16" spans="1:39" ht="15.75" x14ac:dyDescent="0.25">
      <c r="A16" t="s">
        <v>27</v>
      </c>
      <c r="B16" t="s">
        <v>58</v>
      </c>
      <c r="C16" t="s">
        <v>77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20.014900000000001</v>
      </c>
      <c r="O16">
        <v>1731</v>
      </c>
      <c r="P16">
        <v>1.7279099999999999E-2</v>
      </c>
      <c r="Q16">
        <v>9.6860999999999996E-3</v>
      </c>
      <c r="V16" s="4"/>
      <c r="X16" s="3"/>
      <c r="Y16" s="3"/>
      <c r="Z16" s="3"/>
      <c r="AA16" s="4"/>
      <c r="AB16" s="4"/>
      <c r="AC16" s="4"/>
      <c r="AD16" s="4"/>
      <c r="AE16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F60E-5AC0-4D7C-8092-06DDEBA89CA5}">
  <dimension ref="A1:AH16"/>
  <sheetViews>
    <sheetView zoomScale="70" zoomScaleNormal="70" workbookViewId="0">
      <selection activeCell="B2" sqref="B2:Q16"/>
    </sheetView>
  </sheetViews>
  <sheetFormatPr defaultRowHeight="15" x14ac:dyDescent="0.25"/>
  <cols>
    <col min="1" max="1" width="23" bestFit="1" customWidth="1"/>
    <col min="2" max="2" width="30.85546875" customWidth="1"/>
    <col min="3" max="3" width="27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1.7109375" bestFit="1" customWidth="1"/>
    <col min="23" max="23" width="22.42578125" bestFit="1" customWidth="1"/>
    <col min="24" max="24" width="20.140625" bestFit="1" customWidth="1"/>
    <col min="25" max="25" width="19.140625" bestFit="1" customWidth="1"/>
    <col min="26" max="26" width="22.5703125" bestFit="1" customWidth="1"/>
    <col min="27" max="27" width="14.28515625" bestFit="1" customWidth="1"/>
    <col min="28" max="28" width="13.42578125" bestFit="1" customWidth="1"/>
    <col min="29" max="31" width="15.5703125" bestFit="1" customWidth="1"/>
    <col min="32" max="33" width="14.85546875" bestFit="1" customWidth="1"/>
    <col min="34" max="34" width="24" bestFit="1" customWidth="1"/>
  </cols>
  <sheetData>
    <row r="1" spans="1:34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48</v>
      </c>
      <c r="AE1" s="2" t="s">
        <v>47</v>
      </c>
      <c r="AF1" s="2" t="s">
        <v>45</v>
      </c>
      <c r="AG1" s="2" t="s">
        <v>46</v>
      </c>
      <c r="AH1" s="2" t="s">
        <v>50</v>
      </c>
    </row>
    <row r="2" spans="1:34" ht="15.75" x14ac:dyDescent="0.25">
      <c r="A2" t="s">
        <v>26</v>
      </c>
      <c r="B2" t="s">
        <v>59</v>
      </c>
      <c r="C2" t="s">
        <v>79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25.033799999999999</v>
      </c>
      <c r="O2">
        <v>921</v>
      </c>
      <c r="P2">
        <v>4.8881399999999998E-2</v>
      </c>
      <c r="Q2">
        <v>1.17883E-2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75.134600000000006</v>
      </c>
      <c r="AB2" s="4">
        <f ca="1">SUM(OFFSET($O$2,(ROW()-ROW($AB$2))*$S$2,,$S$2,))</f>
        <v>2779</v>
      </c>
      <c r="AC2" s="4">
        <f ca="1">AB2/AA2</f>
        <v>36.986954079744883</v>
      </c>
      <c r="AD2" s="4">
        <f ca="1">1/MAX(OFFSET($Q$2,(ROW()-ROW($AD$2))*$S$2,,$S$2,))</f>
        <v>83.528232542599397</v>
      </c>
      <c r="AE2" s="4">
        <f ca="1">1/MIN(OFFSET($P$2,(ROW()-ROW($AE$2))*$S$2,,$S$2,))</f>
        <v>20.463414484414042</v>
      </c>
      <c r="AF2">
        <f ca="1">AD2-AC2</f>
        <v>46.541278462854514</v>
      </c>
      <c r="AG2">
        <f ca="1">AD2-AE2</f>
        <v>63.064818058185352</v>
      </c>
      <c r="AH2">
        <f ca="1">ROUND((AC2-$AC$2)/ABS($AC$2)*100, $T$2)</f>
        <v>0</v>
      </c>
    </row>
    <row r="3" spans="1:34" ht="15.75" x14ac:dyDescent="0.25">
      <c r="A3" t="s">
        <v>26</v>
      </c>
      <c r="B3" t="s">
        <v>59</v>
      </c>
      <c r="C3" t="s">
        <v>79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25.048100000000002</v>
      </c>
      <c r="O3">
        <v>930</v>
      </c>
      <c r="P3">
        <v>4.88677E-2</v>
      </c>
      <c r="Q3">
        <v>1.1850400000000001E-2</v>
      </c>
      <c r="T3" s="3"/>
      <c r="U3" s="3"/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75.114800000000002</v>
      </c>
      <c r="AB3" s="4">
        <f t="shared" ref="AB3:AB6" ca="1" si="7">SUM(OFFSET($O$2,(ROW()-ROW($AB$2))*$S$2,,$S$2,))</f>
        <v>2882</v>
      </c>
      <c r="AC3" s="4">
        <f t="shared" ref="AC3:AC6" ca="1" si="8">AB3/AA3</f>
        <v>38.367938142682931</v>
      </c>
      <c r="AD3" s="4">
        <f t="shared" ref="AD3:AD6" ca="1" si="9">1/MAX(OFFSET($Q$2,(ROW()-ROW($AD$2))*$S$2,,$S$2,))</f>
        <v>89.598509080808896</v>
      </c>
      <c r="AE3" s="4">
        <f t="shared" ref="AE3:AE6" ca="1" si="10">1/MIN(OFFSET($P$2,(ROW()-ROW($AE$2))*$S$2,,$S$2,))</f>
        <v>18.013474078610802</v>
      </c>
      <c r="AF3">
        <f t="shared" ref="AF3:AF6" ca="1" si="11">AD3-AC3</f>
        <v>51.230570938125965</v>
      </c>
      <c r="AG3">
        <f t="shared" ref="AG3:AG6" ca="1" si="12">AD3-AE3</f>
        <v>71.585035002198097</v>
      </c>
      <c r="AH3">
        <f t="shared" ref="AH3:AH6" ca="1" si="13">ROUND((AC3-$AC$2)/ABS($AC$2)*100, $T$2)</f>
        <v>3.7</v>
      </c>
    </row>
    <row r="4" spans="1:34" ht="15.75" x14ac:dyDescent="0.25">
      <c r="A4" t="s">
        <v>26</v>
      </c>
      <c r="B4" t="s">
        <v>59</v>
      </c>
      <c r="C4" t="s">
        <v>79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25.052700000000002</v>
      </c>
      <c r="O4">
        <v>928</v>
      </c>
      <c r="P4">
        <v>4.9011199999999998E-2</v>
      </c>
      <c r="Q4">
        <v>1.1972E-2</v>
      </c>
      <c r="T4" s="3"/>
      <c r="U4" s="3"/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75.092700000000008</v>
      </c>
      <c r="AB4" s="4">
        <f t="shared" ca="1" si="7"/>
        <v>3358</v>
      </c>
      <c r="AC4" s="4">
        <f t="shared" ca="1" si="8"/>
        <v>44.718061808937485</v>
      </c>
      <c r="AD4" s="4">
        <f t="shared" ca="1" si="9"/>
        <v>115.59891799412758</v>
      </c>
      <c r="AE4" s="4">
        <f t="shared" ca="1" si="10"/>
        <v>20.773048216322213</v>
      </c>
      <c r="AF4">
        <f t="shared" ca="1" si="11"/>
        <v>70.880856185190083</v>
      </c>
      <c r="AG4">
        <f t="shared" ca="1" si="12"/>
        <v>94.825869777805366</v>
      </c>
      <c r="AH4">
        <f t="shared" ca="1" si="13"/>
        <v>20.9</v>
      </c>
    </row>
    <row r="5" spans="1:34" ht="15.75" x14ac:dyDescent="0.25">
      <c r="A5" t="s">
        <v>25</v>
      </c>
      <c r="B5" t="s">
        <v>60</v>
      </c>
      <c r="C5" t="s">
        <v>79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25.031099999999999</v>
      </c>
      <c r="O5">
        <v>961</v>
      </c>
      <c r="P5">
        <v>5.5551999999999997E-2</v>
      </c>
      <c r="Q5">
        <v>1.0829699999999999E-2</v>
      </c>
      <c r="T5" s="3"/>
      <c r="U5" s="3"/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75.095399999999998</v>
      </c>
      <c r="AB5" s="4">
        <f t="shared" ca="1" si="7"/>
        <v>3232</v>
      </c>
      <c r="AC5" s="4">
        <f t="shared" ca="1" si="8"/>
        <v>43.038588249080505</v>
      </c>
      <c r="AD5" s="4">
        <f t="shared" ca="1" si="9"/>
        <v>94.028264896427871</v>
      </c>
      <c r="AE5" s="4">
        <f t="shared" ca="1" si="10"/>
        <v>24.309548061191993</v>
      </c>
      <c r="AF5">
        <f t="shared" ca="1" si="11"/>
        <v>50.989676647347366</v>
      </c>
      <c r="AG5">
        <f t="shared" ca="1" si="12"/>
        <v>69.718716835235881</v>
      </c>
      <c r="AH5">
        <f t="shared" ca="1" si="13"/>
        <v>16.399999999999999</v>
      </c>
    </row>
    <row r="6" spans="1:34" ht="15.75" x14ac:dyDescent="0.25">
      <c r="A6" t="s">
        <v>25</v>
      </c>
      <c r="B6" t="s">
        <v>60</v>
      </c>
      <c r="C6" t="s">
        <v>79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25.0488</v>
      </c>
      <c r="O6">
        <v>960</v>
      </c>
      <c r="P6">
        <v>5.5868800000000003E-2</v>
      </c>
      <c r="Q6">
        <v>1.10344E-2</v>
      </c>
      <c r="T6" s="3"/>
      <c r="U6" s="3"/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75.0595</v>
      </c>
      <c r="AB6" s="4">
        <f t="shared" ca="1" si="7"/>
        <v>4284</v>
      </c>
      <c r="AC6" s="4">
        <f t="shared" ca="1" si="8"/>
        <v>57.074720721560894</v>
      </c>
      <c r="AD6" s="4">
        <f t="shared" ca="1" si="9"/>
        <v>144.72617807108949</v>
      </c>
      <c r="AE6" s="4">
        <f t="shared" ca="1" si="10"/>
        <v>23.129676531473706</v>
      </c>
      <c r="AF6">
        <f t="shared" ca="1" si="11"/>
        <v>87.651457349528599</v>
      </c>
      <c r="AG6">
        <f t="shared" ca="1" si="12"/>
        <v>121.59650153961579</v>
      </c>
      <c r="AH6">
        <f t="shared" ca="1" si="13"/>
        <v>54.3</v>
      </c>
    </row>
    <row r="7" spans="1:34" ht="15.75" x14ac:dyDescent="0.25">
      <c r="A7" t="s">
        <v>25</v>
      </c>
      <c r="B7" t="s">
        <v>60</v>
      </c>
      <c r="C7" t="s">
        <v>79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25.0349</v>
      </c>
      <c r="O7">
        <v>961</v>
      </c>
      <c r="P7">
        <v>5.5514000000000001E-2</v>
      </c>
      <c r="Q7">
        <v>1.11609E-2</v>
      </c>
      <c r="V7" s="4"/>
      <c r="X7" s="3"/>
      <c r="Y7" s="3"/>
      <c r="Z7" s="3"/>
      <c r="AA7" s="4"/>
      <c r="AB7" s="4"/>
      <c r="AC7" s="4"/>
      <c r="AD7" s="4"/>
      <c r="AE7" s="4"/>
    </row>
    <row r="8" spans="1:34" ht="15.75" x14ac:dyDescent="0.25">
      <c r="A8" t="s">
        <v>24</v>
      </c>
      <c r="B8" t="s">
        <v>61</v>
      </c>
      <c r="C8" t="s">
        <v>79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25.029699999999998</v>
      </c>
      <c r="O8">
        <v>1118</v>
      </c>
      <c r="P8">
        <v>4.8414899999999997E-2</v>
      </c>
      <c r="Q8">
        <v>8.5684000000000003E-3</v>
      </c>
      <c r="V8" s="4"/>
      <c r="X8" s="3"/>
      <c r="Y8" s="3"/>
      <c r="Z8" s="3"/>
      <c r="AA8" s="4"/>
      <c r="AB8" s="4"/>
      <c r="AC8" s="4"/>
      <c r="AD8" s="4"/>
      <c r="AE8" s="4"/>
    </row>
    <row r="9" spans="1:34" x14ac:dyDescent="0.25">
      <c r="A9" t="s">
        <v>24</v>
      </c>
      <c r="B9" t="s">
        <v>61</v>
      </c>
      <c r="C9" t="s">
        <v>79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25.023800000000001</v>
      </c>
      <c r="O9">
        <v>1119</v>
      </c>
      <c r="P9">
        <v>4.8259900000000001E-2</v>
      </c>
      <c r="Q9">
        <v>8.6505999999999996E-3</v>
      </c>
    </row>
    <row r="10" spans="1:34" x14ac:dyDescent="0.25">
      <c r="A10" t="s">
        <v>24</v>
      </c>
      <c r="B10" t="s">
        <v>61</v>
      </c>
      <c r="C10" t="s">
        <v>79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25.039200000000001</v>
      </c>
      <c r="O10">
        <v>1121</v>
      </c>
      <c r="P10">
        <v>4.8139300000000003E-2</v>
      </c>
      <c r="Q10">
        <v>8.5839999999999996E-3</v>
      </c>
    </row>
    <row r="11" spans="1:34" x14ac:dyDescent="0.25">
      <c r="A11" t="s">
        <v>51</v>
      </c>
      <c r="B11" t="s">
        <v>59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25.029199999999999</v>
      </c>
      <c r="O11">
        <v>1079</v>
      </c>
      <c r="P11">
        <v>4.1351800000000001E-2</v>
      </c>
      <c r="Q11">
        <v>1.0413800000000001E-2</v>
      </c>
    </row>
    <row r="12" spans="1:34" x14ac:dyDescent="0.25">
      <c r="A12" t="s">
        <v>51</v>
      </c>
      <c r="B12" t="s">
        <v>59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25.023599999999998</v>
      </c>
      <c r="O12">
        <v>1076</v>
      </c>
      <c r="P12">
        <v>4.1264099999999998E-2</v>
      </c>
      <c r="Q12">
        <v>1.06351E-2</v>
      </c>
    </row>
    <row r="13" spans="1:34" x14ac:dyDescent="0.25">
      <c r="A13" t="s">
        <v>51</v>
      </c>
      <c r="B13" t="s">
        <v>59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25.0426</v>
      </c>
      <c r="O13">
        <v>1077</v>
      </c>
      <c r="P13">
        <v>4.1136100000000002E-2</v>
      </c>
      <c r="Q13">
        <v>1.0593699999999999E-2</v>
      </c>
    </row>
    <row r="14" spans="1:34" x14ac:dyDescent="0.25">
      <c r="A14" t="s">
        <v>27</v>
      </c>
      <c r="B14" t="s">
        <v>53</v>
      </c>
      <c r="C14" t="s">
        <v>77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25.022300000000001</v>
      </c>
      <c r="O14">
        <v>1438</v>
      </c>
      <c r="P14">
        <v>4.3393099999999997E-2</v>
      </c>
      <c r="Q14">
        <v>6.7031E-3</v>
      </c>
    </row>
    <row r="15" spans="1:34" x14ac:dyDescent="0.25">
      <c r="A15" t="s">
        <v>27</v>
      </c>
      <c r="B15" t="s">
        <v>53</v>
      </c>
      <c r="C15" t="s">
        <v>77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25.019500000000001</v>
      </c>
      <c r="O15">
        <v>1418</v>
      </c>
      <c r="P15">
        <v>4.3277900000000001E-2</v>
      </c>
      <c r="Q15">
        <v>6.9096000000000001E-3</v>
      </c>
    </row>
    <row r="16" spans="1:34" x14ac:dyDescent="0.25">
      <c r="A16" t="s">
        <v>27</v>
      </c>
      <c r="B16" t="s">
        <v>53</v>
      </c>
      <c r="C16" t="s">
        <v>77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25.017700000000001</v>
      </c>
      <c r="O16">
        <v>1428</v>
      </c>
      <c r="P16">
        <v>4.3234500000000002E-2</v>
      </c>
      <c r="Q16">
        <v>6.7908999999999999E-3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F9DE-D528-434B-B805-D6364E417ED6}">
  <dimension ref="A1:AM16"/>
  <sheetViews>
    <sheetView zoomScale="85" zoomScaleNormal="85" workbookViewId="0">
      <selection activeCell="B2" sqref="B2:Q16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44</v>
      </c>
      <c r="AB1" s="2" t="s">
        <v>10</v>
      </c>
      <c r="AC1" s="2" t="s">
        <v>23</v>
      </c>
      <c r="AD1" s="2" t="s">
        <v>48</v>
      </c>
      <c r="AE1" s="2" t="s">
        <v>47</v>
      </c>
      <c r="AF1" s="2" t="s">
        <v>45</v>
      </c>
      <c r="AG1" s="2" t="s">
        <v>46</v>
      </c>
      <c r="AH1" s="2" t="s">
        <v>50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62</v>
      </c>
      <c r="C2" t="s">
        <v>79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20.046500000000002</v>
      </c>
      <c r="O2">
        <v>1211</v>
      </c>
      <c r="P2">
        <v>2.69824E-2</v>
      </c>
      <c r="Q2">
        <v>1.13718E-2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60.126100000000008</v>
      </c>
      <c r="AB2" s="4">
        <f ca="1">SUM(OFFSET($O$2,(ROW()-ROW($AB$2))*$S$2,,$S$2,))</f>
        <v>3619</v>
      </c>
      <c r="AC2" s="4">
        <f ca="1">AB2/AA2</f>
        <v>60.19016699902371</v>
      </c>
      <c r="AD2" s="4">
        <f ca="1">1/MAX(OFFSET($Q$2,(ROW()-ROW($AD$2))*$S$2,,$S$2,))</f>
        <v>87.936826184069361</v>
      </c>
      <c r="AE2" s="4">
        <f ca="1">1/MIN(OFFSET($P$2,(ROW()-ROW($AE$2))*$S$2,,$S$2,))</f>
        <v>37.182600030489731</v>
      </c>
      <c r="AF2">
        <f ca="1">AD2-AC2</f>
        <v>27.746659185045651</v>
      </c>
      <c r="AG2">
        <f ca="1">AD2-AE2</f>
        <v>50.75422615357963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62</v>
      </c>
      <c r="C3" t="s">
        <v>79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20.047799999999999</v>
      </c>
      <c r="O3">
        <v>1203</v>
      </c>
      <c r="P3">
        <v>2.6964599999999998E-2</v>
      </c>
      <c r="Q3">
        <v>1.12937E-2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60.086500000000001</v>
      </c>
      <c r="AB3" s="4">
        <f t="shared" ref="AB3:AB6" ca="1" si="7">SUM(OFFSET($O$2,(ROW()-ROW($AB$2))*$S$2,,$S$2,))</f>
        <v>4111</v>
      </c>
      <c r="AC3" s="4">
        <f t="shared" ref="AC3:AC6" ca="1" si="8">AB3/AA3</f>
        <v>68.418030672447216</v>
      </c>
      <c r="AD3" s="4">
        <f t="shared" ref="AD3:AD6" ca="1" si="9">1/MAX(OFFSET($Q$2,(ROW()-ROW($AD$2))*$S$2,,$S$2,))</f>
        <v>99.782474206230404</v>
      </c>
      <c r="AE3" s="4">
        <f t="shared" ref="AE3:AE6" ca="1" si="10">1/MIN(OFFSET($P$2,(ROW()-ROW($AE$2))*$S$2,,$S$2,))</f>
        <v>42.173984555886854</v>
      </c>
      <c r="AF3">
        <f t="shared" ref="AF3:AF6" ca="1" si="11">AD3-AC3</f>
        <v>31.364443533783188</v>
      </c>
      <c r="AG3">
        <f t="shared" ref="AG3:AG6" ca="1" si="12">AD3-AE3</f>
        <v>57.60848965034355</v>
      </c>
      <c r="AH3">
        <f t="shared" ref="AH3:AH6" ca="1" si="13">ROUND((AC3-$AC$2)/ABS($AC$2)*100, $T$2)</f>
        <v>13.7</v>
      </c>
    </row>
    <row r="4" spans="1:39" ht="15.75" x14ac:dyDescent="0.25">
      <c r="A4" t="s">
        <v>26</v>
      </c>
      <c r="B4" t="s">
        <v>62</v>
      </c>
      <c r="C4" t="s">
        <v>79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20.0318</v>
      </c>
      <c r="O4">
        <v>1205</v>
      </c>
      <c r="P4">
        <v>2.6894299999999999E-2</v>
      </c>
      <c r="Q4">
        <v>1.11561E-2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60.100400000000008</v>
      </c>
      <c r="AB4" s="4">
        <f t="shared" ca="1" si="7"/>
        <v>4320</v>
      </c>
      <c r="AC4" s="4">
        <f t="shared" ca="1" si="8"/>
        <v>71.879721266414194</v>
      </c>
      <c r="AD4" s="4">
        <f t="shared" ca="1" si="9"/>
        <v>103.597957048287</v>
      </c>
      <c r="AE4" s="4">
        <f t="shared" ca="1" si="10"/>
        <v>45.635635955404858</v>
      </c>
      <c r="AF4">
        <f t="shared" ca="1" si="11"/>
        <v>31.718235781872806</v>
      </c>
      <c r="AG4">
        <f t="shared" ca="1" si="12"/>
        <v>57.962321092882142</v>
      </c>
      <c r="AH4">
        <f t="shared" ca="1" si="13"/>
        <v>19.399999999999999</v>
      </c>
    </row>
    <row r="5" spans="1:39" ht="15.75" x14ac:dyDescent="0.25">
      <c r="A5" t="s">
        <v>25</v>
      </c>
      <c r="B5" t="s">
        <v>63</v>
      </c>
      <c r="C5" t="s">
        <v>79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20.035399999999999</v>
      </c>
      <c r="O5">
        <v>1369</v>
      </c>
      <c r="P5">
        <v>2.3754399999999998E-2</v>
      </c>
      <c r="Q5">
        <v>1.0021800000000001E-2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60.136800000000008</v>
      </c>
      <c r="AB5" s="4">
        <f t="shared" ca="1" si="7"/>
        <v>2931</v>
      </c>
      <c r="AC5" s="4">
        <f t="shared" ca="1" si="8"/>
        <v>48.738875364169687</v>
      </c>
      <c r="AD5" s="4">
        <f t="shared" ca="1" si="9"/>
        <v>71.794724523642003</v>
      </c>
      <c r="AE5" s="4">
        <f t="shared" ca="1" si="10"/>
        <v>29.231560731490575</v>
      </c>
      <c r="AF5">
        <f t="shared" ca="1" si="11"/>
        <v>23.055849159472317</v>
      </c>
      <c r="AG5">
        <f t="shared" ca="1" si="12"/>
        <v>42.563163792151428</v>
      </c>
      <c r="AH5">
        <f t="shared" ca="1" si="13"/>
        <v>-19</v>
      </c>
    </row>
    <row r="6" spans="1:39" ht="15.75" x14ac:dyDescent="0.25">
      <c r="A6" t="s">
        <v>25</v>
      </c>
      <c r="B6" t="s">
        <v>63</v>
      </c>
      <c r="C6" t="s">
        <v>79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20.024000000000001</v>
      </c>
      <c r="O6">
        <v>1370</v>
      </c>
      <c r="P6">
        <v>2.3906400000000001E-2</v>
      </c>
      <c r="Q6">
        <v>9.9363000000000003E-3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60.108100000000007</v>
      </c>
      <c r="AB6" s="4">
        <f t="shared" ca="1" si="7"/>
        <v>4219</v>
      </c>
      <c r="AC6" s="4">
        <f t="shared" ca="1" si="8"/>
        <v>70.190207309830114</v>
      </c>
      <c r="AD6" s="4">
        <f t="shared" ca="1" si="9"/>
        <v>102.5630506353781</v>
      </c>
      <c r="AE6" s="4">
        <f t="shared" ca="1" si="10"/>
        <v>42.982836953204583</v>
      </c>
      <c r="AF6">
        <f t="shared" ca="1" si="11"/>
        <v>32.37284332554799</v>
      </c>
      <c r="AG6">
        <f t="shared" ca="1" si="12"/>
        <v>59.580213682173522</v>
      </c>
      <c r="AH6">
        <f t="shared" ca="1" si="13"/>
        <v>16.600000000000001</v>
      </c>
    </row>
    <row r="7" spans="1:39" ht="15.75" x14ac:dyDescent="0.25">
      <c r="A7" t="s">
        <v>25</v>
      </c>
      <c r="B7" t="s">
        <v>63</v>
      </c>
      <c r="C7" t="s">
        <v>79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20.027100000000001</v>
      </c>
      <c r="O7">
        <v>1372</v>
      </c>
      <c r="P7">
        <v>2.3711300000000001E-2</v>
      </c>
      <c r="Q7">
        <v>9.8893000000000002E-3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64</v>
      </c>
      <c r="C8" t="s">
        <v>79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20.038399999999999</v>
      </c>
      <c r="O8">
        <v>1441</v>
      </c>
      <c r="P8">
        <v>2.19127E-2</v>
      </c>
      <c r="Q8">
        <v>9.5519000000000003E-3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64</v>
      </c>
      <c r="C9" t="s">
        <v>79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20.0383</v>
      </c>
      <c r="O9">
        <v>1441</v>
      </c>
      <c r="P9">
        <v>2.2185900000000001E-2</v>
      </c>
      <c r="Q9">
        <v>9.6527000000000002E-3</v>
      </c>
      <c r="T9" s="4"/>
      <c r="U9" s="3"/>
      <c r="V9" s="3"/>
    </row>
    <row r="10" spans="1:39" ht="15.75" x14ac:dyDescent="0.25">
      <c r="A10" t="s">
        <v>24</v>
      </c>
      <c r="B10" t="s">
        <v>64</v>
      </c>
      <c r="C10" t="s">
        <v>79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20.023700000000002</v>
      </c>
      <c r="O10">
        <v>1438</v>
      </c>
      <c r="P10">
        <v>2.2153099999999998E-2</v>
      </c>
      <c r="Q10">
        <v>9.6310000000000007E-3</v>
      </c>
      <c r="T10" s="4"/>
      <c r="U10" s="3"/>
      <c r="V10" s="3"/>
    </row>
    <row r="11" spans="1:39" x14ac:dyDescent="0.25">
      <c r="A11" t="s">
        <v>51</v>
      </c>
      <c r="B11" t="s">
        <v>62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20.052199999999999</v>
      </c>
      <c r="O11">
        <v>976</v>
      </c>
      <c r="P11">
        <v>3.4745499999999999E-2</v>
      </c>
      <c r="Q11">
        <v>1.3928599999999999E-2</v>
      </c>
    </row>
    <row r="12" spans="1:39" x14ac:dyDescent="0.25">
      <c r="A12" t="s">
        <v>51</v>
      </c>
      <c r="B12" t="s">
        <v>62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20.046800000000001</v>
      </c>
      <c r="O12">
        <v>976</v>
      </c>
      <c r="P12">
        <v>3.4733399999999998E-2</v>
      </c>
      <c r="Q12">
        <v>1.3501300000000001E-2</v>
      </c>
    </row>
    <row r="13" spans="1:39" x14ac:dyDescent="0.25">
      <c r="A13" t="s">
        <v>51</v>
      </c>
      <c r="B13" t="s">
        <v>62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20.037800000000001</v>
      </c>
      <c r="O13">
        <v>979</v>
      </c>
      <c r="P13">
        <v>3.42096E-2</v>
      </c>
      <c r="Q13">
        <v>1.3751599999999999E-2</v>
      </c>
    </row>
    <row r="14" spans="1:39" x14ac:dyDescent="0.25">
      <c r="A14" t="s">
        <v>27</v>
      </c>
      <c r="B14" t="s">
        <v>52</v>
      </c>
      <c r="C14" t="s">
        <v>77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20.043299999999999</v>
      </c>
      <c r="O14">
        <v>1402</v>
      </c>
      <c r="P14">
        <v>2.3712500000000001E-2</v>
      </c>
      <c r="Q14">
        <v>9.7500999999999994E-3</v>
      </c>
    </row>
    <row r="15" spans="1:39" x14ac:dyDescent="0.25">
      <c r="A15" t="s">
        <v>27</v>
      </c>
      <c r="B15" t="s">
        <v>52</v>
      </c>
      <c r="C15" t="s">
        <v>77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20.034700000000001</v>
      </c>
      <c r="O15">
        <v>1403</v>
      </c>
      <c r="P15">
        <v>2.34725E-2</v>
      </c>
      <c r="Q15">
        <v>9.6440999999999992E-3</v>
      </c>
    </row>
    <row r="16" spans="1:39" x14ac:dyDescent="0.25">
      <c r="A16" t="s">
        <v>27</v>
      </c>
      <c r="B16" t="s">
        <v>52</v>
      </c>
      <c r="C16" t="s">
        <v>77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20.030100000000001</v>
      </c>
      <c r="O16">
        <v>1414</v>
      </c>
      <c r="P16">
        <v>2.32651E-2</v>
      </c>
      <c r="Q16">
        <v>9.4228999999999997E-3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0FD4-FA27-4F55-875C-776A875C0DAC}">
  <dimension ref="A1:AM10"/>
  <sheetViews>
    <sheetView zoomScale="70" zoomScaleNormal="70" workbookViewId="0">
      <selection activeCell="B8" sqref="B8:Q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B2" t="s">
        <v>33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30.108799999999999</v>
      </c>
      <c r="O2">
        <v>760</v>
      </c>
      <c r="P2">
        <v>6.3754699999999997E-2</v>
      </c>
      <c r="Q2">
        <v>2.2737400000000001E-2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90.293299999999988</v>
      </c>
      <c r="AC2" s="4">
        <f ca="1">SUM(OFFSET($O$2,(ROW()-ROW($AC$2))*$S$2,,$S$2,))</f>
        <v>2286</v>
      </c>
      <c r="AD2" s="4">
        <f ca="1">AC2/AB2</f>
        <v>25.31749310303201</v>
      </c>
      <c r="AE2" s="4">
        <f ca="1">1/MAX(OFFSET($Q$2,(ROW()-ROW($AE$2))*$S$2,,$S$2,))</f>
        <v>43.980402332720537</v>
      </c>
      <c r="AF2" s="4">
        <f ca="1">1/MIN(OFFSET($P$2,(ROW()-ROW($AF$2))*$S$2,,$S$2,))</f>
        <v>15.837996303411664</v>
      </c>
      <c r="AG2">
        <f ca="1">AE2-AD2</f>
        <v>18.662909229688527</v>
      </c>
      <c r="AH2">
        <f ca="1">AE2-AF2</f>
        <v>28.142406029308873</v>
      </c>
    </row>
    <row r="3" spans="1:39" ht="15.75" x14ac:dyDescent="0.25">
      <c r="B3" t="s">
        <v>33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30.1188</v>
      </c>
      <c r="O3">
        <v>762</v>
      </c>
      <c r="P3">
        <v>6.3370399999999993E-2</v>
      </c>
      <c r="Q3">
        <v>2.2092299999999999E-2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0</v>
      </c>
      <c r="X3">
        <f ca="1">OFFSET($J$1,(ROW()-1)*$S$2,0)</f>
        <v>0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0</v>
      </c>
      <c r="AC3" s="4">
        <f ca="1">SUM(OFFSET($O$2,(ROW()-ROW($AC$2))*$S$2,,$S$2,))</f>
        <v>0</v>
      </c>
      <c r="AD3" s="4" t="e">
        <f t="shared" ref="AD3" ca="1" si="3">AC3/AB3</f>
        <v>#DIV/0!</v>
      </c>
      <c r="AE3" s="4" t="e">
        <f ca="1">1/MAX(OFFSET($Q$2,(ROW()-ROW($AE$2))*$S$2,,$S$2,))</f>
        <v>#DIV/0!</v>
      </c>
      <c r="AF3" s="4" t="e">
        <f ca="1">1/MIN(OFFSET($P$2,(ROW()-ROW($AF$2))*$S$2,,$S$2,))</f>
        <v>#DIV/0!</v>
      </c>
      <c r="AG3" t="e">
        <f t="shared" ref="AG3" ca="1" si="4">AE3-AD3</f>
        <v>#DIV/0!</v>
      </c>
      <c r="AH3" t="e">
        <f t="shared" ref="AH3" ca="1" si="5">AE3-AF3</f>
        <v>#DIV/0!</v>
      </c>
    </row>
    <row r="4" spans="1:39" ht="15.75" x14ac:dyDescent="0.25">
      <c r="B4" t="s">
        <v>33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30.0657</v>
      </c>
      <c r="O4">
        <v>764</v>
      </c>
      <c r="P4">
        <v>6.3139299999999995E-2</v>
      </c>
      <c r="Q4">
        <v>2.1945099999999999E-2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91.798000000000002</v>
      </c>
      <c r="AC4" s="4">
        <f ca="1">SUM(OFFSET($O$2,(ROW()-ROW($AC$2))*$S$2,,$S$2,))</f>
        <v>504</v>
      </c>
      <c r="AD4" s="4">
        <f t="shared" ref="AD4" ca="1" si="8">AC4/AB4</f>
        <v>5.4903156931523558</v>
      </c>
      <c r="AE4" s="4">
        <f ca="1">1/MAX(OFFSET($Q$2,(ROW()-ROW($AE$2))*$S$2,,$S$2,))</f>
        <v>10.617852857795096</v>
      </c>
      <c r="AF4" s="4">
        <f ca="1">1/MIN(OFFSET($P$2,(ROW()-ROW($AF$2))*$S$2,,$S$2,))</f>
        <v>2.9209105062229996</v>
      </c>
      <c r="AG4">
        <f t="shared" ref="AG4" ca="1" si="9">AE4-AD4</f>
        <v>5.1275371646427406</v>
      </c>
      <c r="AH4">
        <f t="shared" ref="AH4" ca="1" si="10">AE4-AF4</f>
        <v>7.6969423515720967</v>
      </c>
    </row>
    <row r="5" spans="1:39" ht="15.75" x14ac:dyDescent="0.25"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T7" s="4"/>
      <c r="U7" s="4"/>
      <c r="AE7" s="3"/>
      <c r="AF7" s="3"/>
      <c r="AG7" s="3"/>
    </row>
    <row r="8" spans="1:39" ht="15.75" x14ac:dyDescent="0.25">
      <c r="B8" t="s">
        <v>33</v>
      </c>
      <c r="C8" t="s">
        <v>74</v>
      </c>
      <c r="D8">
        <v>1920</v>
      </c>
      <c r="E8">
        <v>1080</v>
      </c>
      <c r="F8" t="s">
        <v>71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30.593800000000002</v>
      </c>
      <c r="O8">
        <v>168</v>
      </c>
      <c r="P8">
        <v>0.34286499999999998</v>
      </c>
      <c r="Q8">
        <v>9.4181000000000001E-2</v>
      </c>
      <c r="T8" s="4"/>
      <c r="U8" s="4"/>
      <c r="V8" s="3"/>
    </row>
    <row r="9" spans="1:39" ht="15.75" x14ac:dyDescent="0.25">
      <c r="B9" t="s">
        <v>33</v>
      </c>
      <c r="C9" t="s">
        <v>74</v>
      </c>
      <c r="D9">
        <v>1920</v>
      </c>
      <c r="E9">
        <v>1080</v>
      </c>
      <c r="F9" t="s">
        <v>71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30.572600000000001</v>
      </c>
      <c r="O9">
        <v>168</v>
      </c>
      <c r="P9">
        <v>0.34235900000000002</v>
      </c>
      <c r="Q9">
        <v>9.4072100000000006E-2</v>
      </c>
      <c r="T9" s="4"/>
      <c r="U9" s="3"/>
      <c r="V9" s="3"/>
    </row>
    <row r="10" spans="1:39" ht="15.75" x14ac:dyDescent="0.25">
      <c r="B10" t="s">
        <v>33</v>
      </c>
      <c r="C10" t="s">
        <v>74</v>
      </c>
      <c r="D10">
        <v>1920</v>
      </c>
      <c r="E10">
        <v>1080</v>
      </c>
      <c r="F10" t="s">
        <v>71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30.631599999999999</v>
      </c>
      <c r="O10">
        <v>168</v>
      </c>
      <c r="P10">
        <v>0.34285399999999999</v>
      </c>
      <c r="Q10">
        <v>9.3909099999999995E-2</v>
      </c>
      <c r="T10" s="4"/>
      <c r="U10" s="3"/>
      <c r="V10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EF4F-454C-4020-BCA1-EF8461693D0D}">
  <dimension ref="A1:AM10"/>
  <sheetViews>
    <sheetView zoomScale="70" zoomScaleNormal="70" workbookViewId="0">
      <selection activeCell="B8" sqref="B8:Q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B2" t="s">
        <v>53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25.0228</v>
      </c>
      <c r="O2">
        <v>1434</v>
      </c>
      <c r="P2">
        <v>4.3465900000000002E-2</v>
      </c>
      <c r="Q2">
        <v>6.5208000000000002E-3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75.077300000000008</v>
      </c>
      <c r="AC2" s="4">
        <f ca="1">SUM(OFFSET($O$2,(ROW()-ROW($AC$2))*$S$2,,$S$2,))</f>
        <v>4304</v>
      </c>
      <c r="AD2" s="4">
        <f ca="1">AC2/AB2</f>
        <v>57.327581039808301</v>
      </c>
      <c r="AE2" s="4">
        <f ca="1">1/MAX(OFFSET($Q$2,(ROW()-ROW($AE$2))*$S$2,,$S$2,))</f>
        <v>147.57315939376946</v>
      </c>
      <c r="AF2" s="4">
        <f ca="1">1/MIN(OFFSET($P$2,(ROW()-ROW($AF$2))*$S$2,,$S$2,))</f>
        <v>23.023225830217523</v>
      </c>
      <c r="AG2">
        <f ca="1">AE2-AD2</f>
        <v>90.24557835396115</v>
      </c>
      <c r="AH2">
        <f ca="1">AE2-AF2</f>
        <v>124.54993356355193</v>
      </c>
    </row>
    <row r="3" spans="1:39" ht="15.75" x14ac:dyDescent="0.25">
      <c r="B3" t="s">
        <v>53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25.024100000000001</v>
      </c>
      <c r="O3">
        <v>1438</v>
      </c>
      <c r="P3">
        <v>4.3594899999999999E-2</v>
      </c>
      <c r="Q3">
        <v>6.7409000000000002E-3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0</v>
      </c>
      <c r="X3">
        <f ca="1">OFFSET($J$1,(ROW()-1)*$S$2,0)</f>
        <v>0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0</v>
      </c>
      <c r="AC3" s="4">
        <f ca="1">SUM(OFFSET($O$2,(ROW()-ROW($AC$2))*$S$2,,$S$2,))</f>
        <v>0</v>
      </c>
      <c r="AD3" s="4" t="e">
        <f t="shared" ref="AD3" ca="1" si="3">AC3/AB3</f>
        <v>#DIV/0!</v>
      </c>
      <c r="AE3" s="4" t="e">
        <f ca="1">1/MAX(OFFSET($Q$2,(ROW()-ROW($AE$2))*$S$2,,$S$2,))</f>
        <v>#DIV/0!</v>
      </c>
      <c r="AF3" s="4" t="e">
        <f ca="1">1/MIN(OFFSET($P$2,(ROW()-ROW($AF$2))*$S$2,,$S$2,))</f>
        <v>#DIV/0!</v>
      </c>
      <c r="AG3" t="e">
        <f t="shared" ref="AG3" ca="1" si="4">AE3-AD3</f>
        <v>#DIV/0!</v>
      </c>
      <c r="AH3" t="e">
        <f t="shared" ref="AH3" ca="1" si="5">AE3-AF3</f>
        <v>#DIV/0!</v>
      </c>
    </row>
    <row r="4" spans="1:39" ht="15.75" x14ac:dyDescent="0.25">
      <c r="B4" t="s">
        <v>53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25.0304</v>
      </c>
      <c r="O4">
        <v>1432</v>
      </c>
      <c r="P4">
        <v>4.3434399999999998E-2</v>
      </c>
      <c r="Q4">
        <v>6.7762999999999999E-3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75.328500000000005</v>
      </c>
      <c r="AC4" s="4">
        <f ca="1">SUM(OFFSET($O$2,(ROW()-ROW($AC$2))*$S$2,,$S$2,))</f>
        <v>1144</v>
      </c>
      <c r="AD4" s="4">
        <f t="shared" ref="AD4" ca="1" si="8">AC4/AB4</f>
        <v>15.186815083268616</v>
      </c>
      <c r="AE4" s="4">
        <f ca="1">1/MAX(OFFSET($Q$2,(ROW()-ROW($AE$2))*$S$2,,$S$2,))</f>
        <v>50.677045325549336</v>
      </c>
      <c r="AF4" s="4">
        <f ca="1">1/MIN(OFFSET($P$2,(ROW()-ROW($AF$2))*$S$2,,$S$2,))</f>
        <v>3.9308485129600075</v>
      </c>
      <c r="AG4">
        <f t="shared" ref="AG4" ca="1" si="9">AE4-AD4</f>
        <v>35.490230242280717</v>
      </c>
      <c r="AH4">
        <f t="shared" ref="AH4" ca="1" si="10">AE4-AF4</f>
        <v>46.746196812589332</v>
      </c>
    </row>
    <row r="5" spans="1:39" ht="15.75" x14ac:dyDescent="0.25"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T7" s="4"/>
      <c r="U7" s="4"/>
      <c r="AE7" s="3"/>
      <c r="AF7" s="3"/>
      <c r="AG7" s="3"/>
    </row>
    <row r="8" spans="1:39" ht="15.75" x14ac:dyDescent="0.25">
      <c r="B8" t="s">
        <v>53</v>
      </c>
      <c r="C8" t="s">
        <v>74</v>
      </c>
      <c r="D8">
        <v>1920</v>
      </c>
      <c r="E8">
        <v>1080</v>
      </c>
      <c r="F8" t="s">
        <v>71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25.092700000000001</v>
      </c>
      <c r="O8">
        <v>381</v>
      </c>
      <c r="P8">
        <v>0.25439800000000001</v>
      </c>
      <c r="Q8">
        <v>1.9732800000000002E-2</v>
      </c>
      <c r="T8" s="4"/>
      <c r="U8" s="4"/>
      <c r="V8" s="3"/>
    </row>
    <row r="9" spans="1:39" ht="15.75" x14ac:dyDescent="0.25">
      <c r="B9" t="s">
        <v>53</v>
      </c>
      <c r="C9" t="s">
        <v>74</v>
      </c>
      <c r="D9">
        <v>1920</v>
      </c>
      <c r="E9">
        <v>1080</v>
      </c>
      <c r="F9" t="s">
        <v>71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25.090599999999998</v>
      </c>
      <c r="O9">
        <v>381</v>
      </c>
      <c r="P9">
        <v>0.25595499999999999</v>
      </c>
      <c r="Q9">
        <v>1.9603499999999999E-2</v>
      </c>
      <c r="T9" s="4"/>
      <c r="U9" s="3"/>
      <c r="V9" s="3"/>
    </row>
    <row r="10" spans="1:39" ht="15.75" x14ac:dyDescent="0.25">
      <c r="B10" t="s">
        <v>53</v>
      </c>
      <c r="C10" t="s">
        <v>74</v>
      </c>
      <c r="D10">
        <v>1920</v>
      </c>
      <c r="E10">
        <v>1080</v>
      </c>
      <c r="F10" t="s">
        <v>71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25.145199999999999</v>
      </c>
      <c r="O10">
        <v>382</v>
      </c>
      <c r="P10">
        <v>0.25457200000000002</v>
      </c>
      <c r="Q10">
        <v>1.96349E-2</v>
      </c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B30D-C9E5-483D-9CCD-B595A7C7FA17}">
  <dimension ref="A1:AM10"/>
  <sheetViews>
    <sheetView zoomScale="70" zoomScaleNormal="70" workbookViewId="0">
      <selection activeCell="B8" sqref="B8:Q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42</v>
      </c>
      <c r="T1" s="5" t="s">
        <v>49</v>
      </c>
      <c r="V1" s="2" t="s">
        <v>43</v>
      </c>
      <c r="W1" s="2" t="s">
        <v>16</v>
      </c>
      <c r="X1" s="2" t="s">
        <v>54</v>
      </c>
      <c r="Y1" s="2" t="s">
        <v>18</v>
      </c>
      <c r="Z1" s="2" t="s">
        <v>19</v>
      </c>
      <c r="AA1" s="2" t="s">
        <v>20</v>
      </c>
      <c r="AB1" s="2" t="s">
        <v>44</v>
      </c>
      <c r="AC1" s="2" t="s">
        <v>10</v>
      </c>
      <c r="AD1" s="2" t="s">
        <v>23</v>
      </c>
      <c r="AE1" s="2" t="s">
        <v>48</v>
      </c>
      <c r="AF1" s="2" t="s">
        <v>47</v>
      </c>
      <c r="AG1" s="2" t="s">
        <v>45</v>
      </c>
      <c r="AH1" s="2" t="s">
        <v>46</v>
      </c>
      <c r="AI1" s="6"/>
      <c r="AJ1" s="6"/>
      <c r="AK1" s="6"/>
      <c r="AL1" s="6"/>
      <c r="AM1" s="6"/>
    </row>
    <row r="2" spans="1:39" ht="15.75" x14ac:dyDescent="0.25">
      <c r="B2" t="s">
        <v>52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20.029399999999999</v>
      </c>
      <c r="O2">
        <v>1414</v>
      </c>
      <c r="P2">
        <v>2.34129E-2</v>
      </c>
      <c r="Q2">
        <v>9.1561000000000003E-3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60.0946</v>
      </c>
      <c r="AC2" s="4">
        <f ca="1">SUM(OFFSET($O$2,(ROW()-ROW($AC$2))*$S$2,,$S$2,))</f>
        <v>4229</v>
      </c>
      <c r="AD2" s="4">
        <f ca="1">AC2/AB2</f>
        <v>70.372379548245604</v>
      </c>
      <c r="AE2" s="4">
        <f ca="1">1/MAX(OFFSET($Q$2,(ROW()-ROW($AE$2))*$S$2,,$S$2,))</f>
        <v>103.82814365661956</v>
      </c>
      <c r="AF2" s="4">
        <f ca="1">1/MIN(OFFSET($P$2,(ROW()-ROW($AF$2))*$S$2,,$S$2,))</f>
        <v>42.759163288692768</v>
      </c>
      <c r="AG2">
        <f ca="1">AE2-AD2</f>
        <v>33.455764108373955</v>
      </c>
      <c r="AH2">
        <f ca="1">AE2-AF2</f>
        <v>61.068980367926791</v>
      </c>
    </row>
    <row r="3" spans="1:39" ht="15.75" x14ac:dyDescent="0.25">
      <c r="B3" t="s">
        <v>52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20.026800000000001</v>
      </c>
      <c r="O3">
        <v>1406</v>
      </c>
      <c r="P3">
        <v>2.3655900000000001E-2</v>
      </c>
      <c r="Q3">
        <v>9.6313000000000006E-3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0</v>
      </c>
      <c r="X3">
        <f ca="1">OFFSET($J$1,(ROW()-1)*$S$2,0)</f>
        <v>0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0</v>
      </c>
      <c r="AC3" s="4">
        <f ca="1">SUM(OFFSET($O$2,(ROW()-ROW($AC$2))*$S$2,,$S$2,))</f>
        <v>0</v>
      </c>
      <c r="AD3" s="4" t="e">
        <f t="shared" ref="AD3" ca="1" si="3">AC3/AB3</f>
        <v>#DIV/0!</v>
      </c>
      <c r="AE3" s="4" t="e">
        <f ca="1">1/MAX(OFFSET($Q$2,(ROW()-ROW($AE$2))*$S$2,,$S$2,))</f>
        <v>#DIV/0!</v>
      </c>
      <c r="AF3" s="4" t="e">
        <f ca="1">1/MIN(OFFSET($P$2,(ROW()-ROW($AF$2))*$S$2,,$S$2,))</f>
        <v>#DIV/0!</v>
      </c>
      <c r="AG3" t="e">
        <f t="shared" ref="AG3" ca="1" si="4">AE3-AD3</f>
        <v>#DIV/0!</v>
      </c>
      <c r="AH3" t="e">
        <f t="shared" ref="AH3" ca="1" si="5">AE3-AF3</f>
        <v>#DIV/0!</v>
      </c>
    </row>
    <row r="4" spans="1:39" ht="15.75" x14ac:dyDescent="0.25">
      <c r="B4" t="s">
        <v>52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20.038399999999999</v>
      </c>
      <c r="O4">
        <v>1409</v>
      </c>
      <c r="P4">
        <v>2.3386799999999999E-2</v>
      </c>
      <c r="Q4">
        <v>9.5531999999999995E-3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60.178200000000004</v>
      </c>
      <c r="AC4" s="4">
        <f ca="1">SUM(OFFSET($O$2,(ROW()-ROW($AC$2))*$S$2,,$S$2,))</f>
        <v>2185</v>
      </c>
      <c r="AD4" s="4">
        <f t="shared" ref="AD4" ca="1" si="8">AC4/AB4</f>
        <v>36.308829443220297</v>
      </c>
      <c r="AE4" s="4">
        <f ca="1">1/MAX(OFFSET($Q$2,(ROW()-ROW($AE$2))*$S$2,,$S$2,))</f>
        <v>51.584947512315907</v>
      </c>
      <c r="AF4" s="4">
        <f ca="1">1/MIN(OFFSET($P$2,(ROW()-ROW($AF$2))*$S$2,,$S$2,))</f>
        <v>21.872792215035794</v>
      </c>
      <c r="AG4">
        <f t="shared" ref="AG4" ca="1" si="9">AE4-AD4</f>
        <v>15.27611806909561</v>
      </c>
      <c r="AH4">
        <f t="shared" ref="AH4" ca="1" si="10">AE4-AF4</f>
        <v>29.712155297280113</v>
      </c>
    </row>
    <row r="5" spans="1:39" ht="15.75" x14ac:dyDescent="0.25"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T7" s="4"/>
      <c r="U7" s="4"/>
      <c r="AE7" s="3"/>
      <c r="AF7" s="3"/>
      <c r="AG7" s="3"/>
    </row>
    <row r="8" spans="1:39" ht="15.75" x14ac:dyDescent="0.25">
      <c r="B8" t="s">
        <v>52</v>
      </c>
      <c r="C8" t="s">
        <v>74</v>
      </c>
      <c r="D8">
        <v>1920</v>
      </c>
      <c r="E8">
        <v>1080</v>
      </c>
      <c r="F8" t="s">
        <v>71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20.0535</v>
      </c>
      <c r="O8">
        <v>728</v>
      </c>
      <c r="P8">
        <v>4.57189E-2</v>
      </c>
      <c r="Q8">
        <v>1.91776E-2</v>
      </c>
      <c r="T8" s="4"/>
      <c r="U8" s="4"/>
      <c r="V8" s="3"/>
    </row>
    <row r="9" spans="1:39" ht="15.75" x14ac:dyDescent="0.25">
      <c r="B9" t="s">
        <v>52</v>
      </c>
      <c r="C9" t="s">
        <v>74</v>
      </c>
      <c r="D9">
        <v>1920</v>
      </c>
      <c r="E9">
        <v>1080</v>
      </c>
      <c r="F9" t="s">
        <v>71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20.0627</v>
      </c>
      <c r="O9">
        <v>728</v>
      </c>
      <c r="P9">
        <v>4.5784400000000003E-2</v>
      </c>
      <c r="Q9">
        <v>1.9216500000000001E-2</v>
      </c>
      <c r="T9" s="4"/>
      <c r="U9" s="3"/>
      <c r="V9" s="3"/>
    </row>
    <row r="10" spans="1:39" ht="15.75" x14ac:dyDescent="0.25">
      <c r="B10" t="s">
        <v>52</v>
      </c>
      <c r="C10" t="s">
        <v>74</v>
      </c>
      <c r="D10">
        <v>1920</v>
      </c>
      <c r="E10">
        <v>1080</v>
      </c>
      <c r="F10" t="s">
        <v>71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20.062000000000001</v>
      </c>
      <c r="O10">
        <v>729</v>
      </c>
      <c r="P10">
        <v>4.5799800000000002E-2</v>
      </c>
      <c r="Q10">
        <v>1.93855E-2</v>
      </c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Graphs</vt:lpstr>
      <vt:lpstr>Mandelbulb Optimisations</vt:lpstr>
      <vt:lpstr>Mandelbulb Features</vt:lpstr>
      <vt:lpstr>Stationary Optimisations</vt:lpstr>
      <vt:lpstr>Sierpinski Optimisations</vt:lpstr>
      <vt:lpstr>Planet Optimisations</vt:lpstr>
      <vt:lpstr>Devices Mandelbulb</vt:lpstr>
      <vt:lpstr>Devices Sierpinski</vt:lpstr>
      <vt:lpstr>Devices Planet</vt:lpstr>
      <vt:lpstr>Devices Trivial</vt:lpstr>
      <vt:lpstr>Resolutions Mandelbulb</vt:lpstr>
      <vt:lpstr>Resolutions Sierpinski</vt:lpstr>
      <vt:lpstr>Resolutions Planet</vt:lpstr>
      <vt:lpstr>Resolutions Trivial</vt:lpstr>
      <vt:lpstr>Resolutions 1660TI</vt:lpstr>
      <vt:lpstr>Resolutions 970 ME</vt:lpstr>
      <vt:lpstr>Resolutions 970 ME NO 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2022-03-24T17:50:13Z</dcterms:modified>
</cp:coreProperties>
</file>