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eeps\screeps-kotlin-starter-master\src\main\"/>
    </mc:Choice>
  </mc:AlternateContent>
  <xr:revisionPtr revIDLastSave="0" documentId="13_ncr:1_{744544CF-62AD-4657-8459-260BF42A4665}" xr6:coauthVersionLast="43" xr6:coauthVersionMax="43" xr10:uidLastSave="{00000000-0000-0000-0000-000000000000}"/>
  <bookViews>
    <workbookView xWindow="-120" yWindow="-120" windowWidth="29040" windowHeight="15840" activeTab="7" xr2:uid="{E64D4CD0-F693-495E-97B0-F1DF3284CC0F}"/>
  </bookViews>
  <sheets>
    <sheet name="plan expansion" sheetId="1" r:id="rId1"/>
    <sheet name="Лист1" sheetId="5" r:id="rId2"/>
    <sheet name="lab" sheetId="2" r:id="rId3"/>
    <sheet name="buttle group" sheetId="3" r:id="rId4"/>
    <sheet name="balance upgrader" sheetId="4" r:id="rId5"/>
    <sheet name="Program object" sheetId="6" r:id="rId6"/>
    <sheet name="Лист2" sheetId="7" r:id="rId7"/>
    <sheet name="marke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5" i="8" l="1"/>
  <c r="F14" i="8" l="1"/>
  <c r="F13" i="8"/>
  <c r="H8" i="7" l="1"/>
  <c r="H7" i="7"/>
  <c r="F8" i="7"/>
  <c r="F7" i="7"/>
  <c r="O30" i="3"/>
  <c r="N30" i="3"/>
  <c r="N27" i="3"/>
  <c r="N26" i="3"/>
  <c r="L27" i="3"/>
  <c r="L26" i="3"/>
  <c r="J13" i="6" l="1"/>
  <c r="F14" i="6"/>
  <c r="F13" i="6"/>
  <c r="X16" i="6"/>
  <c r="X14" i="6"/>
  <c r="Q19" i="6"/>
  <c r="Q18" i="6"/>
  <c r="P18" i="6"/>
  <c r="S11" i="5" l="1"/>
  <c r="S10" i="5"/>
  <c r="P11" i="5"/>
  <c r="M25" i="4" l="1"/>
  <c r="I16" i="4" l="1"/>
  <c r="H16" i="4"/>
  <c r="H15" i="4"/>
  <c r="E6" i="4" l="1"/>
  <c r="G7" i="4"/>
  <c r="G6" i="4"/>
  <c r="G28" i="1" l="1"/>
  <c r="H28" i="1"/>
  <c r="I28" i="1"/>
  <c r="J28" i="1"/>
  <c r="K28" i="1"/>
  <c r="L28" i="1"/>
  <c r="M28" i="1"/>
  <c r="W16" i="3" l="1"/>
  <c r="Z11" i="3"/>
  <c r="V12" i="3"/>
  <c r="V13" i="3" s="1"/>
  <c r="P14" i="3" s="1"/>
  <c r="U12" i="3"/>
  <c r="U11" i="3"/>
  <c r="U13" i="3" s="1"/>
  <c r="P13" i="3" s="1"/>
  <c r="M6" i="3"/>
  <c r="M5" i="3"/>
  <c r="M10" i="3"/>
  <c r="I8" i="3"/>
  <c r="H8" i="3"/>
  <c r="H31" i="1" l="1"/>
  <c r="I31" i="1"/>
  <c r="J31" i="1"/>
  <c r="K31" i="1"/>
  <c r="L31" i="1"/>
  <c r="M31" i="1"/>
  <c r="G31" i="1"/>
</calcChain>
</file>

<file path=xl/sharedStrings.xml><?xml version="1.0" encoding="utf-8"?>
<sst xmlns="http://schemas.openxmlformats.org/spreadsheetml/2006/main" count="281" uniqueCount="162">
  <si>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</si>
  <si>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</si>
  <si>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</si>
  <si>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</si>
  <si>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</si>
  <si>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</si>
  <si>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</si>
  <si>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</si>
  <si>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</si>
  <si>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</si>
  <si>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</si>
  <si>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</si>
  <si>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</si>
  <si>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</si>
  <si>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</si>
  <si>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</si>
  <si>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</si>
  <si>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</si>
  <si>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</si>
  <si>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</si>
  <si>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</si>
  <si>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</si>
  <si>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</si>
  <si>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</si>
  <si>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</si>
  <si>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</si>
  <si>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</si>
  <si>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</si>
  <si>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</si>
  <si>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</si>
  <si>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</si>
  <si>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</si>
  <si>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</si>
  <si>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</si>
  <si>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</si>
  <si>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</si>
  <si>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</si>
  <si>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</si>
  <si>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</si>
  <si>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</si>
  <si>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</si>
  <si>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</si>
  <si>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</si>
  <si>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</si>
  <si>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</si>
  <si>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</si>
  <si>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</si>
  <si>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</si>
  <si>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</si>
  <si>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</si>
  <si>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</si>
  <si>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</si>
  <si>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</si>
  <si>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</si>
  <si>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</si>
  <si>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</si>
  <si>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</si>
  <si>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</si>
  <si>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</si>
  <si>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</si>
  <si>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</si>
  <si>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</si>
  <si>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</si>
  <si>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</si>
  <si>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</si>
  <si>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</si>
  <si>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</si>
  <si>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</si>
  <si>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</si>
  <si>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</si>
  <si>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</si>
  <si>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</si>
  <si>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</si>
  <si>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</si>
  <si>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</si>
  <si>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</si>
  <si>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</si>
  <si>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</si>
  <si>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</si>
  <si>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</si>
  <si>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</si>
  <si>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</si>
  <si>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</si>
  <si>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</si>
  <si>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</si>
  <si>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</si>
  <si>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</si>
  <si>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</si>
  <si>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</si>
  <si>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</si>
  <si>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</si>
  <si>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</si>
  <si>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</si>
  <si>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</si>
  <si>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</si>
  <si>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</si>
  <si>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</si>
  <si>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</si>
  <si>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</si>
  <si>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</si>
  <si>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</si>
  <si>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</si>
  <si>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</si>
  <si>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</si>
  <si>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</si>
  <si>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</si>
  <si>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</si>
  <si>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</si>
  <si>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</si>
  <si>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</si>
  <si>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</si>
  <si>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</si>
  <si>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</si>
  <si>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</si>
  <si>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</si>
  <si>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</si>
  <si>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</si>
  <si>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</si>
  <si>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</si>
  <si>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</si>
  <si>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</si>
  <si>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</si>
  <si>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</si>
  <si>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</si>
  <si>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</si>
  <si>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</si>
  <si>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</si>
  <si>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</si>
  <si>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</si>
  <si>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</si>
  <si>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</si>
  <si>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</si>
  <si>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</si>
  <si>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</si>
  <si>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</si>
  <si>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</si>
  <si>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</si>
  <si>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</si>
  <si>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</si>
  <si>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</si>
  <si>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</si>
  <si>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</si>
  <si>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</si>
  <si>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</si>
  <si>
    <t>Rampart calculate</t>
  </si>
  <si>
    <t>tick</t>
  </si>
  <si>
    <t>hit</t>
  </si>
  <si>
    <t>tower</t>
  </si>
  <si>
    <t>energy</t>
  </si>
  <si>
    <t>builder</t>
  </si>
  <si>
    <t>energy per 300 tick</t>
  </si>
  <si>
    <t>r attack area</t>
  </si>
  <si>
    <t>[TOUGH,TOUGH,TOUGH,TOUGH,TOUGH,TOUGH,TOUGH,TOUGH,TOUGH,TOUGH,TOUGH,TOUGH,MOVE,MOVE,MOVE,MOVE,MOVE,MOVE,MOVE,MOVE,MOVE,MOVE,MOVE,MOVE,MOVE,MOVE,MOVE,MOVE,MOVE,ATTACK,ATTACK,ATTACK,ATTACK,ATTACK,ATTACK,ATTACK,ATTACK,ATTACK,ATTACK,ATTACK,ATTACK,ATTACK,ATTACK,ATTACK,ATTACK,ATTACK,ATTACK,ATTACK,ATTACK,ATTACK]</t>
  </si>
  <si>
    <t>Anti tower</t>
  </si>
  <si>
    <t>TOUGH*12,MOVE*17,ATTACK*21</t>
  </si>
  <si>
    <t>[TOUGH,TOUGH,TOUGH,TOUGH,TOUGH,TOUGH,TOUGH,TOUGH,TOUGH,TOUGH,TOUGH,TOUGH,MOVE,MOVE,MOVE,MOVE,MOVE,MOVE,MOVE,MOVE,MOVE,MOVE,MOVE,MOVE,MOVE,MOVE,MOVE,MOVE,MOVE,HEAL,HEAL,HEAL,HEAL,HEAL,HEAL,HEAL,HEAL,HEAL,HEAL,HEAL,HEAL,HEAL,HEAL,HEAL,HEAL,HEAL,HEAL,HEAL,HEAL,HEAL]</t>
  </si>
  <si>
    <t>TOUGH*12,MOVE*17,HEAL*21</t>
  </si>
  <si>
    <t>TOUGH</t>
  </si>
  <si>
    <t>HEAL</t>
  </si>
  <si>
    <t>XGHO2</t>
  </si>
  <si>
    <t>XLHO2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</si>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</sst>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1"/>
  <sheetViews>
    <sheetView workbookViewId="0">
      <selection activeCell="AE21" sqref="AE21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18" t="s">
        <v>37</v>
      </c>
      <c r="AA4" s="19"/>
      <c r="AB4" s="20"/>
      <c r="AC4" s="18" t="s">
        <v>38</v>
      </c>
      <c r="AD4" s="19"/>
      <c r="AE4" s="20"/>
      <c r="AF4" s="18" t="s">
        <v>39</v>
      </c>
      <c r="AG4" s="19"/>
      <c r="AH4" s="20"/>
      <c r="AI4" s="18" t="s">
        <v>40</v>
      </c>
      <c r="AJ4" s="19"/>
      <c r="AK4" s="20"/>
      <c r="AL4" s="18" t="s">
        <v>41</v>
      </c>
      <c r="AM4" s="19"/>
      <c r="AN4" s="20"/>
      <c r="AO4" s="18" t="s">
        <v>42</v>
      </c>
      <c r="AP4" s="19"/>
      <c r="AQ4" s="20"/>
      <c r="AR4" s="18" t="s">
        <v>43</v>
      </c>
      <c r="AS4" s="19"/>
      <c r="AT4" s="20"/>
      <c r="AU4" s="18" t="s">
        <v>44</v>
      </c>
      <c r="AV4" s="19"/>
      <c r="AW4" s="20"/>
      <c r="AX4" s="18" t="s">
        <v>45</v>
      </c>
      <c r="AY4" s="19"/>
      <c r="AZ4" s="20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E27" s="2" t="s">
        <v>55</v>
      </c>
      <c r="F27" s="2"/>
      <c r="G27" s="2">
        <v>1</v>
      </c>
      <c r="H27" s="2"/>
      <c r="I27" s="2">
        <v>2</v>
      </c>
      <c r="J27" s="2"/>
      <c r="K27" s="2">
        <v>1</v>
      </c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G28" s="1">
        <f t="shared" ref="G28:L28" si="0">SUM(G5:G27)</f>
        <v>7</v>
      </c>
      <c r="H28" s="1">
        <f t="shared" si="0"/>
        <v>5</v>
      </c>
      <c r="I28" s="1">
        <f t="shared" si="0"/>
        <v>4</v>
      </c>
      <c r="J28" s="1">
        <f t="shared" si="0"/>
        <v>1</v>
      </c>
      <c r="K28" s="1">
        <f t="shared" si="0"/>
        <v>3</v>
      </c>
      <c r="L28" s="1">
        <f t="shared" si="0"/>
        <v>5</v>
      </c>
      <c r="M28" s="1">
        <f>SUM(M5:M27)</f>
        <v>1</v>
      </c>
    </row>
    <row r="30" spans="4:42" x14ac:dyDescent="0.25">
      <c r="F30" t="s">
        <v>34</v>
      </c>
      <c r="G30" s="1">
        <v>7</v>
      </c>
      <c r="H30" s="1">
        <v>7</v>
      </c>
      <c r="I30" s="1">
        <v>3</v>
      </c>
      <c r="J30" s="1">
        <v>3</v>
      </c>
      <c r="K30" s="1">
        <v>2</v>
      </c>
      <c r="L30" s="1">
        <v>3</v>
      </c>
      <c r="M30" s="1">
        <v>2</v>
      </c>
    </row>
    <row r="31" spans="4:42" x14ac:dyDescent="0.25">
      <c r="F31" t="s">
        <v>35</v>
      </c>
      <c r="G31">
        <f>G30-G28</f>
        <v>0</v>
      </c>
      <c r="H31">
        <f t="shared" ref="H31:M31" si="1">H30-H28</f>
        <v>2</v>
      </c>
      <c r="I31">
        <f t="shared" si="1"/>
        <v>-1</v>
      </c>
      <c r="J31">
        <f t="shared" si="1"/>
        <v>2</v>
      </c>
      <c r="K31">
        <f t="shared" si="1"/>
        <v>-1</v>
      </c>
      <c r="L31">
        <f t="shared" si="1"/>
        <v>-2</v>
      </c>
      <c r="M31">
        <f t="shared" si="1"/>
        <v>1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Z23" sqref="Z23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30"/>
  <sheetViews>
    <sheetView workbookViewId="0">
      <selection activeCell="N27" sqref="N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  <c r="S4" s="3" t="s">
        <v>151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  <c r="S5" s="11">
        <v>10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10</v>
      </c>
      <c r="Q6" s="11">
        <v>0</v>
      </c>
      <c r="R6" s="11">
        <v>4</v>
      </c>
      <c r="S6" s="11">
        <v>4</v>
      </c>
    </row>
    <row r="7" spans="6:26" x14ac:dyDescent="0.25">
      <c r="O7" s="11">
        <v>3</v>
      </c>
      <c r="P7" s="11">
        <v>10</v>
      </c>
      <c r="Q7" s="11">
        <v>0</v>
      </c>
      <c r="R7" s="11">
        <v>4</v>
      </c>
      <c r="S7" s="11">
        <v>1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40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40</v>
      </c>
    </row>
    <row r="14" spans="6:26" x14ac:dyDescent="0.25">
      <c r="N14" t="s">
        <v>116</v>
      </c>
      <c r="P14">
        <f>M6/V13</f>
        <v>27.25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0:25" x14ac:dyDescent="0.25">
      <c r="S17" t="s">
        <v>23</v>
      </c>
      <c r="T17" t="s">
        <v>102</v>
      </c>
    </row>
    <row r="18" spans="10:25" x14ac:dyDescent="0.25">
      <c r="S18" t="s">
        <v>101</v>
      </c>
    </row>
    <row r="21" spans="10:25" x14ac:dyDescent="0.25">
      <c r="R21" t="s">
        <v>108</v>
      </c>
      <c r="S21" t="s">
        <v>107</v>
      </c>
      <c r="W21">
        <v>710</v>
      </c>
      <c r="Y21" t="s">
        <v>112</v>
      </c>
    </row>
    <row r="22" spans="10:25" x14ac:dyDescent="0.25">
      <c r="R22" t="s">
        <v>110</v>
      </c>
      <c r="S22" t="s">
        <v>109</v>
      </c>
      <c r="W22">
        <v>920</v>
      </c>
      <c r="Y22" t="s">
        <v>113</v>
      </c>
    </row>
    <row r="23" spans="10:25" x14ac:dyDescent="0.25">
      <c r="R23" t="s">
        <v>111</v>
      </c>
      <c r="S23" t="s">
        <v>114</v>
      </c>
      <c r="W23">
        <v>780</v>
      </c>
      <c r="Y23" t="s">
        <v>115</v>
      </c>
    </row>
    <row r="26" spans="10:25" x14ac:dyDescent="0.25">
      <c r="J26">
        <v>12</v>
      </c>
      <c r="L26">
        <f>600*6</f>
        <v>3600</v>
      </c>
      <c r="N26">
        <f>L26*0.7</f>
        <v>2520</v>
      </c>
    </row>
    <row r="27" spans="10:25" x14ac:dyDescent="0.25">
      <c r="L27">
        <f>L26/12</f>
        <v>300</v>
      </c>
      <c r="N27">
        <f>L26-N26</f>
        <v>1080</v>
      </c>
    </row>
    <row r="30" spans="10:25" x14ac:dyDescent="0.25">
      <c r="N30">
        <f>N27/12</f>
        <v>90</v>
      </c>
      <c r="O30">
        <f>20*3*3</f>
        <v>180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E5:X20"/>
  <sheetViews>
    <sheetView workbookViewId="0">
      <selection activeCell="J22" sqref="J22"/>
    </sheetView>
  </sheetViews>
  <sheetFormatPr defaultRowHeight="15" x14ac:dyDescent="0.25"/>
  <sheetData>
    <row r="5" spans="5:24" x14ac:dyDescent="0.25">
      <c r="F5" t="s">
        <v>144</v>
      </c>
    </row>
    <row r="6" spans="5:24" x14ac:dyDescent="0.25">
      <c r="F6">
        <v>100</v>
      </c>
      <c r="G6" t="s">
        <v>145</v>
      </c>
      <c r="H6">
        <v>-300</v>
      </c>
      <c r="I6" t="s">
        <v>146</v>
      </c>
    </row>
    <row r="8" spans="5:24" x14ac:dyDescent="0.25">
      <c r="E8" t="s">
        <v>147</v>
      </c>
      <c r="F8">
        <v>-10</v>
      </c>
      <c r="G8" t="s">
        <v>148</v>
      </c>
      <c r="H8">
        <v>200</v>
      </c>
      <c r="I8" t="s">
        <v>146</v>
      </c>
    </row>
    <row r="9" spans="5:24" x14ac:dyDescent="0.25">
      <c r="E9" t="s">
        <v>149</v>
      </c>
      <c r="F9">
        <v>-10</v>
      </c>
      <c r="G9" t="s">
        <v>148</v>
      </c>
      <c r="H9">
        <v>1000</v>
      </c>
      <c r="I9" t="s">
        <v>146</v>
      </c>
    </row>
    <row r="10" spans="5:24" x14ac:dyDescent="0.25">
      <c r="P10" t="s">
        <v>3</v>
      </c>
      <c r="Q10">
        <v>3.7999999999999999E-2</v>
      </c>
      <c r="T10" t="s">
        <v>2</v>
      </c>
      <c r="U10">
        <v>9.0999999999999998E-2</v>
      </c>
      <c r="W10" t="s">
        <v>5</v>
      </c>
      <c r="X10">
        <v>9.1999999999999998E-2</v>
      </c>
    </row>
    <row r="11" spans="5:24" x14ac:dyDescent="0.25">
      <c r="P11" t="s">
        <v>5</v>
      </c>
      <c r="U11">
        <v>7.2999999999999995E-2</v>
      </c>
      <c r="W11" t="s">
        <v>3</v>
      </c>
      <c r="X11">
        <v>3.7999999999999999E-2</v>
      </c>
    </row>
    <row r="12" spans="5:24" x14ac:dyDescent="0.25">
      <c r="P12" t="s">
        <v>1</v>
      </c>
      <c r="W12" t="s">
        <v>1</v>
      </c>
      <c r="X12">
        <v>4.7E-2</v>
      </c>
    </row>
    <row r="13" spans="5:24" x14ac:dyDescent="0.25">
      <c r="F13">
        <f>300/F6*H6/H9*F9</f>
        <v>9</v>
      </c>
      <c r="G13" t="s">
        <v>150</v>
      </c>
      <c r="I13">
        <v>39</v>
      </c>
      <c r="J13">
        <f>I13*F13</f>
        <v>351</v>
      </c>
      <c r="P13" t="s">
        <v>4</v>
      </c>
      <c r="W13" t="s">
        <v>4</v>
      </c>
      <c r="X13">
        <v>5.5E-2</v>
      </c>
    </row>
    <row r="14" spans="5:24" x14ac:dyDescent="0.25">
      <c r="F14">
        <f>6000</f>
        <v>6000</v>
      </c>
      <c r="X14">
        <f>SUM(X10:X13)</f>
        <v>0.23199999999999998</v>
      </c>
    </row>
    <row r="15" spans="5:24" x14ac:dyDescent="0.25">
      <c r="X15">
        <v>1.4</v>
      </c>
    </row>
    <row r="16" spans="5:24" x14ac:dyDescent="0.25">
      <c r="X16">
        <f>X15-X14</f>
        <v>1.1679999999999999</v>
      </c>
    </row>
    <row r="17" spans="14:17" x14ac:dyDescent="0.25">
      <c r="N17">
        <v>5942</v>
      </c>
      <c r="P17">
        <v>10000</v>
      </c>
    </row>
    <row r="18" spans="14:17" x14ac:dyDescent="0.25">
      <c r="P18">
        <f>P17-N17</f>
        <v>4058</v>
      </c>
      <c r="Q18">
        <f>P18*0.012</f>
        <v>48.695999999999998</v>
      </c>
    </row>
    <row r="19" spans="14:17" x14ac:dyDescent="0.25">
      <c r="Q19">
        <f>Q18/7000</f>
        <v>6.9565714285714283E-3</v>
      </c>
    </row>
    <row r="20" spans="14:17" x14ac:dyDescent="0.25">
      <c r="Q20">
        <v>2.5000000000000001E-2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D06-7154-4F17-8C52-71025DE52D9E}">
  <dimension ref="E2:J8"/>
  <sheetViews>
    <sheetView workbookViewId="0">
      <selection activeCell="G17" sqref="G17"/>
    </sheetView>
  </sheetViews>
  <sheetFormatPr defaultRowHeight="15" x14ac:dyDescent="0.25"/>
  <sheetData>
    <row r="2" spans="5:10" x14ac:dyDescent="0.25">
      <c r="I2" t="s">
        <v>153</v>
      </c>
    </row>
    <row r="3" spans="5:10" x14ac:dyDescent="0.25">
      <c r="E3">
        <v>3</v>
      </c>
      <c r="F3" t="s">
        <v>154</v>
      </c>
      <c r="J3" t="s">
        <v>152</v>
      </c>
    </row>
    <row r="4" spans="5:10" x14ac:dyDescent="0.25">
      <c r="E4">
        <v>3</v>
      </c>
      <c r="F4" t="s">
        <v>156</v>
      </c>
      <c r="J4" t="s">
        <v>155</v>
      </c>
    </row>
    <row r="7" spans="5:10" x14ac:dyDescent="0.25">
      <c r="E7" t="s">
        <v>157</v>
      </c>
      <c r="F7">
        <f>3*24</f>
        <v>72</v>
      </c>
      <c r="G7" t="s">
        <v>159</v>
      </c>
      <c r="H7">
        <f>F7*30</f>
        <v>2160</v>
      </c>
    </row>
    <row r="8" spans="5:10" x14ac:dyDescent="0.25">
      <c r="E8" t="s">
        <v>158</v>
      </c>
      <c r="F8">
        <f>21*3</f>
        <v>63</v>
      </c>
      <c r="G8" t="s">
        <v>160</v>
      </c>
      <c r="H8">
        <f>F8*30</f>
        <v>1890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B650-795C-4ADB-968F-08990C0BAC14}">
  <dimension ref="E2:N15"/>
  <sheetViews>
    <sheetView tabSelected="1" workbookViewId="0">
      <selection activeCell="N16" sqref="N16"/>
    </sheetView>
  </sheetViews>
  <sheetFormatPr defaultRowHeight="15" x14ac:dyDescent="0.25"/>
  <sheetData>
    <row r="2" spans="5:14" x14ac:dyDescent="0.25">
      <c r="F2" t="s">
        <v>161</v>
      </c>
    </row>
    <row r="3" spans="5:14" x14ac:dyDescent="0.25">
      <c r="E3" t="s">
        <v>0</v>
      </c>
      <c r="F3">
        <v>6.2E-2</v>
      </c>
      <c r="G3">
        <v>0.08</v>
      </c>
    </row>
    <row r="4" spans="5:14" x14ac:dyDescent="0.25">
      <c r="E4" t="s">
        <v>2</v>
      </c>
      <c r="F4">
        <v>7.0000000000000007E-2</v>
      </c>
      <c r="G4">
        <v>8.2000000000000003E-2</v>
      </c>
    </row>
    <row r="5" spans="5:14" x14ac:dyDescent="0.25">
      <c r="E5" t="s">
        <v>1</v>
      </c>
      <c r="F5">
        <v>0.04</v>
      </c>
      <c r="G5">
        <v>4.3999999999999997E-2</v>
      </c>
    </row>
    <row r="6" spans="5:14" x14ac:dyDescent="0.25">
      <c r="E6" t="s">
        <v>3</v>
      </c>
      <c r="F6">
        <v>3.5999999999999997E-2</v>
      </c>
      <c r="G6">
        <v>3.5999999999999997E-2</v>
      </c>
    </row>
    <row r="7" spans="5:14" x14ac:dyDescent="0.25">
      <c r="E7" t="s">
        <v>4</v>
      </c>
      <c r="F7">
        <v>3.3000000000000002E-2</v>
      </c>
      <c r="G7">
        <v>0.03</v>
      </c>
    </row>
    <row r="8" spans="5:14" x14ac:dyDescent="0.25">
      <c r="E8" t="s">
        <v>5</v>
      </c>
      <c r="F8">
        <v>7.0000000000000007E-2</v>
      </c>
      <c r="G8">
        <v>0.1</v>
      </c>
    </row>
    <row r="9" spans="5:14" x14ac:dyDescent="0.25">
      <c r="E9" t="s">
        <v>6</v>
      </c>
      <c r="F9">
        <v>0.13800000000000001</v>
      </c>
      <c r="G9">
        <v>0.18099999999999999</v>
      </c>
    </row>
    <row r="13" spans="5:14" x14ac:dyDescent="0.25">
      <c r="F13">
        <f>0.5*500/0.01</f>
        <v>25000</v>
      </c>
    </row>
    <row r="14" spans="5:14" x14ac:dyDescent="0.25">
      <c r="F14">
        <f>F13/1000*300</f>
        <v>7500</v>
      </c>
    </row>
    <row r="15" spans="5:14" x14ac:dyDescent="0.25">
      <c r="N15">
        <f>60*200+900</f>
        <v>12900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plan expansion</vt:lpstr>
      <vt:lpstr>Лист1</vt:lpstr>
      <vt:lpstr>lab</vt:lpstr>
      <vt:lpstr>buttle group</vt:lpstr>
      <vt:lpstr>balance upgrader</vt:lpstr>
      <vt:lpstr>Program object</vt:lpstr>
      <vt:lpstr>Лист2</vt:lpstr>
      <vt:lpstr>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2019-08-24T19:06:41Z</dcterms:modified>
</cp:coreProperties>
</file>