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甄文至\Desktop\久章-装箱\"/>
    </mc:Choice>
  </mc:AlternateContent>
  <xr:revisionPtr revIDLastSave="0" documentId="13_ncr:1_{16C522BE-79ED-49F7-8116-4A68BC65953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测试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L19" i="2"/>
  <c r="J19" i="2"/>
  <c r="J10" i="2"/>
  <c r="J11" i="2"/>
  <c r="J12" i="2"/>
  <c r="J13" i="2"/>
  <c r="J14" i="2"/>
  <c r="J15" i="2"/>
  <c r="J16" i="2"/>
  <c r="J17" i="2"/>
  <c r="J9" i="2"/>
  <c r="L10" i="2"/>
  <c r="L11" i="2"/>
  <c r="L12" i="2"/>
  <c r="L13" i="2"/>
  <c r="L14" i="2"/>
  <c r="L15" i="2"/>
  <c r="L16" i="2"/>
  <c r="L17" i="2"/>
  <c r="L9" i="2"/>
  <c r="H9" i="3"/>
  <c r="E5" i="3"/>
  <c r="G8" i="3"/>
  <c r="K9" i="3"/>
  <c r="J9" i="3"/>
  <c r="J8" i="3"/>
  <c r="I8" i="3"/>
  <c r="I9" i="3"/>
  <c r="I7" i="3"/>
  <c r="H6" i="3"/>
  <c r="H7" i="3"/>
  <c r="H8" i="3"/>
  <c r="G6" i="3"/>
  <c r="G7" i="3"/>
  <c r="G9" i="3"/>
  <c r="G5" i="3"/>
  <c r="F5" i="3"/>
  <c r="F6" i="3"/>
  <c r="F7" i="3"/>
  <c r="F8" i="3"/>
  <c r="F9" i="3"/>
  <c r="F4" i="3"/>
  <c r="E4" i="3"/>
  <c r="E6" i="3"/>
  <c r="E7" i="3"/>
  <c r="E8" i="3"/>
  <c r="E9" i="3"/>
  <c r="E3" i="3"/>
  <c r="H17" i="2"/>
  <c r="D17" i="2"/>
  <c r="D16" i="2"/>
  <c r="H16" i="2" s="1"/>
  <c r="D15" i="2"/>
  <c r="D14" i="2"/>
  <c r="D13" i="2"/>
  <c r="D12" i="2"/>
  <c r="D11" i="2"/>
  <c r="H10" i="2"/>
  <c r="D10" i="2"/>
  <c r="D9" i="2"/>
  <c r="F4" i="2"/>
  <c r="F3" i="2"/>
  <c r="F2" i="2"/>
  <c r="H12" i="2" l="1"/>
  <c r="H14" i="2"/>
  <c r="H9" i="2"/>
  <c r="H11" i="2"/>
  <c r="H13" i="2"/>
  <c r="H15" i="2"/>
</calcChain>
</file>

<file path=xl/sharedStrings.xml><?xml version="1.0" encoding="utf-8"?>
<sst xmlns="http://schemas.openxmlformats.org/spreadsheetml/2006/main" count="42" uniqueCount="36">
  <si>
    <t>集装箱尺寸</t>
  </si>
  <si>
    <t>箱型</t>
  </si>
  <si>
    <t>长</t>
  </si>
  <si>
    <t>宽</t>
  </si>
  <si>
    <t>高</t>
  </si>
  <si>
    <t>容积</t>
  </si>
  <si>
    <t>单位：米</t>
  </si>
  <si>
    <t>40HP</t>
  </si>
  <si>
    <t>40GP</t>
  </si>
  <si>
    <t>20GP</t>
  </si>
  <si>
    <t>测试1</t>
  </si>
  <si>
    <t>测试2</t>
  </si>
  <si>
    <t>测试3</t>
  </si>
  <si>
    <t>货物包装尺寸（长宽高，单位：mm）</t>
  </si>
  <si>
    <t>数量</t>
  </si>
  <si>
    <t>体积</t>
  </si>
  <si>
    <t>包装1</t>
  </si>
  <si>
    <t>1100*1100*2050</t>
  </si>
  <si>
    <t>包装2</t>
  </si>
  <si>
    <t>1090*1090*2092</t>
  </si>
  <si>
    <t>包装3</t>
  </si>
  <si>
    <t>1003*728*1828</t>
  </si>
  <si>
    <t>包装4</t>
  </si>
  <si>
    <t>784*719*1838</t>
  </si>
  <si>
    <t>包装5</t>
  </si>
  <si>
    <t>1128*915*2305</t>
  </si>
  <si>
    <t>包装6</t>
  </si>
  <si>
    <t>1288*1024*563</t>
  </si>
  <si>
    <t>包装7</t>
  </si>
  <si>
    <t>784*719*543</t>
  </si>
  <si>
    <t>包装8</t>
  </si>
  <si>
    <t>6058*2438*2896</t>
  </si>
  <si>
    <t>包装9</t>
  </si>
  <si>
    <t>1050*830*1370</t>
  </si>
  <si>
    <t>不可堆叠</t>
  </si>
  <si>
    <t>总体积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</si>
</sst>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/>
    <xf numFmtId="0" fontId="4" fillId="0" borderId="4" xfId="0" applyFont="1" applyBorder="1" applyAlignment="1"/>
    <xf numFmtId="0" fontId="5" fillId="2" borderId="5" xfId="0" applyFont="1" applyFill="1" applyBorder="1" applyAlignment="1"/>
    <xf numFmtId="0" fontId="6" fillId="3" borderId="6" xfId="0" applyFont="1" applyFill="1" applyBorder="1" applyAlignment="1"/>
    <xf numFmtId="0" fontId="7" fillId="4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"/>
  <sheetViews>
    <sheetView tabSelected="1" workbookViewId="0">
      <selection activeCell="M27" sqref="M27"/>
    </sheetView>
  </sheetViews>
  <sheetFormatPr defaultColWidth="14" defaultRowHeight="13" x14ac:dyDescent="0.3"/>
  <cols>
    <col min="1" max="1" width="18" customWidth="1"/>
    <col min="2" max="2" width="11" customWidth="1"/>
    <col min="3" max="3" width="9" customWidth="1"/>
    <col min="4" max="4" width="13" customWidth="1"/>
    <col min="5" max="5" width="9" customWidth="1"/>
    <col min="6" max="6" width="15" customWidth="1"/>
    <col min="7" max="7" width="36" customWidth="1"/>
    <col min="8" max="8" width="15" customWidth="1"/>
    <col min="9" max="9" width="9" customWidth="1"/>
    <col min="10" max="10" width="17" customWidth="1"/>
    <col min="11" max="11" width="9" customWidth="1"/>
    <col min="12" max="12" width="20" customWidth="1"/>
    <col min="13" max="20" width="9" customWidth="1"/>
  </cols>
  <sheetData>
    <row r="1" spans="1:12" ht="16" customHeigh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2" ht="16" customHeight="1" x14ac:dyDescent="0.3">
      <c r="A2" s="3" t="s">
        <v>6</v>
      </c>
      <c r="B2" s="4" t="s">
        <v>7</v>
      </c>
      <c r="C2" s="4">
        <v>11.989000000000001</v>
      </c>
      <c r="D2" s="4">
        <v>2.3109999999999999</v>
      </c>
      <c r="E2" s="4">
        <v>2.6669999999999998</v>
      </c>
      <c r="F2" s="3">
        <f>C2*D2*E2</f>
        <v>73.893446193000003</v>
      </c>
      <c r="G2" s="3">
        <v>73.893446193000003</v>
      </c>
    </row>
    <row r="3" spans="1:12" ht="16" customHeight="1" x14ac:dyDescent="0.3">
      <c r="B3" s="4" t="s">
        <v>8</v>
      </c>
      <c r="C3" s="4">
        <v>12.032</v>
      </c>
      <c r="D3" s="4">
        <v>2.3519999999999999</v>
      </c>
      <c r="E3" s="4">
        <v>2.3849999999999998</v>
      </c>
      <c r="F3" s="3">
        <f>C3*D3*E3</f>
        <v>67.493744639999989</v>
      </c>
      <c r="G3" s="3">
        <v>67.493744639999989</v>
      </c>
    </row>
    <row r="4" spans="1:12" ht="16" customHeight="1" x14ac:dyDescent="0.3">
      <c r="B4" s="4" t="s">
        <v>9</v>
      </c>
      <c r="C4" s="4">
        <v>5.867</v>
      </c>
      <c r="D4" s="4">
        <v>2.3519999999999999</v>
      </c>
      <c r="E4" s="4">
        <v>2.3849999999999998</v>
      </c>
      <c r="F4" s="3">
        <f>C4*D4*E4</f>
        <v>32.911053839999994</v>
      </c>
      <c r="G4" s="3">
        <v>32.911053839999994</v>
      </c>
    </row>
    <row r="5" spans="1:12" ht="16" customHeight="1" x14ac:dyDescent="0.3"/>
    <row r="6" spans="1:12" ht="16" customHeight="1" x14ac:dyDescent="0.3"/>
    <row r="7" spans="1:12" ht="16" customHeight="1" x14ac:dyDescent="0.3">
      <c r="G7" s="9" t="s">
        <v>10</v>
      </c>
      <c r="H7" s="9"/>
      <c r="I7" s="9" t="s">
        <v>11</v>
      </c>
      <c r="J7" s="9"/>
      <c r="K7" s="9" t="s">
        <v>12</v>
      </c>
      <c r="L7" s="9"/>
    </row>
    <row r="8" spans="1:12" ht="16" customHeight="1" x14ac:dyDescent="0.3">
      <c r="A8" s="3" t="s">
        <v>13</v>
      </c>
      <c r="G8" s="1" t="s">
        <v>14</v>
      </c>
      <c r="H8" s="1" t="s">
        <v>15</v>
      </c>
      <c r="I8" s="1" t="s">
        <v>14</v>
      </c>
      <c r="J8" s="1" t="s">
        <v>15</v>
      </c>
      <c r="K8" s="1" t="s">
        <v>14</v>
      </c>
      <c r="L8" s="1" t="s">
        <v>15</v>
      </c>
    </row>
    <row r="9" spans="1:12" ht="16" customHeight="1" x14ac:dyDescent="0.3">
      <c r="A9" s="8" t="s">
        <v>16</v>
      </c>
      <c r="B9" s="3" t="s">
        <v>17</v>
      </c>
      <c r="D9" s="3">
        <f>1100*1100*2050/1000000000</f>
        <v>2.4805000000000001</v>
      </c>
      <c r="G9" s="4">
        <v>5</v>
      </c>
      <c r="H9" s="4">
        <f t="shared" ref="H9:H17" si="0">D9*G9</f>
        <v>12.4025</v>
      </c>
      <c r="I9" s="4">
        <v>1</v>
      </c>
      <c r="J9" s="4">
        <f>D9*I9</f>
        <v>2.4805000000000001</v>
      </c>
      <c r="K9" s="4">
        <v>1</v>
      </c>
      <c r="L9" s="4">
        <f>D9*K9</f>
        <v>2.4805000000000001</v>
      </c>
    </row>
    <row r="10" spans="1:12" ht="16" customHeight="1" x14ac:dyDescent="0.3">
      <c r="A10" s="7" t="s">
        <v>18</v>
      </c>
      <c r="B10" s="5" t="s">
        <v>19</v>
      </c>
      <c r="C10" s="5"/>
      <c r="D10" s="5">
        <f>1090*1090*2092/1000000000</f>
        <v>2.4855052</v>
      </c>
      <c r="E10" s="5"/>
      <c r="F10" s="5"/>
      <c r="G10" s="6">
        <v>2</v>
      </c>
      <c r="H10" s="6">
        <f t="shared" si="0"/>
        <v>4.9710103999999999</v>
      </c>
      <c r="I10" s="6"/>
      <c r="J10" s="4">
        <f t="shared" ref="J10:J17" si="1">D10*I10</f>
        <v>0</v>
      </c>
      <c r="K10" s="6"/>
      <c r="L10" s="4">
        <f t="shared" ref="L10:L17" si="2">D10*K10</f>
        <v>0</v>
      </c>
    </row>
    <row r="11" spans="1:12" ht="16" customHeight="1" x14ac:dyDescent="0.3">
      <c r="A11" s="8" t="s">
        <v>20</v>
      </c>
      <c r="B11" s="3" t="s">
        <v>21</v>
      </c>
      <c r="D11" s="3">
        <f>1003*728*1828/1000000000</f>
        <v>1.334776352</v>
      </c>
      <c r="G11" s="4"/>
      <c r="H11" s="4">
        <f t="shared" si="0"/>
        <v>0</v>
      </c>
      <c r="I11" s="4">
        <v>10</v>
      </c>
      <c r="J11" s="4">
        <f t="shared" si="1"/>
        <v>13.347763520000001</v>
      </c>
      <c r="K11" s="4">
        <v>3</v>
      </c>
      <c r="L11" s="4">
        <f t="shared" si="2"/>
        <v>4.0043290559999996</v>
      </c>
    </row>
    <row r="12" spans="1:12" ht="16" customHeight="1" x14ac:dyDescent="0.3">
      <c r="A12" s="7" t="s">
        <v>22</v>
      </c>
      <c r="B12" s="5" t="s">
        <v>23</v>
      </c>
      <c r="C12" s="5"/>
      <c r="D12" s="5">
        <f>784*719*1838/1000000000</f>
        <v>1.0360732479999999</v>
      </c>
      <c r="E12" s="5"/>
      <c r="F12" s="5"/>
      <c r="G12" s="6">
        <v>1</v>
      </c>
      <c r="H12" s="6">
        <f t="shared" si="0"/>
        <v>1.0360732479999999</v>
      </c>
      <c r="I12" s="6">
        <v>10</v>
      </c>
      <c r="J12" s="4">
        <f t="shared" si="1"/>
        <v>10.360732479999999</v>
      </c>
      <c r="K12" s="6">
        <v>1</v>
      </c>
      <c r="L12" s="4">
        <f t="shared" si="2"/>
        <v>1.0360732479999999</v>
      </c>
    </row>
    <row r="13" spans="1:12" ht="16" customHeight="1" x14ac:dyDescent="0.3">
      <c r="A13" s="8" t="s">
        <v>24</v>
      </c>
      <c r="B13" s="3" t="s">
        <v>25</v>
      </c>
      <c r="D13" s="3">
        <f>1128*915*2305/1000000000</f>
        <v>2.3790366000000001</v>
      </c>
      <c r="G13" s="4">
        <v>1</v>
      </c>
      <c r="H13" s="4">
        <f t="shared" si="0"/>
        <v>2.3790366000000001</v>
      </c>
      <c r="I13" s="4">
        <v>5</v>
      </c>
      <c r="J13" s="4">
        <f t="shared" si="1"/>
        <v>11.895182999999999</v>
      </c>
      <c r="K13" s="4">
        <v>1</v>
      </c>
      <c r="L13" s="4">
        <f t="shared" si="2"/>
        <v>2.3790366000000001</v>
      </c>
    </row>
    <row r="14" spans="1:12" ht="16" customHeight="1" x14ac:dyDescent="0.3">
      <c r="A14" s="7" t="s">
        <v>26</v>
      </c>
      <c r="B14" s="5" t="s">
        <v>27</v>
      </c>
      <c r="C14" s="5"/>
      <c r="D14" s="5">
        <f>1288*1024*563/1000000000</f>
        <v>0.74254745600000005</v>
      </c>
      <c r="E14" s="5"/>
      <c r="F14" s="5"/>
      <c r="G14" s="6"/>
      <c r="H14" s="6">
        <f t="shared" si="0"/>
        <v>0</v>
      </c>
      <c r="I14" s="6">
        <v>5</v>
      </c>
      <c r="J14" s="4">
        <f t="shared" si="1"/>
        <v>3.7127372800000003</v>
      </c>
      <c r="K14" s="6">
        <v>1</v>
      </c>
      <c r="L14" s="4">
        <f t="shared" si="2"/>
        <v>0.74254745600000005</v>
      </c>
    </row>
    <row r="15" spans="1:12" ht="16" customHeight="1" x14ac:dyDescent="0.3">
      <c r="A15" s="8" t="s">
        <v>28</v>
      </c>
      <c r="B15" s="3" t="s">
        <v>29</v>
      </c>
      <c r="D15" s="3">
        <f>784*719*543/1000000000</f>
        <v>0.30608692799999998</v>
      </c>
      <c r="G15" s="4"/>
      <c r="H15" s="4">
        <f t="shared" si="0"/>
        <v>0</v>
      </c>
      <c r="I15" s="4">
        <v>5</v>
      </c>
      <c r="J15" s="4">
        <f t="shared" si="1"/>
        <v>1.53043464</v>
      </c>
      <c r="K15" s="4">
        <v>2</v>
      </c>
      <c r="L15" s="4">
        <f t="shared" si="2"/>
        <v>0.61217385599999996</v>
      </c>
    </row>
    <row r="16" spans="1:12" ht="16" customHeight="1" x14ac:dyDescent="0.3">
      <c r="A16" s="7" t="s">
        <v>30</v>
      </c>
      <c r="B16" s="5" t="s">
        <v>31</v>
      </c>
      <c r="C16" s="5"/>
      <c r="D16" s="5">
        <f>6058*2438*2896/1000000000</f>
        <v>42.772193983999998</v>
      </c>
      <c r="E16" s="5"/>
      <c r="F16" s="5"/>
      <c r="G16" s="6">
        <v>0</v>
      </c>
      <c r="H16" s="6">
        <f t="shared" si="0"/>
        <v>0</v>
      </c>
      <c r="I16" s="6"/>
      <c r="J16" s="4">
        <f t="shared" si="1"/>
        <v>0</v>
      </c>
      <c r="K16" s="6"/>
      <c r="L16" s="4">
        <f t="shared" si="2"/>
        <v>0</v>
      </c>
    </row>
    <row r="17" spans="1:14" ht="16" customHeight="1" x14ac:dyDescent="0.3">
      <c r="A17" s="8" t="s">
        <v>32</v>
      </c>
      <c r="B17" s="3" t="s">
        <v>33</v>
      </c>
      <c r="D17" s="3">
        <f>1050*830*1370/1000000000</f>
        <v>1.1939550000000001</v>
      </c>
      <c r="E17" s="3" t="s">
        <v>34</v>
      </c>
      <c r="G17" s="4"/>
      <c r="H17" s="4">
        <f t="shared" si="0"/>
        <v>0</v>
      </c>
      <c r="I17" s="4">
        <v>5</v>
      </c>
      <c r="J17" s="4">
        <f t="shared" si="1"/>
        <v>5.9697750000000003</v>
      </c>
      <c r="K17" s="4">
        <v>1</v>
      </c>
      <c r="L17" s="4">
        <f t="shared" si="2"/>
        <v>1.1939550000000001</v>
      </c>
    </row>
    <row r="18" spans="1:14" ht="16" customHeight="1" x14ac:dyDescent="0.3">
      <c r="G18" s="4"/>
      <c r="H18" s="4"/>
      <c r="I18" s="4"/>
      <c r="J18" s="4"/>
      <c r="K18" s="4"/>
      <c r="L18" s="4"/>
    </row>
    <row r="19" spans="1:14" ht="16" customHeight="1" x14ac:dyDescent="0.3">
      <c r="G19" s="4" t="s">
        <v>35</v>
      </c>
      <c r="H19" s="4">
        <f>SUM(H9:H17)</f>
        <v>20.788620248000001</v>
      </c>
      <c r="I19" s="4" t="s">
        <v>35</v>
      </c>
      <c r="J19" s="4">
        <f>SUM(J9:J17)</f>
        <v>49.297125919999999</v>
      </c>
      <c r="K19" s="4" t="s">
        <v>35</v>
      </c>
      <c r="L19" s="4">
        <f>SUM(L9:L17)</f>
        <v>12.448615216</v>
      </c>
      <c r="N19" s="4"/>
    </row>
    <row r="20" spans="1:14" ht="16" customHeight="1" x14ac:dyDescent="0.3"/>
  </sheetData>
  <mergeCells count="3">
    <mergeCell ref="G7:H7"/>
    <mergeCell ref="I7:J7"/>
    <mergeCell ref="K7:L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A292-5D6B-4D45-845A-2174EF3A3999}">
  <dimension ref="A2:K10"/>
  <sheetViews>
    <sheetView workbookViewId="0">
      <selection activeCell="I14" sqref="I14"/>
    </sheetView>
  </sheetViews>
  <sheetFormatPr defaultRowHeight="13" x14ac:dyDescent="0.3"/>
  <sheetData>
    <row r="2" spans="1:11" x14ac:dyDescent="0.3">
      <c r="A2">
        <v>4</v>
      </c>
      <c r="B2">
        <v>563696</v>
      </c>
      <c r="C2">
        <v>1838</v>
      </c>
    </row>
    <row r="3" spans="1:11" x14ac:dyDescent="0.3">
      <c r="A3">
        <v>7</v>
      </c>
      <c r="B3">
        <v>563696</v>
      </c>
      <c r="C3">
        <v>545</v>
      </c>
      <c r="E3">
        <f>B$2/B3</f>
        <v>1</v>
      </c>
    </row>
    <row r="4" spans="1:11" x14ac:dyDescent="0.3">
      <c r="A4">
        <v>3</v>
      </c>
      <c r="B4">
        <v>730184</v>
      </c>
      <c r="C4">
        <v>1828</v>
      </c>
      <c r="E4">
        <f t="shared" ref="E4:E9" si="0">B$2/B4</f>
        <v>0.77199171715622361</v>
      </c>
      <c r="F4">
        <f>B$3/B4</f>
        <v>0.77199171715622361</v>
      </c>
    </row>
    <row r="5" spans="1:11" x14ac:dyDescent="0.3">
      <c r="A5">
        <v>9</v>
      </c>
      <c r="B5">
        <v>871500</v>
      </c>
      <c r="C5">
        <v>1370</v>
      </c>
      <c r="E5">
        <f>B$2/B5</f>
        <v>0.64681124497991971</v>
      </c>
      <c r="F5">
        <f t="shared" ref="F5:F9" si="1">B$3/B5</f>
        <v>0.64681124497991971</v>
      </c>
      <c r="G5">
        <f>B$4/B5</f>
        <v>0.8378473895582329</v>
      </c>
    </row>
    <row r="6" spans="1:11" x14ac:dyDescent="0.3">
      <c r="A6">
        <v>5</v>
      </c>
      <c r="B6">
        <v>1032120</v>
      </c>
      <c r="C6">
        <v>2305</v>
      </c>
      <c r="E6">
        <f t="shared" si="0"/>
        <v>0.54615354803704996</v>
      </c>
      <c r="F6">
        <f t="shared" si="1"/>
        <v>0.54615354803704996</v>
      </c>
      <c r="G6">
        <f t="shared" ref="G6:G9" si="2">B$4/B6</f>
        <v>0.70746037282486529</v>
      </c>
      <c r="H6">
        <f>B$5/B6</f>
        <v>0.84437856063248462</v>
      </c>
    </row>
    <row r="7" spans="1:11" x14ac:dyDescent="0.3">
      <c r="A7">
        <v>2</v>
      </c>
      <c r="B7">
        <v>1188100</v>
      </c>
      <c r="C7">
        <v>2092</v>
      </c>
      <c r="E7">
        <f t="shared" si="0"/>
        <v>0.47445164548438684</v>
      </c>
      <c r="F7">
        <f t="shared" si="1"/>
        <v>0.47445164548438684</v>
      </c>
      <c r="G7">
        <f t="shared" si="2"/>
        <v>0.61458126420334991</v>
      </c>
      <c r="H7">
        <f t="shared" ref="H7:H8" si="3">B$5/B7</f>
        <v>0.73352411413180707</v>
      </c>
      <c r="I7">
        <f>B$6/B7</f>
        <v>0.86871475465028192</v>
      </c>
    </row>
    <row r="8" spans="1:11" x14ac:dyDescent="0.3">
      <c r="A8">
        <v>1</v>
      </c>
      <c r="B8">
        <v>1210000</v>
      </c>
      <c r="C8">
        <v>2050</v>
      </c>
      <c r="E8">
        <f t="shared" si="0"/>
        <v>0.46586446280991733</v>
      </c>
      <c r="F8">
        <f t="shared" si="1"/>
        <v>0.46586446280991733</v>
      </c>
      <c r="G8">
        <f>B$4/B8</f>
        <v>0.60345785123966944</v>
      </c>
      <c r="H8">
        <f t="shared" si="3"/>
        <v>0.72024793388429753</v>
      </c>
      <c r="I8">
        <f t="shared" ref="I8:I9" si="4">B$6/B8</f>
        <v>0.8529917355371901</v>
      </c>
      <c r="J8">
        <f>B$7/B8</f>
        <v>0.98190082644628096</v>
      </c>
    </row>
    <row r="9" spans="1:11" x14ac:dyDescent="0.3">
      <c r="A9">
        <v>6</v>
      </c>
      <c r="B9">
        <v>1318912</v>
      </c>
      <c r="C9">
        <v>563</v>
      </c>
      <c r="E9">
        <f t="shared" si="0"/>
        <v>0.42739470108695654</v>
      </c>
      <c r="F9">
        <f t="shared" si="1"/>
        <v>0.42739470108695654</v>
      </c>
      <c r="G9">
        <f t="shared" si="2"/>
        <v>0.55362601902173914</v>
      </c>
      <c r="H9">
        <f>B$5/B9</f>
        <v>0.66077190896739135</v>
      </c>
      <c r="I9">
        <f t="shared" si="4"/>
        <v>0.7825541052018633</v>
      </c>
      <c r="J9">
        <f>B$7/B9</f>
        <v>0.90081825019409933</v>
      </c>
      <c r="K9">
        <f>B$8/B9</f>
        <v>0.91742284549689446</v>
      </c>
    </row>
    <row r="10" spans="1:11" x14ac:dyDescent="0.3">
      <c r="A10">
        <v>8</v>
      </c>
      <c r="B10">
        <v>14769404</v>
      </c>
      <c r="C10">
        <v>2896</v>
      </c>
    </row>
  </sheetData>
  <sortState xmlns:xlrd2="http://schemas.microsoft.com/office/spreadsheetml/2017/richdata2" ref="A2:C10">
    <sortCondition ref="B2:B10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甄 文至</cp:lastModifiedBy>
  <dcterms:modified xsi:type="dcterms:W3CDTF">2024-02-17T12:18:31Z</dcterms:modified>
</cp:coreProperties>
</file>