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rtosz\Desktop\PYHONIK\"/>
    </mc:Choice>
  </mc:AlternateContent>
  <xr:revisionPtr revIDLastSave="0" documentId="13_ncr:1_{E34186FA-E80B-4213-9B8A-47D82F86BED4}" xr6:coauthVersionLast="45" xr6:coauthVersionMax="45" xr10:uidLastSave="{00000000-0000-0000-0000-000000000000}"/>
  <bookViews>
    <workbookView xWindow="6108" yWindow="3384" windowWidth="17280" windowHeight="8964" activeTab="1" xr2:uid="{00000000-000D-0000-FFFF-FFFF00000000}"/>
  </bookViews>
  <sheets>
    <sheet name="Data" sheetId="19" r:id="rId1"/>
    <sheet name="請求書（R無し）" sheetId="12" r:id="rId2"/>
    <sheet name="見積書（R無し）" sheetId="15" r:id="rId3"/>
    <sheet name="請求書（Rあり）" sheetId="16" r:id="rId4"/>
    <sheet name="見積書（Rあり）" sheetId="17" r:id="rId5"/>
  </sheets>
  <externalReferences>
    <externalReference r:id="rId6"/>
    <externalReference r:id="rId7"/>
  </externalReferences>
  <definedNames>
    <definedName name="_xlnm.Print_Area" localSheetId="4">'見積書（Rあり）'!$A$1:$G$46</definedName>
    <definedName name="_xlnm.Print_Area" localSheetId="2">'見積書（R無し）'!$A$1:$G$46</definedName>
    <definedName name="_xlnm.Print_Area" localSheetId="3">'請求書（Rあり）'!$A$1:$G$46</definedName>
    <definedName name="_xlnm.Print_Area" localSheetId="1">'請求書（R無し）'!$A$1:$G$46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2" l="1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B18" i="12"/>
  <c r="C18" i="12"/>
  <c r="E18" i="12"/>
  <c r="A5" i="12"/>
  <c r="B5" i="12"/>
  <c r="E2" i="12" l="1"/>
  <c r="N35" i="12"/>
  <c r="N36" i="12"/>
  <c r="C33" i="16"/>
  <c r="F2" i="16"/>
  <c r="E27" i="17" l="1"/>
  <c r="E26" i="17"/>
  <c r="E24" i="17"/>
  <c r="E23" i="17"/>
  <c r="E27" i="16"/>
  <c r="E26" i="16"/>
  <c r="E24" i="16"/>
  <c r="E23" i="16"/>
  <c r="E22" i="16"/>
  <c r="E21" i="16"/>
  <c r="E20" i="16"/>
  <c r="E19" i="16"/>
  <c r="E28" i="16" s="1"/>
  <c r="E28" i="17" l="1"/>
  <c r="E29" i="17" s="1"/>
  <c r="F30" i="17" s="1"/>
  <c r="E29" i="16"/>
  <c r="F30" i="16" s="1"/>
  <c r="E28" i="15" l="1"/>
  <c r="E27" i="15"/>
  <c r="E26" i="15"/>
  <c r="E25" i="15"/>
  <c r="E24" i="15"/>
  <c r="E23" i="15"/>
  <c r="E22" i="15"/>
  <c r="E21" i="15"/>
  <c r="E20" i="15"/>
  <c r="E19" i="15"/>
  <c r="E20" i="12"/>
  <c r="E21" i="12"/>
  <c r="E22" i="12"/>
  <c r="E23" i="12"/>
  <c r="E25" i="12"/>
  <c r="E26" i="12"/>
  <c r="R35" i="12"/>
  <c r="R36" i="12"/>
  <c r="F29" i="15" l="1"/>
  <c r="E19" i="12"/>
  <c r="F86" i="12"/>
</calcChain>
</file>

<file path=xl/sharedStrings.xml><?xml version="1.0" encoding="utf-8"?>
<sst xmlns="http://schemas.openxmlformats.org/spreadsheetml/2006/main" count="130" uniqueCount="62">
  <si>
    <t>Invoice</t>
    <phoneticPr fontId="2"/>
  </si>
  <si>
    <t>Date: July 12, 2019</t>
    <phoneticPr fontId="2"/>
  </si>
  <si>
    <t xml:space="preserve">Mr./Ms.  </t>
    <phoneticPr fontId="2"/>
  </si>
  <si>
    <t>THE BLOSSOM HIBIYA</t>
  </si>
  <si>
    <t>JR Kyushu Hotels Co., Ltd.</t>
  </si>
  <si>
    <t>TEL: +81 (0)3-3591-8702   FAX +81 (0)3-3591-8703</t>
  </si>
  <si>
    <t>1-1-13, Shimbashi, Mitato-ku, Tokyo, 109-0004 Japan</t>
  </si>
  <si>
    <t>Date of use</t>
    <phoneticPr fontId="3"/>
  </si>
  <si>
    <t>Description</t>
    <phoneticPr fontId="3"/>
  </si>
  <si>
    <t>Qty</t>
    <phoneticPr fontId="2"/>
  </si>
  <si>
    <t>Price(yen)</t>
    <phoneticPr fontId="2"/>
  </si>
  <si>
    <t>Amount (yen)</t>
    <phoneticPr fontId="2"/>
  </si>
  <si>
    <t>Remarks</t>
    <phoneticPr fontId="3"/>
  </si>
  <si>
    <t>Sept. 20</t>
    <phoneticPr fontId="2"/>
  </si>
  <si>
    <t>Sept. 20</t>
    <phoneticPr fontId="2"/>
  </si>
  <si>
    <t>Standard single (non-smoking)</t>
    <phoneticPr fontId="2"/>
  </si>
  <si>
    <t>Deluxe single (smoking)</t>
    <phoneticPr fontId="2"/>
  </si>
  <si>
    <t>w. breakfast</t>
    <phoneticPr fontId="2"/>
  </si>
  <si>
    <t>w/o breakfast</t>
    <phoneticPr fontId="2"/>
  </si>
  <si>
    <t>Total amount</t>
    <phoneticPr fontId="2"/>
  </si>
  <si>
    <t>yen</t>
    <phoneticPr fontId="2"/>
  </si>
  <si>
    <t>Amounts are inclusive of tax.</t>
    <phoneticPr fontId="2"/>
  </si>
  <si>
    <r>
      <t xml:space="preserve">Please send the total amount payable by </t>
    </r>
    <r>
      <rPr>
        <b/>
        <sz val="10"/>
        <color rgb="FFFF0000"/>
        <rFont val="Century"/>
        <family val="1"/>
      </rPr>
      <t>September 19, 2019</t>
    </r>
    <r>
      <rPr>
        <b/>
        <sz val="10"/>
        <rFont val="Century"/>
        <family val="1"/>
      </rPr>
      <t>.</t>
    </r>
    <phoneticPr fontId="2"/>
  </si>
  <si>
    <t>Please make bank transfer to:</t>
    <phoneticPr fontId="2"/>
  </si>
  <si>
    <t>MUFG Bank, Ltd. Fukuoka Branch</t>
  </si>
  <si>
    <t xml:space="preserve">1-12-7 Tenjin, Chuo-ku, Fukuoka-shi, Fukuoka, 810-0001 Japan </t>
  </si>
  <si>
    <r>
      <t>Beneficiary account number</t>
    </r>
    <r>
      <rPr>
        <sz val="10"/>
        <color theme="1"/>
        <rFont val="Century"/>
        <family val="1"/>
      </rPr>
      <t>: 652-</t>
    </r>
    <r>
      <rPr>
        <sz val="9"/>
        <color theme="1"/>
        <rFont val="Century"/>
        <family val="1"/>
      </rPr>
      <t>2676113</t>
    </r>
  </si>
  <si>
    <r>
      <t>Account name: JR Kyushu Hotels Co., Ltd.</t>
    </r>
    <r>
      <rPr>
        <sz val="8"/>
        <color rgb="FFFF0000"/>
        <rFont val="Century"/>
        <family val="1"/>
      </rPr>
      <t/>
    </r>
    <phoneticPr fontId="2"/>
  </si>
  <si>
    <r>
      <t xml:space="preserve">SWIFT code: </t>
    </r>
    <r>
      <rPr>
        <b/>
        <sz val="10.5"/>
        <color theme="1"/>
        <rFont val="Century"/>
        <family val="1"/>
      </rPr>
      <t>BOTKJPJT</t>
    </r>
    <r>
      <rPr>
        <b/>
        <sz val="10.5"/>
        <color theme="1"/>
        <rFont val="メイリオ"/>
        <family val="3"/>
        <charset val="128"/>
      </rPr>
      <t>　　</t>
    </r>
    <phoneticPr fontId="2"/>
  </si>
  <si>
    <r>
      <t xml:space="preserve">Person in charge: </t>
    </r>
    <r>
      <rPr>
        <sz val="10.5"/>
        <color rgb="FFFF0000"/>
        <rFont val="Century"/>
        <family val="1"/>
      </rPr>
      <t>C. Matsuo</t>
    </r>
    <phoneticPr fontId="2"/>
  </si>
  <si>
    <t>The guest shall be liable for all relevant bank fees.</t>
    <phoneticPr fontId="2"/>
  </si>
  <si>
    <t>Quotation</t>
    <phoneticPr fontId="2"/>
  </si>
  <si>
    <t>Comission fee（10％）</t>
    <phoneticPr fontId="3"/>
  </si>
  <si>
    <t xml:space="preserve">Subtotal </t>
    <phoneticPr fontId="3"/>
  </si>
  <si>
    <t>Mr./Ms.  HU YICHEN</t>
    <phoneticPr fontId="2"/>
  </si>
  <si>
    <t>Jan. 25</t>
    <phoneticPr fontId="2"/>
  </si>
  <si>
    <t>Jan. 26</t>
    <phoneticPr fontId="2"/>
  </si>
  <si>
    <t>Jan. 27</t>
    <phoneticPr fontId="2"/>
  </si>
  <si>
    <t>Jan. 28</t>
    <phoneticPr fontId="2"/>
  </si>
  <si>
    <t>StandardDouble  (non-smoking)</t>
  </si>
  <si>
    <t>StandardDouble  (non-smoking)</t>
    <phoneticPr fontId="2"/>
  </si>
  <si>
    <t>StandardDouble  (non-smoking)</t>
    <phoneticPr fontId="2"/>
  </si>
  <si>
    <t xml:space="preserve">Date: </t>
  </si>
  <si>
    <t>Please send the total amount payable by</t>
  </si>
  <si>
    <t>NTY</t>
  </si>
  <si>
    <t>NTD</t>
  </si>
  <si>
    <t>NTP</t>
  </si>
  <si>
    <t>NDY</t>
  </si>
  <si>
    <t>NDD</t>
  </si>
  <si>
    <t>NDP</t>
  </si>
  <si>
    <t>NDS</t>
  </si>
  <si>
    <t>NDU</t>
  </si>
  <si>
    <t>NSU</t>
  </si>
  <si>
    <t>Standard Twin</t>
  </si>
  <si>
    <t>Deluxe Twin</t>
  </si>
  <si>
    <t>Premium Twin</t>
  </si>
  <si>
    <t>Standard Double</t>
  </si>
  <si>
    <t>Deluxe Double</t>
  </si>
  <si>
    <t>Premium Double</t>
  </si>
  <si>
    <t>Superior Double</t>
  </si>
  <si>
    <t>Universal Double</t>
  </si>
  <si>
    <t>Universal 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</si>
</sst>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¥&quot;#,##0;[Red]&quot;¥&quot;\-#,##0"/>
    <numFmt numFmtId="165" formatCode="_ * #,##0_ ;_ * \-#,##0_ ;_ * &quot;-&quot;_ ;_ @_ "/>
    <numFmt numFmtId="166" formatCode="m&quot;月&quot;d&quot;日&quot;;@"/>
    <numFmt numFmtId="167" formatCode="[$-F800]dddd\,\ mmmm\ dd\,\ yyyy"/>
    <numFmt numFmtId="168" formatCode="#,##0;&quot;▲ &quot;#,##0"/>
    <numFmt numFmtId="169" formatCode="[$-409]d/mmm;@"/>
  </numFmts>
  <fonts count="35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6"/>
      <name val="游明朝"/>
      <family val="1"/>
      <charset val="128"/>
    </font>
    <font>
      <sz val="11"/>
      <name val="ＭＳ Ｐゴシック"/>
      <family val="3"/>
      <charset val="128"/>
    </font>
    <font>
      <sz val="11"/>
      <color theme="1"/>
      <name val="游明朝"/>
      <family val="1"/>
      <charset val="128"/>
    </font>
    <font>
      <sz val="11"/>
      <name val="游明朝"/>
      <family val="1"/>
      <charset val="128"/>
    </font>
    <font>
      <sz val="11"/>
      <color theme="1"/>
      <name val="Calibri"/>
      <family val="2"/>
      <charset val="128"/>
      <scheme val="minor"/>
    </font>
    <font>
      <sz val="16"/>
      <name val="游明朝"/>
      <family val="1"/>
      <charset val="128"/>
    </font>
    <font>
      <sz val="12"/>
      <name val="游明朝"/>
      <family val="1"/>
      <charset val="128"/>
    </font>
    <font>
      <sz val="9"/>
      <name val="游明朝"/>
      <family val="1"/>
      <charset val="128"/>
    </font>
    <font>
      <sz val="10.5"/>
      <color theme="1"/>
      <name val="游明朝"/>
      <family val="1"/>
      <charset val="128"/>
    </font>
    <font>
      <sz val="10.5"/>
      <name val="游明朝"/>
      <family val="1"/>
      <charset val="128"/>
    </font>
    <font>
      <sz val="10"/>
      <name val="游明朝"/>
      <family val="1"/>
      <charset val="128"/>
    </font>
    <font>
      <sz val="14"/>
      <name val="游明朝"/>
      <family val="1"/>
      <charset val="128"/>
    </font>
    <font>
      <sz val="10"/>
      <color theme="1"/>
      <name val="游明朝"/>
      <family val="1"/>
      <charset val="128"/>
    </font>
    <font>
      <sz val="10"/>
      <color theme="1"/>
      <name val="游ゴシック"/>
      <family val="3"/>
      <charset val="128"/>
    </font>
    <font>
      <sz val="11"/>
      <name val="Century"/>
      <family val="1"/>
    </font>
    <font>
      <sz val="10.5"/>
      <color theme="1"/>
      <name val="Century"/>
      <family val="1"/>
    </font>
    <font>
      <b/>
      <sz val="10.5"/>
      <color theme="1"/>
      <name val="Century"/>
      <family val="1"/>
    </font>
    <font>
      <b/>
      <sz val="10.5"/>
      <color theme="1"/>
      <name val="メイリオ"/>
      <family val="3"/>
      <charset val="128"/>
    </font>
    <font>
      <sz val="10"/>
      <name val="Century"/>
      <family val="1"/>
    </font>
    <font>
      <b/>
      <sz val="10"/>
      <name val="Century"/>
      <family val="1"/>
    </font>
    <font>
      <b/>
      <sz val="12"/>
      <name val="Century"/>
      <family val="1"/>
    </font>
    <font>
      <b/>
      <sz val="12"/>
      <color theme="1"/>
      <name val="Century"/>
      <family val="1"/>
    </font>
    <font>
      <b/>
      <sz val="10"/>
      <color rgb="FFFF0000"/>
      <name val="Century"/>
      <family val="1"/>
    </font>
    <font>
      <sz val="10"/>
      <color theme="1"/>
      <name val="Century"/>
      <family val="1"/>
    </font>
    <font>
      <sz val="8"/>
      <color rgb="FFFF0000"/>
      <name val="Century"/>
      <family val="1"/>
    </font>
    <font>
      <sz val="9"/>
      <color theme="1"/>
      <name val="Century"/>
      <family val="1"/>
    </font>
    <font>
      <sz val="12"/>
      <color rgb="FFFF0000"/>
      <name val="游明朝"/>
      <family val="1"/>
      <charset val="128"/>
    </font>
    <font>
      <sz val="10.5"/>
      <color rgb="FFFF0000"/>
      <name val="Century"/>
      <family val="1"/>
    </font>
    <font>
      <u/>
      <sz val="10"/>
      <name val="Century"/>
      <family val="1"/>
    </font>
    <font>
      <sz val="9"/>
      <name val="Century"/>
      <family val="1"/>
    </font>
    <font>
      <b/>
      <sz val="10"/>
      <color rgb="FFFF0000"/>
      <name val="Century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0" fontId="5" fillId="0" borderId="0"/>
    <xf numFmtId="38" fontId="5" fillId="0" borderId="0" applyFont="0" applyFill="0" applyBorder="0" applyAlignment="0" applyProtection="0"/>
  </cellStyleXfs>
  <cellXfs count="101">
    <xf numFmtId="0" fontId="0" fillId="0" borderId="0" xfId="0">
      <alignment vertical="center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/>
    <xf numFmtId="0" fontId="7" fillId="0" borderId="0" xfId="0" applyFont="1" applyAlignment="1">
      <alignment horizontal="right"/>
    </xf>
    <xf numFmtId="0" fontId="12" fillId="0" borderId="0" xfId="0" applyFont="1" applyAlignment="1"/>
    <xf numFmtId="0" fontId="13" fillId="0" borderId="0" xfId="0" applyFont="1" applyAlignment="1"/>
    <xf numFmtId="0" fontId="6" fillId="0" borderId="0" xfId="0" applyFont="1">
      <alignment vertical="center"/>
    </xf>
    <xf numFmtId="0" fontId="11" fillId="0" borderId="0" xfId="0" applyFont="1" applyAlignment="1">
      <alignment vertical="center"/>
    </xf>
    <xf numFmtId="0" fontId="14" fillId="0" borderId="0" xfId="0" applyFont="1" applyAlignment="1"/>
    <xf numFmtId="0" fontId="13" fillId="0" borderId="0" xfId="0" applyFont="1" applyAlignment="1">
      <alignment horizontal="right"/>
    </xf>
    <xf numFmtId="0" fontId="15" fillId="0" borderId="0" xfId="0" applyFont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4" fillId="0" borderId="0" xfId="0" applyFont="1" applyBorder="1" applyAlignment="1">
      <alignment horizontal="center"/>
    </xf>
    <xf numFmtId="0" fontId="13" fillId="0" borderId="0" xfId="0" applyFont="1" applyBorder="1" applyAlignment="1"/>
    <xf numFmtId="0" fontId="8" fillId="0" borderId="0" xfId="0" applyFont="1" applyBorder="1">
      <alignment vertical="center"/>
    </xf>
    <xf numFmtId="165" fontId="14" fillId="0" borderId="0" xfId="0" applyNumberFormat="1" applyFont="1" applyBorder="1" applyAlignment="1"/>
    <xf numFmtId="165" fontId="14" fillId="0" borderId="0" xfId="0" applyNumberFormat="1" applyFont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6" fillId="0" borderId="0" xfId="0" applyFont="1" applyAlignment="1"/>
    <xf numFmtId="0" fontId="17" fillId="0" borderId="0" xfId="0" applyFont="1">
      <alignment vertical="center"/>
    </xf>
    <xf numFmtId="0" fontId="14" fillId="0" borderId="0" xfId="0" applyFont="1" applyAlignment="1">
      <alignment horizontal="center"/>
    </xf>
    <xf numFmtId="0" fontId="16" fillId="0" borderId="0" xfId="0" applyFo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/>
    <xf numFmtId="0" fontId="22" fillId="0" borderId="0" xfId="0" applyFont="1" applyBorder="1" applyAlignment="1">
      <alignment horizontal="center" vertical="center"/>
    </xf>
    <xf numFmtId="166" fontId="22" fillId="0" borderId="0" xfId="0" applyNumberFormat="1" applyFont="1" applyBorder="1" applyAlignment="1">
      <alignment horizontal="center" vertical="center"/>
    </xf>
    <xf numFmtId="165" fontId="22" fillId="0" borderId="0" xfId="0" applyNumberFormat="1" applyFont="1" applyBorder="1" applyAlignment="1">
      <alignment horizontal="center" vertical="center"/>
    </xf>
    <xf numFmtId="38" fontId="22" fillId="0" borderId="0" xfId="1" applyFont="1" applyBorder="1" applyAlignment="1">
      <alignment horizontal="center" vertical="center" wrapText="1"/>
    </xf>
    <xf numFmtId="38" fontId="22" fillId="0" borderId="0" xfId="1" applyFont="1" applyBorder="1" applyAlignment="1">
      <alignment horizontal="center" vertical="center"/>
    </xf>
    <xf numFmtId="164" fontId="22" fillId="0" borderId="0" xfId="1" applyNumberFormat="1" applyFont="1" applyBorder="1" applyAlignment="1">
      <alignment horizontal="right" vertical="center"/>
    </xf>
    <xf numFmtId="38" fontId="22" fillId="0" borderId="0" xfId="1" applyFont="1" applyBorder="1" applyAlignment="1">
      <alignment horizontal="center"/>
    </xf>
    <xf numFmtId="164" fontId="18" fillId="0" borderId="0" xfId="1" applyNumberFormat="1" applyFont="1" applyBorder="1" applyAlignment="1">
      <alignment horizontal="right" vertical="center"/>
    </xf>
    <xf numFmtId="167" fontId="18" fillId="0" borderId="0" xfId="0" applyNumberFormat="1" applyFont="1" applyAlignment="1">
      <alignment horizontal="right"/>
    </xf>
    <xf numFmtId="38" fontId="22" fillId="2" borderId="0" xfId="1" applyFont="1" applyFill="1" applyBorder="1" applyAlignment="1">
      <alignment horizontal="center" vertical="center" wrapText="1"/>
    </xf>
    <xf numFmtId="0" fontId="22" fillId="0" borderId="0" xfId="0" applyFont="1" applyBorder="1" applyAlignment="1">
      <alignment vertical="center"/>
    </xf>
    <xf numFmtId="38" fontId="24" fillId="2" borderId="0" xfId="1" applyNumberFormat="1" applyFont="1" applyFill="1" applyBorder="1" applyAlignment="1">
      <alignment vertical="center"/>
    </xf>
    <xf numFmtId="164" fontId="24" fillId="0" borderId="0" xfId="1" applyNumberFormat="1" applyFont="1" applyBorder="1" applyAlignment="1">
      <alignment horizontal="right" vertical="center"/>
    </xf>
    <xf numFmtId="0" fontId="25" fillId="0" borderId="0" xfId="0" applyFont="1" applyAlignment="1">
      <alignment vertical="center"/>
    </xf>
    <xf numFmtId="166" fontId="22" fillId="0" borderId="1" xfId="0" applyNumberFormat="1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38" fontId="22" fillId="0" borderId="1" xfId="1" applyFont="1" applyBorder="1" applyAlignment="1">
      <alignment horizontal="center" vertical="center" wrapText="1"/>
    </xf>
    <xf numFmtId="38" fontId="22" fillId="0" borderId="1" xfId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right" vertical="center"/>
    </xf>
    <xf numFmtId="166" fontId="18" fillId="0" borderId="2" xfId="0" applyNumberFormat="1" applyFont="1" applyBorder="1" applyAlignment="1">
      <alignment horizontal="center" vertical="center"/>
    </xf>
    <xf numFmtId="165" fontId="18" fillId="0" borderId="2" xfId="0" applyNumberFormat="1" applyFont="1" applyBorder="1" applyAlignment="1">
      <alignment horizontal="center" vertical="center"/>
    </xf>
    <xf numFmtId="38" fontId="18" fillId="0" borderId="2" xfId="1" applyFont="1" applyBorder="1" applyAlignment="1">
      <alignment horizontal="center" vertical="center" wrapText="1"/>
    </xf>
    <xf numFmtId="38" fontId="18" fillId="0" borderId="2" xfId="1" applyFont="1" applyBorder="1" applyAlignment="1">
      <alignment horizontal="center" vertical="center"/>
    </xf>
    <xf numFmtId="164" fontId="18" fillId="0" borderId="2" xfId="1" applyNumberFormat="1" applyFont="1" applyBorder="1" applyAlignment="1">
      <alignment horizontal="right" vertical="center"/>
    </xf>
    <xf numFmtId="38" fontId="18" fillId="0" borderId="2" xfId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165" fontId="18" fillId="0" borderId="0" xfId="0" applyNumberFormat="1" applyFont="1" applyBorder="1" applyAlignment="1">
      <alignment horizontal="center" vertical="center"/>
    </xf>
    <xf numFmtId="38" fontId="18" fillId="0" borderId="0" xfId="1" applyFont="1" applyBorder="1" applyAlignment="1">
      <alignment horizontal="center" vertical="center" wrapText="1"/>
    </xf>
    <xf numFmtId="38" fontId="18" fillId="0" borderId="0" xfId="1" applyFont="1" applyBorder="1" applyAlignment="1">
      <alignment horizontal="center" vertical="center"/>
    </xf>
    <xf numFmtId="38" fontId="18" fillId="0" borderId="0" xfId="1" applyFont="1" applyBorder="1" applyAlignment="1">
      <alignment horizontal="center" vertical="center"/>
    </xf>
    <xf numFmtId="38" fontId="22" fillId="2" borderId="0" xfId="1" applyFont="1" applyFill="1" applyBorder="1" applyAlignment="1">
      <alignment vertical="center"/>
    </xf>
    <xf numFmtId="38" fontId="23" fillId="2" borderId="0" xfId="1" applyFont="1" applyFill="1" applyBorder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164" fontId="18" fillId="0" borderId="1" xfId="1" applyNumberFormat="1" applyFont="1" applyBorder="1" applyAlignment="1">
      <alignment horizontal="right" vertical="center"/>
    </xf>
    <xf numFmtId="165" fontId="32" fillId="0" borderId="1" xfId="0" applyNumberFormat="1" applyFont="1" applyBorder="1" applyAlignment="1">
      <alignment horizontal="center" vertical="center"/>
    </xf>
    <xf numFmtId="38" fontId="32" fillId="0" borderId="1" xfId="1" applyFont="1" applyBorder="1" applyAlignment="1">
      <alignment horizontal="center" vertical="center" wrapText="1"/>
    </xf>
    <xf numFmtId="38" fontId="32" fillId="0" borderId="1" xfId="1" applyFont="1" applyBorder="1" applyAlignment="1">
      <alignment horizontal="center" vertical="center"/>
    </xf>
    <xf numFmtId="164" fontId="32" fillId="0" borderId="1" xfId="1" applyNumberFormat="1" applyFont="1" applyBorder="1" applyAlignment="1">
      <alignment horizontal="right" vertical="center"/>
    </xf>
    <xf numFmtId="164" fontId="14" fillId="0" borderId="1" xfId="3" applyNumberFormat="1" applyFont="1" applyBorder="1" applyAlignment="1">
      <alignment horizontal="right" vertical="center"/>
    </xf>
    <xf numFmtId="168" fontId="14" fillId="0" borderId="3" xfId="3" applyNumberFormat="1" applyFont="1" applyBorder="1" applyAlignment="1">
      <alignment horizontal="right" vertical="center"/>
    </xf>
    <xf numFmtId="38" fontId="18" fillId="0" borderId="0" xfId="1" applyFont="1" applyBorder="1" applyAlignment="1">
      <alignment horizontal="center" vertical="center"/>
    </xf>
    <xf numFmtId="38" fontId="22" fillId="0" borderId="0" xfId="1" applyFont="1" applyBorder="1" applyAlignment="1">
      <alignment horizontal="center" vertical="center"/>
    </xf>
    <xf numFmtId="0" fontId="11" fillId="0" borderId="0" xfId="0" applyFont="1" applyAlignment="1">
      <alignment horizontal="right"/>
    </xf>
    <xf numFmtId="14" fontId="12" fillId="0" borderId="0" xfId="0" applyNumberFormat="1" applyFont="1" applyAlignment="1"/>
    <xf numFmtId="167" fontId="0" fillId="0" borderId="0" xfId="0" applyNumberFormat="1">
      <alignment vertical="center"/>
    </xf>
    <xf numFmtId="169" fontId="18" fillId="0" borderId="0" xfId="0" applyNumberFormat="1" applyFont="1" applyBorder="1" applyAlignment="1">
      <alignment horizontal="center" vertical="center"/>
    </xf>
    <xf numFmtId="0" fontId="30" fillId="0" borderId="0" xfId="0" applyFont="1" applyAlignment="1">
      <alignment vertical="center" wrapText="1"/>
    </xf>
    <xf numFmtId="167" fontId="22" fillId="0" borderId="0" xfId="0" applyNumberFormat="1" applyFont="1" applyAlignment="1">
      <alignment horizontal="right"/>
    </xf>
    <xf numFmtId="38" fontId="18" fillId="0" borderId="0" xfId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38" fontId="18" fillId="0" borderId="2" xfId="1" applyFont="1" applyBorder="1" applyAlignment="1">
      <alignment horizontal="center" vertical="center"/>
    </xf>
    <xf numFmtId="38" fontId="22" fillId="0" borderId="0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 wrapText="1" indent="1"/>
    </xf>
    <xf numFmtId="0" fontId="3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167" fontId="33" fillId="0" borderId="0" xfId="0" applyNumberFormat="1" applyFont="1" applyAlignment="1">
      <alignment horizontal="center"/>
    </xf>
    <xf numFmtId="167" fontId="34" fillId="2" borderId="0" xfId="1" applyNumberFormat="1" applyFont="1" applyFill="1" applyBorder="1" applyAlignment="1">
      <alignment horizontal="left" vertical="center"/>
    </xf>
    <xf numFmtId="38" fontId="14" fillId="0" borderId="0" xfId="4" applyFont="1" applyBorder="1" applyAlignment="1">
      <alignment horizontal="center" vertical="center"/>
    </xf>
    <xf numFmtId="38" fontId="14" fillId="0" borderId="1" xfId="1" applyFont="1" applyBorder="1" applyAlignment="1">
      <alignment horizontal="center" vertical="center" wrapText="1"/>
    </xf>
    <xf numFmtId="38" fontId="14" fillId="0" borderId="3" xfId="4" applyFont="1" applyBorder="1" applyAlignment="1">
      <alignment horizontal="center" vertical="center"/>
    </xf>
    <xf numFmtId="38" fontId="14" fillId="0" borderId="3" xfId="1" applyFont="1" applyBorder="1" applyAlignment="1">
      <alignment horizontal="center" vertical="center" wrapText="1"/>
    </xf>
    <xf numFmtId="16" fontId="12" fillId="0" borderId="0" xfId="0" applyNumberFormat="1" applyFont="1" applyAlignment="1"/>
    <xf numFmtId="0" fontId="0" fillId="0" borderId="0" xfId="0" applyFont="1" applyAlignment="1">
      <alignment vertical="center" wrapText="1"/>
    </xf>
  </cellXfs>
  <cellStyles count="5">
    <cellStyle name="Comma [0]" xfId="1" builtinId="6"/>
    <cellStyle name="Normal" xfId="0" builtinId="0"/>
    <cellStyle name="桁区切り 2" xfId="4" xr:uid="{00000000-0005-0000-0000-000001000000}"/>
    <cellStyle name="標準 2" xfId="3" xr:uid="{00000000-0005-0000-0000-000004000000}"/>
    <cellStyle name="通貨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99</xdr:row>
      <xdr:rowOff>57150</xdr:rowOff>
    </xdr:from>
    <xdr:to>
      <xdr:col>7</xdr:col>
      <xdr:colOff>4425</xdr:colOff>
      <xdr:row>102</xdr:row>
      <xdr:rowOff>193028</xdr:rowOff>
    </xdr:to>
    <xdr:grpSp>
      <xdr:nvGrpSpPr>
        <xdr:cNvPr id="36" name="グループ化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3810000" y="22162770"/>
          <a:ext cx="3098145" cy="753098"/>
          <a:chOff x="3833113" y="9281204"/>
          <a:chExt cx="2694584" cy="748200"/>
        </a:xfrm>
      </xdr:grpSpPr>
      <xdr:grpSp>
        <xdr:nvGrpSpPr>
          <xdr:cNvPr id="37" name="グループ化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GrpSpPr/>
        </xdr:nvGrpSpPr>
        <xdr:grpSpPr>
          <a:xfrm>
            <a:off x="3837214" y="9281204"/>
            <a:ext cx="2689117" cy="748200"/>
            <a:chOff x="4261795" y="9780952"/>
            <a:chExt cx="2699307" cy="642808"/>
          </a:xfrm>
        </xdr:grpSpPr>
        <xdr:grpSp>
          <xdr:nvGrpSpPr>
            <xdr:cNvPr id="39" name="グループ化 3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GrpSpPr/>
          </xdr:nvGrpSpPr>
          <xdr:grpSpPr>
            <a:xfrm>
              <a:off x="4261795" y="9786463"/>
              <a:ext cx="930952" cy="637297"/>
              <a:chOff x="4547545" y="9748363"/>
              <a:chExt cx="930952" cy="637297"/>
            </a:xfrm>
          </xdr:grpSpPr>
          <xdr:sp macro="" textlink="">
            <xdr:nvSpPr>
              <xdr:cNvPr id="46" name="正方形/長方形 45">
                <a:extLst>
                  <a:ext uri="{FF2B5EF4-FFF2-40B4-BE49-F238E27FC236}">
                    <a16:creationId xmlns:a16="http://schemas.microsoft.com/office/drawing/2014/main" id="{00000000-0008-0000-0000-00002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47545" y="9772655"/>
                <a:ext cx="720000" cy="613005"/>
              </a:xfrm>
              <a:prstGeom prst="rect">
                <a:avLst/>
              </a:prstGeom>
              <a:noFill/>
              <a:ln w="127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ja-JP" altLang="en-US">
                  <a:latin typeface="+mj-ea"/>
                  <a:ea typeface="+mj-ea"/>
                </a:endParaRPr>
              </a:p>
            </xdr:txBody>
          </xdr:sp>
          <xdr:sp macro="" textlink="">
            <xdr:nvSpPr>
              <xdr:cNvPr id="47" name="テキスト ボックス 46">
                <a:extLst>
                  <a:ext uri="{FF2B5EF4-FFF2-40B4-BE49-F238E27FC236}">
                    <a16:creationId xmlns:a16="http://schemas.microsoft.com/office/drawing/2014/main" id="{00000000-0008-0000-0000-00002F000000}"/>
                  </a:ext>
                </a:extLst>
              </xdr:cNvPr>
              <xdr:cNvSpPr txBox="1"/>
            </xdr:nvSpPr>
            <xdr:spPr bwMode="auto">
              <a:xfrm>
                <a:off x="4583147" y="9748363"/>
                <a:ext cx="895350" cy="276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square" rtlCol="0" anchor="ctr">
                <a:noAutofit/>
              </a:bodyPr>
              <a:lstStyle/>
              <a:p>
                <a:r>
                  <a:rPr kumimoji="1" lang="ja-JP" altLang="en-US" sz="1100">
                    <a:latin typeface="+mj-ea"/>
                    <a:ea typeface="+mj-ea"/>
                  </a:rPr>
                  <a:t>　</a:t>
                </a:r>
                <a:r>
                  <a:rPr kumimoji="1" lang="ja-JP" altLang="en-US" sz="1050">
                    <a:latin typeface="游明朝" panose="02020400000000000000" pitchFamily="18" charset="-128"/>
                    <a:ea typeface="游明朝" panose="02020400000000000000" pitchFamily="18" charset="-128"/>
                  </a:rPr>
                  <a:t>確認</a:t>
                </a:r>
                <a:endParaRPr kumimoji="1" lang="ja-JP" altLang="en-US" sz="1100">
                  <a:latin typeface="游明朝" panose="02020400000000000000" pitchFamily="18" charset="-128"/>
                  <a:ea typeface="游明朝" panose="02020400000000000000" pitchFamily="18" charset="-128"/>
                </a:endParaRPr>
              </a:p>
            </xdr:txBody>
          </xdr:sp>
        </xdr:grpSp>
        <xdr:grpSp>
          <xdr:nvGrpSpPr>
            <xdr:cNvPr id="40" name="グループ化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GrpSpPr/>
          </xdr:nvGrpSpPr>
          <xdr:grpSpPr>
            <a:xfrm>
              <a:off x="4982535" y="9794467"/>
              <a:ext cx="919804" cy="629289"/>
              <a:chOff x="4372921" y="9756372"/>
              <a:chExt cx="919804" cy="629289"/>
            </a:xfrm>
          </xdr:grpSpPr>
          <xdr:sp macro="" textlink="">
            <xdr:nvSpPr>
              <xdr:cNvPr id="44" name="正方形/長方形 43">
                <a:extLst>
                  <a:ext uri="{FF2B5EF4-FFF2-40B4-BE49-F238E27FC236}">
                    <a16:creationId xmlns:a16="http://schemas.microsoft.com/office/drawing/2014/main" id="{00000000-0008-0000-0000-00002C000000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4372921" y="9772656"/>
                <a:ext cx="720003" cy="613005"/>
              </a:xfrm>
              <a:prstGeom prst="rect">
                <a:avLst/>
              </a:prstGeom>
              <a:noFill/>
              <a:ln w="127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ja-JP" altLang="en-US">
                  <a:latin typeface="+mj-ea"/>
                  <a:ea typeface="+mj-ea"/>
                </a:endParaRPr>
              </a:p>
            </xdr:txBody>
          </xdr:sp>
          <xdr:sp macro="" textlink="">
            <xdr:nvSpPr>
              <xdr:cNvPr id="45" name="テキスト ボックス 44">
                <a:extLst>
                  <a:ext uri="{FF2B5EF4-FFF2-40B4-BE49-F238E27FC236}">
                    <a16:creationId xmlns:a16="http://schemas.microsoft.com/office/drawing/2014/main" id="{00000000-0008-0000-0000-00002D000000}"/>
                  </a:ext>
                </a:extLst>
              </xdr:cNvPr>
              <xdr:cNvSpPr txBox="1"/>
            </xdr:nvSpPr>
            <xdr:spPr bwMode="auto">
              <a:xfrm>
                <a:off x="4397375" y="9756372"/>
                <a:ext cx="895350" cy="276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square" rtlCol="0" anchor="ctr">
                <a:noAutofit/>
              </a:bodyPr>
              <a:lstStyle/>
              <a:p>
                <a:r>
                  <a:rPr kumimoji="1" lang="ja-JP" altLang="en-US" sz="1100">
                    <a:latin typeface="+mj-ea"/>
                    <a:ea typeface="+mj-ea"/>
                  </a:rPr>
                  <a:t>　</a:t>
                </a:r>
                <a:r>
                  <a:rPr kumimoji="1" lang="ja-JP" altLang="en-US" sz="1050">
                    <a:latin typeface="游明朝" panose="02020400000000000000" pitchFamily="18" charset="-128"/>
                    <a:ea typeface="游明朝" panose="02020400000000000000" pitchFamily="18" charset="-128"/>
                  </a:rPr>
                  <a:t>作成</a:t>
                </a:r>
                <a:endParaRPr kumimoji="1" lang="ja-JP" altLang="en-US" sz="1100">
                  <a:latin typeface="游明朝" panose="02020400000000000000" pitchFamily="18" charset="-128"/>
                  <a:ea typeface="游明朝" panose="02020400000000000000" pitchFamily="18" charset="-128"/>
                </a:endParaRPr>
              </a:p>
            </xdr:txBody>
          </xdr:sp>
        </xdr:grpSp>
        <xdr:grpSp>
          <xdr:nvGrpSpPr>
            <xdr:cNvPr id="41" name="グループ化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pSpPr/>
          </xdr:nvGrpSpPr>
          <xdr:grpSpPr>
            <a:xfrm>
              <a:off x="5701102" y="9780952"/>
              <a:ext cx="1260000" cy="642760"/>
              <a:chOff x="5701102" y="9780952"/>
              <a:chExt cx="1260000" cy="642760"/>
            </a:xfrm>
          </xdr:grpSpPr>
          <xdr:sp macro="" textlink="">
            <xdr:nvSpPr>
              <xdr:cNvPr id="42" name="正方形/長方形 41">
                <a:extLst>
                  <a:ext uri="{FF2B5EF4-FFF2-40B4-BE49-F238E27FC236}">
                    <a16:creationId xmlns:a16="http://schemas.microsoft.com/office/drawing/2014/main" id="{00000000-0008-0000-0000-00002A000000}"/>
                  </a:ext>
                </a:extLst>
              </xdr:cNvPr>
              <xdr:cNvSpPr/>
            </xdr:nvSpPr>
            <xdr:spPr bwMode="auto">
              <a:xfrm>
                <a:off x="5701102" y="9810706"/>
                <a:ext cx="1260000" cy="613006"/>
              </a:xfrm>
              <a:prstGeom prst="rect">
                <a:avLst/>
              </a:prstGeom>
              <a:noFill/>
              <a:ln w="127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ja-JP" altLang="en-US">
                  <a:latin typeface="+mj-ea"/>
                  <a:ea typeface="+mj-ea"/>
                </a:endParaRPr>
              </a:p>
            </xdr:txBody>
          </xdr:sp>
          <xdr:sp macro="" textlink="">
            <xdr:nvSpPr>
              <xdr:cNvPr id="43" name="テキスト ボックス 42">
                <a:extLst>
                  <a:ext uri="{FF2B5EF4-FFF2-40B4-BE49-F238E27FC236}">
                    <a16:creationId xmlns:a16="http://schemas.microsoft.com/office/drawing/2014/main" id="{00000000-0008-0000-0000-00002B000000}"/>
                  </a:ext>
                </a:extLst>
              </xdr:cNvPr>
              <xdr:cNvSpPr txBox="1"/>
            </xdr:nvSpPr>
            <xdr:spPr bwMode="auto">
              <a:xfrm>
                <a:off x="6003925" y="9780952"/>
                <a:ext cx="895350" cy="276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square" rtlCol="0" anchor="ctr">
                <a:noAutofit/>
              </a:bodyPr>
              <a:lstStyle/>
              <a:p>
                <a:r>
                  <a:rPr kumimoji="1" lang="ja-JP" altLang="en-US" sz="1100">
                    <a:latin typeface="+mj-ea"/>
                    <a:ea typeface="+mj-ea"/>
                  </a:rPr>
                  <a:t>　</a:t>
                </a:r>
                <a:r>
                  <a:rPr kumimoji="1" lang="ja-JP" altLang="en-US" sz="1050">
                    <a:latin typeface="游明朝" panose="02020400000000000000" pitchFamily="18" charset="-128"/>
                    <a:ea typeface="游明朝" panose="02020400000000000000" pitchFamily="18" charset="-128"/>
                  </a:rPr>
                  <a:t>備考</a:t>
                </a:r>
                <a:endParaRPr kumimoji="1" lang="ja-JP" altLang="en-US" sz="1100">
                  <a:latin typeface="游明朝" panose="02020400000000000000" pitchFamily="18" charset="-128"/>
                  <a:ea typeface="游明朝" panose="02020400000000000000" pitchFamily="18" charset="-128"/>
                </a:endParaRPr>
              </a:p>
            </xdr:txBody>
          </xdr:sp>
        </xdr:grpSp>
      </xdr:grpSp>
      <xdr:cxnSp macro="">
        <xdr:nvCxnSpPr>
          <xdr:cNvPr id="38" name="直線コネクタ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CxnSpPr/>
        </xdr:nvCxnSpPr>
        <xdr:spPr>
          <a:xfrm>
            <a:off x="3833113" y="9564683"/>
            <a:ext cx="2694584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42</xdr:row>
      <xdr:rowOff>57150</xdr:rowOff>
    </xdr:from>
    <xdr:to>
      <xdr:col>7</xdr:col>
      <xdr:colOff>4425</xdr:colOff>
      <xdr:row>45</xdr:row>
      <xdr:rowOff>193028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722914" y="9348107"/>
          <a:ext cx="2388397" cy="756364"/>
          <a:chOff x="3833113" y="9281204"/>
          <a:chExt cx="2694584" cy="748200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3837214" y="9281204"/>
            <a:ext cx="2689117" cy="748200"/>
            <a:chOff x="4261795" y="9780952"/>
            <a:chExt cx="2699307" cy="642808"/>
          </a:xfrm>
        </xdr:grpSpPr>
        <xdr:grpSp>
          <xdr:nvGrpSpPr>
            <xdr:cNvPr id="5" name="グループ化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pSpPr/>
          </xdr:nvGrpSpPr>
          <xdr:grpSpPr>
            <a:xfrm>
              <a:off x="4261795" y="9786463"/>
              <a:ext cx="930952" cy="637297"/>
              <a:chOff x="4547545" y="9748363"/>
              <a:chExt cx="930952" cy="637297"/>
            </a:xfrm>
          </xdr:grpSpPr>
          <xdr:sp macro="" textlink="">
            <xdr:nvSpPr>
              <xdr:cNvPr id="12" name="正方形/長方形 11">
                <a:extLst>
                  <a:ext uri="{FF2B5EF4-FFF2-40B4-BE49-F238E27FC236}">
                    <a16:creationId xmlns:a16="http://schemas.microsoft.com/office/drawing/2014/main" id="{00000000-0008-0000-0100-00000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47545" y="9772655"/>
                <a:ext cx="720000" cy="613005"/>
              </a:xfrm>
              <a:prstGeom prst="rect">
                <a:avLst/>
              </a:prstGeom>
              <a:noFill/>
              <a:ln w="127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ja-JP" altLang="en-US">
                  <a:latin typeface="+mj-ea"/>
                  <a:ea typeface="+mj-ea"/>
                </a:endParaRPr>
              </a:p>
            </xdr:txBody>
          </xdr:sp>
          <xdr:sp macro="" textlink="">
            <xdr:nvSpPr>
              <xdr:cNvPr id="13" name="テキスト ボックス 12">
                <a:extLst>
                  <a:ext uri="{FF2B5EF4-FFF2-40B4-BE49-F238E27FC236}">
                    <a16:creationId xmlns:a16="http://schemas.microsoft.com/office/drawing/2014/main" id="{00000000-0008-0000-0100-00000D000000}"/>
                  </a:ext>
                </a:extLst>
              </xdr:cNvPr>
              <xdr:cNvSpPr txBox="1"/>
            </xdr:nvSpPr>
            <xdr:spPr bwMode="auto">
              <a:xfrm>
                <a:off x="4583147" y="9748363"/>
                <a:ext cx="895350" cy="276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square" rtlCol="0" anchor="ctr">
                <a:noAutofit/>
              </a:bodyPr>
              <a:lstStyle/>
              <a:p>
                <a:r>
                  <a:rPr kumimoji="1" lang="ja-JP" altLang="en-US" sz="1100">
                    <a:latin typeface="+mj-ea"/>
                    <a:ea typeface="+mj-ea"/>
                  </a:rPr>
                  <a:t>　</a:t>
                </a:r>
                <a:r>
                  <a:rPr kumimoji="1" lang="ja-JP" altLang="en-US" sz="1050">
                    <a:latin typeface="游明朝" panose="02020400000000000000" pitchFamily="18" charset="-128"/>
                    <a:ea typeface="游明朝" panose="02020400000000000000" pitchFamily="18" charset="-128"/>
                  </a:rPr>
                  <a:t>確認</a:t>
                </a:r>
                <a:endParaRPr kumimoji="1" lang="ja-JP" altLang="en-US" sz="1100">
                  <a:latin typeface="游明朝" panose="02020400000000000000" pitchFamily="18" charset="-128"/>
                  <a:ea typeface="游明朝" panose="02020400000000000000" pitchFamily="18" charset="-128"/>
                </a:endParaRPr>
              </a:p>
            </xdr:txBody>
          </xdr:sp>
        </xdr:grpSp>
        <xdr:grpSp>
          <xdr:nvGrpSpPr>
            <xdr:cNvPr id="6" name="グループ化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GrpSpPr/>
          </xdr:nvGrpSpPr>
          <xdr:grpSpPr>
            <a:xfrm>
              <a:off x="4982535" y="9794467"/>
              <a:ext cx="919804" cy="629289"/>
              <a:chOff x="4372921" y="9756372"/>
              <a:chExt cx="919804" cy="629289"/>
            </a:xfrm>
          </xdr:grpSpPr>
          <xdr:sp macro="" textlink="">
            <xdr:nvSpPr>
              <xdr:cNvPr id="10" name="正方形/長方形 9">
                <a:extLst>
                  <a:ext uri="{FF2B5EF4-FFF2-40B4-BE49-F238E27FC236}">
                    <a16:creationId xmlns:a16="http://schemas.microsoft.com/office/drawing/2014/main" id="{00000000-0008-0000-0100-00000A000000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4372921" y="9772656"/>
                <a:ext cx="720003" cy="613005"/>
              </a:xfrm>
              <a:prstGeom prst="rect">
                <a:avLst/>
              </a:prstGeom>
              <a:noFill/>
              <a:ln w="127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ja-JP" altLang="en-US">
                  <a:latin typeface="+mj-ea"/>
                  <a:ea typeface="+mj-ea"/>
                </a:endParaRPr>
              </a:p>
            </xdr:txBody>
          </xdr:sp>
          <xdr:sp macro="" textlink="">
            <xdr:nvSpPr>
              <xdr:cNvPr id="11" name="テキスト ボックス 10">
                <a:extLst>
                  <a:ext uri="{FF2B5EF4-FFF2-40B4-BE49-F238E27FC236}">
                    <a16:creationId xmlns:a16="http://schemas.microsoft.com/office/drawing/2014/main" id="{00000000-0008-0000-0100-00000B000000}"/>
                  </a:ext>
                </a:extLst>
              </xdr:cNvPr>
              <xdr:cNvSpPr txBox="1"/>
            </xdr:nvSpPr>
            <xdr:spPr bwMode="auto">
              <a:xfrm>
                <a:off x="4397375" y="9756372"/>
                <a:ext cx="895350" cy="276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square" rtlCol="0" anchor="ctr">
                <a:noAutofit/>
              </a:bodyPr>
              <a:lstStyle/>
              <a:p>
                <a:r>
                  <a:rPr kumimoji="1" lang="ja-JP" altLang="en-US" sz="1100">
                    <a:latin typeface="+mj-ea"/>
                    <a:ea typeface="+mj-ea"/>
                  </a:rPr>
                  <a:t>　</a:t>
                </a:r>
                <a:r>
                  <a:rPr kumimoji="1" lang="ja-JP" altLang="en-US" sz="1050">
                    <a:latin typeface="游明朝" panose="02020400000000000000" pitchFamily="18" charset="-128"/>
                    <a:ea typeface="游明朝" panose="02020400000000000000" pitchFamily="18" charset="-128"/>
                  </a:rPr>
                  <a:t>作成</a:t>
                </a:r>
                <a:endParaRPr kumimoji="1" lang="ja-JP" altLang="en-US" sz="1100">
                  <a:latin typeface="游明朝" panose="02020400000000000000" pitchFamily="18" charset="-128"/>
                  <a:ea typeface="游明朝" panose="02020400000000000000" pitchFamily="18" charset="-128"/>
                </a:endParaRPr>
              </a:p>
            </xdr:txBody>
          </xdr:sp>
        </xdr:grpSp>
        <xdr:grpSp>
          <xdr:nvGrpSpPr>
            <xdr:cNvPr id="7" name="グループ化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5701102" y="9780952"/>
              <a:ext cx="1260000" cy="642760"/>
              <a:chOff x="5701102" y="9780952"/>
              <a:chExt cx="1260000" cy="642760"/>
            </a:xfrm>
          </xdr:grpSpPr>
          <xdr:sp macro="" textlink="">
            <xdr:nvSpPr>
              <xdr:cNvPr id="8" name="正方形/長方形 7">
                <a:extLst>
                  <a:ext uri="{FF2B5EF4-FFF2-40B4-BE49-F238E27FC236}">
                    <a16:creationId xmlns:a16="http://schemas.microsoft.com/office/drawing/2014/main" id="{00000000-0008-0000-0100-000008000000}"/>
                  </a:ext>
                </a:extLst>
              </xdr:cNvPr>
              <xdr:cNvSpPr/>
            </xdr:nvSpPr>
            <xdr:spPr bwMode="auto">
              <a:xfrm>
                <a:off x="5701102" y="9810706"/>
                <a:ext cx="1260000" cy="613006"/>
              </a:xfrm>
              <a:prstGeom prst="rect">
                <a:avLst/>
              </a:prstGeom>
              <a:noFill/>
              <a:ln w="127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ja-JP" altLang="en-US">
                  <a:latin typeface="+mj-ea"/>
                  <a:ea typeface="+mj-ea"/>
                </a:endParaRPr>
              </a:p>
            </xdr:txBody>
          </xdr:sp>
          <xdr:sp macro="" textlink="">
            <xdr:nvSpPr>
              <xdr:cNvPr id="9" name="テキスト ボックス 8">
                <a:extLst>
                  <a:ext uri="{FF2B5EF4-FFF2-40B4-BE49-F238E27FC236}">
                    <a16:creationId xmlns:a16="http://schemas.microsoft.com/office/drawing/2014/main" id="{00000000-0008-0000-0100-000009000000}"/>
                  </a:ext>
                </a:extLst>
              </xdr:cNvPr>
              <xdr:cNvSpPr txBox="1"/>
            </xdr:nvSpPr>
            <xdr:spPr bwMode="auto">
              <a:xfrm>
                <a:off x="6003925" y="9780952"/>
                <a:ext cx="895350" cy="276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square" rtlCol="0" anchor="ctr">
                <a:noAutofit/>
              </a:bodyPr>
              <a:lstStyle/>
              <a:p>
                <a:r>
                  <a:rPr kumimoji="1" lang="ja-JP" altLang="en-US" sz="1100">
                    <a:latin typeface="+mj-ea"/>
                    <a:ea typeface="+mj-ea"/>
                  </a:rPr>
                  <a:t>　</a:t>
                </a:r>
                <a:r>
                  <a:rPr kumimoji="1" lang="ja-JP" altLang="en-US" sz="1050">
                    <a:latin typeface="游明朝" panose="02020400000000000000" pitchFamily="18" charset="-128"/>
                    <a:ea typeface="游明朝" panose="02020400000000000000" pitchFamily="18" charset="-128"/>
                  </a:rPr>
                  <a:t>備考</a:t>
                </a:r>
                <a:endParaRPr kumimoji="1" lang="ja-JP" altLang="en-US" sz="1100">
                  <a:latin typeface="游明朝" panose="02020400000000000000" pitchFamily="18" charset="-128"/>
                  <a:ea typeface="游明朝" panose="02020400000000000000" pitchFamily="18" charset="-128"/>
                </a:endParaRPr>
              </a:p>
            </xdr:txBody>
          </xdr:sp>
        </xdr:grpSp>
      </xdr:grpSp>
      <xdr:cxnSp macro="">
        <xdr:nvCxnSpPr>
          <xdr:cNvPr id="4" name="直線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>
            <a:off x="3833113" y="9564683"/>
            <a:ext cx="2694584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42</xdr:row>
      <xdr:rowOff>57150</xdr:rowOff>
    </xdr:from>
    <xdr:to>
      <xdr:col>7</xdr:col>
      <xdr:colOff>4425</xdr:colOff>
      <xdr:row>45</xdr:row>
      <xdr:rowOff>193028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3721100" y="9328150"/>
          <a:ext cx="2392025" cy="745478"/>
          <a:chOff x="3833113" y="9281204"/>
          <a:chExt cx="2694584" cy="748200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pSpPr/>
        </xdr:nvGrpSpPr>
        <xdr:grpSpPr>
          <a:xfrm>
            <a:off x="3837214" y="9281204"/>
            <a:ext cx="2689117" cy="748200"/>
            <a:chOff x="4261795" y="9780952"/>
            <a:chExt cx="2699307" cy="642808"/>
          </a:xfrm>
        </xdr:grpSpPr>
        <xdr:grpSp>
          <xdr:nvGrpSpPr>
            <xdr:cNvPr id="5" name="グループ化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GrpSpPr/>
          </xdr:nvGrpSpPr>
          <xdr:grpSpPr>
            <a:xfrm>
              <a:off x="4261795" y="9786463"/>
              <a:ext cx="930952" cy="637297"/>
              <a:chOff x="4547545" y="9748363"/>
              <a:chExt cx="930952" cy="637297"/>
            </a:xfrm>
          </xdr:grpSpPr>
          <xdr:sp macro="" textlink="">
            <xdr:nvSpPr>
              <xdr:cNvPr id="12" name="正方形/長方形 11">
                <a:extLst>
                  <a:ext uri="{FF2B5EF4-FFF2-40B4-BE49-F238E27FC236}">
                    <a16:creationId xmlns:a16="http://schemas.microsoft.com/office/drawing/2014/main" id="{00000000-0008-0000-0200-00000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47545" y="9772655"/>
                <a:ext cx="720000" cy="613005"/>
              </a:xfrm>
              <a:prstGeom prst="rect">
                <a:avLst/>
              </a:prstGeom>
              <a:noFill/>
              <a:ln w="127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ja-JP" altLang="en-US">
                  <a:latin typeface="+mj-ea"/>
                  <a:ea typeface="+mj-ea"/>
                </a:endParaRPr>
              </a:p>
            </xdr:txBody>
          </xdr:sp>
          <xdr:sp macro="" textlink="">
            <xdr:nvSpPr>
              <xdr:cNvPr id="13" name="テキスト ボックス 12">
                <a:extLst>
                  <a:ext uri="{FF2B5EF4-FFF2-40B4-BE49-F238E27FC236}">
                    <a16:creationId xmlns:a16="http://schemas.microsoft.com/office/drawing/2014/main" id="{00000000-0008-0000-0200-00000D000000}"/>
                  </a:ext>
                </a:extLst>
              </xdr:cNvPr>
              <xdr:cNvSpPr txBox="1"/>
            </xdr:nvSpPr>
            <xdr:spPr bwMode="auto">
              <a:xfrm>
                <a:off x="4583147" y="9748363"/>
                <a:ext cx="895350" cy="276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square" rtlCol="0" anchor="ctr">
                <a:noAutofit/>
              </a:bodyPr>
              <a:lstStyle/>
              <a:p>
                <a:r>
                  <a:rPr kumimoji="1" lang="ja-JP" altLang="en-US" sz="1100">
                    <a:latin typeface="+mj-ea"/>
                    <a:ea typeface="+mj-ea"/>
                  </a:rPr>
                  <a:t>　</a:t>
                </a:r>
                <a:r>
                  <a:rPr kumimoji="1" lang="ja-JP" altLang="en-US" sz="1050">
                    <a:latin typeface="游明朝" panose="02020400000000000000" pitchFamily="18" charset="-128"/>
                    <a:ea typeface="游明朝" panose="02020400000000000000" pitchFamily="18" charset="-128"/>
                  </a:rPr>
                  <a:t>確認</a:t>
                </a:r>
                <a:endParaRPr kumimoji="1" lang="ja-JP" altLang="en-US" sz="1100">
                  <a:latin typeface="游明朝" panose="02020400000000000000" pitchFamily="18" charset="-128"/>
                  <a:ea typeface="游明朝" panose="02020400000000000000" pitchFamily="18" charset="-128"/>
                </a:endParaRPr>
              </a:p>
            </xdr:txBody>
          </xdr:sp>
        </xdr:grpSp>
        <xdr:grpSp>
          <xdr:nvGrpSpPr>
            <xdr:cNvPr id="6" name="グループ化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pSpPr/>
          </xdr:nvGrpSpPr>
          <xdr:grpSpPr>
            <a:xfrm>
              <a:off x="4982535" y="9794467"/>
              <a:ext cx="919804" cy="629289"/>
              <a:chOff x="4372921" y="9756372"/>
              <a:chExt cx="919804" cy="629289"/>
            </a:xfrm>
          </xdr:grpSpPr>
          <xdr:sp macro="" textlink="">
            <xdr:nvSpPr>
              <xdr:cNvPr id="10" name="正方形/長方形 9">
                <a:extLst>
                  <a:ext uri="{FF2B5EF4-FFF2-40B4-BE49-F238E27FC236}">
                    <a16:creationId xmlns:a16="http://schemas.microsoft.com/office/drawing/2014/main" id="{00000000-0008-0000-0200-00000A000000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4372921" y="9772656"/>
                <a:ext cx="720003" cy="613005"/>
              </a:xfrm>
              <a:prstGeom prst="rect">
                <a:avLst/>
              </a:prstGeom>
              <a:noFill/>
              <a:ln w="127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ja-JP" altLang="en-US">
                  <a:latin typeface="+mj-ea"/>
                  <a:ea typeface="+mj-ea"/>
                </a:endParaRPr>
              </a:p>
            </xdr:txBody>
          </xdr:sp>
          <xdr:sp macro="" textlink="">
            <xdr:nvSpPr>
              <xdr:cNvPr id="11" name="テキスト ボックス 10">
                <a:extLst>
                  <a:ext uri="{FF2B5EF4-FFF2-40B4-BE49-F238E27FC236}">
                    <a16:creationId xmlns:a16="http://schemas.microsoft.com/office/drawing/2014/main" id="{00000000-0008-0000-0200-00000B000000}"/>
                  </a:ext>
                </a:extLst>
              </xdr:cNvPr>
              <xdr:cNvSpPr txBox="1"/>
            </xdr:nvSpPr>
            <xdr:spPr bwMode="auto">
              <a:xfrm>
                <a:off x="4397375" y="9756372"/>
                <a:ext cx="895350" cy="276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square" rtlCol="0" anchor="ctr">
                <a:noAutofit/>
              </a:bodyPr>
              <a:lstStyle/>
              <a:p>
                <a:r>
                  <a:rPr kumimoji="1" lang="ja-JP" altLang="en-US" sz="1100">
                    <a:latin typeface="+mj-ea"/>
                    <a:ea typeface="+mj-ea"/>
                  </a:rPr>
                  <a:t>　</a:t>
                </a:r>
                <a:r>
                  <a:rPr kumimoji="1" lang="ja-JP" altLang="en-US" sz="1050">
                    <a:latin typeface="游明朝" panose="02020400000000000000" pitchFamily="18" charset="-128"/>
                    <a:ea typeface="游明朝" panose="02020400000000000000" pitchFamily="18" charset="-128"/>
                  </a:rPr>
                  <a:t>作成</a:t>
                </a:r>
                <a:endParaRPr kumimoji="1" lang="ja-JP" altLang="en-US" sz="1100">
                  <a:latin typeface="游明朝" panose="02020400000000000000" pitchFamily="18" charset="-128"/>
                  <a:ea typeface="游明朝" panose="02020400000000000000" pitchFamily="18" charset="-128"/>
                </a:endParaRPr>
              </a:p>
            </xdr:txBody>
          </xdr:sp>
        </xdr:grpSp>
        <xdr:grpSp>
          <xdr:nvGrpSpPr>
            <xdr:cNvPr id="7" name="グループ化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5701102" y="9780952"/>
              <a:ext cx="1260000" cy="642760"/>
              <a:chOff x="5701102" y="9780952"/>
              <a:chExt cx="1260000" cy="642760"/>
            </a:xfrm>
          </xdr:grpSpPr>
          <xdr:sp macro="" textlink="">
            <xdr:nvSpPr>
              <xdr:cNvPr id="8" name="正方形/長方形 7">
                <a:extLst>
                  <a:ext uri="{FF2B5EF4-FFF2-40B4-BE49-F238E27FC236}">
                    <a16:creationId xmlns:a16="http://schemas.microsoft.com/office/drawing/2014/main" id="{00000000-0008-0000-0200-000008000000}"/>
                  </a:ext>
                </a:extLst>
              </xdr:cNvPr>
              <xdr:cNvSpPr/>
            </xdr:nvSpPr>
            <xdr:spPr bwMode="auto">
              <a:xfrm>
                <a:off x="5701102" y="9810706"/>
                <a:ext cx="1260000" cy="613006"/>
              </a:xfrm>
              <a:prstGeom prst="rect">
                <a:avLst/>
              </a:prstGeom>
              <a:noFill/>
              <a:ln w="127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ja-JP" altLang="en-US">
                  <a:latin typeface="+mj-ea"/>
                  <a:ea typeface="+mj-ea"/>
                </a:endParaRPr>
              </a:p>
            </xdr:txBody>
          </xdr:sp>
          <xdr:sp macro="" textlink="">
            <xdr:nvSpPr>
              <xdr:cNvPr id="9" name="テキスト ボックス 8">
                <a:extLst>
                  <a:ext uri="{FF2B5EF4-FFF2-40B4-BE49-F238E27FC236}">
                    <a16:creationId xmlns:a16="http://schemas.microsoft.com/office/drawing/2014/main" id="{00000000-0008-0000-0200-000009000000}"/>
                  </a:ext>
                </a:extLst>
              </xdr:cNvPr>
              <xdr:cNvSpPr txBox="1"/>
            </xdr:nvSpPr>
            <xdr:spPr bwMode="auto">
              <a:xfrm>
                <a:off x="6003925" y="9780952"/>
                <a:ext cx="895350" cy="276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square" rtlCol="0" anchor="ctr">
                <a:noAutofit/>
              </a:bodyPr>
              <a:lstStyle/>
              <a:p>
                <a:r>
                  <a:rPr kumimoji="1" lang="ja-JP" altLang="en-US" sz="1100">
                    <a:latin typeface="+mj-ea"/>
                    <a:ea typeface="+mj-ea"/>
                  </a:rPr>
                  <a:t>　</a:t>
                </a:r>
                <a:r>
                  <a:rPr kumimoji="1" lang="ja-JP" altLang="en-US" sz="1050">
                    <a:latin typeface="游明朝" panose="02020400000000000000" pitchFamily="18" charset="-128"/>
                    <a:ea typeface="游明朝" panose="02020400000000000000" pitchFamily="18" charset="-128"/>
                  </a:rPr>
                  <a:t>備考</a:t>
                </a:r>
                <a:endParaRPr kumimoji="1" lang="ja-JP" altLang="en-US" sz="1100">
                  <a:latin typeface="游明朝" panose="02020400000000000000" pitchFamily="18" charset="-128"/>
                  <a:ea typeface="游明朝" panose="02020400000000000000" pitchFamily="18" charset="-128"/>
                </a:endParaRPr>
              </a:p>
            </xdr:txBody>
          </xdr:sp>
        </xdr:grpSp>
      </xdr:grpSp>
      <xdr:cxnSp macro="">
        <xdr:nvCxnSpPr>
          <xdr:cNvPr id="4" name="直線コネクタ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CxnSpPr/>
        </xdr:nvCxnSpPr>
        <xdr:spPr>
          <a:xfrm>
            <a:off x="3833113" y="9564683"/>
            <a:ext cx="2694584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42</xdr:row>
      <xdr:rowOff>57150</xdr:rowOff>
    </xdr:from>
    <xdr:to>
      <xdr:col>7</xdr:col>
      <xdr:colOff>4425</xdr:colOff>
      <xdr:row>45</xdr:row>
      <xdr:rowOff>193028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3726180" y="9361170"/>
          <a:ext cx="2389485" cy="753098"/>
          <a:chOff x="3833113" y="9281204"/>
          <a:chExt cx="2694584" cy="748200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/>
        </xdr:nvGrpSpPr>
        <xdr:grpSpPr>
          <a:xfrm>
            <a:off x="3837214" y="9281204"/>
            <a:ext cx="2689117" cy="748200"/>
            <a:chOff x="4261795" y="9780952"/>
            <a:chExt cx="2699307" cy="642808"/>
          </a:xfrm>
        </xdr:grpSpPr>
        <xdr:grpSp>
          <xdr:nvGrpSpPr>
            <xdr:cNvPr id="5" name="グループ化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GrpSpPr/>
          </xdr:nvGrpSpPr>
          <xdr:grpSpPr>
            <a:xfrm>
              <a:off x="4261795" y="9786463"/>
              <a:ext cx="930952" cy="637297"/>
              <a:chOff x="4547545" y="9748363"/>
              <a:chExt cx="930952" cy="637297"/>
            </a:xfrm>
          </xdr:grpSpPr>
          <xdr:sp macro="" textlink="">
            <xdr:nvSpPr>
              <xdr:cNvPr id="12" name="正方形/長方形 11">
                <a:extLst>
                  <a:ext uri="{FF2B5EF4-FFF2-40B4-BE49-F238E27FC236}">
                    <a16:creationId xmlns:a16="http://schemas.microsoft.com/office/drawing/2014/main" id="{00000000-0008-0000-0300-00000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47545" y="9772655"/>
                <a:ext cx="720000" cy="613005"/>
              </a:xfrm>
              <a:prstGeom prst="rect">
                <a:avLst/>
              </a:prstGeom>
              <a:noFill/>
              <a:ln w="127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ja-JP" altLang="en-US">
                  <a:latin typeface="+mj-ea"/>
                  <a:ea typeface="+mj-ea"/>
                </a:endParaRPr>
              </a:p>
            </xdr:txBody>
          </xdr:sp>
          <xdr:sp macro="" textlink="">
            <xdr:nvSpPr>
              <xdr:cNvPr id="13" name="テキスト ボックス 12">
                <a:extLst>
                  <a:ext uri="{FF2B5EF4-FFF2-40B4-BE49-F238E27FC236}">
                    <a16:creationId xmlns:a16="http://schemas.microsoft.com/office/drawing/2014/main" id="{00000000-0008-0000-0300-00000D000000}"/>
                  </a:ext>
                </a:extLst>
              </xdr:cNvPr>
              <xdr:cNvSpPr txBox="1"/>
            </xdr:nvSpPr>
            <xdr:spPr bwMode="auto">
              <a:xfrm>
                <a:off x="4583147" y="9748363"/>
                <a:ext cx="895350" cy="276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square" rtlCol="0" anchor="ctr">
                <a:noAutofit/>
              </a:bodyPr>
              <a:lstStyle/>
              <a:p>
                <a:r>
                  <a:rPr kumimoji="1" lang="ja-JP" altLang="en-US" sz="1100">
                    <a:latin typeface="+mj-ea"/>
                    <a:ea typeface="+mj-ea"/>
                  </a:rPr>
                  <a:t>　</a:t>
                </a:r>
                <a:r>
                  <a:rPr kumimoji="1" lang="ja-JP" altLang="en-US" sz="1050">
                    <a:latin typeface="游明朝" panose="02020400000000000000" pitchFamily="18" charset="-128"/>
                    <a:ea typeface="游明朝" panose="02020400000000000000" pitchFamily="18" charset="-128"/>
                  </a:rPr>
                  <a:t>確認</a:t>
                </a:r>
                <a:endParaRPr kumimoji="1" lang="ja-JP" altLang="en-US" sz="1100">
                  <a:latin typeface="游明朝" panose="02020400000000000000" pitchFamily="18" charset="-128"/>
                  <a:ea typeface="游明朝" panose="02020400000000000000" pitchFamily="18" charset="-128"/>
                </a:endParaRPr>
              </a:p>
            </xdr:txBody>
          </xdr:sp>
        </xdr:grpSp>
        <xdr:grpSp>
          <xdr:nvGrpSpPr>
            <xdr:cNvPr id="6" name="グループ化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GrpSpPr/>
          </xdr:nvGrpSpPr>
          <xdr:grpSpPr>
            <a:xfrm>
              <a:off x="4982535" y="9794467"/>
              <a:ext cx="919804" cy="629289"/>
              <a:chOff x="4372921" y="9756372"/>
              <a:chExt cx="919804" cy="629289"/>
            </a:xfrm>
          </xdr:grpSpPr>
          <xdr:sp macro="" textlink="">
            <xdr:nvSpPr>
              <xdr:cNvPr id="10" name="正方形/長方形 9">
                <a:extLst>
                  <a:ext uri="{FF2B5EF4-FFF2-40B4-BE49-F238E27FC236}">
                    <a16:creationId xmlns:a16="http://schemas.microsoft.com/office/drawing/2014/main" id="{00000000-0008-0000-0300-00000A000000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4372921" y="9772656"/>
                <a:ext cx="720003" cy="613005"/>
              </a:xfrm>
              <a:prstGeom prst="rect">
                <a:avLst/>
              </a:prstGeom>
              <a:noFill/>
              <a:ln w="127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ja-JP" altLang="en-US">
                  <a:latin typeface="+mj-ea"/>
                  <a:ea typeface="+mj-ea"/>
                </a:endParaRPr>
              </a:p>
            </xdr:txBody>
          </xdr:sp>
          <xdr:sp macro="" textlink="">
            <xdr:nvSpPr>
              <xdr:cNvPr id="11" name="テキスト ボックス 10">
                <a:extLst>
                  <a:ext uri="{FF2B5EF4-FFF2-40B4-BE49-F238E27FC236}">
                    <a16:creationId xmlns:a16="http://schemas.microsoft.com/office/drawing/2014/main" id="{00000000-0008-0000-0300-00000B000000}"/>
                  </a:ext>
                </a:extLst>
              </xdr:cNvPr>
              <xdr:cNvSpPr txBox="1"/>
            </xdr:nvSpPr>
            <xdr:spPr bwMode="auto">
              <a:xfrm>
                <a:off x="4397375" y="9756372"/>
                <a:ext cx="895350" cy="276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square" rtlCol="0" anchor="ctr">
                <a:noAutofit/>
              </a:bodyPr>
              <a:lstStyle/>
              <a:p>
                <a:r>
                  <a:rPr kumimoji="1" lang="ja-JP" altLang="en-US" sz="1100">
                    <a:latin typeface="+mj-ea"/>
                    <a:ea typeface="+mj-ea"/>
                  </a:rPr>
                  <a:t>　</a:t>
                </a:r>
                <a:r>
                  <a:rPr kumimoji="1" lang="ja-JP" altLang="en-US" sz="1050">
                    <a:latin typeface="游明朝" panose="02020400000000000000" pitchFamily="18" charset="-128"/>
                    <a:ea typeface="游明朝" panose="02020400000000000000" pitchFamily="18" charset="-128"/>
                  </a:rPr>
                  <a:t>作成</a:t>
                </a:r>
                <a:endParaRPr kumimoji="1" lang="ja-JP" altLang="en-US" sz="1100">
                  <a:latin typeface="游明朝" panose="02020400000000000000" pitchFamily="18" charset="-128"/>
                  <a:ea typeface="游明朝" panose="02020400000000000000" pitchFamily="18" charset="-128"/>
                </a:endParaRPr>
              </a:p>
            </xdr:txBody>
          </xdr:sp>
        </xdr:grpSp>
        <xdr:grpSp>
          <xdr:nvGrpSpPr>
            <xdr:cNvPr id="7" name="グループ化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5701102" y="9780952"/>
              <a:ext cx="1260000" cy="642760"/>
              <a:chOff x="5701102" y="9780952"/>
              <a:chExt cx="1260000" cy="642760"/>
            </a:xfrm>
          </xdr:grpSpPr>
          <xdr:sp macro="" textlink="">
            <xdr:nvSpPr>
              <xdr:cNvPr id="8" name="正方形/長方形 7">
                <a:extLst>
                  <a:ext uri="{FF2B5EF4-FFF2-40B4-BE49-F238E27FC236}">
                    <a16:creationId xmlns:a16="http://schemas.microsoft.com/office/drawing/2014/main" id="{00000000-0008-0000-0300-000008000000}"/>
                  </a:ext>
                </a:extLst>
              </xdr:cNvPr>
              <xdr:cNvSpPr/>
            </xdr:nvSpPr>
            <xdr:spPr bwMode="auto">
              <a:xfrm>
                <a:off x="5701102" y="9810706"/>
                <a:ext cx="1260000" cy="613006"/>
              </a:xfrm>
              <a:prstGeom prst="rect">
                <a:avLst/>
              </a:prstGeom>
              <a:noFill/>
              <a:ln w="127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ja-JP" altLang="en-US">
                  <a:latin typeface="+mj-ea"/>
                  <a:ea typeface="+mj-ea"/>
                </a:endParaRPr>
              </a:p>
            </xdr:txBody>
          </xdr:sp>
          <xdr:sp macro="" textlink="">
            <xdr:nvSpPr>
              <xdr:cNvPr id="9" name="テキスト ボックス 8">
                <a:extLst>
                  <a:ext uri="{FF2B5EF4-FFF2-40B4-BE49-F238E27FC236}">
                    <a16:creationId xmlns:a16="http://schemas.microsoft.com/office/drawing/2014/main" id="{00000000-0008-0000-0300-000009000000}"/>
                  </a:ext>
                </a:extLst>
              </xdr:cNvPr>
              <xdr:cNvSpPr txBox="1"/>
            </xdr:nvSpPr>
            <xdr:spPr bwMode="auto">
              <a:xfrm>
                <a:off x="6003925" y="9780952"/>
                <a:ext cx="895350" cy="2762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wrap="square" rtlCol="0" anchor="ctr">
                <a:noAutofit/>
              </a:bodyPr>
              <a:lstStyle/>
              <a:p>
                <a:r>
                  <a:rPr kumimoji="1" lang="ja-JP" altLang="en-US" sz="1100">
                    <a:latin typeface="+mj-ea"/>
                    <a:ea typeface="+mj-ea"/>
                  </a:rPr>
                  <a:t>　</a:t>
                </a:r>
                <a:r>
                  <a:rPr kumimoji="1" lang="ja-JP" altLang="en-US" sz="1050">
                    <a:latin typeface="游明朝" panose="02020400000000000000" pitchFamily="18" charset="-128"/>
                    <a:ea typeface="游明朝" panose="02020400000000000000" pitchFamily="18" charset="-128"/>
                  </a:rPr>
                  <a:t>備考</a:t>
                </a:r>
                <a:endParaRPr kumimoji="1" lang="ja-JP" altLang="en-US" sz="1100">
                  <a:latin typeface="游明朝" panose="02020400000000000000" pitchFamily="18" charset="-128"/>
                  <a:ea typeface="游明朝" panose="02020400000000000000" pitchFamily="18" charset="-128"/>
                </a:endParaRPr>
              </a:p>
            </xdr:txBody>
          </xdr:sp>
        </xdr:grpSp>
      </xdr:grpSp>
      <xdr:cxnSp macro="">
        <xdr:nvCxnSpPr>
          <xdr:cNvPr id="4" name="直線コネクタ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CxnSpPr/>
        </xdr:nvCxnSpPr>
        <xdr:spPr>
          <a:xfrm>
            <a:off x="3833113" y="9564683"/>
            <a:ext cx="2694584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f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>
        <row r="1">
          <cell r="B1">
            <v>2020</v>
          </cell>
        </row>
        <row r="9">
          <cell r="B9" t="str">
            <v>AA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"/>
    </sheetNames>
    <sheetDataSet>
      <sheetData sheetId="0">
        <row r="1">
          <cell r="B1" t="str">
            <v>Bartods</v>
          </cell>
        </row>
        <row r="2">
          <cell r="B2">
            <v>3</v>
          </cell>
        </row>
        <row r="7">
          <cell r="B7">
            <v>1</v>
          </cell>
        </row>
        <row r="8">
          <cell r="B8" t="str">
            <v>NDS</v>
          </cell>
        </row>
        <row r="9">
          <cell r="B9" t="b">
            <v>1</v>
          </cell>
        </row>
        <row r="11">
          <cell r="B11">
            <v>43938</v>
          </cell>
          <cell r="C11">
            <v>43939</v>
          </cell>
          <cell r="D11">
            <v>43938</v>
          </cell>
          <cell r="E11">
            <v>43939</v>
          </cell>
          <cell r="F11">
            <v>43940</v>
          </cell>
          <cell r="G11">
            <v>43938</v>
          </cell>
          <cell r="H11">
            <v>43939</v>
          </cell>
          <cell r="I11">
            <v>43940</v>
          </cell>
          <cell r="J11">
            <v>43938</v>
          </cell>
          <cell r="K11">
            <v>43939</v>
          </cell>
          <cell r="L11">
            <v>43940</v>
          </cell>
          <cell r="M11">
            <v>43938</v>
          </cell>
          <cell r="N11">
            <v>43939</v>
          </cell>
          <cell r="O11">
            <v>43938</v>
          </cell>
          <cell r="P11">
            <v>43939</v>
          </cell>
          <cell r="Q11">
            <v>43940</v>
          </cell>
          <cell r="R11">
            <v>43938</v>
          </cell>
          <cell r="S11">
            <v>43939</v>
          </cell>
          <cell r="T11">
            <v>43940</v>
          </cell>
          <cell r="U11">
            <v>43938</v>
          </cell>
          <cell r="V11">
            <v>43939</v>
          </cell>
          <cell r="W11">
            <v>43940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4D924-8A9B-457D-A1DA-F65C135EC689}">
  <dimension ref="A1:G53"/>
  <sheetViews>
    <sheetView workbookViewId="0">
      <selection activeCell="A12" sqref="A12"/>
    </sheetView>
  </sheetViews>
  <sheetFormatPr defaultRowHeight="14.4"/>
  <cols>
    <col min="1" max="1" width="18" bestFit="1" customWidth="1"/>
    <col min="2" max="2" width="20.33203125" customWidth="1"/>
  </cols>
  <sheetData>
    <row r="1" spans="1:7">
      <c r="A1" s="80" t="s">
        <v>44</v>
      </c>
      <c r="B1" t="s">
        <v>53</v>
      </c>
      <c r="G1">
        <v>1</v>
      </c>
    </row>
    <row r="2" spans="1:7">
      <c r="A2" t="s">
        <v>45</v>
      </c>
      <c r="B2" t="s">
        <v>54</v>
      </c>
      <c r="G2">
        <v>2</v>
      </c>
    </row>
    <row r="3" spans="1:7">
      <c r="A3" t="s">
        <v>46</v>
      </c>
      <c r="B3" t="s">
        <v>55</v>
      </c>
      <c r="G3">
        <v>3</v>
      </c>
    </row>
    <row r="4" spans="1:7">
      <c r="A4" t="s">
        <v>47</v>
      </c>
      <c r="B4" t="s">
        <v>56</v>
      </c>
      <c r="G4">
        <v>4</v>
      </c>
    </row>
    <row r="5" spans="1:7">
      <c r="A5" t="s">
        <v>48</v>
      </c>
      <c r="B5" t="s">
        <v>57</v>
      </c>
      <c r="G5">
        <v>5</v>
      </c>
    </row>
    <row r="6" spans="1:7">
      <c r="A6" t="s">
        <v>49</v>
      </c>
      <c r="B6" t="s">
        <v>58</v>
      </c>
      <c r="G6">
        <v>6</v>
      </c>
    </row>
    <row r="7" spans="1:7">
      <c r="A7" t="s">
        <v>50</v>
      </c>
      <c r="B7" t="s">
        <v>59</v>
      </c>
      <c r="G7">
        <v>7</v>
      </c>
    </row>
    <row r="8" spans="1:7">
      <c r="A8" t="s">
        <v>51</v>
      </c>
      <c r="B8" t="s">
        <v>60</v>
      </c>
      <c r="G8">
        <v>8</v>
      </c>
    </row>
    <row r="9" spans="1:7">
      <c r="A9" t="s">
        <v>52</v>
      </c>
      <c r="B9" t="s">
        <v>61</v>
      </c>
      <c r="G9">
        <v>9</v>
      </c>
    </row>
    <row r="10" spans="1:7">
      <c r="G10">
        <v>10</v>
      </c>
    </row>
    <row r="11" spans="1:7">
      <c r="G11">
        <v>11</v>
      </c>
    </row>
    <row r="12" spans="1:7">
      <c r="G12">
        <v>12</v>
      </c>
    </row>
    <row r="13" spans="1:7">
      <c r="G13">
        <v>13</v>
      </c>
    </row>
    <row r="14" spans="1:7">
      <c r="G14">
        <v>14</v>
      </c>
    </row>
    <row r="15" spans="1:7">
      <c r="G15">
        <v>15</v>
      </c>
    </row>
    <row r="16" spans="1:7">
      <c r="G16">
        <v>16</v>
      </c>
    </row>
    <row r="17" spans="7:7">
      <c r="G17">
        <v>17</v>
      </c>
    </row>
    <row r="18" spans="7:7">
      <c r="G18">
        <v>18</v>
      </c>
    </row>
    <row r="19" spans="7:7">
      <c r="G19">
        <v>19</v>
      </c>
    </row>
    <row r="20" spans="7:7">
      <c r="G20">
        <v>20</v>
      </c>
    </row>
    <row r="21" spans="7:7">
      <c r="G21">
        <v>21</v>
      </c>
    </row>
    <row r="22" spans="7:7">
      <c r="G22">
        <v>22</v>
      </c>
    </row>
    <row r="23" spans="7:7">
      <c r="G23">
        <v>23</v>
      </c>
    </row>
    <row r="24" spans="7:7">
      <c r="G24">
        <v>24</v>
      </c>
    </row>
    <row r="25" spans="7:7">
      <c r="G25">
        <v>25</v>
      </c>
    </row>
    <row r="26" spans="7:7">
      <c r="G26">
        <v>26</v>
      </c>
    </row>
    <row r="27" spans="7:7">
      <c r="G27">
        <v>27</v>
      </c>
    </row>
    <row r="28" spans="7:7">
      <c r="G28">
        <v>28</v>
      </c>
    </row>
    <row r="29" spans="7:7">
      <c r="G29">
        <v>29</v>
      </c>
    </row>
    <row r="30" spans="7:7">
      <c r="G30">
        <v>30</v>
      </c>
    </row>
    <row r="31" spans="7:7">
      <c r="G31">
        <v>31</v>
      </c>
    </row>
    <row r="32" spans="7:7">
      <c r="G32">
        <v>32</v>
      </c>
    </row>
    <row r="33" spans="7:7">
      <c r="G33">
        <v>33</v>
      </c>
    </row>
    <row r="34" spans="7:7">
      <c r="G34">
        <v>34</v>
      </c>
    </row>
    <row r="35" spans="7:7">
      <c r="G35">
        <v>35</v>
      </c>
    </row>
    <row r="36" spans="7:7">
      <c r="G36">
        <v>36</v>
      </c>
    </row>
    <row r="37" spans="7:7">
      <c r="G37">
        <v>37</v>
      </c>
    </row>
    <row r="38" spans="7:7">
      <c r="G38">
        <v>38</v>
      </c>
    </row>
    <row r="39" spans="7:7">
      <c r="G39">
        <v>39</v>
      </c>
    </row>
    <row r="40" spans="7:7">
      <c r="G40">
        <v>40</v>
      </c>
    </row>
    <row r="41" spans="7:7">
      <c r="G41">
        <v>41</v>
      </c>
    </row>
    <row r="42" spans="7:7">
      <c r="G42">
        <v>42</v>
      </c>
    </row>
    <row r="43" spans="7:7">
      <c r="G43">
        <v>43</v>
      </c>
    </row>
    <row r="44" spans="7:7">
      <c r="G44">
        <v>44</v>
      </c>
    </row>
    <row r="45" spans="7:7">
      <c r="G45">
        <v>45</v>
      </c>
    </row>
    <row r="46" spans="7:7">
      <c r="G46">
        <v>46</v>
      </c>
    </row>
    <row r="47" spans="7:7">
      <c r="G47">
        <v>47</v>
      </c>
    </row>
    <row r="48" spans="7:7">
      <c r="G48">
        <v>48</v>
      </c>
    </row>
    <row r="49" spans="7:7">
      <c r="G49">
        <v>49</v>
      </c>
    </row>
    <row r="50" spans="7:7">
      <c r="G50">
        <v>50</v>
      </c>
    </row>
    <row r="51" spans="7:7">
      <c r="G51">
        <v>51</v>
      </c>
    </row>
    <row r="52" spans="7:7">
      <c r="G52">
        <v>52</v>
      </c>
    </row>
    <row r="53" spans="7:7">
      <c r="G53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3"/>
  <sheetViews>
    <sheetView showZeros="0" tabSelected="1" topLeftCell="A8" zoomScaleNormal="100" zoomScaleSheetLayoutView="110" workbookViewId="0">
      <selection activeCell="D18" sqref="D18"/>
    </sheetView>
  </sheetViews>
  <sheetFormatPr defaultColWidth="9" defaultRowHeight="14.4"/>
  <cols>
    <col min="1" max="1" width="11.44140625" style="3" customWidth="1"/>
    <col min="2" max="2" width="30.109375" style="3" customWidth="1"/>
    <col min="3" max="3" width="7.33203125" style="3" customWidth="1"/>
    <col min="4" max="4" width="13.6640625" style="3" customWidth="1"/>
    <col min="5" max="5" width="18.109375" style="3" customWidth="1"/>
    <col min="6" max="6" width="9.88671875" style="3" customWidth="1"/>
    <col min="7" max="7" width="10.109375" style="3" customWidth="1"/>
    <col min="8" max="16384" width="9" style="3"/>
  </cols>
  <sheetData>
    <row r="1" spans="1:7" ht="18.75" customHeight="1"/>
    <row r="2" spans="1:7" ht="18.75" customHeight="1">
      <c r="A2" s="1"/>
      <c r="B2" s="2"/>
      <c r="C2" s="2"/>
      <c r="D2" s="2"/>
      <c r="E2" s="83">
        <f ca="1">TODAY()</f>
        <v>43942</v>
      </c>
      <c r="F2" s="83"/>
      <c r="G2" s="83"/>
    </row>
    <row r="3" spans="1:7" ht="30" customHeight="1">
      <c r="A3" s="88" t="s">
        <v>0</v>
      </c>
      <c r="B3" s="89"/>
      <c r="C3" s="89"/>
      <c r="D3" s="89"/>
      <c r="E3" s="89"/>
      <c r="F3" s="89"/>
      <c r="G3" s="89"/>
    </row>
    <row r="4" spans="1:7" ht="15" customHeight="1">
      <c r="A4" s="2"/>
      <c r="B4" s="2"/>
      <c r="C4" s="2"/>
      <c r="D4" s="2"/>
      <c r="E4" s="2"/>
      <c r="F4" s="2"/>
      <c r="G4" s="2"/>
    </row>
    <row r="5" spans="1:7" ht="15.75" customHeight="1">
      <c r="A5" s="90" t="str">
        <f>IF([2]conf!$B$2=0,"Mr.",(IF([2]conf!$B$2=1,"Ms.","Mr./Ms.")))</f>
        <v>Mr./Ms.</v>
      </c>
      <c r="B5" s="91" t="str">
        <f>[2]conf!$B$1</f>
        <v>Bartods</v>
      </c>
      <c r="C5" s="91"/>
      <c r="D5" s="91"/>
      <c r="E5" s="91"/>
      <c r="F5" s="82"/>
      <c r="G5" s="82"/>
    </row>
    <row r="6" spans="1:7" ht="15.75" customHeight="1">
      <c r="A6" s="90"/>
      <c r="B6" s="91"/>
      <c r="C6" s="91"/>
      <c r="D6" s="91"/>
      <c r="E6" s="91"/>
      <c r="F6" s="82"/>
      <c r="G6" s="82"/>
    </row>
    <row r="7" spans="1:7" ht="11.25" customHeight="1">
      <c r="A7" s="4"/>
      <c r="B7" s="5"/>
      <c r="C7" s="5"/>
      <c r="D7" s="6"/>
      <c r="E7" s="2"/>
      <c r="F7" s="2"/>
      <c r="G7" s="2"/>
    </row>
    <row r="8" spans="1:7" ht="17.25" customHeight="1">
      <c r="A8" s="31" t="s">
        <v>3</v>
      </c>
      <c r="B8" s="7"/>
      <c r="C8" s="2"/>
      <c r="D8" s="8"/>
      <c r="E8" s="2"/>
      <c r="F8" s="2"/>
      <c r="G8" s="2"/>
    </row>
    <row r="9" spans="1:7" ht="17.25" customHeight="1">
      <c r="A9" s="32" t="s">
        <v>4</v>
      </c>
      <c r="B9" s="2"/>
      <c r="C9" s="2"/>
      <c r="D9" s="2"/>
      <c r="E9" s="2"/>
      <c r="F9" s="2"/>
      <c r="G9" s="2"/>
    </row>
    <row r="10" spans="1:7" ht="17.25" customHeight="1">
      <c r="A10" s="32" t="s">
        <v>5</v>
      </c>
      <c r="B10" s="10"/>
      <c r="C10" s="11"/>
      <c r="E10" s="12"/>
      <c r="F10" s="12"/>
      <c r="G10" s="13"/>
    </row>
    <row r="11" spans="1:7" ht="17.25" customHeight="1">
      <c r="A11" s="32" t="s">
        <v>6</v>
      </c>
      <c r="B11" s="10"/>
      <c r="C11" s="11"/>
      <c r="E11" s="12"/>
      <c r="F11" s="12"/>
      <c r="G11" s="13"/>
    </row>
    <row r="12" spans="1:7" ht="15" customHeight="1">
      <c r="A12" s="33"/>
      <c r="B12" s="10"/>
      <c r="C12" s="11"/>
      <c r="E12" s="12"/>
      <c r="F12" s="12"/>
      <c r="G12" s="13"/>
    </row>
    <row r="13" spans="1:7" ht="17.25" customHeight="1">
      <c r="A13" s="33" t="s">
        <v>29</v>
      </c>
      <c r="B13" s="10"/>
      <c r="C13" s="11"/>
      <c r="E13" s="15"/>
      <c r="F13" s="15"/>
      <c r="G13" s="13"/>
    </row>
    <row r="14" spans="1:7" ht="15" customHeight="1">
      <c r="A14" s="9"/>
      <c r="B14" s="14"/>
      <c r="C14" s="11"/>
      <c r="E14" s="12"/>
      <c r="F14" s="12"/>
      <c r="G14" s="13"/>
    </row>
    <row r="15" spans="1:7" ht="17.25" customHeight="1">
      <c r="A15" s="79"/>
      <c r="B15" s="14"/>
      <c r="C15" s="11"/>
      <c r="E15" s="16"/>
      <c r="F15" s="16"/>
      <c r="G15" s="16"/>
    </row>
    <row r="16" spans="1:7" ht="18">
      <c r="A16" s="19"/>
      <c r="B16" s="19"/>
      <c r="C16" s="19"/>
      <c r="D16" s="19"/>
      <c r="E16" s="19"/>
      <c r="F16" s="19"/>
      <c r="G16" s="19"/>
    </row>
    <row r="17" spans="1:11" ht="23.25" customHeight="1">
      <c r="A17" s="34" t="s">
        <v>7</v>
      </c>
      <c r="B17" s="34" t="s">
        <v>8</v>
      </c>
      <c r="C17" s="34" t="s">
        <v>9</v>
      </c>
      <c r="D17" s="34" t="s">
        <v>10</v>
      </c>
      <c r="E17" s="34" t="s">
        <v>11</v>
      </c>
      <c r="F17" s="87" t="s">
        <v>12</v>
      </c>
      <c r="G17" s="87"/>
    </row>
    <row r="18" spans="1:11" ht="18" customHeight="1">
      <c r="A18" s="99">
        <f>[2]conf!B$11</f>
        <v>43938</v>
      </c>
      <c r="B18" s="54" t="str">
        <f>VLOOKUP([2]conf!$B$8,Data!A1:B9,2)</f>
        <v>Superior Double</v>
      </c>
      <c r="C18" s="55">
        <f>[2]conf!$B$7</f>
        <v>1</v>
      </c>
      <c r="D18" s="56"/>
      <c r="E18" s="57">
        <f>C18*D18</f>
        <v>0</v>
      </c>
      <c r="F18" s="86" t="str">
        <f>IF([2]conf!$B$9=TRUE,"w. breakfast", "w/o breakfast")</f>
        <v>w. breakfast</v>
      </c>
      <c r="G18" s="86"/>
    </row>
    <row r="19" spans="1:11" ht="18" customHeight="1">
      <c r="A19" s="99">
        <f>[2]conf!C$11</f>
        <v>43939</v>
      </c>
      <c r="B19" s="60" t="s">
        <v>16</v>
      </c>
      <c r="C19" s="61">
        <v>3</v>
      </c>
      <c r="D19" s="62">
        <v>10800</v>
      </c>
      <c r="E19" s="41">
        <f>C19*D19</f>
        <v>32400</v>
      </c>
      <c r="F19" s="84" t="s">
        <v>17</v>
      </c>
      <c r="G19" s="84"/>
      <c r="H19" s="20"/>
    </row>
    <row r="20" spans="1:11" ht="18" customHeight="1">
      <c r="A20" s="99">
        <f>[2]conf!D$11</f>
        <v>43938</v>
      </c>
      <c r="B20" s="60"/>
      <c r="C20" s="61"/>
      <c r="D20" s="76"/>
      <c r="E20" s="41">
        <f t="shared" ref="E20:E28" si="0">C20*D20</f>
        <v>0</v>
      </c>
      <c r="F20" s="41"/>
      <c r="G20" s="76"/>
      <c r="H20" s="20"/>
    </row>
    <row r="21" spans="1:11" ht="18" customHeight="1">
      <c r="A21" s="99">
        <f>[2]conf!E$11</f>
        <v>43939</v>
      </c>
      <c r="B21" s="60"/>
      <c r="C21" s="61"/>
      <c r="D21" s="76"/>
      <c r="E21" s="41">
        <f t="shared" si="0"/>
        <v>0</v>
      </c>
      <c r="F21" s="41"/>
      <c r="G21" s="76"/>
    </row>
    <row r="22" spans="1:11" ht="18" customHeight="1">
      <c r="A22" s="99">
        <f>[2]conf!F$11</f>
        <v>43940</v>
      </c>
      <c r="B22" s="36"/>
      <c r="C22" s="37"/>
      <c r="D22" s="38"/>
      <c r="E22" s="41">
        <f t="shared" si="0"/>
        <v>0</v>
      </c>
      <c r="F22" s="39"/>
      <c r="G22" s="37"/>
    </row>
    <row r="23" spans="1:11" ht="18" customHeight="1">
      <c r="A23" s="99">
        <f>[2]conf!G$11</f>
        <v>43938</v>
      </c>
      <c r="B23" s="36"/>
      <c r="C23" s="37"/>
      <c r="D23" s="38"/>
      <c r="E23" s="41">
        <f t="shared" si="0"/>
        <v>0</v>
      </c>
      <c r="F23" s="39"/>
      <c r="G23" s="37"/>
      <c r="K23" s="100"/>
    </row>
    <row r="24" spans="1:11" ht="18" customHeight="1">
      <c r="A24" s="99">
        <f>[2]conf!H$11</f>
        <v>43939</v>
      </c>
      <c r="B24" s="36"/>
      <c r="C24" s="37"/>
      <c r="D24" s="77"/>
      <c r="E24" s="41"/>
      <c r="F24" s="39"/>
      <c r="G24" s="37"/>
      <c r="K24" s="100"/>
    </row>
    <row r="25" spans="1:11" ht="18" customHeight="1">
      <c r="A25" s="99">
        <f>[2]conf!I$11</f>
        <v>43940</v>
      </c>
      <c r="B25" s="36"/>
      <c r="C25" s="37"/>
      <c r="D25" s="38"/>
      <c r="E25" s="41">
        <f t="shared" si="0"/>
        <v>0</v>
      </c>
      <c r="F25" s="39"/>
      <c r="G25" s="37"/>
    </row>
    <row r="26" spans="1:11" ht="18" customHeight="1">
      <c r="A26" s="99">
        <f>[2]conf!J$11</f>
        <v>43938</v>
      </c>
      <c r="B26" s="36"/>
      <c r="C26" s="37"/>
      <c r="D26" s="38"/>
      <c r="E26" s="41">
        <f t="shared" si="0"/>
        <v>0</v>
      </c>
      <c r="F26" s="39"/>
      <c r="G26" s="37"/>
    </row>
    <row r="27" spans="1:11" ht="18" customHeight="1">
      <c r="A27" s="99">
        <f>[2]conf!K$11</f>
        <v>43939</v>
      </c>
    </row>
    <row r="28" spans="1:11" ht="18" customHeight="1">
      <c r="A28" s="99">
        <f>[2]conf!L$11</f>
        <v>43940</v>
      </c>
    </row>
    <row r="29" spans="1:11" ht="18" customHeight="1">
      <c r="A29" s="99">
        <f>[2]conf!M$11</f>
        <v>43938</v>
      </c>
    </row>
    <row r="30" spans="1:11" ht="18" customHeight="1">
      <c r="A30" s="99">
        <f>[2]conf!N$11</f>
        <v>43939</v>
      </c>
    </row>
    <row r="31" spans="1:11" ht="18.75" customHeight="1">
      <c r="A31" s="99">
        <f>[2]conf!O$11</f>
        <v>43938</v>
      </c>
    </row>
    <row r="32" spans="1:11" ht="18.75" customHeight="1">
      <c r="A32" s="99">
        <f>[2]conf!P$11</f>
        <v>43939</v>
      </c>
    </row>
    <row r="33" spans="1:20" ht="18.75" customHeight="1">
      <c r="A33" s="99">
        <f>[2]conf!Q$11</f>
        <v>43940</v>
      </c>
    </row>
    <row r="34" spans="1:20" ht="18.75" customHeight="1">
      <c r="A34" s="99">
        <f>[2]conf!R$11</f>
        <v>43938</v>
      </c>
    </row>
    <row r="35" spans="1:20" ht="18.75" customHeight="1">
      <c r="A35" s="99">
        <f>[2]conf!S$11</f>
        <v>43939</v>
      </c>
      <c r="N35" s="81" t="str">
        <f>IF(LEN([1]data!$B$9)&gt;Data!G8,$A$18+Data!G8,"")</f>
        <v/>
      </c>
      <c r="O35" s="36"/>
      <c r="P35" s="37"/>
      <c r="Q35" s="38"/>
      <c r="R35" s="41">
        <f>P35*Q35</f>
        <v>0</v>
      </c>
      <c r="S35" s="39"/>
      <c r="T35" s="37"/>
    </row>
    <row r="36" spans="1:20" ht="18">
      <c r="A36" s="99">
        <f>[2]conf!T$11</f>
        <v>43940</v>
      </c>
      <c r="N36" s="81" t="str">
        <f>IF(LEN([1]data!$B$9)&gt;Data!G9,$A$18+Data!G9,"")</f>
        <v/>
      </c>
      <c r="O36" s="70"/>
      <c r="P36" s="71"/>
      <c r="Q36" s="72"/>
      <c r="R36" s="69">
        <f>P36*Q36</f>
        <v>0</v>
      </c>
      <c r="S36" s="73"/>
      <c r="T36" s="71"/>
    </row>
    <row r="37" spans="1:20" ht="18">
      <c r="A37" s="99">
        <f>[2]conf!U$11</f>
        <v>43938</v>
      </c>
    </row>
    <row r="38" spans="1:20" ht="18">
      <c r="A38" s="99">
        <f>[2]conf!V$11</f>
        <v>43939</v>
      </c>
    </row>
    <row r="39" spans="1:20" ht="18">
      <c r="A39" s="99">
        <f>[2]conf!W$11</f>
        <v>43940</v>
      </c>
    </row>
    <row r="40" spans="1:20" ht="18">
      <c r="A40" s="99">
        <f>[2]conf!X$11</f>
        <v>0</v>
      </c>
      <c r="I40" s="25"/>
    </row>
    <row r="41" spans="1:20" ht="18">
      <c r="A41" s="99">
        <f>[2]conf!Y$11</f>
        <v>0</v>
      </c>
    </row>
    <row r="42" spans="1:20" ht="18">
      <c r="A42" s="99">
        <f>[2]conf!Z$11</f>
        <v>0</v>
      </c>
    </row>
    <row r="43" spans="1:20" ht="18">
      <c r="A43" s="99">
        <f>[2]conf!AA$11</f>
        <v>0</v>
      </c>
    </row>
    <row r="44" spans="1:20" ht="18">
      <c r="A44" s="99">
        <f>[2]conf!AB$11</f>
        <v>0</v>
      </c>
    </row>
    <row r="45" spans="1:20" ht="18">
      <c r="A45" s="99">
        <f>[2]conf!AC$11</f>
        <v>0</v>
      </c>
    </row>
    <row r="46" spans="1:20" ht="18">
      <c r="A46" s="99">
        <f>[2]conf!AD$11</f>
        <v>0</v>
      </c>
    </row>
    <row r="47" spans="1:20" ht="18">
      <c r="A47" s="99">
        <f>[2]conf!AE$11</f>
        <v>0</v>
      </c>
    </row>
    <row r="48" spans="1:20" ht="18">
      <c r="A48" s="99">
        <f>[2]conf!AF$11</f>
        <v>0</v>
      </c>
    </row>
    <row r="49" spans="1:1" ht="18">
      <c r="A49" s="99">
        <f>[2]conf!AG$11</f>
        <v>0</v>
      </c>
    </row>
    <row r="50" spans="1:1" ht="18">
      <c r="A50" s="99">
        <f>[2]conf!AH$11</f>
        <v>0</v>
      </c>
    </row>
    <row r="51" spans="1:1" ht="18">
      <c r="A51" s="99">
        <f>[2]conf!AI$11</f>
        <v>0</v>
      </c>
    </row>
    <row r="52" spans="1:1" ht="18">
      <c r="A52" s="99">
        <f>[2]conf!AJ$11</f>
        <v>0</v>
      </c>
    </row>
    <row r="53" spans="1:1" ht="18">
      <c r="A53" s="99">
        <f>[2]conf!AK$11</f>
        <v>0</v>
      </c>
    </row>
    <row r="54" spans="1:1" ht="18">
      <c r="A54" s="99">
        <f>[2]conf!AL$11</f>
        <v>0</v>
      </c>
    </row>
    <row r="55" spans="1:1" ht="18">
      <c r="A55" s="99">
        <f>[2]conf!AM$11</f>
        <v>0</v>
      </c>
    </row>
    <row r="56" spans="1:1" ht="18">
      <c r="A56" s="99">
        <f>[2]conf!AN$11</f>
        <v>0</v>
      </c>
    </row>
    <row r="57" spans="1:1" ht="18">
      <c r="A57" s="99">
        <f>[2]conf!AO$11</f>
        <v>0</v>
      </c>
    </row>
    <row r="58" spans="1:1" ht="18">
      <c r="A58" s="99">
        <f>[2]conf!AP$11</f>
        <v>0</v>
      </c>
    </row>
    <row r="59" spans="1:1" ht="18">
      <c r="A59" s="99">
        <f>[2]conf!AQ$11</f>
        <v>0</v>
      </c>
    </row>
    <row r="60" spans="1:1" ht="18">
      <c r="A60" s="99">
        <f>[2]conf!AR$11</f>
        <v>0</v>
      </c>
    </row>
    <row r="61" spans="1:1" ht="18">
      <c r="A61" s="99">
        <f>[2]conf!AS$11</f>
        <v>0</v>
      </c>
    </row>
    <row r="62" spans="1:1" ht="18">
      <c r="A62" s="99">
        <f>[2]conf!AT$11</f>
        <v>0</v>
      </c>
    </row>
    <row r="63" spans="1:1" ht="18">
      <c r="A63" s="99">
        <f>[2]conf!AU$11</f>
        <v>0</v>
      </c>
    </row>
    <row r="64" spans="1:1" ht="18">
      <c r="A64" s="99">
        <f>[2]conf!AV$11</f>
        <v>0</v>
      </c>
    </row>
    <row r="65" spans="1:1" ht="18">
      <c r="A65" s="99">
        <f>[2]conf!AW$11</f>
        <v>0</v>
      </c>
    </row>
    <row r="66" spans="1:1" ht="18">
      <c r="A66" s="99">
        <f>[2]conf!AX$11</f>
        <v>0</v>
      </c>
    </row>
    <row r="67" spans="1:1" ht="18">
      <c r="A67" s="99">
        <f>[2]conf!AY$11</f>
        <v>0</v>
      </c>
    </row>
    <row r="68" spans="1:1" ht="18">
      <c r="A68" s="99">
        <f>[2]conf!AZ$11</f>
        <v>0</v>
      </c>
    </row>
    <row r="69" spans="1:1" ht="18">
      <c r="A69" s="99">
        <f>[2]conf!BA$11</f>
        <v>0</v>
      </c>
    </row>
    <row r="70" spans="1:1" ht="18">
      <c r="A70" s="99">
        <f>[2]conf!BB$11</f>
        <v>0</v>
      </c>
    </row>
    <row r="71" spans="1:1" ht="18">
      <c r="A71" s="99">
        <f>[2]conf!BC$11</f>
        <v>0</v>
      </c>
    </row>
    <row r="72" spans="1:1" ht="18">
      <c r="A72" s="99">
        <f>[2]conf!BD$11</f>
        <v>0</v>
      </c>
    </row>
    <row r="73" spans="1:1" ht="18">
      <c r="A73" s="99">
        <f>[2]conf!BE$11</f>
        <v>0</v>
      </c>
    </row>
    <row r="74" spans="1:1" ht="18">
      <c r="A74" s="99">
        <f>[2]conf!BF$11</f>
        <v>0</v>
      </c>
    </row>
    <row r="75" spans="1:1" ht="18">
      <c r="A75" s="99">
        <f>[2]conf!BG$11</f>
        <v>0</v>
      </c>
    </row>
    <row r="76" spans="1:1" ht="18">
      <c r="A76" s="99">
        <f>[2]conf!BH$11</f>
        <v>0</v>
      </c>
    </row>
    <row r="77" spans="1:1" ht="18">
      <c r="A77" s="99">
        <f>[2]conf!BI$11</f>
        <v>0</v>
      </c>
    </row>
    <row r="78" spans="1:1" ht="18">
      <c r="A78" s="99">
        <f>[2]conf!BJ$11</f>
        <v>0</v>
      </c>
    </row>
    <row r="79" spans="1:1" ht="18">
      <c r="A79" s="99">
        <f>[2]conf!BK$11</f>
        <v>0</v>
      </c>
    </row>
    <row r="80" spans="1:1" ht="18">
      <c r="A80" s="99">
        <f>[2]conf!BL$11</f>
        <v>0</v>
      </c>
    </row>
    <row r="81" spans="1:7" ht="18">
      <c r="A81" s="99">
        <f>[2]conf!BM$11</f>
        <v>0</v>
      </c>
    </row>
    <row r="82" spans="1:7" ht="18">
      <c r="A82" s="99">
        <f>[2]conf!BN$11</f>
        <v>0</v>
      </c>
    </row>
    <row r="83" spans="1:7" ht="18">
      <c r="A83" s="99">
        <f>[2]conf!BO$11</f>
        <v>0</v>
      </c>
    </row>
    <row r="84" spans="1:7" ht="18">
      <c r="A84" s="99">
        <f>[2]conf!BP$11</f>
        <v>0</v>
      </c>
    </row>
    <row r="86" spans="1:7" ht="15">
      <c r="A86" s="35"/>
      <c r="B86" s="36"/>
      <c r="C86" s="37"/>
      <c r="D86" s="41"/>
      <c r="E86" s="46" t="s">
        <v>19</v>
      </c>
      <c r="F86" s="45">
        <f>SUM(E18:E28)</f>
        <v>32400</v>
      </c>
      <c r="G86" s="47" t="s">
        <v>20</v>
      </c>
    </row>
    <row r="87" spans="1:7">
      <c r="A87" s="34"/>
      <c r="B87" s="36"/>
      <c r="C87" s="38"/>
      <c r="D87" s="40"/>
      <c r="E87" s="39"/>
      <c r="F87" s="39"/>
      <c r="G87" s="37"/>
    </row>
    <row r="88" spans="1:7">
      <c r="A88" s="66" t="s">
        <v>21</v>
      </c>
      <c r="B88" s="36"/>
      <c r="C88" s="38"/>
      <c r="D88" s="40"/>
      <c r="E88" s="39"/>
      <c r="F88" s="39"/>
      <c r="G88" s="37"/>
    </row>
    <row r="89" spans="1:7">
      <c r="A89" s="65" t="s">
        <v>22</v>
      </c>
      <c r="B89" s="64"/>
      <c r="C89" s="64"/>
      <c r="D89" s="64"/>
      <c r="G89" s="43"/>
    </row>
    <row r="90" spans="1:7" ht="16.2">
      <c r="A90" s="44" t="s">
        <v>30</v>
      </c>
      <c r="B90" s="21"/>
      <c r="C90" s="21"/>
      <c r="D90" s="21"/>
      <c r="E90" s="22"/>
      <c r="F90" s="22"/>
      <c r="G90" s="22"/>
    </row>
    <row r="91" spans="1:7" ht="16.2">
      <c r="A91" s="44"/>
      <c r="B91" s="21"/>
      <c r="C91" s="21"/>
      <c r="D91" s="21"/>
      <c r="E91" s="22"/>
      <c r="F91" s="22"/>
      <c r="G91" s="22"/>
    </row>
    <row r="92" spans="1:7" ht="16.2">
      <c r="A92" s="44" t="s">
        <v>23</v>
      </c>
      <c r="B92" s="21"/>
      <c r="C92" s="21"/>
      <c r="D92" s="21"/>
      <c r="E92" s="22"/>
      <c r="F92" s="22"/>
      <c r="G92" s="22"/>
    </row>
    <row r="93" spans="1:7" ht="16.2">
      <c r="A93" s="67" t="s">
        <v>24</v>
      </c>
      <c r="B93" s="13"/>
      <c r="C93" s="13"/>
      <c r="D93" s="13"/>
      <c r="E93" s="13"/>
      <c r="F93" s="13"/>
      <c r="G93" s="23"/>
    </row>
    <row r="94" spans="1:7" ht="16.2">
      <c r="A94" s="67" t="s">
        <v>25</v>
      </c>
      <c r="B94" s="13"/>
      <c r="C94" s="13"/>
      <c r="D94" s="13"/>
      <c r="E94" s="13"/>
      <c r="F94" s="13"/>
      <c r="G94" s="13"/>
    </row>
    <row r="95" spans="1:7" ht="16.2">
      <c r="A95" s="67" t="s">
        <v>27</v>
      </c>
      <c r="C95" s="13"/>
      <c r="D95" s="13"/>
      <c r="E95" s="13"/>
      <c r="F95" s="13"/>
      <c r="G95" s="13"/>
    </row>
    <row r="96" spans="1:7" ht="16.2">
      <c r="A96" s="32" t="s">
        <v>26</v>
      </c>
      <c r="C96" s="13"/>
      <c r="D96" s="13"/>
      <c r="E96" s="13"/>
      <c r="F96" s="13"/>
      <c r="G96" s="13"/>
    </row>
    <row r="97" spans="1:7" ht="17.399999999999999">
      <c r="A97" s="68" t="s">
        <v>28</v>
      </c>
      <c r="B97" s="13"/>
      <c r="C97" s="13"/>
      <c r="D97" s="13"/>
      <c r="E97" s="13"/>
      <c r="F97" s="13"/>
      <c r="G97" s="13"/>
    </row>
    <row r="98" spans="1:7" ht="16.2">
      <c r="A98" s="24"/>
      <c r="B98" s="13"/>
      <c r="C98" s="26"/>
      <c r="D98" s="26"/>
      <c r="E98" s="26"/>
      <c r="F98" s="26"/>
      <c r="G98" s="13"/>
    </row>
    <row r="99" spans="1:7" ht="16.2">
      <c r="A99" s="24"/>
      <c r="B99" s="13"/>
      <c r="C99" s="13"/>
      <c r="D99" s="13"/>
      <c r="E99" s="13"/>
      <c r="F99" s="13"/>
      <c r="G99" s="13"/>
    </row>
    <row r="100" spans="1:7" ht="16.2">
      <c r="A100" s="27"/>
      <c r="B100" s="27"/>
      <c r="C100" s="27"/>
      <c r="D100" s="27"/>
      <c r="E100" s="27"/>
      <c r="F100" s="27"/>
      <c r="G100" s="28"/>
    </row>
    <row r="101" spans="1:7" ht="16.2">
      <c r="A101" s="27"/>
      <c r="B101" s="27"/>
      <c r="C101" s="27"/>
      <c r="D101" s="27"/>
      <c r="E101" s="27"/>
      <c r="F101" s="27"/>
      <c r="G101" s="85"/>
    </row>
    <row r="102" spans="1:7" ht="16.2">
      <c r="A102" s="27"/>
      <c r="B102" s="27"/>
      <c r="C102" s="27"/>
      <c r="D102" s="27"/>
      <c r="E102" s="27"/>
      <c r="F102" s="27"/>
      <c r="G102" s="85"/>
    </row>
    <row r="103" spans="1:7" ht="16.2">
      <c r="A103" s="27"/>
      <c r="B103" s="27"/>
      <c r="C103" s="27"/>
      <c r="D103" s="27"/>
      <c r="E103" s="27"/>
      <c r="F103" s="27"/>
      <c r="G103" s="85"/>
    </row>
  </sheetData>
  <mergeCells count="8">
    <mergeCell ref="E2:G2"/>
    <mergeCell ref="F19:G19"/>
    <mergeCell ref="G101:G103"/>
    <mergeCell ref="F18:G18"/>
    <mergeCell ref="F17:G17"/>
    <mergeCell ref="A3:G3"/>
    <mergeCell ref="A5:A6"/>
    <mergeCell ref="B5:E6"/>
  </mergeCells>
  <phoneticPr fontId="2"/>
  <printOptions horizontalCentere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showZeros="0" view="pageBreakPreview" topLeftCell="A15" zoomScale="140" zoomScaleNormal="100" zoomScaleSheetLayoutView="140" workbookViewId="0">
      <selection activeCell="G2" sqref="G2"/>
    </sheetView>
  </sheetViews>
  <sheetFormatPr defaultColWidth="9" defaultRowHeight="14.4"/>
  <cols>
    <col min="1" max="1" width="10.21875" style="3" customWidth="1"/>
    <col min="2" max="2" width="30.109375" style="3" customWidth="1"/>
    <col min="3" max="3" width="7.33203125" style="3" customWidth="1"/>
    <col min="4" max="4" width="9.44140625" style="3" customWidth="1"/>
    <col min="5" max="5" width="12" style="3" customWidth="1"/>
    <col min="6" max="6" width="9.88671875" style="3" customWidth="1"/>
    <col min="7" max="7" width="10.109375" style="3" customWidth="1"/>
    <col min="8" max="16384" width="9" style="3"/>
  </cols>
  <sheetData>
    <row r="1" spans="1:7" ht="18.75" customHeight="1"/>
    <row r="2" spans="1:7" ht="18.75" customHeight="1">
      <c r="A2" s="1"/>
      <c r="B2" s="2"/>
      <c r="C2" s="2"/>
      <c r="D2" s="2"/>
      <c r="E2" s="2"/>
      <c r="F2" s="2"/>
      <c r="G2" s="42" t="s">
        <v>1</v>
      </c>
    </row>
    <row r="3" spans="1:7" ht="30" customHeight="1">
      <c r="A3" s="92" t="s">
        <v>31</v>
      </c>
      <c r="B3" s="89"/>
      <c r="C3" s="89"/>
      <c r="D3" s="89"/>
      <c r="E3" s="89"/>
      <c r="F3" s="89"/>
      <c r="G3" s="89"/>
    </row>
    <row r="4" spans="1:7" ht="15" customHeight="1">
      <c r="A4" s="2"/>
      <c r="B4" s="2"/>
      <c r="C4" s="2"/>
      <c r="D4" s="2"/>
      <c r="E4" s="2"/>
      <c r="F4" s="2"/>
      <c r="G4" s="2"/>
    </row>
    <row r="5" spans="1:7" ht="15.75" customHeight="1">
      <c r="A5" s="91" t="s">
        <v>2</v>
      </c>
      <c r="B5" s="91"/>
      <c r="C5" s="91"/>
      <c r="D5" s="91"/>
      <c r="E5" s="91"/>
      <c r="F5" s="91"/>
      <c r="G5" s="91"/>
    </row>
    <row r="6" spans="1:7" ht="15.75" customHeight="1">
      <c r="A6" s="91"/>
      <c r="B6" s="91"/>
      <c r="C6" s="91"/>
      <c r="D6" s="91"/>
      <c r="E6" s="91"/>
      <c r="F6" s="91"/>
      <c r="G6" s="91"/>
    </row>
    <row r="7" spans="1:7" ht="11.25" customHeight="1">
      <c r="A7" s="4"/>
      <c r="B7" s="5"/>
      <c r="C7" s="5"/>
      <c r="D7" s="6"/>
      <c r="E7" s="2"/>
      <c r="F7" s="2"/>
      <c r="G7" s="2"/>
    </row>
    <row r="8" spans="1:7" ht="17.25" customHeight="1">
      <c r="A8" s="31" t="s">
        <v>3</v>
      </c>
      <c r="B8" s="7"/>
      <c r="C8" s="2"/>
      <c r="D8" s="8"/>
      <c r="E8" s="2"/>
      <c r="F8" s="2"/>
      <c r="G8" s="2"/>
    </row>
    <row r="9" spans="1:7" ht="17.25" customHeight="1">
      <c r="A9" s="32" t="s">
        <v>4</v>
      </c>
      <c r="B9" s="2"/>
      <c r="C9" s="2"/>
      <c r="D9" s="2"/>
      <c r="E9" s="2"/>
      <c r="F9" s="2"/>
      <c r="G9" s="2"/>
    </row>
    <row r="10" spans="1:7" ht="17.25" customHeight="1">
      <c r="A10" s="32" t="s">
        <v>5</v>
      </c>
      <c r="B10" s="10"/>
      <c r="C10" s="11"/>
      <c r="E10" s="12"/>
      <c r="F10" s="12"/>
      <c r="G10" s="13"/>
    </row>
    <row r="11" spans="1:7" ht="17.25" customHeight="1">
      <c r="A11" s="32" t="s">
        <v>6</v>
      </c>
      <c r="B11" s="10"/>
      <c r="C11" s="11"/>
      <c r="E11" s="12"/>
      <c r="F11" s="12"/>
      <c r="G11" s="13"/>
    </row>
    <row r="12" spans="1:7" ht="15" customHeight="1">
      <c r="A12" s="33"/>
      <c r="B12" s="10"/>
      <c r="C12" s="11"/>
      <c r="E12" s="12"/>
      <c r="F12" s="12"/>
      <c r="G12" s="13"/>
    </row>
    <row r="13" spans="1:7" ht="17.25" customHeight="1">
      <c r="A13" s="33" t="s">
        <v>29</v>
      </c>
      <c r="B13" s="10"/>
      <c r="C13" s="11"/>
      <c r="E13" s="15"/>
      <c r="F13" s="15"/>
      <c r="G13" s="13"/>
    </row>
    <row r="14" spans="1:7" ht="15" customHeight="1">
      <c r="A14" s="9"/>
      <c r="B14" s="14"/>
      <c r="C14" s="11"/>
      <c r="E14" s="12"/>
      <c r="F14" s="12"/>
      <c r="G14" s="13"/>
    </row>
    <row r="15" spans="1:7" ht="17.25" customHeight="1">
      <c r="A15" s="9"/>
      <c r="B15" s="14"/>
      <c r="C15" s="11"/>
      <c r="E15" s="16"/>
      <c r="F15" s="16"/>
      <c r="G15" s="16"/>
    </row>
    <row r="16" spans="1:7" ht="15" customHeight="1">
      <c r="A16" s="9"/>
      <c r="B16" s="14"/>
      <c r="C16" s="11"/>
      <c r="D16" s="16"/>
      <c r="E16" s="18"/>
      <c r="F16" s="18"/>
      <c r="G16" s="17"/>
    </row>
    <row r="17" spans="1:8" ht="18">
      <c r="A17" s="19"/>
      <c r="B17" s="19"/>
      <c r="C17" s="19"/>
      <c r="D17" s="19"/>
      <c r="E17" s="19"/>
      <c r="F17" s="19"/>
      <c r="G17" s="19"/>
    </row>
    <row r="18" spans="1:8" ht="23.25" customHeight="1">
      <c r="A18" s="34" t="s">
        <v>7</v>
      </c>
      <c r="B18" s="34" t="s">
        <v>8</v>
      </c>
      <c r="C18" s="34" t="s">
        <v>9</v>
      </c>
      <c r="D18" s="34" t="s">
        <v>10</v>
      </c>
      <c r="E18" s="34" t="s">
        <v>11</v>
      </c>
      <c r="F18" s="87" t="s">
        <v>12</v>
      </c>
      <c r="G18" s="87"/>
    </row>
    <row r="19" spans="1:8" ht="18" customHeight="1">
      <c r="A19" s="53" t="s">
        <v>13</v>
      </c>
      <c r="B19" s="54" t="s">
        <v>15</v>
      </c>
      <c r="C19" s="55">
        <v>1</v>
      </c>
      <c r="D19" s="56">
        <v>7600</v>
      </c>
      <c r="E19" s="57">
        <f>C19*D19</f>
        <v>7600</v>
      </c>
      <c r="F19" s="86" t="s">
        <v>17</v>
      </c>
      <c r="G19" s="86"/>
    </row>
    <row r="20" spans="1:8" ht="18" customHeight="1">
      <c r="A20" s="59" t="s">
        <v>14</v>
      </c>
      <c r="B20" s="60" t="s">
        <v>16</v>
      </c>
      <c r="C20" s="61">
        <v>3</v>
      </c>
      <c r="D20" s="62">
        <v>10800</v>
      </c>
      <c r="E20" s="41">
        <f>C20*D20</f>
        <v>32400</v>
      </c>
      <c r="F20" s="84" t="s">
        <v>18</v>
      </c>
      <c r="G20" s="84"/>
      <c r="H20" s="20"/>
    </row>
    <row r="21" spans="1:8" ht="18" customHeight="1">
      <c r="A21" s="35"/>
      <c r="B21" s="36"/>
      <c r="C21" s="37"/>
      <c r="D21" s="38"/>
      <c r="E21" s="41">
        <f t="shared" ref="E21:E28" si="0">C21*D21</f>
        <v>0</v>
      </c>
      <c r="F21" s="39"/>
      <c r="G21" s="38"/>
      <c r="H21" s="20"/>
    </row>
    <row r="22" spans="1:8" ht="18" customHeight="1">
      <c r="A22" s="35"/>
      <c r="B22" s="36"/>
      <c r="C22" s="37"/>
      <c r="D22" s="38"/>
      <c r="E22" s="41">
        <f t="shared" si="0"/>
        <v>0</v>
      </c>
      <c r="F22" s="39"/>
      <c r="G22" s="38"/>
    </row>
    <row r="23" spans="1:8" ht="18" customHeight="1">
      <c r="A23" s="35"/>
      <c r="B23" s="36"/>
      <c r="C23" s="37"/>
      <c r="D23" s="38"/>
      <c r="E23" s="41">
        <f t="shared" si="0"/>
        <v>0</v>
      </c>
      <c r="F23" s="39"/>
      <c r="G23" s="37"/>
    </row>
    <row r="24" spans="1:8" ht="18" customHeight="1">
      <c r="A24" s="35"/>
      <c r="B24" s="36"/>
      <c r="C24" s="37"/>
      <c r="D24" s="38"/>
      <c r="E24" s="41">
        <f t="shared" si="0"/>
        <v>0</v>
      </c>
      <c r="F24" s="39"/>
      <c r="G24" s="37"/>
    </row>
    <row r="25" spans="1:8" ht="18" customHeight="1">
      <c r="A25" s="35"/>
      <c r="B25" s="36"/>
      <c r="C25" s="37"/>
      <c r="D25" s="38"/>
      <c r="E25" s="41">
        <f t="shared" si="0"/>
        <v>0</v>
      </c>
      <c r="F25" s="39"/>
      <c r="G25" s="37"/>
    </row>
    <row r="26" spans="1:8" ht="18" customHeight="1">
      <c r="A26" s="35"/>
      <c r="B26" s="36"/>
      <c r="C26" s="37"/>
      <c r="D26" s="38"/>
      <c r="E26" s="41">
        <f t="shared" si="0"/>
        <v>0</v>
      </c>
      <c r="F26" s="39"/>
      <c r="G26" s="37"/>
    </row>
    <row r="27" spans="1:8" ht="18" customHeight="1">
      <c r="A27" s="35"/>
      <c r="B27" s="36"/>
      <c r="C27" s="37"/>
      <c r="D27" s="38"/>
      <c r="E27" s="41">
        <f t="shared" si="0"/>
        <v>0</v>
      </c>
      <c r="F27" s="39"/>
      <c r="G27" s="37"/>
    </row>
    <row r="28" spans="1:8" ht="18" customHeight="1">
      <c r="A28" s="48"/>
      <c r="B28" s="49"/>
      <c r="C28" s="50"/>
      <c r="D28" s="51"/>
      <c r="E28" s="69">
        <f t="shared" si="0"/>
        <v>0</v>
      </c>
      <c r="F28" s="52"/>
      <c r="G28" s="50"/>
    </row>
    <row r="29" spans="1:8" ht="18" customHeight="1">
      <c r="A29" s="35"/>
      <c r="B29" s="36"/>
      <c r="C29" s="37"/>
      <c r="D29" s="41"/>
      <c r="E29" s="46" t="s">
        <v>19</v>
      </c>
      <c r="F29" s="45">
        <f>SUM(E19:E28)</f>
        <v>40000</v>
      </c>
      <c r="G29" s="47" t="s">
        <v>20</v>
      </c>
    </row>
    <row r="30" spans="1:8" ht="18" customHeight="1">
      <c r="A30" s="34"/>
      <c r="B30" s="36"/>
      <c r="C30" s="38"/>
      <c r="D30" s="40"/>
      <c r="E30" s="39"/>
      <c r="F30" s="39"/>
      <c r="G30" s="37"/>
    </row>
    <row r="31" spans="1:8" ht="18.75" customHeight="1">
      <c r="A31" s="66" t="s">
        <v>21</v>
      </c>
      <c r="B31" s="36"/>
      <c r="C31" s="38"/>
      <c r="D31" s="40"/>
      <c r="E31" s="39"/>
      <c r="F31" s="39"/>
      <c r="G31" s="37"/>
    </row>
    <row r="32" spans="1:8" ht="18.75" customHeight="1">
      <c r="A32" s="64"/>
      <c r="B32" s="64"/>
      <c r="C32" s="64"/>
      <c r="F32" s="43"/>
    </row>
    <row r="33" spans="1:8" ht="18.75" customHeight="1">
      <c r="A33" s="21"/>
      <c r="B33" s="21"/>
      <c r="C33" s="21"/>
      <c r="D33" s="22"/>
      <c r="E33" s="22"/>
      <c r="F33" s="22"/>
    </row>
    <row r="34" spans="1:8" ht="18.75" customHeight="1">
      <c r="A34" s="21"/>
      <c r="B34" s="21"/>
      <c r="C34" s="21"/>
      <c r="D34" s="22"/>
      <c r="E34" s="22"/>
      <c r="F34" s="22"/>
    </row>
    <row r="35" spans="1:8" ht="18.75" customHeight="1">
      <c r="A35" s="21"/>
      <c r="B35" s="21"/>
      <c r="C35" s="21"/>
      <c r="D35" s="22"/>
      <c r="E35" s="22"/>
      <c r="F35" s="22"/>
    </row>
    <row r="36" spans="1:8" ht="16.2">
      <c r="A36" s="13"/>
      <c r="B36" s="13"/>
      <c r="C36" s="13"/>
      <c r="D36" s="13"/>
      <c r="E36" s="13"/>
      <c r="F36" s="23"/>
    </row>
    <row r="37" spans="1:8" ht="16.2">
      <c r="A37" s="13"/>
      <c r="B37" s="13"/>
      <c r="C37" s="13"/>
      <c r="D37" s="13"/>
      <c r="E37" s="13"/>
      <c r="F37" s="13"/>
    </row>
    <row r="38" spans="1:8" ht="16.2">
      <c r="B38" s="13"/>
      <c r="C38" s="13"/>
      <c r="D38" s="13"/>
      <c r="E38" s="13"/>
      <c r="F38" s="13"/>
    </row>
    <row r="39" spans="1:8" ht="16.2">
      <c r="B39" s="13"/>
      <c r="C39" s="13"/>
      <c r="D39" s="13"/>
      <c r="E39" s="13"/>
      <c r="F39" s="13"/>
    </row>
    <row r="40" spans="1:8" ht="16.2">
      <c r="A40" s="13"/>
      <c r="B40" s="13"/>
      <c r="C40" s="13"/>
      <c r="D40" s="13"/>
      <c r="E40" s="13"/>
      <c r="F40" s="13"/>
      <c r="H40" s="25"/>
    </row>
    <row r="41" spans="1:8" ht="16.2">
      <c r="A41" s="24"/>
      <c r="B41" s="13"/>
      <c r="C41" s="26"/>
      <c r="D41" s="26"/>
      <c r="E41" s="26"/>
      <c r="F41" s="26"/>
      <c r="G41" s="13"/>
    </row>
    <row r="42" spans="1:8" ht="16.2">
      <c r="A42" s="24"/>
      <c r="B42" s="13"/>
      <c r="C42" s="13"/>
      <c r="D42" s="13"/>
      <c r="E42" s="13"/>
      <c r="F42" s="13"/>
      <c r="G42" s="13"/>
    </row>
    <row r="43" spans="1:8" ht="16.2">
      <c r="A43" s="27"/>
      <c r="B43" s="27"/>
      <c r="C43" s="27"/>
      <c r="D43" s="27"/>
      <c r="E43" s="27"/>
      <c r="F43" s="27"/>
      <c r="G43" s="29"/>
    </row>
    <row r="44" spans="1:8" ht="16.2">
      <c r="A44" s="27"/>
      <c r="B44" s="27"/>
      <c r="C44" s="27"/>
      <c r="D44" s="27"/>
      <c r="E44" s="27"/>
      <c r="F44" s="27"/>
      <c r="G44" s="85"/>
    </row>
    <row r="45" spans="1:8" ht="16.2">
      <c r="A45" s="27"/>
      <c r="B45" s="27"/>
      <c r="C45" s="27"/>
      <c r="D45" s="27"/>
      <c r="E45" s="27"/>
      <c r="F45" s="27"/>
      <c r="G45" s="85"/>
    </row>
    <row r="46" spans="1:8" ht="16.2">
      <c r="A46" s="27"/>
      <c r="B46" s="27"/>
      <c r="C46" s="27"/>
      <c r="D46" s="27"/>
      <c r="E46" s="27"/>
      <c r="F46" s="27"/>
      <c r="G46" s="85"/>
    </row>
  </sheetData>
  <mergeCells count="6">
    <mergeCell ref="G44:G46"/>
    <mergeCell ref="A3:G3"/>
    <mergeCell ref="A5:G6"/>
    <mergeCell ref="F18:G18"/>
    <mergeCell ref="F19:G19"/>
    <mergeCell ref="F20:G20"/>
  </mergeCells>
  <phoneticPr fontId="2"/>
  <printOptions horizontalCentere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6"/>
  <sheetViews>
    <sheetView showZeros="0" view="pageBreakPreview" zoomScale="120" zoomScaleNormal="100" zoomScaleSheetLayoutView="120" workbookViewId="0">
      <selection activeCell="E2" sqref="E2:G2"/>
    </sheetView>
  </sheetViews>
  <sheetFormatPr defaultColWidth="9" defaultRowHeight="14.4"/>
  <cols>
    <col min="1" max="1" width="10.21875" style="3" customWidth="1"/>
    <col min="2" max="2" width="30.109375" style="3" customWidth="1"/>
    <col min="3" max="3" width="7.33203125" style="3" customWidth="1"/>
    <col min="4" max="4" width="9.44140625" style="3" customWidth="1"/>
    <col min="5" max="5" width="12" style="3" customWidth="1"/>
    <col min="6" max="6" width="9.88671875" style="3" customWidth="1"/>
    <col min="7" max="7" width="10.109375" style="3" customWidth="1"/>
    <col min="8" max="16384" width="9" style="3"/>
  </cols>
  <sheetData>
    <row r="1" spans="1:7" ht="18.75" customHeight="1"/>
    <row r="2" spans="1:7" ht="18.75" customHeight="1">
      <c r="A2" s="1"/>
      <c r="B2" s="2"/>
      <c r="C2" s="2"/>
      <c r="D2" s="2"/>
      <c r="E2" s="78" t="s">
        <v>42</v>
      </c>
      <c r="F2" s="93">
        <f ca="1">TODAY()</f>
        <v>43942</v>
      </c>
      <c r="G2" s="93"/>
    </row>
    <row r="3" spans="1:7" ht="30" customHeight="1">
      <c r="A3" s="88" t="s">
        <v>0</v>
      </c>
      <c r="B3" s="89"/>
      <c r="C3" s="89"/>
      <c r="D3" s="89"/>
      <c r="E3" s="89"/>
      <c r="F3" s="89"/>
      <c r="G3" s="89"/>
    </row>
    <row r="4" spans="1:7" ht="15" customHeight="1">
      <c r="A4" s="2"/>
      <c r="B4" s="2"/>
      <c r="C4" s="2"/>
      <c r="D4" s="2"/>
      <c r="E4" s="2"/>
      <c r="F4" s="2"/>
      <c r="G4" s="2"/>
    </row>
    <row r="5" spans="1:7" ht="15.75" customHeight="1">
      <c r="A5" s="91" t="s">
        <v>2</v>
      </c>
      <c r="B5" s="91"/>
      <c r="C5" s="91"/>
      <c r="D5" s="91"/>
      <c r="E5" s="91"/>
      <c r="F5" s="91"/>
      <c r="G5" s="91"/>
    </row>
    <row r="6" spans="1:7" ht="15.75" customHeight="1">
      <c r="A6" s="91"/>
      <c r="B6" s="91"/>
      <c r="C6" s="91"/>
      <c r="D6" s="91"/>
      <c r="E6" s="91"/>
      <c r="F6" s="91"/>
      <c r="G6" s="91"/>
    </row>
    <row r="7" spans="1:7" ht="11.25" customHeight="1">
      <c r="A7" s="4"/>
      <c r="B7" s="5"/>
      <c r="C7" s="5"/>
      <c r="D7" s="6"/>
      <c r="E7" s="2"/>
      <c r="F7" s="2"/>
      <c r="G7" s="2"/>
    </row>
    <row r="8" spans="1:7" ht="17.25" customHeight="1">
      <c r="A8" s="31" t="s">
        <v>3</v>
      </c>
      <c r="B8" s="7"/>
      <c r="C8" s="2"/>
      <c r="D8" s="8"/>
      <c r="E8" s="2"/>
      <c r="F8" s="2"/>
      <c r="G8" s="2"/>
    </row>
    <row r="9" spans="1:7" ht="17.25" customHeight="1">
      <c r="A9" s="32" t="s">
        <v>4</v>
      </c>
      <c r="B9" s="2"/>
      <c r="C9" s="2"/>
      <c r="D9" s="2"/>
      <c r="E9" s="2"/>
      <c r="F9" s="2"/>
      <c r="G9" s="2"/>
    </row>
    <row r="10" spans="1:7" ht="17.25" customHeight="1">
      <c r="A10" s="32" t="s">
        <v>5</v>
      </c>
      <c r="B10" s="10"/>
      <c r="C10" s="11"/>
      <c r="E10" s="12"/>
      <c r="F10" s="12"/>
      <c r="G10" s="13"/>
    </row>
    <row r="11" spans="1:7" ht="17.25" customHeight="1">
      <c r="A11" s="32" t="s">
        <v>6</v>
      </c>
      <c r="B11" s="10"/>
      <c r="C11" s="11"/>
      <c r="E11" s="12"/>
      <c r="F11" s="12"/>
      <c r="G11" s="13"/>
    </row>
    <row r="12" spans="1:7" ht="15" customHeight="1">
      <c r="A12" s="33"/>
      <c r="B12" s="10"/>
      <c r="C12" s="11"/>
      <c r="E12" s="12"/>
      <c r="F12" s="12"/>
      <c r="G12" s="13"/>
    </row>
    <row r="13" spans="1:7" ht="17.25" customHeight="1">
      <c r="A13" s="33" t="s">
        <v>29</v>
      </c>
      <c r="B13" s="10"/>
      <c r="C13" s="11"/>
      <c r="E13" s="15"/>
      <c r="F13" s="15"/>
      <c r="G13" s="13"/>
    </row>
    <row r="14" spans="1:7" ht="15" customHeight="1">
      <c r="A14" s="9"/>
      <c r="B14" s="14"/>
      <c r="C14" s="11"/>
      <c r="E14" s="12"/>
      <c r="F14" s="12"/>
      <c r="G14" s="13"/>
    </row>
    <row r="15" spans="1:7" ht="17.25" customHeight="1">
      <c r="A15" s="9"/>
      <c r="B15" s="14"/>
      <c r="C15" s="11"/>
      <c r="E15" s="16"/>
      <c r="F15" s="16"/>
      <c r="G15" s="16"/>
    </row>
    <row r="16" spans="1:7" ht="15" customHeight="1">
      <c r="A16" s="9"/>
      <c r="B16" s="14"/>
      <c r="C16" s="11"/>
      <c r="D16" s="16"/>
      <c r="E16" s="18"/>
      <c r="F16" s="18"/>
      <c r="G16" s="17"/>
    </row>
    <row r="17" spans="1:8" ht="18">
      <c r="A17" s="19"/>
      <c r="B17" s="19"/>
      <c r="C17" s="19"/>
      <c r="D17" s="19"/>
      <c r="E17" s="19"/>
      <c r="F17" s="19"/>
      <c r="G17" s="19"/>
    </row>
    <row r="18" spans="1:8" ht="23.25" customHeight="1">
      <c r="A18" s="34" t="s">
        <v>7</v>
      </c>
      <c r="B18" s="34" t="s">
        <v>8</v>
      </c>
      <c r="C18" s="34" t="s">
        <v>9</v>
      </c>
      <c r="D18" s="34" t="s">
        <v>10</v>
      </c>
      <c r="E18" s="34" t="s">
        <v>11</v>
      </c>
      <c r="F18" s="87" t="s">
        <v>12</v>
      </c>
      <c r="G18" s="87"/>
    </row>
    <row r="19" spans="1:8" ht="18" customHeight="1">
      <c r="A19" s="53" t="s">
        <v>13</v>
      </c>
      <c r="B19" s="54" t="s">
        <v>15</v>
      </c>
      <c r="C19" s="55">
        <v>1</v>
      </c>
      <c r="D19" s="58">
        <v>7600</v>
      </c>
      <c r="E19" s="57">
        <f>C19*D19</f>
        <v>7600</v>
      </c>
      <c r="F19" s="86" t="s">
        <v>17</v>
      </c>
      <c r="G19" s="86"/>
    </row>
    <row r="20" spans="1:8" ht="18" customHeight="1">
      <c r="A20" s="59" t="s">
        <v>13</v>
      </c>
      <c r="B20" s="60" t="s">
        <v>16</v>
      </c>
      <c r="C20" s="61">
        <v>3</v>
      </c>
      <c r="D20" s="63">
        <v>10800</v>
      </c>
      <c r="E20" s="41">
        <f>C20*D20</f>
        <v>32400</v>
      </c>
      <c r="F20" s="84" t="s">
        <v>18</v>
      </c>
      <c r="G20" s="84"/>
      <c r="H20" s="20"/>
    </row>
    <row r="21" spans="1:8" ht="18" customHeight="1">
      <c r="A21" s="35"/>
      <c r="B21" s="36"/>
      <c r="C21" s="37"/>
      <c r="D21" s="38"/>
      <c r="E21" s="41">
        <f t="shared" ref="E21:E27" si="0">C21*D21</f>
        <v>0</v>
      </c>
      <c r="F21" s="39"/>
      <c r="G21" s="38"/>
      <c r="H21" s="20"/>
    </row>
    <row r="22" spans="1:8" ht="18" customHeight="1">
      <c r="A22" s="35"/>
      <c r="B22" s="36"/>
      <c r="C22" s="37"/>
      <c r="D22" s="38"/>
      <c r="E22" s="41">
        <f t="shared" si="0"/>
        <v>0</v>
      </c>
      <c r="F22" s="39"/>
      <c r="G22" s="38"/>
    </row>
    <row r="23" spans="1:8" ht="18" customHeight="1">
      <c r="A23" s="35"/>
      <c r="B23" s="36"/>
      <c r="C23" s="37"/>
      <c r="D23" s="38"/>
      <c r="E23" s="41">
        <f t="shared" si="0"/>
        <v>0</v>
      </c>
      <c r="F23" s="39"/>
      <c r="G23" s="37"/>
    </row>
    <row r="24" spans="1:8" ht="18" customHeight="1">
      <c r="A24" s="35"/>
      <c r="B24" s="36"/>
      <c r="C24" s="37"/>
      <c r="D24" s="38"/>
      <c r="E24" s="41">
        <f t="shared" si="0"/>
        <v>0</v>
      </c>
      <c r="F24" s="39"/>
      <c r="G24" s="37"/>
    </row>
    <row r="25" spans="1:8" ht="18" customHeight="1">
      <c r="A25" s="35"/>
      <c r="B25" s="36"/>
      <c r="C25" s="37"/>
      <c r="D25" s="38"/>
      <c r="E25" s="41"/>
      <c r="F25" s="39"/>
      <c r="G25" s="37"/>
    </row>
    <row r="26" spans="1:8" ht="18" customHeight="1">
      <c r="A26" s="35"/>
      <c r="B26" s="36"/>
      <c r="C26" s="37"/>
      <c r="D26" s="38"/>
      <c r="E26" s="41">
        <f t="shared" si="0"/>
        <v>0</v>
      </c>
      <c r="F26" s="39"/>
      <c r="G26" s="37"/>
    </row>
    <row r="27" spans="1:8" ht="18" customHeight="1">
      <c r="A27" s="48"/>
      <c r="B27" s="49"/>
      <c r="C27" s="50"/>
      <c r="D27" s="51"/>
      <c r="E27" s="69">
        <f t="shared" si="0"/>
        <v>0</v>
      </c>
      <c r="F27" s="52"/>
      <c r="G27" s="50"/>
    </row>
    <row r="28" spans="1:8" ht="18" customHeight="1">
      <c r="A28" s="95" t="s">
        <v>33</v>
      </c>
      <c r="B28" s="95"/>
      <c r="C28" s="95"/>
      <c r="D28" s="95"/>
      <c r="E28" s="74">
        <f>SUM(E19:E27)</f>
        <v>40000</v>
      </c>
      <c r="F28" s="96"/>
      <c r="G28" s="96"/>
    </row>
    <row r="29" spans="1:8" ht="18.75" customHeight="1">
      <c r="A29" s="97" t="s">
        <v>32</v>
      </c>
      <c r="B29" s="97"/>
      <c r="C29" s="97"/>
      <c r="D29" s="97"/>
      <c r="E29" s="75">
        <f>-(E28*10%)</f>
        <v>-4000</v>
      </c>
      <c r="F29" s="98"/>
      <c r="G29" s="98"/>
    </row>
    <row r="30" spans="1:8" ht="18.75" customHeight="1">
      <c r="A30" s="35"/>
      <c r="B30" s="36"/>
      <c r="C30" s="37"/>
      <c r="D30" s="41"/>
      <c r="E30" s="46" t="s">
        <v>19</v>
      </c>
      <c r="F30" s="45">
        <f>SUM(E28:E29)</f>
        <v>36000</v>
      </c>
      <c r="G30" s="47" t="s">
        <v>20</v>
      </c>
    </row>
    <row r="31" spans="1:8" ht="18.75" customHeight="1">
      <c r="A31" s="34"/>
      <c r="B31" s="36"/>
      <c r="C31" s="38"/>
      <c r="D31" s="40"/>
      <c r="E31" s="39"/>
      <c r="F31" s="39"/>
      <c r="G31" s="37"/>
    </row>
    <row r="32" spans="1:8" ht="18.75" customHeight="1">
      <c r="A32" s="66" t="s">
        <v>21</v>
      </c>
      <c r="B32" s="36"/>
      <c r="C32" s="38"/>
      <c r="D32" s="40"/>
      <c r="E32" s="39"/>
      <c r="F32" s="39"/>
      <c r="G32" s="37"/>
    </row>
    <row r="33" spans="1:9" ht="18.75" customHeight="1">
      <c r="A33" s="65" t="s">
        <v>43</v>
      </c>
      <c r="B33" s="64"/>
      <c r="C33" s="94">
        <f ca="1">TODAY()+7</f>
        <v>43949</v>
      </c>
      <c r="D33" s="94"/>
      <c r="E33" s="94"/>
      <c r="G33" s="43"/>
    </row>
    <row r="34" spans="1:9" ht="16.2">
      <c r="A34" s="44" t="s">
        <v>30</v>
      </c>
      <c r="B34" s="21"/>
      <c r="C34" s="21"/>
      <c r="D34" s="21"/>
      <c r="E34" s="22"/>
      <c r="F34" s="22"/>
      <c r="G34" s="22"/>
    </row>
    <row r="35" spans="1:9" ht="16.2">
      <c r="A35" s="44"/>
      <c r="B35" s="21"/>
      <c r="C35" s="21"/>
      <c r="D35" s="21"/>
      <c r="E35" s="22"/>
      <c r="F35" s="22"/>
      <c r="G35" s="22"/>
    </row>
    <row r="36" spans="1:9" ht="16.2">
      <c r="A36" s="44" t="s">
        <v>23</v>
      </c>
      <c r="B36" s="21"/>
      <c r="C36" s="21"/>
      <c r="D36" s="21"/>
      <c r="E36" s="22"/>
      <c r="F36" s="22"/>
      <c r="G36" s="22"/>
    </row>
    <row r="37" spans="1:9" ht="16.2">
      <c r="A37" s="67" t="s">
        <v>24</v>
      </c>
      <c r="B37" s="13"/>
      <c r="C37" s="13"/>
      <c r="D37" s="13"/>
      <c r="E37" s="13"/>
      <c r="F37" s="13"/>
      <c r="G37" s="23"/>
    </row>
    <row r="38" spans="1:9" ht="16.2">
      <c r="A38" s="67" t="s">
        <v>25</v>
      </c>
      <c r="B38" s="13"/>
      <c r="C38" s="13"/>
      <c r="D38" s="13"/>
      <c r="E38" s="13"/>
      <c r="F38" s="13"/>
      <c r="G38" s="13"/>
      <c r="I38" s="25"/>
    </row>
    <row r="39" spans="1:9" ht="16.2">
      <c r="A39" s="67" t="s">
        <v>27</v>
      </c>
      <c r="C39" s="13"/>
      <c r="D39" s="13"/>
      <c r="E39" s="13"/>
      <c r="F39" s="13"/>
      <c r="G39" s="13"/>
    </row>
    <row r="40" spans="1:9" ht="16.2">
      <c r="A40" s="32" t="s">
        <v>26</v>
      </c>
      <c r="C40" s="13"/>
      <c r="D40" s="13"/>
      <c r="E40" s="13"/>
      <c r="F40" s="13"/>
      <c r="G40" s="13"/>
    </row>
    <row r="41" spans="1:9" ht="17.399999999999999">
      <c r="A41" s="68" t="s">
        <v>28</v>
      </c>
      <c r="B41" s="13"/>
      <c r="C41" s="13"/>
      <c r="D41" s="13"/>
      <c r="E41" s="13"/>
      <c r="F41" s="13"/>
      <c r="G41" s="13"/>
    </row>
    <row r="42" spans="1:9" ht="16.2">
      <c r="A42" s="24"/>
      <c r="B42" s="13"/>
      <c r="C42" s="13"/>
      <c r="D42" s="13"/>
      <c r="E42" s="13"/>
      <c r="F42" s="13"/>
      <c r="G42" s="13"/>
    </row>
    <row r="43" spans="1:9" ht="16.2">
      <c r="A43" s="27"/>
      <c r="B43" s="27"/>
      <c r="C43" s="27"/>
      <c r="D43" s="27"/>
      <c r="E43" s="27"/>
      <c r="F43" s="27"/>
      <c r="G43" s="30"/>
    </row>
    <row r="44" spans="1:9" ht="16.2">
      <c r="A44" s="27"/>
      <c r="B44" s="27"/>
      <c r="C44" s="27"/>
      <c r="D44" s="27"/>
      <c r="E44" s="27"/>
      <c r="F44" s="27"/>
      <c r="G44" s="85"/>
    </row>
    <row r="45" spans="1:9" ht="16.2">
      <c r="A45" s="27"/>
      <c r="B45" s="27"/>
      <c r="C45" s="27"/>
      <c r="D45" s="27"/>
      <c r="E45" s="27"/>
      <c r="F45" s="27"/>
      <c r="G45" s="85"/>
    </row>
    <row r="46" spans="1:9" ht="16.2">
      <c r="A46" s="27"/>
      <c r="B46" s="27"/>
      <c r="C46" s="27"/>
      <c r="D46" s="27"/>
      <c r="E46" s="27"/>
      <c r="F46" s="27"/>
      <c r="G46" s="85"/>
    </row>
  </sheetData>
  <mergeCells count="12">
    <mergeCell ref="F2:G2"/>
    <mergeCell ref="C33:E33"/>
    <mergeCell ref="G44:G46"/>
    <mergeCell ref="A28:D28"/>
    <mergeCell ref="F28:G28"/>
    <mergeCell ref="A29:D29"/>
    <mergeCell ref="F29:G29"/>
    <mergeCell ref="A3:G3"/>
    <mergeCell ref="A5:G6"/>
    <mergeCell ref="F18:G18"/>
    <mergeCell ref="F19:G19"/>
    <mergeCell ref="F20:G20"/>
  </mergeCells>
  <phoneticPr fontId="2"/>
  <printOptions horizontalCentere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6"/>
  <sheetViews>
    <sheetView showZeros="0" view="pageBreakPreview" zoomScaleNormal="100" zoomScaleSheetLayoutView="100" workbookViewId="0">
      <selection activeCell="G2" sqref="G2"/>
    </sheetView>
  </sheetViews>
  <sheetFormatPr defaultColWidth="9" defaultRowHeight="14.4"/>
  <cols>
    <col min="1" max="1" width="10.21875" style="3" customWidth="1"/>
    <col min="2" max="2" width="30.109375" style="3" customWidth="1"/>
    <col min="3" max="3" width="7.33203125" style="3" customWidth="1"/>
    <col min="4" max="4" width="9.44140625" style="3" customWidth="1"/>
    <col min="5" max="5" width="12" style="3" customWidth="1"/>
    <col min="6" max="6" width="9.88671875" style="3" customWidth="1"/>
    <col min="7" max="7" width="10.109375" style="3" customWidth="1"/>
    <col min="8" max="16384" width="9" style="3"/>
  </cols>
  <sheetData>
    <row r="1" spans="1:7" ht="18.75" customHeight="1"/>
    <row r="2" spans="1:7" ht="18.75" customHeight="1">
      <c r="A2" s="1"/>
      <c r="B2" s="2"/>
      <c r="C2" s="2"/>
      <c r="D2" s="2"/>
      <c r="E2" s="2"/>
      <c r="F2" s="2"/>
      <c r="G2" s="42" t="s">
        <v>1</v>
      </c>
    </row>
    <row r="3" spans="1:7" ht="30" customHeight="1">
      <c r="A3" s="92" t="s">
        <v>31</v>
      </c>
      <c r="B3" s="89"/>
      <c r="C3" s="89"/>
      <c r="D3" s="89"/>
      <c r="E3" s="89"/>
      <c r="F3" s="89"/>
      <c r="G3" s="89"/>
    </row>
    <row r="4" spans="1:7" ht="15" customHeight="1">
      <c r="A4" s="2"/>
      <c r="B4" s="2"/>
      <c r="C4" s="2"/>
      <c r="D4" s="2"/>
      <c r="E4" s="2"/>
      <c r="F4" s="2"/>
      <c r="G4" s="2"/>
    </row>
    <row r="5" spans="1:7" ht="15.75" customHeight="1">
      <c r="A5" s="91" t="s">
        <v>34</v>
      </c>
      <c r="B5" s="91"/>
      <c r="C5" s="91"/>
      <c r="D5" s="91"/>
      <c r="E5" s="91"/>
      <c r="F5" s="91"/>
      <c r="G5" s="91"/>
    </row>
    <row r="6" spans="1:7" ht="15.75" customHeight="1">
      <c r="A6" s="91"/>
      <c r="B6" s="91"/>
      <c r="C6" s="91"/>
      <c r="D6" s="91"/>
      <c r="E6" s="91"/>
      <c r="F6" s="91"/>
      <c r="G6" s="91"/>
    </row>
    <row r="7" spans="1:7" ht="11.25" customHeight="1">
      <c r="A7" s="4"/>
      <c r="B7" s="5"/>
      <c r="C7" s="5"/>
      <c r="D7" s="6"/>
      <c r="E7" s="2"/>
      <c r="F7" s="2"/>
      <c r="G7" s="2"/>
    </row>
    <row r="8" spans="1:7" ht="17.25" customHeight="1">
      <c r="A8" s="31" t="s">
        <v>3</v>
      </c>
      <c r="B8" s="7"/>
      <c r="C8" s="2"/>
      <c r="D8" s="8"/>
      <c r="E8" s="2"/>
      <c r="F8" s="2"/>
      <c r="G8" s="2"/>
    </row>
    <row r="9" spans="1:7" ht="17.25" customHeight="1">
      <c r="A9" s="32" t="s">
        <v>4</v>
      </c>
      <c r="B9" s="2"/>
      <c r="C9" s="2"/>
      <c r="D9" s="2"/>
      <c r="E9" s="2"/>
      <c r="F9" s="2"/>
      <c r="G9" s="2"/>
    </row>
    <row r="10" spans="1:7" ht="17.25" customHeight="1">
      <c r="A10" s="32" t="s">
        <v>5</v>
      </c>
      <c r="B10" s="10"/>
      <c r="C10" s="11"/>
      <c r="E10" s="12"/>
      <c r="F10" s="12"/>
      <c r="G10" s="13"/>
    </row>
    <row r="11" spans="1:7" ht="17.25" customHeight="1">
      <c r="A11" s="32" t="s">
        <v>6</v>
      </c>
      <c r="B11" s="10"/>
      <c r="C11" s="11"/>
      <c r="E11" s="12"/>
      <c r="F11" s="12"/>
      <c r="G11" s="13"/>
    </row>
    <row r="12" spans="1:7" ht="15" customHeight="1">
      <c r="A12" s="33"/>
      <c r="B12" s="10"/>
      <c r="C12" s="11"/>
      <c r="E12" s="12"/>
      <c r="F12" s="12"/>
      <c r="G12" s="13"/>
    </row>
    <row r="13" spans="1:7" ht="17.25" customHeight="1">
      <c r="A13" s="33" t="s">
        <v>29</v>
      </c>
      <c r="B13" s="10"/>
      <c r="C13" s="11"/>
      <c r="E13" s="15"/>
      <c r="F13" s="15"/>
      <c r="G13" s="13"/>
    </row>
    <row r="14" spans="1:7" ht="15" customHeight="1">
      <c r="A14" s="9"/>
      <c r="B14" s="14"/>
      <c r="C14" s="11"/>
      <c r="E14" s="12"/>
      <c r="F14" s="12"/>
      <c r="G14" s="13"/>
    </row>
    <row r="15" spans="1:7" ht="17.25" customHeight="1">
      <c r="A15" s="9"/>
      <c r="B15" s="14"/>
      <c r="C15" s="11"/>
      <c r="E15" s="16"/>
      <c r="F15" s="16"/>
      <c r="G15" s="16"/>
    </row>
    <row r="16" spans="1:7" ht="15" customHeight="1">
      <c r="A16" s="9"/>
      <c r="B16" s="14"/>
      <c r="C16" s="11"/>
      <c r="D16" s="16"/>
      <c r="E16" s="18"/>
      <c r="F16" s="18"/>
      <c r="G16" s="17"/>
    </row>
    <row r="17" spans="1:8" ht="18">
      <c r="A17" s="19"/>
      <c r="B17" s="19"/>
      <c r="C17" s="19"/>
      <c r="D17" s="19"/>
      <c r="E17" s="19"/>
      <c r="F17" s="19"/>
      <c r="G17" s="19"/>
    </row>
    <row r="18" spans="1:8" ht="23.25" customHeight="1">
      <c r="A18" s="34" t="s">
        <v>7</v>
      </c>
      <c r="B18" s="34" t="s">
        <v>8</v>
      </c>
      <c r="C18" s="34" t="s">
        <v>9</v>
      </c>
      <c r="D18" s="34" t="s">
        <v>10</v>
      </c>
      <c r="E18" s="34" t="s">
        <v>11</v>
      </c>
      <c r="F18" s="87" t="s">
        <v>12</v>
      </c>
      <c r="G18" s="87"/>
    </row>
    <row r="19" spans="1:8" ht="18" customHeight="1">
      <c r="A19" s="53" t="s">
        <v>35</v>
      </c>
      <c r="B19" s="54" t="s">
        <v>40</v>
      </c>
      <c r="C19" s="55">
        <v>2</v>
      </c>
      <c r="D19" s="58"/>
      <c r="E19" s="57">
        <v>29120</v>
      </c>
      <c r="F19" s="86" t="s">
        <v>17</v>
      </c>
      <c r="G19" s="86"/>
    </row>
    <row r="20" spans="1:8" ht="18" customHeight="1">
      <c r="A20" s="59" t="s">
        <v>36</v>
      </c>
      <c r="B20" s="60" t="s">
        <v>39</v>
      </c>
      <c r="C20" s="61">
        <v>2</v>
      </c>
      <c r="D20" s="63"/>
      <c r="E20" s="41">
        <v>20160</v>
      </c>
      <c r="F20" s="84" t="s">
        <v>17</v>
      </c>
      <c r="G20" s="84"/>
      <c r="H20" s="20"/>
    </row>
    <row r="21" spans="1:8" ht="18" customHeight="1">
      <c r="A21" s="35" t="s">
        <v>37</v>
      </c>
      <c r="B21" s="60" t="s">
        <v>39</v>
      </c>
      <c r="C21" s="37">
        <v>2</v>
      </c>
      <c r="D21" s="38"/>
      <c r="E21" s="41">
        <v>18560</v>
      </c>
      <c r="F21" s="84" t="s">
        <v>17</v>
      </c>
      <c r="G21" s="84"/>
      <c r="H21" s="20"/>
    </row>
    <row r="22" spans="1:8" ht="18" customHeight="1">
      <c r="A22" s="35" t="s">
        <v>38</v>
      </c>
      <c r="B22" s="60" t="s">
        <v>41</v>
      </c>
      <c r="C22" s="37">
        <v>2</v>
      </c>
      <c r="D22" s="38"/>
      <c r="E22" s="41">
        <v>18560</v>
      </c>
      <c r="F22" s="84" t="s">
        <v>17</v>
      </c>
      <c r="G22" s="84"/>
    </row>
    <row r="23" spans="1:8" ht="18" customHeight="1">
      <c r="A23" s="35"/>
      <c r="B23" s="36"/>
      <c r="C23" s="37"/>
      <c r="D23" s="38"/>
      <c r="E23" s="41">
        <f t="shared" ref="E23:E27" si="0">C23*D23</f>
        <v>0</v>
      </c>
      <c r="F23" s="39"/>
      <c r="G23" s="37"/>
    </row>
    <row r="24" spans="1:8" ht="18" customHeight="1">
      <c r="A24" s="35"/>
      <c r="B24" s="36"/>
      <c r="C24" s="37"/>
      <c r="D24" s="38"/>
      <c r="E24" s="41">
        <f t="shared" si="0"/>
        <v>0</v>
      </c>
      <c r="F24" s="39"/>
      <c r="G24" s="37"/>
    </row>
    <row r="25" spans="1:8" ht="18" customHeight="1">
      <c r="A25" s="35"/>
      <c r="B25" s="36"/>
      <c r="C25" s="37"/>
      <c r="D25" s="38"/>
      <c r="E25" s="41"/>
      <c r="F25" s="39"/>
      <c r="G25" s="37"/>
    </row>
    <row r="26" spans="1:8" ht="18" customHeight="1">
      <c r="A26" s="35"/>
      <c r="B26" s="36"/>
      <c r="C26" s="37"/>
      <c r="D26" s="38"/>
      <c r="E26" s="41">
        <f t="shared" si="0"/>
        <v>0</v>
      </c>
      <c r="F26" s="39"/>
      <c r="G26" s="37"/>
    </row>
    <row r="27" spans="1:8" ht="18" customHeight="1">
      <c r="A27" s="48"/>
      <c r="B27" s="49"/>
      <c r="C27" s="50"/>
      <c r="D27" s="51"/>
      <c r="E27" s="69">
        <f t="shared" si="0"/>
        <v>0</v>
      </c>
      <c r="F27" s="52"/>
      <c r="G27" s="50"/>
    </row>
    <row r="28" spans="1:8" ht="18" customHeight="1">
      <c r="A28" s="95" t="s">
        <v>33</v>
      </c>
      <c r="B28" s="95"/>
      <c r="C28" s="95"/>
      <c r="D28" s="95"/>
      <c r="E28" s="74">
        <f>SUM(E19:E27)</f>
        <v>86400</v>
      </c>
      <c r="F28" s="96"/>
      <c r="G28" s="96"/>
    </row>
    <row r="29" spans="1:8" ht="18" customHeight="1">
      <c r="A29" s="97" t="s">
        <v>32</v>
      </c>
      <c r="B29" s="97"/>
      <c r="C29" s="97"/>
      <c r="D29" s="97"/>
      <c r="E29" s="75">
        <f>-(E28*10%)</f>
        <v>-8640</v>
      </c>
      <c r="F29" s="98"/>
      <c r="G29" s="98"/>
    </row>
    <row r="30" spans="1:8" ht="18" customHeight="1">
      <c r="A30" s="35"/>
      <c r="B30" s="36"/>
      <c r="C30" s="37"/>
      <c r="D30" s="41"/>
      <c r="E30" s="46" t="s">
        <v>19</v>
      </c>
      <c r="F30" s="45">
        <f>SUM(E28:E29)</f>
        <v>77760</v>
      </c>
      <c r="G30" s="47" t="s">
        <v>20</v>
      </c>
    </row>
    <row r="31" spans="1:8" ht="18" customHeight="1">
      <c r="A31" s="35"/>
      <c r="B31" s="36"/>
      <c r="C31" s="37"/>
      <c r="D31" s="41"/>
      <c r="E31" s="46"/>
      <c r="F31" s="45"/>
      <c r="G31" s="47"/>
    </row>
    <row r="32" spans="1:8" ht="18.75" customHeight="1">
      <c r="A32" s="66" t="s">
        <v>21</v>
      </c>
      <c r="B32" s="36"/>
      <c r="C32" s="38"/>
      <c r="D32" s="40"/>
      <c r="E32" s="39"/>
      <c r="F32" s="39"/>
      <c r="G32" s="37"/>
    </row>
    <row r="33" spans="1:8" ht="18.75" customHeight="1">
      <c r="A33" s="21"/>
      <c r="B33" s="21"/>
      <c r="C33" s="21"/>
      <c r="D33" s="22"/>
      <c r="E33" s="22"/>
      <c r="F33" s="22"/>
    </row>
    <row r="34" spans="1:8" ht="18.75" customHeight="1">
      <c r="A34" s="21"/>
      <c r="B34" s="21"/>
      <c r="C34" s="21"/>
      <c r="D34" s="22"/>
      <c r="E34" s="22"/>
      <c r="F34" s="22"/>
    </row>
    <row r="35" spans="1:8" ht="18.75" customHeight="1">
      <c r="A35" s="21"/>
      <c r="B35" s="21"/>
      <c r="C35" s="21"/>
      <c r="D35" s="22"/>
      <c r="E35" s="22"/>
      <c r="F35" s="22"/>
    </row>
    <row r="36" spans="1:8" ht="16.2">
      <c r="A36" s="13"/>
      <c r="B36" s="13"/>
      <c r="C36" s="13"/>
      <c r="D36" s="13"/>
      <c r="E36" s="13"/>
      <c r="F36" s="23"/>
    </row>
    <row r="37" spans="1:8" ht="16.2">
      <c r="A37" s="13"/>
      <c r="B37" s="13"/>
      <c r="C37" s="13"/>
      <c r="D37" s="13"/>
      <c r="E37" s="13"/>
      <c r="F37" s="13"/>
    </row>
    <row r="38" spans="1:8" ht="16.2">
      <c r="B38" s="13"/>
      <c r="C38" s="13"/>
      <c r="D38" s="13"/>
      <c r="E38" s="13"/>
      <c r="F38" s="13"/>
    </row>
    <row r="39" spans="1:8" ht="16.2">
      <c r="B39" s="13"/>
      <c r="C39" s="13"/>
      <c r="D39" s="13"/>
      <c r="E39" s="13"/>
      <c r="F39" s="13"/>
    </row>
    <row r="40" spans="1:8" ht="16.2">
      <c r="A40" s="13"/>
      <c r="B40" s="13"/>
      <c r="C40" s="13"/>
      <c r="D40" s="13"/>
      <c r="E40" s="13"/>
      <c r="F40" s="13"/>
      <c r="H40" s="25"/>
    </row>
    <row r="41" spans="1:8" ht="16.2">
      <c r="A41" s="24"/>
      <c r="B41" s="13"/>
      <c r="C41" s="26"/>
      <c r="D41" s="26"/>
      <c r="E41" s="26"/>
      <c r="F41" s="26"/>
      <c r="G41" s="13"/>
    </row>
    <row r="42" spans="1:8" ht="16.2">
      <c r="A42" s="24"/>
      <c r="B42" s="13"/>
      <c r="C42" s="13"/>
      <c r="D42" s="13"/>
      <c r="E42" s="13"/>
      <c r="F42" s="13"/>
      <c r="G42" s="13"/>
    </row>
    <row r="43" spans="1:8" ht="16.2">
      <c r="A43" s="27"/>
      <c r="B43" s="27"/>
      <c r="C43" s="27"/>
      <c r="D43" s="27"/>
      <c r="E43" s="27"/>
      <c r="F43" s="27"/>
      <c r="G43" s="30"/>
    </row>
    <row r="44" spans="1:8" ht="16.2">
      <c r="A44" s="27"/>
      <c r="B44" s="27"/>
      <c r="C44" s="27"/>
      <c r="D44" s="27"/>
      <c r="E44" s="27"/>
      <c r="F44" s="27"/>
      <c r="G44" s="85"/>
    </row>
    <row r="45" spans="1:8" ht="16.2">
      <c r="A45" s="27"/>
      <c r="B45" s="27"/>
      <c r="C45" s="27"/>
      <c r="D45" s="27"/>
      <c r="E45" s="27"/>
      <c r="F45" s="27"/>
      <c r="G45" s="85"/>
    </row>
    <row r="46" spans="1:8" ht="16.2">
      <c r="A46" s="27"/>
      <c r="B46" s="27"/>
      <c r="C46" s="27"/>
      <c r="D46" s="27"/>
      <c r="E46" s="27"/>
      <c r="F46" s="27"/>
      <c r="G46" s="85"/>
    </row>
  </sheetData>
  <mergeCells count="12">
    <mergeCell ref="A3:G3"/>
    <mergeCell ref="A5:G6"/>
    <mergeCell ref="F18:G18"/>
    <mergeCell ref="F19:G19"/>
    <mergeCell ref="F20:G20"/>
    <mergeCell ref="F21:G21"/>
    <mergeCell ref="F22:G22"/>
    <mergeCell ref="G44:G46"/>
    <mergeCell ref="A28:D28"/>
    <mergeCell ref="F28:G28"/>
    <mergeCell ref="A29:D29"/>
    <mergeCell ref="F29:G29"/>
  </mergeCells>
  <phoneticPr fontId="2"/>
  <printOptions horizontalCentere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Data</vt:lpstr>
      <vt:lpstr>請求書（R無し）</vt:lpstr>
      <vt:lpstr>見積書（R無し）</vt:lpstr>
      <vt:lpstr>請求書（Rあり）</vt:lpstr>
      <vt:lpstr>見積書（Rあり）</vt:lpstr>
      <vt:lpstr>見積書（Rあり）!Print_Area</vt:lpstr>
      <vt:lpstr>見積書（R無し）!Print_Area</vt:lpstr>
      <vt:lpstr>請求書（Rあり）!Print_Area</vt:lpstr>
      <vt:lpstr>請求書（R無し）!Print_Area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mgr007</dc:creator>
  <cp:lastModifiedBy>Bartosz Lulka</cp:lastModifiedBy>
  <cp:lastPrinted>2019-08-06T11:01:12Z</cp:lastPrinted>
  <dcterms:created xsi:type="dcterms:W3CDTF">2015-09-22T00:19:25Z</dcterms:created>
  <dcterms:modified xsi:type="dcterms:W3CDTF">2020-04-21T11:58:14Z</dcterms:modified>
</cp:coreProperties>
</file>